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A374AE51-610A-4434-BBE5-78E187ECEC86}" xr6:coauthVersionLast="47" xr6:coauthVersionMax="47" xr10:uidLastSave="{00000000-0000-0000-0000-000000000000}"/>
  <bookViews>
    <workbookView xWindow="-120" yWindow="-120" windowWidth="29040" windowHeight="15840" firstSheet="23" activeTab="33"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5'!$B$1:$K$73</definedName>
    <definedName name="_xlnm.Print_Area" localSheetId="31">'Table 6 ME'!$B$1:$F$73</definedName>
    <definedName name="_xlnm.Print_Area" localSheetId="32">'Table 7 ME'!$B$1:$K$69</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7" l="1"/>
  <c r="E81" i="17"/>
  <c r="D81" i="17"/>
  <c r="C81" i="17"/>
  <c r="F79" i="17"/>
  <c r="E79" i="17"/>
  <c r="D79" i="17"/>
  <c r="C79" i="17"/>
  <c r="F77" i="17"/>
  <c r="E77" i="17"/>
  <c r="D77" i="17"/>
  <c r="C77" i="17"/>
  <c r="F75" i="17"/>
  <c r="E75" i="17"/>
  <c r="D75" i="17"/>
  <c r="C75" i="17"/>
  <c r="F73" i="17"/>
  <c r="E73" i="17"/>
  <c r="D73" i="17"/>
  <c r="C73" i="17"/>
  <c r="F71" i="17"/>
  <c r="E71" i="17"/>
  <c r="D71" i="17"/>
  <c r="C71" i="17"/>
  <c r="F69" i="17"/>
  <c r="E69" i="17"/>
  <c r="D69" i="17"/>
  <c r="C69" i="17"/>
  <c r="F67" i="17"/>
  <c r="E67" i="17"/>
  <c r="D67" i="17"/>
  <c r="C67" i="17"/>
  <c r="F65" i="17"/>
  <c r="E65" i="17"/>
  <c r="D65" i="17"/>
  <c r="C65" i="17"/>
  <c r="F63" i="17"/>
  <c r="E63" i="17"/>
  <c r="D63" i="17"/>
  <c r="C63" i="17"/>
  <c r="F61" i="17"/>
  <c r="E61" i="17"/>
  <c r="D61" i="17"/>
  <c r="C61" i="17"/>
  <c r="F59" i="17"/>
  <c r="E59" i="17"/>
  <c r="D59" i="17"/>
  <c r="C59" i="17"/>
  <c r="F57" i="17"/>
  <c r="E57" i="17"/>
  <c r="D57" i="17"/>
  <c r="C57" i="17"/>
  <c r="F55" i="17"/>
  <c r="E55" i="17"/>
  <c r="D55" i="17"/>
  <c r="C55" i="17"/>
  <c r="F53" i="17"/>
  <c r="E53" i="17"/>
  <c r="D53" i="17"/>
  <c r="C53" i="17"/>
  <c r="F51" i="17"/>
  <c r="E51" i="17"/>
  <c r="D51" i="17"/>
  <c r="C51" i="17"/>
  <c r="F49" i="17"/>
  <c r="E49" i="17"/>
  <c r="D49" i="17"/>
  <c r="C49" i="17"/>
  <c r="F47" i="17"/>
  <c r="E47" i="17"/>
  <c r="D47" i="17"/>
  <c r="C47" i="17"/>
  <c r="F45" i="17"/>
  <c r="E45" i="17"/>
  <c r="D45" i="17"/>
  <c r="C45" i="17"/>
  <c r="F43" i="17"/>
  <c r="E43" i="17"/>
  <c r="D43" i="17"/>
  <c r="C43" i="17"/>
  <c r="F41" i="17"/>
  <c r="E41" i="17"/>
  <c r="D41" i="17"/>
  <c r="C41" i="17"/>
  <c r="F39" i="17"/>
  <c r="E39" i="17"/>
  <c r="D39" i="17"/>
  <c r="C39" i="17"/>
  <c r="F37" i="17"/>
  <c r="E37" i="17"/>
  <c r="D37" i="17"/>
  <c r="C37" i="17"/>
  <c r="F35" i="17"/>
  <c r="E35" i="17"/>
  <c r="D35" i="17"/>
  <c r="C35" i="17"/>
  <c r="F33" i="17"/>
  <c r="E33" i="17"/>
  <c r="D33" i="17"/>
  <c r="C33" i="17"/>
  <c r="F31" i="17"/>
  <c r="E31" i="17"/>
  <c r="D31" i="17"/>
  <c r="C31" i="17"/>
  <c r="F29" i="17"/>
  <c r="E29" i="17"/>
  <c r="D29" i="17"/>
  <c r="C29" i="17"/>
  <c r="F27" i="17"/>
  <c r="E27" i="17"/>
  <c r="D27" i="17"/>
  <c r="C27" i="17"/>
  <c r="F25" i="17"/>
  <c r="D25" i="17"/>
  <c r="F24" i="17"/>
  <c r="F23" i="17"/>
  <c r="D23" i="17"/>
  <c r="F21" i="17"/>
  <c r="D21" i="17"/>
  <c r="F20" i="17"/>
  <c r="D20" i="17"/>
  <c r="F19" i="17"/>
  <c r="E19" i="17"/>
  <c r="D19" i="17"/>
  <c r="C19" i="17"/>
  <c r="F18" i="17"/>
  <c r="D18" i="17"/>
  <c r="C18" i="17"/>
  <c r="F17" i="17"/>
  <c r="D17" i="17"/>
  <c r="F15" i="17"/>
  <c r="D15" i="17"/>
  <c r="F14" i="17"/>
  <c r="D14" i="17"/>
  <c r="F13" i="17"/>
  <c r="D13" i="17"/>
  <c r="F11" i="17"/>
  <c r="E11" i="17"/>
  <c r="D11" i="17"/>
  <c r="C11" i="17"/>
  <c r="F9" i="17"/>
  <c r="E9" i="17"/>
  <c r="D9" i="17"/>
  <c r="C9" i="17"/>
  <c r="F7" i="17"/>
  <c r="E7" i="17"/>
  <c r="D7" i="17"/>
  <c r="C7" i="17"/>
  <c r="F5" i="17"/>
  <c r="E5" i="17"/>
  <c r="D5" i="17"/>
  <c r="C5" i="17"/>
  <c r="D69" i="47"/>
  <c r="I6" i="49"/>
  <c r="L6" i="49"/>
  <c r="M6" i="49"/>
  <c r="L7" i="49"/>
  <c r="M7" i="49"/>
  <c r="L8" i="49"/>
  <c r="M8" i="49"/>
  <c r="L9" i="49"/>
  <c r="M9" i="49"/>
  <c r="L10" i="49"/>
  <c r="M10" i="49"/>
  <c r="L11" i="49"/>
  <c r="M11" i="49"/>
  <c r="L12" i="49"/>
  <c r="M12" i="49"/>
  <c r="L13" i="49"/>
  <c r="M13" i="49"/>
  <c r="L14" i="49"/>
  <c r="M14" i="49"/>
  <c r="L15" i="49"/>
  <c r="M15" i="49"/>
  <c r="I16" i="49"/>
  <c r="L16" i="49"/>
  <c r="M16" i="49"/>
  <c r="L17" i="49"/>
  <c r="M17" i="49"/>
  <c r="L18" i="49"/>
  <c r="M18" i="49"/>
  <c r="L19" i="49"/>
  <c r="M19" i="49"/>
  <c r="L20" i="49"/>
  <c r="M20" i="49"/>
  <c r="L21" i="49"/>
  <c r="M21" i="49"/>
  <c r="L22" i="49"/>
  <c r="M22" i="49"/>
  <c r="L5" i="49"/>
  <c r="M5" i="49"/>
  <c r="F75" i="12"/>
  <c r="F74" i="12"/>
  <c r="E75" i="12"/>
  <c r="E74" i="12"/>
  <c r="D75" i="12"/>
  <c r="D74" i="12"/>
  <c r="C74" i="12"/>
  <c r="E10" i="1"/>
  <c r="D10" i="1"/>
  <c r="E13" i="1"/>
  <c r="E14" i="1"/>
  <c r="E12" i="1"/>
  <c r="D13" i="1"/>
  <c r="D14" i="1"/>
  <c r="D12" i="1"/>
  <c r="C14" i="1"/>
  <c r="C13" i="1"/>
  <c r="C12" i="1"/>
  <c r="B14" i="1"/>
  <c r="B13" i="1"/>
  <c r="B12" i="1"/>
  <c r="F85" i="17"/>
  <c r="E85" i="17"/>
  <c r="D85" i="17"/>
  <c r="C85" i="17"/>
  <c r="H21" i="48"/>
  <c r="H19" i="48"/>
  <c r="H17" i="48"/>
  <c r="H15" i="48"/>
  <c r="H13" i="48"/>
  <c r="H11" i="48"/>
  <c r="H9" i="48"/>
  <c r="H7" i="48"/>
  <c r="H5" i="48"/>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F13" i="48"/>
  <c r="K14" i="49" s="1"/>
  <c r="E13" i="48"/>
  <c r="J14" i="49" s="1"/>
  <c r="D13" i="48"/>
  <c r="I14" i="49" s="1"/>
  <c r="F11" i="48"/>
  <c r="K12" i="49" s="1"/>
  <c r="E11" i="48"/>
  <c r="J12" i="49" s="1"/>
  <c r="D11" i="48"/>
  <c r="I12" i="49" s="1"/>
  <c r="F9" i="48"/>
  <c r="K10" i="49" s="1"/>
  <c r="E9" i="48"/>
  <c r="J10" i="49" s="1"/>
  <c r="D9" i="48"/>
  <c r="I10" i="49" s="1"/>
  <c r="F7" i="48"/>
  <c r="K8" i="49" s="1"/>
  <c r="E7" i="48"/>
  <c r="J8" i="49" s="1"/>
  <c r="D7" i="48"/>
  <c r="I8" i="49" s="1"/>
  <c r="F5" i="48"/>
  <c r="K6" i="49" s="1"/>
  <c r="E5" i="48"/>
  <c r="J6" i="49" s="1"/>
  <c r="D5" i="48"/>
  <c r="F59" i="12"/>
  <c r="E59" i="12"/>
  <c r="C71" i="40"/>
  <c r="E71" i="40"/>
  <c r="C72" i="40"/>
  <c r="C22" i="40"/>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D8" i="17" s="1"/>
  <c r="F71" i="12"/>
  <c r="F69" i="12"/>
  <c r="E69" i="12"/>
  <c r="F67" i="12"/>
  <c r="E67" i="12"/>
  <c r="F65" i="12"/>
  <c r="E65" i="12"/>
  <c r="F63" i="12"/>
  <c r="E63" i="12"/>
  <c r="F61" i="12"/>
  <c r="E61" i="12"/>
  <c r="F57" i="12"/>
  <c r="E57" i="12"/>
  <c r="F55" i="12"/>
  <c r="E55" i="12"/>
  <c r="F53" i="12"/>
  <c r="E53" i="12"/>
  <c r="D53" i="12"/>
  <c r="C53" i="12"/>
  <c r="F52" i="12"/>
  <c r="D52" i="12"/>
  <c r="C52" i="12"/>
  <c r="F51" i="12"/>
  <c r="E51" i="12"/>
  <c r="D51" i="12"/>
  <c r="C51" i="12"/>
  <c r="F50" i="12"/>
  <c r="C50" i="12"/>
  <c r="F49" i="12"/>
  <c r="E49" i="12"/>
  <c r="D49" i="12"/>
  <c r="C49" i="12"/>
  <c r="D48" i="12"/>
  <c r="C48" i="12"/>
  <c r="F47" i="12"/>
  <c r="E47" i="12"/>
  <c r="D47" i="12"/>
  <c r="C47" i="12"/>
  <c r="C46" i="12"/>
  <c r="F45" i="12"/>
  <c r="E45" i="12"/>
  <c r="D45" i="12"/>
  <c r="C45" i="12"/>
  <c r="C44" i="12"/>
  <c r="F43" i="12"/>
  <c r="E43" i="12"/>
  <c r="D43" i="12"/>
  <c r="C43" i="12"/>
  <c r="E42"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F24" i="12"/>
  <c r="E24" i="12"/>
  <c r="C24" i="12"/>
  <c r="F23" i="12"/>
  <c r="E23" i="12"/>
  <c r="D23" i="12"/>
  <c r="C23" i="12"/>
  <c r="F22" i="12"/>
  <c r="C22" i="12"/>
  <c r="F21" i="12"/>
  <c r="E21" i="12"/>
  <c r="D21" i="12"/>
  <c r="C21" i="12"/>
  <c r="C20" i="12"/>
  <c r="F19" i="12"/>
  <c r="E19" i="12"/>
  <c r="D19" i="12"/>
  <c r="C19" i="12"/>
  <c r="F18" i="12"/>
  <c r="C18" i="12"/>
  <c r="F17" i="12"/>
  <c r="E17" i="12"/>
  <c r="D17" i="12"/>
  <c r="C17" i="12"/>
  <c r="F16" i="12"/>
  <c r="C16" i="12"/>
  <c r="F15" i="12"/>
  <c r="E15" i="12"/>
  <c r="D15" i="12"/>
  <c r="C15" i="12"/>
  <c r="C14" i="12"/>
  <c r="F13" i="12"/>
  <c r="E13" i="12"/>
  <c r="D13" i="12"/>
  <c r="C13" i="12"/>
  <c r="C12" i="12"/>
  <c r="F11" i="12"/>
  <c r="E11" i="12"/>
  <c r="D11" i="12"/>
  <c r="C11" i="12"/>
  <c r="C10" i="12"/>
  <c r="F9" i="12"/>
  <c r="E9" i="12"/>
  <c r="D9" i="12"/>
  <c r="C9" i="12"/>
  <c r="F8" i="12"/>
  <c r="C8" i="12"/>
  <c r="F7" i="12"/>
  <c r="E7" i="12"/>
  <c r="D7" i="12"/>
  <c r="C7" i="12"/>
  <c r="F5" i="12"/>
  <c r="E5" i="12"/>
  <c r="D5" i="12"/>
  <c r="C5" i="12"/>
  <c r="E9" i="1"/>
  <c r="E7" i="1"/>
  <c r="E5" i="1"/>
  <c r="D9" i="1"/>
  <c r="D7" i="1"/>
  <c r="D5" i="1"/>
  <c r="C9" i="1"/>
  <c r="C8" i="1"/>
  <c r="C7" i="1"/>
  <c r="C5" i="1"/>
  <c r="B9" i="1"/>
  <c r="B7" i="1"/>
  <c r="B5" i="1"/>
  <c r="F6" i="12"/>
  <c r="C6" i="12"/>
  <c r="F4" i="12"/>
  <c r="E4" i="12"/>
  <c r="C4" i="12"/>
  <c r="G2" i="11"/>
  <c r="G3" i="11"/>
  <c r="G4" i="11"/>
  <c r="G5" i="11"/>
  <c r="F10" i="12" s="1"/>
  <c r="G6" i="11"/>
  <c r="G7" i="11"/>
  <c r="G8" i="11"/>
  <c r="F20" i="12" s="1"/>
  <c r="G9" i="11"/>
  <c r="G10" i="11"/>
  <c r="F32" i="12" s="1"/>
  <c r="G11" i="11"/>
  <c r="F34" i="12" s="1"/>
  <c r="G12" i="11"/>
  <c r="F30" i="12" s="1"/>
  <c r="G13" i="11"/>
  <c r="F36" i="12" s="1"/>
  <c r="G14" i="11"/>
  <c r="F14" i="12" s="1"/>
  <c r="G15" i="11"/>
  <c r="F12" i="12" s="1"/>
  <c r="G16" i="11"/>
  <c r="G17" i="11"/>
  <c r="F26" i="12" s="1"/>
  <c r="G18" i="11"/>
  <c r="F28" i="12" s="1"/>
  <c r="G19" i="11"/>
  <c r="F38" i="12" s="1"/>
  <c r="G20" i="11"/>
  <c r="F40" i="12" s="1"/>
  <c r="G21" i="11"/>
  <c r="F42" i="12" s="1"/>
  <c r="G22" i="11"/>
  <c r="F44" i="12" s="1"/>
  <c r="G23" i="11"/>
  <c r="F46" i="12" s="1"/>
  <c r="G24" i="11"/>
  <c r="G25" i="1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E32" i="12" s="1"/>
  <c r="G11" i="9"/>
  <c r="E34" i="12" s="1"/>
  <c r="G12" i="9"/>
  <c r="E30" i="12" s="1"/>
  <c r="G13" i="9"/>
  <c r="E36" i="12" s="1"/>
  <c r="G14" i="9"/>
  <c r="E14" i="12" s="1"/>
  <c r="G15" i="9"/>
  <c r="E12" i="12" s="1"/>
  <c r="G16" i="9"/>
  <c r="G17" i="9"/>
  <c r="E26" i="12" s="1"/>
  <c r="G18" i="9"/>
  <c r="E28" i="12" s="1"/>
  <c r="G19" i="9"/>
  <c r="E38" i="12" s="1"/>
  <c r="G20" i="9"/>
  <c r="E40" i="12" s="1"/>
  <c r="G21" i="9"/>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T4" i="42"/>
  <c r="P4" i="16"/>
  <c r="D6" i="17" s="1"/>
  <c r="Q4" i="16"/>
  <c r="F6" i="17" s="1"/>
  <c r="R4" i="16"/>
  <c r="C6" i="17" s="1"/>
  <c r="S4" i="16"/>
  <c r="E6" i="17" s="1"/>
  <c r="Q5" i="16"/>
  <c r="F8" i="17" s="1"/>
  <c r="R5" i="16"/>
  <c r="C8" i="17" s="1"/>
  <c r="S5" i="16"/>
  <c r="E8" i="17" s="1"/>
  <c r="P6" i="16"/>
  <c r="Q6" i="16"/>
  <c r="R6" i="16"/>
  <c r="S6" i="16"/>
  <c r="E18" i="17" s="1"/>
  <c r="P7" i="16"/>
  <c r="D10" i="17" s="1"/>
  <c r="Q7" i="16"/>
  <c r="F10" i="17" s="1"/>
  <c r="R7" i="16"/>
  <c r="C10" i="17" s="1"/>
  <c r="S7" i="16"/>
  <c r="E10" i="17" s="1"/>
  <c r="P8" i="16"/>
  <c r="D30" i="17" s="1"/>
  <c r="Q8" i="16"/>
  <c r="F30" i="17" s="1"/>
  <c r="R8" i="16"/>
  <c r="C30" i="17" s="1"/>
  <c r="S8" i="16"/>
  <c r="E30" i="17" s="1"/>
  <c r="P9" i="16"/>
  <c r="D32" i="17" s="1"/>
  <c r="Q9" i="16"/>
  <c r="F32" i="17" s="1"/>
  <c r="R9" i="16"/>
  <c r="C32" i="17" s="1"/>
  <c r="S9" i="16"/>
  <c r="E32" i="17" s="1"/>
  <c r="P10" i="16"/>
  <c r="D42" i="17" s="1"/>
  <c r="Q10" i="16"/>
  <c r="F42" i="17" s="1"/>
  <c r="R10" i="16"/>
  <c r="C42" i="17" s="1"/>
  <c r="S10" i="16"/>
  <c r="E42" i="17" s="1"/>
  <c r="P11" i="16"/>
  <c r="D44" i="17" s="1"/>
  <c r="Q11" i="16"/>
  <c r="F44" i="17" s="1"/>
  <c r="R11" i="16"/>
  <c r="C44" i="17" s="1"/>
  <c r="S11" i="16"/>
  <c r="E44" i="17" s="1"/>
  <c r="P12" i="16"/>
  <c r="D40" i="17" s="1"/>
  <c r="Q12" i="16"/>
  <c r="F40" i="17" s="1"/>
  <c r="R12" i="16"/>
  <c r="C40" i="17" s="1"/>
  <c r="S12" i="16"/>
  <c r="E40" i="17" s="1"/>
  <c r="P13" i="16"/>
  <c r="D46" i="17" s="1"/>
  <c r="Q13" i="16"/>
  <c r="F46" i="17" s="1"/>
  <c r="R13" i="16"/>
  <c r="C46" i="17" s="1"/>
  <c r="S13" i="16"/>
  <c r="E46" i="17" s="1"/>
  <c r="P14" i="16"/>
  <c r="D28" i="17" s="1"/>
  <c r="Q14" i="16"/>
  <c r="F28" i="17" s="1"/>
  <c r="R14" i="16"/>
  <c r="C28" i="17" s="1"/>
  <c r="S14" i="16"/>
  <c r="E28" i="17" s="1"/>
  <c r="P15" i="16"/>
  <c r="D26" i="17" s="1"/>
  <c r="Q15" i="16"/>
  <c r="F26" i="17" s="1"/>
  <c r="R15" i="16"/>
  <c r="C26" i="17" s="1"/>
  <c r="S15" i="16"/>
  <c r="E26" i="17" s="1"/>
  <c r="P16" i="16"/>
  <c r="D34" i="17" s="1"/>
  <c r="Q16" i="16"/>
  <c r="F34" i="17" s="1"/>
  <c r="R16" i="16"/>
  <c r="C34" i="17" s="1"/>
  <c r="S16" i="16"/>
  <c r="E34" i="17" s="1"/>
  <c r="P17" i="16"/>
  <c r="D36" i="17" s="1"/>
  <c r="Q17" i="16"/>
  <c r="F36" i="17" s="1"/>
  <c r="R17" i="16"/>
  <c r="C36" i="17" s="1"/>
  <c r="S17" i="16"/>
  <c r="E36" i="17" s="1"/>
  <c r="P18" i="16"/>
  <c r="D38" i="17" s="1"/>
  <c r="Q18" i="16"/>
  <c r="F38" i="17" s="1"/>
  <c r="R18" i="16"/>
  <c r="C38" i="17" s="1"/>
  <c r="S18" i="16"/>
  <c r="E38" i="17" s="1"/>
  <c r="P19" i="16"/>
  <c r="D48" i="17" s="1"/>
  <c r="Q19" i="16"/>
  <c r="F48" i="17" s="1"/>
  <c r="R19" i="16"/>
  <c r="C48" i="17" s="1"/>
  <c r="S19" i="16"/>
  <c r="E48" i="17" s="1"/>
  <c r="P20" i="16"/>
  <c r="D50" i="17" s="1"/>
  <c r="Q20" i="16"/>
  <c r="F50" i="17" s="1"/>
  <c r="R20" i="16"/>
  <c r="C50" i="17" s="1"/>
  <c r="S20" i="16"/>
  <c r="E50" i="17" s="1"/>
  <c r="P21" i="16"/>
  <c r="D52" i="17" s="1"/>
  <c r="Q21" i="16"/>
  <c r="F52" i="17" s="1"/>
  <c r="R21" i="16"/>
  <c r="C52" i="17" s="1"/>
  <c r="S21" i="16"/>
  <c r="E52" i="17" s="1"/>
  <c r="P22" i="16"/>
  <c r="D54" i="17" s="1"/>
  <c r="Q22" i="16"/>
  <c r="F54" i="17" s="1"/>
  <c r="R22" i="16"/>
  <c r="C54" i="17" s="1"/>
  <c r="S22" i="16"/>
  <c r="E54" i="17" s="1"/>
  <c r="P23" i="16"/>
  <c r="D56" i="17" s="1"/>
  <c r="Q23" i="16"/>
  <c r="F56" i="17" s="1"/>
  <c r="R23" i="16"/>
  <c r="C56" i="17" s="1"/>
  <c r="S23" i="16"/>
  <c r="E56" i="17" s="1"/>
  <c r="P24" i="16"/>
  <c r="D60" i="17" s="1"/>
  <c r="Q24" i="16"/>
  <c r="F60" i="17" s="1"/>
  <c r="R24" i="16"/>
  <c r="C60" i="17" s="1"/>
  <c r="S24" i="16"/>
  <c r="E60" i="17" s="1"/>
  <c r="P25" i="16"/>
  <c r="D62" i="17" s="1"/>
  <c r="Q25" i="16"/>
  <c r="F62" i="17" s="1"/>
  <c r="R25" i="16"/>
  <c r="C62" i="17" s="1"/>
  <c r="S25" i="16"/>
  <c r="E62" i="17" s="1"/>
  <c r="P26" i="16"/>
  <c r="D58" i="17" s="1"/>
  <c r="Q26" i="16"/>
  <c r="F58" i="17" s="1"/>
  <c r="R26" i="16"/>
  <c r="C58" i="17" s="1"/>
  <c r="S26" i="16"/>
  <c r="E58" i="17" s="1"/>
  <c r="P27" i="16"/>
  <c r="D64" i="17" s="1"/>
  <c r="Q27" i="16"/>
  <c r="F64" i="17" s="1"/>
  <c r="R27" i="16"/>
  <c r="C64" i="17" s="1"/>
  <c r="S27" i="16"/>
  <c r="E64" i="17" s="1"/>
  <c r="P28" i="16"/>
  <c r="D66" i="17" s="1"/>
  <c r="Q28" i="16"/>
  <c r="F66" i="17" s="1"/>
  <c r="R28" i="16"/>
  <c r="C66" i="17" s="1"/>
  <c r="S28" i="16"/>
  <c r="E66" i="17" s="1"/>
  <c r="P29" i="16"/>
  <c r="D78" i="17" s="1"/>
  <c r="Q29" i="16"/>
  <c r="F78" i="17" s="1"/>
  <c r="R29" i="16"/>
  <c r="C78" i="17" s="1"/>
  <c r="S29" i="16"/>
  <c r="E78" i="17" s="1"/>
  <c r="P30" i="16"/>
  <c r="D68" i="17" s="1"/>
  <c r="Q30" i="16"/>
  <c r="F68" i="17" s="1"/>
  <c r="R30" i="16"/>
  <c r="C68" i="17" s="1"/>
  <c r="S30" i="16"/>
  <c r="E68" i="17" s="1"/>
  <c r="P31" i="16"/>
  <c r="D76" i="17" s="1"/>
  <c r="Q31" i="16"/>
  <c r="F76" i="17" s="1"/>
  <c r="R31" i="16"/>
  <c r="C76" i="17" s="1"/>
  <c r="S31" i="16"/>
  <c r="E76" i="17" s="1"/>
  <c r="P32" i="16"/>
  <c r="D72" i="17" s="1"/>
  <c r="Q32" i="16"/>
  <c r="F72" i="17" s="1"/>
  <c r="R32" i="16"/>
  <c r="C72" i="17" s="1"/>
  <c r="S32" i="16"/>
  <c r="E72" i="17" s="1"/>
  <c r="P33" i="16"/>
  <c r="D74" i="17" s="1"/>
  <c r="Q33" i="16"/>
  <c r="F74" i="17" s="1"/>
  <c r="R33" i="16"/>
  <c r="C74" i="17" s="1"/>
  <c r="S33" i="16"/>
  <c r="E74" i="17" s="1"/>
  <c r="P34" i="16"/>
  <c r="D70" i="17" s="1"/>
  <c r="Q34" i="16"/>
  <c r="F70" i="17" s="1"/>
  <c r="R34" i="16"/>
  <c r="C70" i="17" s="1"/>
  <c r="S34" i="16"/>
  <c r="E70" i="17" s="1"/>
  <c r="P35" i="16"/>
  <c r="D80" i="17" s="1"/>
  <c r="Q35" i="16"/>
  <c r="F80" i="17" s="1"/>
  <c r="R35" i="16"/>
  <c r="C80" i="17" s="1"/>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D22" i="17" s="1"/>
  <c r="Q75" i="16"/>
  <c r="F22" i="17" s="1"/>
  <c r="R75" i="16"/>
  <c r="S75" i="16"/>
  <c r="P76" i="16"/>
  <c r="D24" i="17" s="1"/>
  <c r="Q76" i="16"/>
  <c r="R76" i="16"/>
  <c r="S76" i="16"/>
  <c r="P77" i="16"/>
  <c r="D12" i="17" s="1"/>
  <c r="Q77" i="16"/>
  <c r="F12" i="17" s="1"/>
  <c r="R77" i="16"/>
  <c r="S77" i="16"/>
  <c r="P78" i="16"/>
  <c r="Q78" i="16"/>
  <c r="R78" i="16"/>
  <c r="S78" i="16"/>
  <c r="P79" i="16"/>
  <c r="D16" i="17" s="1"/>
  <c r="Q79" i="16"/>
  <c r="F16" i="17" s="1"/>
  <c r="R79" i="16"/>
  <c r="S79" i="16"/>
  <c r="S3" i="16"/>
  <c r="E4" i="17" s="1"/>
  <c r="R3" i="16"/>
  <c r="C4" i="17" s="1"/>
  <c r="Q3" i="16"/>
  <c r="F4" i="17" s="1"/>
  <c r="P3" i="16"/>
  <c r="D4" i="17" s="1"/>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59" i="30" s="1"/>
  <c r="Q31" i="23"/>
  <c r="R31" i="23"/>
  <c r="S31" i="23"/>
  <c r="P32" i="23"/>
  <c r="H69" i="30" s="1"/>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F15" i="49" s="1"/>
  <c r="P16" i="49" s="1"/>
  <c r="G8" i="47"/>
  <c r="F13" i="49" s="1"/>
  <c r="P14" i="49" s="1"/>
  <c r="F8" i="47"/>
  <c r="F11" i="49" s="1"/>
  <c r="P12" i="49" s="1"/>
  <c r="H6" i="47"/>
  <c r="E15" i="49" s="1"/>
  <c r="O16" i="49" s="1"/>
  <c r="G6" i="47"/>
  <c r="E13" i="49" s="1"/>
  <c r="O14" i="49" s="1"/>
  <c r="F6" i="47"/>
  <c r="E11" i="49" s="1"/>
  <c r="O12" i="49" s="1"/>
  <c r="F4" i="47"/>
  <c r="D11" i="49" s="1"/>
  <c r="N12" i="49" s="1"/>
  <c r="G4" i="47"/>
  <c r="D13" i="49" s="1"/>
  <c r="N14" i="49" s="1"/>
  <c r="H4" i="47"/>
  <c r="D15" i="49" s="1"/>
  <c r="N16" i="49" s="1"/>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F21" i="49" s="1"/>
  <c r="P22" i="49" s="1"/>
  <c r="J8" i="47"/>
  <c r="F19" i="49" s="1"/>
  <c r="P20" i="49" s="1"/>
  <c r="I8" i="47"/>
  <c r="F17" i="49" s="1"/>
  <c r="P18" i="49" s="1"/>
  <c r="K6" i="47"/>
  <c r="E21" i="49" s="1"/>
  <c r="O22" i="49" s="1"/>
  <c r="J6" i="47"/>
  <c r="E19" i="49" s="1"/>
  <c r="O20" i="49" s="1"/>
  <c r="I6" i="47"/>
  <c r="E17" i="49" s="1"/>
  <c r="O18" i="49" s="1"/>
  <c r="K4" i="47"/>
  <c r="D21" i="49" s="1"/>
  <c r="N22" i="49" s="1"/>
  <c r="J4" i="47"/>
  <c r="D19" i="49" s="1"/>
  <c r="N20" i="49" s="1"/>
  <c r="I4" i="47"/>
  <c r="D17" i="49" s="1"/>
  <c r="N18" i="49" s="1"/>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F9" i="49" s="1"/>
  <c r="P10" i="49" s="1"/>
  <c r="D8" i="47"/>
  <c r="F7" i="49" s="1"/>
  <c r="P8" i="49" s="1"/>
  <c r="C8" i="47"/>
  <c r="F5" i="49" s="1"/>
  <c r="P6" i="49" s="1"/>
  <c r="E6" i="47"/>
  <c r="E9" i="49" s="1"/>
  <c r="O10" i="49" s="1"/>
  <c r="D6" i="47"/>
  <c r="E7" i="49" s="1"/>
  <c r="O8" i="49" s="1"/>
  <c r="C6" i="47"/>
  <c r="E5" i="49" s="1"/>
  <c r="O6" i="49" s="1"/>
  <c r="E4" i="47"/>
  <c r="D9" i="49" s="1"/>
  <c r="N10" i="49" s="1"/>
  <c r="D4" i="47"/>
  <c r="D7" i="49" s="1"/>
  <c r="N8" i="49" s="1"/>
  <c r="C4" i="47"/>
  <c r="D5" i="49" s="1"/>
  <c r="N6" i="49" s="1"/>
  <c r="T3" i="44"/>
  <c r="C3" i="47" s="1"/>
  <c r="D4" i="49" s="1"/>
  <c r="N5" i="49" s="1"/>
  <c r="T4" i="44"/>
  <c r="C5" i="47" s="1"/>
  <c r="E4" i="49" s="1"/>
  <c r="O5" i="49" s="1"/>
  <c r="T5" i="44"/>
  <c r="C7" i="47" s="1"/>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T19" i="44"/>
  <c r="T20" i="44"/>
  <c r="T21" i="44"/>
  <c r="T22" i="44"/>
  <c r="T23" i="44"/>
  <c r="T24" i="44"/>
  <c r="C35" i="47" s="1"/>
  <c r="T25" i="44"/>
  <c r="C39" i="47" s="1"/>
  <c r="T26" i="44"/>
  <c r="T27" i="44"/>
  <c r="C43" i="47" s="1"/>
  <c r="T28" i="44"/>
  <c r="T29" i="44"/>
  <c r="C45" i="47" s="1"/>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T37" i="45"/>
  <c r="W36" i="45"/>
  <c r="V36" i="45"/>
  <c r="U36" i="45"/>
  <c r="T36" i="45"/>
  <c r="W35" i="45"/>
  <c r="V35" i="45"/>
  <c r="U35" i="45"/>
  <c r="J55" i="47" s="1"/>
  <c r="T35" i="45"/>
  <c r="W34" i="45"/>
  <c r="V34" i="45"/>
  <c r="K53" i="47" s="1"/>
  <c r="U34" i="45"/>
  <c r="T34" i="45"/>
  <c r="W33" i="45"/>
  <c r="V33" i="45"/>
  <c r="U33" i="45"/>
  <c r="J57" i="47" s="1"/>
  <c r="T33" i="45"/>
  <c r="W32" i="45"/>
  <c r="V32" i="45"/>
  <c r="K49" i="47" s="1"/>
  <c r="U32" i="45"/>
  <c r="T32" i="45"/>
  <c r="I49" i="47" s="1"/>
  <c r="W31" i="45"/>
  <c r="V31" i="45"/>
  <c r="U31" i="45"/>
  <c r="J59" i="47" s="1"/>
  <c r="T31" i="45"/>
  <c r="W30" i="45"/>
  <c r="V30" i="45"/>
  <c r="K47" i="47" s="1"/>
  <c r="U30" i="45"/>
  <c r="T30" i="45"/>
  <c r="W29" i="45"/>
  <c r="V29" i="45"/>
  <c r="U29" i="45"/>
  <c r="J45" i="47" s="1"/>
  <c r="T29" i="45"/>
  <c r="W28" i="45"/>
  <c r="V28" i="45"/>
  <c r="K39" i="47" s="1"/>
  <c r="U28" i="45"/>
  <c r="T28" i="45"/>
  <c r="I39" i="47" s="1"/>
  <c r="W27" i="45"/>
  <c r="V27" i="45"/>
  <c r="U27" i="45"/>
  <c r="J43" i="47" s="1"/>
  <c r="T27" i="45"/>
  <c r="I47" i="47" s="1"/>
  <c r="W26" i="45"/>
  <c r="V26" i="45"/>
  <c r="U26" i="45"/>
  <c r="T26" i="45"/>
  <c r="W25" i="45"/>
  <c r="V25" i="45"/>
  <c r="U25" i="45"/>
  <c r="J37" i="47" s="1"/>
  <c r="T25" i="45"/>
  <c r="W24" i="45"/>
  <c r="V24" i="45"/>
  <c r="K35" i="47" s="1"/>
  <c r="U24" i="45"/>
  <c r="T24" i="45"/>
  <c r="I35" i="47" s="1"/>
  <c r="W23" i="45"/>
  <c r="V23" i="45"/>
  <c r="K41" i="47" s="1"/>
  <c r="U23" i="45"/>
  <c r="J33" i="47" s="1"/>
  <c r="T23" i="45"/>
  <c r="W22" i="45"/>
  <c r="V22" i="45"/>
  <c r="K31" i="47" s="1"/>
  <c r="U22" i="45"/>
  <c r="T22" i="45"/>
  <c r="W21" i="45"/>
  <c r="V21" i="45"/>
  <c r="U21" i="45"/>
  <c r="J29" i="47" s="1"/>
  <c r="T21" i="45"/>
  <c r="W20" i="45"/>
  <c r="V20" i="45"/>
  <c r="K17" i="47" s="1"/>
  <c r="U20" i="45"/>
  <c r="T20" i="45"/>
  <c r="I17" i="47" s="1"/>
  <c r="W19" i="45"/>
  <c r="V19" i="45"/>
  <c r="U19" i="45"/>
  <c r="J31" i="47" s="1"/>
  <c r="T19" i="45"/>
  <c r="I31" i="47" s="1"/>
  <c r="W18" i="45"/>
  <c r="V18" i="45"/>
  <c r="K13" i="47" s="1"/>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K7" i="47" s="1"/>
  <c r="F20" i="49" s="1"/>
  <c r="P21" i="49" s="1"/>
  <c r="U5" i="45"/>
  <c r="J7" i="47" s="1"/>
  <c r="F18" i="49" s="1"/>
  <c r="P19" i="49" s="1"/>
  <c r="T5" i="45"/>
  <c r="I7" i="47" s="1"/>
  <c r="F16" i="49" s="1"/>
  <c r="P17" i="49" s="1"/>
  <c r="W4" i="45"/>
  <c r="V4" i="45"/>
  <c r="K5" i="47" s="1"/>
  <c r="E20" i="49" s="1"/>
  <c r="O21" i="49" s="1"/>
  <c r="U4" i="45"/>
  <c r="J5" i="47" s="1"/>
  <c r="E18" i="49" s="1"/>
  <c r="O19" i="49" s="1"/>
  <c r="T4" i="45"/>
  <c r="I5" i="47" s="1"/>
  <c r="E16" i="49" s="1"/>
  <c r="O17" i="49" s="1"/>
  <c r="W3" i="45"/>
  <c r="V3" i="45"/>
  <c r="K3" i="47" s="1"/>
  <c r="D20" i="49" s="1"/>
  <c r="N21" i="49" s="1"/>
  <c r="U3" i="45"/>
  <c r="J3" i="47" s="1"/>
  <c r="D18" i="49" s="1"/>
  <c r="N19" i="49" s="1"/>
  <c r="T3" i="45"/>
  <c r="I3" i="47" s="1"/>
  <c r="D16" i="49" s="1"/>
  <c r="N17" i="49"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E51" i="47" s="1"/>
  <c r="U36" i="44"/>
  <c r="W35" i="44"/>
  <c r="V35" i="44"/>
  <c r="U35" i="44"/>
  <c r="W34" i="44"/>
  <c r="V34" i="44"/>
  <c r="U34" i="44"/>
  <c r="W33" i="44"/>
  <c r="V33" i="44"/>
  <c r="U33" i="44"/>
  <c r="W32" i="44"/>
  <c r="V32" i="44"/>
  <c r="U32" i="44"/>
  <c r="W31" i="44"/>
  <c r="V31" i="44"/>
  <c r="E59" i="47" s="1"/>
  <c r="U31" i="44"/>
  <c r="D59" i="47" s="1"/>
  <c r="W30" i="44"/>
  <c r="V30" i="44"/>
  <c r="U30" i="44"/>
  <c r="W29" i="44"/>
  <c r="V29" i="44"/>
  <c r="U29" i="44"/>
  <c r="D49" i="47" s="1"/>
  <c r="W28" i="44"/>
  <c r="V28" i="44"/>
  <c r="U28" i="44"/>
  <c r="W27" i="44"/>
  <c r="V27" i="44"/>
  <c r="U27" i="44"/>
  <c r="W26" i="44"/>
  <c r="V26" i="44"/>
  <c r="U26" i="44"/>
  <c r="D41" i="47" s="1"/>
  <c r="W25" i="44"/>
  <c r="V25" i="44"/>
  <c r="U25" i="44"/>
  <c r="W24" i="44"/>
  <c r="V24" i="44"/>
  <c r="E35" i="47" s="1"/>
  <c r="U24" i="44"/>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F8" i="49" s="1"/>
  <c r="P9" i="49" s="1"/>
  <c r="U5" i="44"/>
  <c r="D7" i="47" s="1"/>
  <c r="F6" i="49" s="1"/>
  <c r="P7" i="49" s="1"/>
  <c r="W4" i="44"/>
  <c r="V4" i="44"/>
  <c r="E5" i="47" s="1"/>
  <c r="E8" i="49" s="1"/>
  <c r="O9" i="49" s="1"/>
  <c r="U4" i="44"/>
  <c r="D5" i="47" s="1"/>
  <c r="E6" i="49" s="1"/>
  <c r="O7" i="49" s="1"/>
  <c r="W3" i="44"/>
  <c r="V3" i="44"/>
  <c r="E3" i="47" s="1"/>
  <c r="D8" i="49" s="1"/>
  <c r="N9" i="49" s="1"/>
  <c r="U3" i="44"/>
  <c r="D3" i="47" s="1"/>
  <c r="D6" i="49" s="1"/>
  <c r="N7" i="49"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H51" i="47" s="1"/>
  <c r="U36" i="43"/>
  <c r="T36" i="43"/>
  <c r="W35" i="43"/>
  <c r="V35" i="43"/>
  <c r="U35" i="43"/>
  <c r="T35" i="43"/>
  <c r="W34" i="43"/>
  <c r="V34" i="43"/>
  <c r="H53" i="47" s="1"/>
  <c r="U34" i="43"/>
  <c r="T34" i="43"/>
  <c r="W33" i="43"/>
  <c r="V33" i="43"/>
  <c r="U33" i="43"/>
  <c r="T33" i="43"/>
  <c r="W32" i="43"/>
  <c r="V32" i="43"/>
  <c r="H49" i="47" s="1"/>
  <c r="U32" i="43"/>
  <c r="T32" i="43"/>
  <c r="W31" i="43"/>
  <c r="V31" i="43"/>
  <c r="U31" i="43"/>
  <c r="T31" i="43"/>
  <c r="W30" i="43"/>
  <c r="V30" i="43"/>
  <c r="H47" i="47" s="1"/>
  <c r="U30" i="43"/>
  <c r="T30" i="43"/>
  <c r="W29" i="43"/>
  <c r="V29" i="43"/>
  <c r="U29" i="43"/>
  <c r="T29" i="43"/>
  <c r="W28" i="43"/>
  <c r="V28" i="43"/>
  <c r="H39" i="47" s="1"/>
  <c r="U28" i="43"/>
  <c r="T28" i="43"/>
  <c r="W27" i="43"/>
  <c r="V27" i="43"/>
  <c r="U27" i="43"/>
  <c r="T27" i="43"/>
  <c r="W26" i="43"/>
  <c r="V26" i="43"/>
  <c r="H41" i="47" s="1"/>
  <c r="U26" i="43"/>
  <c r="T26" i="43"/>
  <c r="W25" i="43"/>
  <c r="V25" i="43"/>
  <c r="U25" i="43"/>
  <c r="T25" i="43"/>
  <c r="W24" i="43"/>
  <c r="V24" i="43"/>
  <c r="U24" i="43"/>
  <c r="T24" i="43"/>
  <c r="W23" i="43"/>
  <c r="V23" i="43"/>
  <c r="U23" i="43"/>
  <c r="T23" i="43"/>
  <c r="W22" i="43"/>
  <c r="V22" i="43"/>
  <c r="H31" i="47" s="1"/>
  <c r="U22" i="43"/>
  <c r="T22" i="43"/>
  <c r="W21" i="43"/>
  <c r="V21" i="43"/>
  <c r="U21" i="43"/>
  <c r="T21" i="43"/>
  <c r="W20" i="43"/>
  <c r="V20" i="43"/>
  <c r="H17" i="47" s="1"/>
  <c r="U20" i="43"/>
  <c r="T20" i="43"/>
  <c r="W19" i="43"/>
  <c r="V19" i="43"/>
  <c r="U19" i="43"/>
  <c r="T19" i="43"/>
  <c r="W18" i="43"/>
  <c r="V18" i="43"/>
  <c r="H13" i="47" s="1"/>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D12" i="49" s="1"/>
  <c r="N13" i="49" s="1"/>
  <c r="T5" i="43"/>
  <c r="W4" i="43"/>
  <c r="V4" i="43"/>
  <c r="H5" i="47" s="1"/>
  <c r="E14" i="49" s="1"/>
  <c r="O15" i="49" s="1"/>
  <c r="U4" i="43"/>
  <c r="G5" i="47" s="1"/>
  <c r="E12" i="49" s="1"/>
  <c r="O13" i="49" s="1"/>
  <c r="T4" i="43"/>
  <c r="F5" i="47" s="1"/>
  <c r="E10" i="49" s="1"/>
  <c r="O11" i="49" s="1"/>
  <c r="W3" i="43"/>
  <c r="V3" i="43"/>
  <c r="U3" i="43"/>
  <c r="T3" i="43"/>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E17" i="46" s="1"/>
  <c r="V9" i="42"/>
  <c r="D17" i="46" s="1"/>
  <c r="W9" i="42"/>
  <c r="T10" i="42"/>
  <c r="F19" i="46" s="1"/>
  <c r="U10" i="42"/>
  <c r="E19" i="46" s="1"/>
  <c r="V10" i="42"/>
  <c r="D19" i="46" s="1"/>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E33" i="46" s="1"/>
  <c r="V14" i="42"/>
  <c r="D33" i="46" s="1"/>
  <c r="W14" i="42"/>
  <c r="T15" i="42"/>
  <c r="U15" i="42"/>
  <c r="V15" i="42"/>
  <c r="W15" i="42"/>
  <c r="T16" i="42"/>
  <c r="U16" i="42"/>
  <c r="V16" i="42"/>
  <c r="W16" i="42"/>
  <c r="T17" i="42"/>
  <c r="U17" i="42"/>
  <c r="V17" i="42"/>
  <c r="W17" i="42"/>
  <c r="T18" i="42"/>
  <c r="U18" i="42"/>
  <c r="V18" i="42"/>
  <c r="W18" i="42"/>
  <c r="T19" i="42"/>
  <c r="U19" i="42"/>
  <c r="E11" i="46" s="1"/>
  <c r="V19" i="42"/>
  <c r="D11" i="46" s="1"/>
  <c r="W19" i="42"/>
  <c r="T20" i="42"/>
  <c r="U20" i="42"/>
  <c r="V20" i="42"/>
  <c r="W20" i="42"/>
  <c r="T21" i="42"/>
  <c r="U21" i="42"/>
  <c r="E23" i="46" s="1"/>
  <c r="V21" i="42"/>
  <c r="D23" i="46" s="1"/>
  <c r="W21" i="42"/>
  <c r="T22" i="42"/>
  <c r="U22" i="42"/>
  <c r="V22" i="42"/>
  <c r="W22" i="42"/>
  <c r="T23" i="42"/>
  <c r="F35" i="46" s="1"/>
  <c r="U23" i="42"/>
  <c r="E35" i="46" s="1"/>
  <c r="V23" i="42"/>
  <c r="D35" i="46" s="1"/>
  <c r="W23" i="42"/>
  <c r="T24" i="42"/>
  <c r="U24" i="42"/>
  <c r="E37" i="46" s="1"/>
  <c r="V24" i="42"/>
  <c r="W24" i="42"/>
  <c r="T25" i="42"/>
  <c r="F39" i="46" s="1"/>
  <c r="U25" i="42"/>
  <c r="E39" i="46" s="1"/>
  <c r="V25" i="42"/>
  <c r="D39" i="46" s="1"/>
  <c r="W25" i="42"/>
  <c r="T26" i="42"/>
  <c r="U26" i="42"/>
  <c r="V26" i="42"/>
  <c r="D49" i="46" s="1"/>
  <c r="W26" i="42"/>
  <c r="T27" i="42"/>
  <c r="F43" i="46" s="1"/>
  <c r="U27" i="42"/>
  <c r="E43" i="46" s="1"/>
  <c r="V27" i="42"/>
  <c r="D43" i="46" s="1"/>
  <c r="W27" i="42"/>
  <c r="T28" i="42"/>
  <c r="U28" i="42"/>
  <c r="E47" i="46" s="1"/>
  <c r="V28" i="42"/>
  <c r="W28" i="42"/>
  <c r="T29" i="42"/>
  <c r="F49" i="46" s="1"/>
  <c r="U29" i="42"/>
  <c r="V29" i="42"/>
  <c r="W29" i="42"/>
  <c r="T30" i="42"/>
  <c r="U30" i="42"/>
  <c r="V30" i="42"/>
  <c r="W30" i="42"/>
  <c r="T31" i="42"/>
  <c r="F51" i="46" s="1"/>
  <c r="U31" i="42"/>
  <c r="E51" i="46" s="1"/>
  <c r="V31" i="42"/>
  <c r="W31" i="42"/>
  <c r="T32" i="42"/>
  <c r="U32" i="42"/>
  <c r="E53" i="46" s="1"/>
  <c r="V32" i="42"/>
  <c r="W32" i="42"/>
  <c r="T33" i="42"/>
  <c r="F63" i="46" s="1"/>
  <c r="U33" i="42"/>
  <c r="V33" i="42"/>
  <c r="W33" i="42"/>
  <c r="T34" i="42"/>
  <c r="U34" i="42"/>
  <c r="V34" i="42"/>
  <c r="W34" i="42"/>
  <c r="T35" i="42"/>
  <c r="F61" i="46" s="1"/>
  <c r="U35" i="42"/>
  <c r="E61" i="46" s="1"/>
  <c r="V35" i="42"/>
  <c r="W35" i="42"/>
  <c r="T36" i="42"/>
  <c r="U36" i="42"/>
  <c r="E57" i="46" s="1"/>
  <c r="V36" i="42"/>
  <c r="W36" i="42"/>
  <c r="T37" i="42"/>
  <c r="F59" i="46" s="1"/>
  <c r="U37" i="42"/>
  <c r="E59" i="46" s="1"/>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K51" i="47" l="1"/>
  <c r="I29" i="47"/>
  <c r="I37" i="47"/>
  <c r="I45" i="47"/>
  <c r="I57" i="47"/>
  <c r="I61" i="47"/>
  <c r="J61" i="47"/>
  <c r="D33" i="47"/>
  <c r="E39" i="47"/>
  <c r="C33" i="47"/>
  <c r="D37" i="47"/>
  <c r="E37" i="47"/>
  <c r="D51" i="47"/>
  <c r="C59" i="47"/>
  <c r="F17" i="47"/>
  <c r="F35" i="47"/>
  <c r="F39" i="47"/>
  <c r="F49" i="47"/>
  <c r="G37" i="47"/>
  <c r="G45" i="47"/>
  <c r="G57" i="47"/>
  <c r="G61" i="47"/>
  <c r="G29" i="47"/>
  <c r="F31" i="47"/>
  <c r="F41" i="47"/>
  <c r="F47" i="47"/>
  <c r="E25" i="46"/>
  <c r="E41" i="46"/>
  <c r="E45" i="46"/>
  <c r="E55" i="46"/>
  <c r="E63" i="46"/>
  <c r="F23" i="46"/>
  <c r="E21" i="46"/>
  <c r="F11" i="46"/>
  <c r="R10" i="40"/>
  <c r="Q9" i="40"/>
  <c r="P10" i="40"/>
  <c r="Q10" i="40"/>
  <c r="F55" i="46"/>
  <c r="F45" i="46"/>
  <c r="F41" i="46"/>
  <c r="F25" i="46"/>
  <c r="D35" i="47"/>
  <c r="E45" i="47"/>
  <c r="E49" i="47"/>
  <c r="D47" i="47"/>
  <c r="E55" i="47"/>
  <c r="E47" i="47"/>
  <c r="C31" i="47"/>
  <c r="C29" i="47"/>
  <c r="E29" i="47"/>
  <c r="E61" i="47"/>
  <c r="C51" i="47"/>
  <c r="C17" i="47"/>
  <c r="C13" i="47"/>
  <c r="C49" i="47"/>
  <c r="C47" i="47"/>
  <c r="H29" i="47"/>
  <c r="F53" i="47"/>
  <c r="G15" i="47"/>
  <c r="G33" i="47"/>
  <c r="G43" i="47"/>
  <c r="G59" i="47"/>
  <c r="F51" i="47"/>
  <c r="I51" i="47"/>
  <c r="K29" i="47"/>
  <c r="K37" i="47"/>
  <c r="K45" i="47"/>
  <c r="K61" i="47"/>
  <c r="I13" i="47"/>
  <c r="I41" i="47"/>
  <c r="I53" i="47"/>
  <c r="J47" i="47"/>
  <c r="K57" i="47"/>
  <c r="J13" i="47"/>
  <c r="J41" i="47"/>
  <c r="J53" i="47"/>
  <c r="I33" i="47"/>
  <c r="I43" i="47"/>
  <c r="I59" i="47"/>
  <c r="I55" i="47"/>
  <c r="K15" i="47"/>
  <c r="K33" i="47"/>
  <c r="K43" i="47"/>
  <c r="K59" i="47"/>
  <c r="K55" i="47"/>
  <c r="J17" i="47"/>
  <c r="J35" i="47"/>
  <c r="J39" i="47"/>
  <c r="J49" i="47"/>
  <c r="J51" i="47"/>
  <c r="D29" i="47"/>
  <c r="E41" i="47"/>
  <c r="D61" i="47"/>
  <c r="C61" i="47"/>
  <c r="D43" i="47"/>
  <c r="D31" i="47"/>
  <c r="E43" i="47"/>
  <c r="E31" i="47"/>
  <c r="D57" i="47"/>
  <c r="D39" i="47"/>
  <c r="E57" i="47"/>
  <c r="D13" i="47"/>
  <c r="E33" i="47"/>
  <c r="D53" i="47"/>
  <c r="E13" i="47"/>
  <c r="D45" i="47"/>
  <c r="E53" i="47"/>
  <c r="C55" i="47"/>
  <c r="D55" i="47"/>
  <c r="C41" i="47"/>
  <c r="C37" i="47"/>
  <c r="H37" i="47"/>
  <c r="H45" i="47"/>
  <c r="H57" i="47"/>
  <c r="H61" i="47"/>
  <c r="G31" i="47"/>
  <c r="G41" i="47"/>
  <c r="G47" i="47"/>
  <c r="G53" i="47"/>
  <c r="F15" i="47"/>
  <c r="F33" i="47"/>
  <c r="F43" i="47"/>
  <c r="F59" i="47"/>
  <c r="F55" i="47"/>
  <c r="G55" i="47"/>
  <c r="H15" i="47"/>
  <c r="H33" i="47"/>
  <c r="H43" i="47"/>
  <c r="H59" i="47"/>
  <c r="H55" i="47"/>
  <c r="G17" i="47"/>
  <c r="G35" i="47"/>
  <c r="G39" i="47"/>
  <c r="G49" i="47"/>
  <c r="G51" i="47"/>
  <c r="H35" i="47"/>
  <c r="F3" i="47"/>
  <c r="D10" i="49" s="1"/>
  <c r="N11" i="49" s="1"/>
  <c r="F29" i="47"/>
  <c r="F37" i="47"/>
  <c r="F45" i="47"/>
  <c r="F57" i="47"/>
  <c r="F61" i="47"/>
  <c r="E49" i="46"/>
  <c r="D47" i="46"/>
  <c r="D37" i="46"/>
  <c r="D21" i="46"/>
  <c r="F57" i="46"/>
  <c r="F53" i="46"/>
  <c r="F47" i="46"/>
  <c r="F37" i="46"/>
  <c r="F21" i="46"/>
  <c r="D45" i="46"/>
  <c r="D41" i="46"/>
  <c r="D25" i="46"/>
  <c r="H3" i="47"/>
  <c r="D14" i="49" s="1"/>
  <c r="N15" i="49" s="1"/>
  <c r="F7" i="47"/>
  <c r="F10" i="49" s="1"/>
  <c r="P11" i="49" s="1"/>
  <c r="G7" i="47"/>
  <c r="F12" i="49" s="1"/>
  <c r="P13" i="49" s="1"/>
  <c r="H7" i="47"/>
  <c r="F14" i="49" s="1"/>
  <c r="P15" i="49" s="1"/>
  <c r="P8" i="40"/>
  <c r="P9" i="40"/>
  <c r="C6" i="1"/>
  <c r="C4" i="1"/>
  <c r="B8" i="1"/>
  <c r="B6" i="1"/>
  <c r="B4" i="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E18" i="48" l="1"/>
  <c r="J19" i="49" s="1"/>
  <c r="J5" i="30"/>
  <c r="D18" i="48"/>
  <c r="I19" i="49" s="1"/>
  <c r="J3" i="30"/>
  <c r="J7" i="30"/>
  <c r="F18" i="48"/>
  <c r="K19" i="49" s="1"/>
  <c r="E20" i="48"/>
  <c r="J21" i="49" s="1"/>
  <c r="K5" i="30"/>
  <c r="F20" i="48"/>
  <c r="K21" i="49" s="1"/>
  <c r="K7" i="30"/>
  <c r="D20" i="48"/>
  <c r="I21" i="49" s="1"/>
  <c r="K3" i="30"/>
  <c r="I7" i="30"/>
  <c r="F16" i="48"/>
  <c r="K17" i="49" s="1"/>
  <c r="D16" i="48"/>
  <c r="I17" i="49" s="1"/>
  <c r="I3" i="30"/>
  <c r="E16" i="48"/>
  <c r="J17" i="49" s="1"/>
  <c r="I5" i="30"/>
  <c r="E7" i="30"/>
  <c r="F8" i="48"/>
  <c r="K9" i="49" s="1"/>
  <c r="D8" i="48"/>
  <c r="I9" i="49" s="1"/>
  <c r="E3" i="30"/>
  <c r="E8" i="48"/>
  <c r="J9" i="49" s="1"/>
  <c r="E5" i="30"/>
  <c r="E6" i="48"/>
  <c r="J7" i="49" s="1"/>
  <c r="D5" i="30"/>
  <c r="D6" i="48"/>
  <c r="I7" i="49" s="1"/>
  <c r="D3" i="30"/>
  <c r="D7" i="30"/>
  <c r="F6" i="48"/>
  <c r="K7" i="49" s="1"/>
  <c r="G7" i="30"/>
  <c r="F12" i="48"/>
  <c r="K13" i="49" s="1"/>
  <c r="E12" i="48"/>
  <c r="J13" i="49" s="1"/>
  <c r="G5" i="30"/>
  <c r="D12" i="48"/>
  <c r="I13" i="49" s="1"/>
  <c r="G3" i="30"/>
  <c r="C3" i="30"/>
  <c r="D4" i="48"/>
  <c r="I5" i="49" s="1"/>
  <c r="C5" i="30"/>
  <c r="E4" i="48"/>
  <c r="J5" i="49" s="1"/>
  <c r="F4" i="48"/>
  <c r="K5" i="49" s="1"/>
  <c r="C7" i="30"/>
  <c r="F5" i="30"/>
  <c r="E10" i="48"/>
  <c r="J11" i="49" s="1"/>
  <c r="F10" i="48"/>
  <c r="K11" i="49" s="1"/>
  <c r="F7" i="30"/>
  <c r="D10" i="48"/>
  <c r="I11" i="49" s="1"/>
  <c r="F3" i="30"/>
  <c r="H3" i="30"/>
  <c r="D14" i="48"/>
  <c r="I15" i="49" s="1"/>
  <c r="E14" i="48"/>
  <c r="J15" i="49" s="1"/>
  <c r="H5" i="30"/>
  <c r="F14" i="48"/>
  <c r="K15" i="49" s="1"/>
  <c r="H7" i="30"/>
</calcChain>
</file>

<file path=xl/sharedStrings.xml><?xml version="1.0" encoding="utf-8"?>
<sst xmlns="http://schemas.openxmlformats.org/spreadsheetml/2006/main" count="7330" uniqueCount="657">
  <si>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</si>
  <si>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</si>
  <si>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</si>
  <si>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</si>
  <si>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</si>
  <si>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</si>
  <si>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</si>
  <si>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</si>
  <si>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</si>
  <si>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</si>
  <si>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</si>
  <si>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</si>
  <si>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</si>
  <si>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</si>
  <si>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</si>
  <si>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</si>
  <si>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</si>
  <si>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</si>
  <si>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</si>
  <si>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</si>
  <si>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</si>
  <si>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</si>
  <si>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</si>
  <si>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</si>
  <si>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</si>
  <si>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</si>
  <si>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</si>
  <si>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</si>
  <si>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</si>
  <si>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</si>
  <si>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</si>
  <si>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</si>
  <si>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</si>
  <si>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</si>
  <si>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</si>
  <si>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</si>
  <si>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</si>
  <si>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</si>
  <si>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</si>
  <si>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</si>
  <si>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</si>
  <si>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</si>
  <si>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</si>
  <si>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</si>
  <si>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</si>
  <si>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</si>
  <si>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</si>
  <si>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</si>
  <si>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</si>
  <si>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</si>
  <si>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</si>
  <si>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</si>
  <si>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</si>
  <si>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</si>
  <si>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</si>
  <si>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</si>
  <si>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</si>
  <si>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</si>
  <si>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</si>
  <si>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</si>
  <si>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</si>
  <si>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</si>
  <si>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</si>
  <si>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</si>
  <si>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</si>
  <si>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</si>
  <si>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</si>
  <si>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</si>
  <si>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</si>
  <si>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</si>
  <si>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</si>
  <si>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</si>
  <si>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</si>
  <si>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</si>
  <si>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</si>
  <si>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</si>
  <si>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</si>
  <si>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</si>
  <si>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</si>
  <si>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</si>
  <si>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</si>
  <si>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</si>
  <si>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</si>
  <si>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</si>
  <si>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</si>
  <si>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</si>
  <si>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</si>
  <si>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</si>
  <si>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</si>
  <si>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</si>
  <si>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</si>
  <si>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</si>
  <si>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</si>
  <si>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</si>
  <si>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</si>
  <si>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</si>
  <si>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</si>
  <si>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</si>
  <si>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</si>
  <si>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</si>
  <si>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</si>
  <si>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</si>
  <si>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</si>
  <si>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</si>
  <si>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</si>
  <si>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</si>
  <si>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</si>
  <si>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</si>
  <si>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</si>
  <si>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</si>
  <si>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</si>
  <si>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</si>
  <si>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</si>
  <si>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</si>
  <si>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</si>
  <si>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</si>
  <si>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</si>
  <si>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</si>
  <si>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</si>
  <si>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</si>
  <si>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</si>
  <si>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</si>
  <si>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</si>
  <si>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</si>
  <si>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</si>
  <si>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</si>
  <si>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</si>
  <si>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</si>
  <si>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</si>
  <si>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</si>
  <si>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</si>
  <si>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</si>
  <si>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</si>
  <si>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</si>
  <si>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</si>
  <si>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</si>
  <si>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</si>
  <si>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</si>
  <si>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</si>
  <si>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</si>
  <si>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</si>
  <si>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</si>
  <si>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</si>
  <si>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</si>
  <si>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</si>
  <si>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</si>
  <si>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</si>
  <si>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</si>
  <si>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</si>
  <si>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</si>
  <si>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</si>
  <si>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</si>
  <si>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</si>
  <si>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</si>
  <si>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</si>
  <si>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</si>
  <si>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</si>
  <si>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</si>
  <si>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</si>
  <si>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</si>
  <si>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</si>
  <si>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</si>
  <si>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</si>
  <si>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</si>
  <si>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</si>
  <si>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</si>
  <si>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</si>
  <si>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</si>
  <si>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</si>
  <si>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</si>
  <si>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</si>
  <si>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</si>
  <si>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</si>
  <si>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</si>
  <si>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</si>
  <si>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</si>
  <si>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</si>
  <si>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</si>
  <si>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</si>
  <si>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</si>
  <si>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</si>
  <si>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</si>
  <si>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</si>
  <si>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</si>
  <si>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</si>
  <si>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</si>
  <si>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</si>
  <si>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</si>
  <si>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</si>
  <si>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</si>
  <si>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</si>
  <si>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</si>
  <si>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</si>
  <si>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</si>
  <si>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</si>
  <si>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</si>
  <si>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</si>
  <si>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</si>
  <si>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</si>
  <si>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</si>
  <si>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</si>
  <si>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</si>
  <si>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</si>
  <si>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</si>
  <si>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</si>
  <si>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</si>
  <si>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</si>
  <si>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</si>
  <si>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</si>
  <si>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</si>
  <si>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</si>
  <si>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</si>
  <si>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</si>
  <si>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</si>
  <si>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</si>
  <si>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</si>
  <si>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</si>
  <si>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</si>
  <si>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</si>
  <si>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</si>
  <si>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</si>
  <si>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</si>
  <si>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</si>
  <si>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</si>
  <si>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</si>
  <si>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</si>
  <si>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</si>
  <si>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</si>
  <si>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</si>
  <si>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</si>
  <si>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</si>
  <si>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</si>
  <si>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</si>
  <si>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</si>
  <si>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</si>
  <si>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</si>
  <si>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</si>
  <si>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</si>
  <si>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</si>
  <si>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</si>
  <si>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</si>
  <si>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</si>
  <si>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</si>
  <si>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</si>
  <si>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</si>
  <si>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</si>
  <si>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</si>
  <si>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</si>
  <si>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</si>
  <si>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</si>
  <si>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</si>
  <si>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</si>
  <si>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</si>
  <si>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</si>
  <si>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</si>
  <si>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</si>
  <si>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</si>
  <si>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</si>
  <si>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</si>
  <si>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</si>
  <si>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</si>
  <si>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</si>
  <si>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</si>
  <si>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</si>
  <si>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</si>
  <si>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</si>
  <si>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</si>
  <si>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</si>
  <si>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</si>
  <si>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</si>
  <si>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</si>
  <si>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</si>
  <si>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</si>
  <si>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</si>
  <si>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</si>
  <si>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</si>
  <si>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</si>
  <si>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</si>
  <si>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</si>
  <si>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</si>
  <si>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</si>
  <si>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</si>
  <si>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</si>
  <si>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</si>
  <si>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</si>
  <si>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</si>
  <si>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</si>
  <si>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</si>
  <si>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</si>
  <si>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</si>
  <si>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</si>
  <si>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</si>
  <si>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</si>
  <si>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</si>
  <si>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</si>
  <si>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</si>
  <si>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</si>
  <si>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</si>
  <si>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</si>
  <si>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</si>
  <si>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</si>
  <si>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</si>
  <si>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</si>
  <si>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</si>
  <si>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</si>
  <si>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</si>
  <si>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</si>
  <si>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</si>
  <si>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</si>
  <si>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</si>
  <si>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</si>
  <si>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</si>
  <si>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</si>
  <si>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</si>
  <si>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</si>
  <si>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</si>
  <si>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</si>
  <si>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</si>
  <si>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</si>
  <si>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</si>
  <si>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</si>
  <si>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</si>
  <si>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</si>
  <si>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</si>
  <si>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</si>
  <si>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</si>
  <si>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</si>
  <si>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</si>
  <si>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</si>
  <si>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</si>
  <si>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</si>
  <si>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</si>
  <si>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</si>
  <si>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</si>
  <si>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</si>
  <si>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</si>
  <si>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</si>
  <si>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</si>
  <si>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</si>
  <si>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</si>
  <si>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</si>
  <si>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</si>
  <si>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</si>
  <si>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</si>
  <si>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</si>
  <si>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</si>
  <si>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</si>
  <si>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</si>
  <si>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</si>
  <si>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</si>
  <si>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</si>
  <si>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</si>
  <si>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</si>
  <si>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</si>
  <si>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</si>
  <si>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</si>
  <si>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</si>
  <si>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</si>
  <si>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</si>
  <si>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</si>
  <si>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</si>
  <si>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</si>
  <si>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</si>
  <si>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</si>
  <si>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</si>
  <si>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</si>
  <si>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</si>
  <si>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</si>
  <si>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</si>
  <si>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</si>
  <si>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</si>
  <si>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</si>
  <si>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</si>
  <si>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</si>
  <si>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</si>
  <si>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</si>
  <si>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</si>
  <si>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</si>
  <si>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</si>
  <si>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</si>
  <si>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</si>
  <si>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</si>
  <si>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</si>
  <si>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</si>
  <si>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</si>
  <si>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</si>
  <si>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</si>
  <si>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</si>
  <si>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</si>
  <si>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</si>
  <si>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</si>
  <si>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</si>
  <si>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</si>
  <si>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</si>
  <si>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</si>
  <si>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</si>
  <si>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</si>
  <si>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</si>
  <si>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</si>
  <si>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</si>
  <si>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</si>
  <si>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</si>
  <si>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</si>
  <si>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</si>
  <si>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</si>
  <si>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</si>
  <si>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</si>
  <si>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</si>
  <si>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</si>
  <si>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</si>
  <si>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</si>
  <si>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</si>
  <si>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</si>
  <si>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</si>
  <si>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</si>
  <si>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</si>
  <si>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</si>
  <si>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</si>
  <si>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</si>
  <si>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</si>
  <si>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</si>
  <si>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</si>
  <si>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</si>
  <si>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</si>
  <si>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</si>
  <si>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</si>
  <si>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</si>
  <si>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</si>
  <si>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</si>
  <si>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</si>
  <si>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</si>
  <si>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</si>
  <si>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</si>
  <si>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</si>
  <si>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</si>
  <si>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</si>
  <si>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</si>
  <si>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</si>
  <si>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</si>
  <si>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</si>
  <si>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</si>
  <si>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</si>
  <si>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</si>
  <si>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</si>
  <si>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</si>
  <si>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</si>
  <si>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</si>
  <si>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</si>
  <si>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</si>
  <si>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</si>
  <si>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</si>
  <si>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</si>
  <si>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</si>
  <si>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</si>
  <si>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</si>
  <si>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</si>
  <si>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</si>
  <si>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</si>
  <si>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</si>
  <si>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</si>
  <si>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</si>
  <si>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</si>
  <si>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</si>
  <si>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</si>
  <si>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</si>
  <si>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</si>
  <si>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</si>
  <si>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</si>
  <si>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</si>
  <si>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</si>
  <si>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</si>
  <si>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</si>
  <si>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</si>
  <si>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</si>
  <si>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</si>
  <si>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</si>
  <si>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</si>
  <si>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</si>
  <si>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</si>
  <si>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</si>
  <si>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</si>
  <si>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</si>
  <si>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</si>
  <si>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</si>
  <si>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</si>
  <si>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</si>
  <si>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</si>
  <si>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</si>
  <si>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</si>
  <si>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</si>
  <si>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</si>
  <si>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</si>
  <si>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</si>
  <si>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</si>
  <si>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</si>
  <si>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</si>
  <si>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</si>
  <si>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</si>
  <si>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</si>
  <si>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</si>
  <si>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</si>
  <si>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</si>
  <si>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</si>
  <si>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</si>
  <si>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</si>
  <si>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</si>
  <si>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</si>
  <si>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</si>
  <si>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</si>
  <si>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</si>
  <si>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</si>
  <si>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</si>
  <si>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</si>
  <si>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</si>
  <si>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</si>
  <si>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</si>
  <si>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</si>
  <si>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</si>
  <si>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</si>
  <si>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</si>
  <si>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</si>
  <si>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</si>
  <si>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</si>
  <si>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</si>
  <si>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</si>
  <si>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</si>
  <si>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</si>
  <si>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</si>
  <si>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</si>
  <si>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</si>
  <si>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</si>
  <si>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</si>
  <si>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</si>
  <si>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</si>
  <si>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</si>
  <si>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</si>
  <si>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</si>
  <si>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</si>
  <si>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</si>
  <si>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</si>
  <si>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</si>
  <si>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</si>
  <si>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</si>
  <si>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</si>
  <si>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</si>
  <si>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</si>
  <si>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</si>
  <si>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</si>
  <si>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</si>
  <si>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</si>
  <si>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</si>
  <si>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</si>
  <si>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</si>
  <si>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</si>
  <si>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</si>
  <si>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</si>
  <si>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</si>
  <si>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</si>
  <si>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</si>
  <si>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</si>
  <si>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</si>
  <si>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</si>
  <si>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</si>
  <si>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</si>
  <si>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</si>
  <si>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</si>
  <si>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</si>
  <si>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</si>
  <si>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</si>
  <si>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</si>
  <si>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</si>
  <si>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</si>
  <si>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</si>
  <si>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</si>
  <si>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</si>
  <si>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</si>
  <si>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</si>
  <si>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</si>
  <si>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</si>
  <si>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</si>
  <si>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</si>
  <si>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</si>
  <si>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</si>
  <si>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</si>
  <si>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</si>
  <si>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</si>
  <si>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</si>
  <si>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</si>
  <si>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</si>
  <si>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</si>
  <si>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</si>
  <si>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</si>
  <si>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</si>
  <si>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</si>
  <si>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</si>
  <si>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</si>
  <si>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</si>
  <si>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</si>
  <si>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</si>
  <si>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</si>
  <si>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</si>
  <si>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</si>
  <si>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</si>
  <si>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</si>
  <si>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</si>
  <si>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</si>
  <si>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</si>
  <si>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</si>
  <si>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</si>
  <si>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</si>
  <si>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</si>
  <si>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</si>
  <si>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</si>
  <si>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</si>
  <si>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</si>
  <si>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</si>
  <si>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</si>
  <si>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</si>
  <si>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</si>
  <si>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</si>
  <si>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</si>
  <si>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</si>
  <si>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</si>
  <si>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</si>
  <si>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</si>
  <si>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</si>
  <si>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</si>
  <si>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</si>
  <si>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</si>
  <si>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</si>
  <si>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</si>
  <si>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</si>
  <si>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</si>
  <si>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</si>
  <si>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</si>
  <si>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</si>
  <si>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</si>
  <si>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</si>
  <si>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</si>
  <si>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</si>
  <si>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Obs.</t>
  </si>
  <si>
    <t>Std. Dev.</t>
  </si>
  <si>
    <t>Duration Model Estimates on Race and Race-Gender Subsamples</t>
  </si>
  <si>
    <t>Table 6</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</si>
  <si>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</si>
  <si>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</si>
  <si>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</si>
  <si>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</si>
  <si>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</si>
  <si>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</si>
  <si>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</si>
  <si>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</si>
  <si>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n</t>
  </si>
  <si>
    <t>LL</t>
  </si>
  <si>
    <t>stdev</t>
  </si>
  <si>
    <t>Groups (Spells)</t>
  </si>
  <si>
    <t>Log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</si>
</sst>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2"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s>
  <fills count="2">
    <fill>
      <patternFill patternType="none"/>
    </fill>
    <fill>
      <patternFill patternType="gray125"/>
    </fill>
  </fills>
  <borders count="3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138">
    <xf numFmtId="0" fontId="0" fillId="0" borderId="0" xfId="0"/>
    <xf numFmtId="11"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0" fontId="2" fillId="0" borderId="5" xfId="0" applyFont="1" applyBorder="1" applyAlignment="1">
      <alignment horizontal="left" vertical="center"/>
    </xf>
    <xf numFmtId="0" fontId="2" fillId="0" borderId="31" xfId="0" applyFont="1" applyBorder="1" applyAlignment="1">
      <alignment horizontal="right" vertical="center"/>
    </xf>
    <xf numFmtId="0" fontId="2" fillId="0" borderId="32" xfId="0" applyFont="1" applyBorder="1" applyAlignment="1">
      <alignment horizontal="right" vertical="center"/>
    </xf>
    <xf numFmtId="0" fontId="2" fillId="0" borderId="33" xfId="0" applyFont="1" applyBorder="1" applyAlignment="1">
      <alignment horizontal="right" vertical="center"/>
    </xf>
    <xf numFmtId="0" fontId="2" fillId="0" borderId="34" xfId="0" applyFont="1" applyBorder="1" applyAlignment="1">
      <alignment horizontal="right" vertical="center"/>
    </xf>
    <xf numFmtId="165" fontId="0" fillId="0" borderId="0" xfId="0" applyNumberFormat="1"/>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6" fillId="0" borderId="0" xfId="0" applyFont="1" applyAlignment="1">
      <alignment horizontal="center"/>
    </xf>
    <xf numFmtId="0" fontId="1" fillId="0" borderId="4" xfId="0" applyFont="1" applyBorder="1" applyAlignment="1">
      <alignment horizontal="center"/>
    </xf>
    <xf numFmtId="0" fontId="2" fillId="0" borderId="20" xfId="0" applyFont="1" applyBorder="1" applyAlignment="1">
      <alignment horizontal="right" vertic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heetViews>
  <sheetFormatPr defaultRowHeight="15" x14ac:dyDescent="0.25"/>
  <cols>
    <col min="1" max="1" width="22.140625" bestFit="1" customWidth="1"/>
    <col min="15" max="15" width="22.140625" bestFit="1" customWidth="1"/>
  </cols>
  <sheetData>
    <row r="1" spans="1:34" x14ac:dyDescent="0.25">
      <c r="A1" t="s">
        <v>19</v>
      </c>
      <c r="B1" s="22">
        <v>15228</v>
      </c>
      <c r="C1" s="23">
        <v>4924.8680000000004</v>
      </c>
      <c r="D1" s="23">
        <v>2589.98</v>
      </c>
      <c r="E1">
        <v>4</v>
      </c>
      <c r="F1" s="22">
        <v>9022</v>
      </c>
      <c r="H1" t="s">
        <v>19</v>
      </c>
      <c r="I1" s="22">
        <v>7051</v>
      </c>
      <c r="J1" s="23">
        <v>4831.6260000000002</v>
      </c>
      <c r="K1" s="23">
        <v>2583.913</v>
      </c>
      <c r="L1">
        <v>6</v>
      </c>
      <c r="M1" s="22">
        <v>9022</v>
      </c>
      <c r="O1" t="s">
        <v>19</v>
      </c>
      <c r="P1" s="22">
        <v>4084</v>
      </c>
      <c r="Q1" s="23">
        <v>4871.335</v>
      </c>
      <c r="R1" s="23">
        <v>2639.261</v>
      </c>
      <c r="S1">
        <v>4</v>
      </c>
      <c r="T1" s="22">
        <v>9020</v>
      </c>
      <c r="V1" t="s">
        <v>19</v>
      </c>
      <c r="W1" s="22">
        <v>3702</v>
      </c>
      <c r="X1" s="23">
        <v>5206.4719999999998</v>
      </c>
      <c r="Y1" s="23">
        <v>2550.8589999999999</v>
      </c>
      <c r="Z1">
        <v>4</v>
      </c>
      <c r="AA1" s="22">
        <v>9018</v>
      </c>
      <c r="AC1" t="s">
        <v>19</v>
      </c>
      <c r="AD1">
        <v>391</v>
      </c>
      <c r="AE1" s="23">
        <v>4499.2560000000003</v>
      </c>
      <c r="AF1" s="23">
        <v>2327.25</v>
      </c>
      <c r="AG1">
        <v>15</v>
      </c>
      <c r="AH1" s="22">
        <v>8951</v>
      </c>
    </row>
    <row r="2" spans="1:34" x14ac:dyDescent="0.25">
      <c r="A2" t="s">
        <v>518</v>
      </c>
      <c r="B2" s="22">
        <v>15228</v>
      </c>
      <c r="C2">
        <v>12.606999999999999</v>
      </c>
      <c r="D2">
        <v>17.536999999999999</v>
      </c>
      <c r="E2">
        <v>1</v>
      </c>
      <c r="F2">
        <v>328</v>
      </c>
      <c r="H2" t="s">
        <v>518</v>
      </c>
      <c r="I2" s="22">
        <v>7051</v>
      </c>
      <c r="J2">
        <v>11.419</v>
      </c>
      <c r="K2">
        <v>15.932</v>
      </c>
      <c r="L2">
        <v>1</v>
      </c>
      <c r="M2">
        <v>328</v>
      </c>
      <c r="O2" t="s">
        <v>518</v>
      </c>
      <c r="P2" s="22">
        <v>4084</v>
      </c>
      <c r="Q2">
        <v>12.907</v>
      </c>
      <c r="R2">
        <v>17.344000000000001</v>
      </c>
      <c r="S2">
        <v>1</v>
      </c>
      <c r="T2">
        <v>215</v>
      </c>
      <c r="V2" t="s">
        <v>518</v>
      </c>
      <c r="W2" s="22">
        <v>3702</v>
      </c>
      <c r="X2">
        <v>14.675000000000001</v>
      </c>
      <c r="Y2">
        <v>20.541</v>
      </c>
      <c r="Z2">
        <v>1</v>
      </c>
      <c r="AA2">
        <v>318</v>
      </c>
      <c r="AC2" t="s">
        <v>518</v>
      </c>
      <c r="AD2">
        <v>391</v>
      </c>
      <c r="AE2">
        <v>11.33</v>
      </c>
      <c r="AF2">
        <v>14.036</v>
      </c>
      <c r="AG2">
        <v>1</v>
      </c>
      <c r="AH2">
        <v>100</v>
      </c>
    </row>
    <row r="3" spans="1:34" x14ac:dyDescent="0.25">
      <c r="A3" t="s">
        <v>517</v>
      </c>
      <c r="B3" s="22">
        <v>15228</v>
      </c>
      <c r="C3">
        <v>26.759</v>
      </c>
      <c r="D3">
        <v>6.6070000000000002</v>
      </c>
      <c r="E3">
        <v>7.9390000000000001</v>
      </c>
      <c r="F3">
        <v>92.224000000000004</v>
      </c>
      <c r="H3" t="s">
        <v>517</v>
      </c>
      <c r="I3" s="22">
        <v>7051</v>
      </c>
      <c r="J3">
        <v>22.091000000000001</v>
      </c>
      <c r="K3">
        <v>1.7</v>
      </c>
      <c r="L3">
        <v>18.509</v>
      </c>
      <c r="M3">
        <v>24.998000000000001</v>
      </c>
      <c r="O3" t="s">
        <v>517</v>
      </c>
      <c r="P3" s="22">
        <v>4084</v>
      </c>
      <c r="Q3">
        <v>27.212</v>
      </c>
      <c r="R3">
        <v>1.476</v>
      </c>
      <c r="S3">
        <v>25.016999999999999</v>
      </c>
      <c r="T3">
        <v>29.998000000000001</v>
      </c>
      <c r="V3" t="s">
        <v>517</v>
      </c>
      <c r="W3" s="22">
        <v>3702</v>
      </c>
      <c r="X3">
        <v>36.124000000000002</v>
      </c>
      <c r="Y3">
        <v>5.7530000000000001</v>
      </c>
      <c r="Z3">
        <v>30.007999999999999</v>
      </c>
      <c r="AA3">
        <v>92.224000000000004</v>
      </c>
      <c r="AC3" t="s">
        <v>517</v>
      </c>
      <c r="AD3">
        <v>391</v>
      </c>
      <c r="AE3">
        <v>17.535</v>
      </c>
      <c r="AF3">
        <v>1.0169999999999999</v>
      </c>
      <c r="AG3">
        <v>7.9390000000000001</v>
      </c>
      <c r="AH3">
        <v>18.481000000000002</v>
      </c>
    </row>
    <row r="4" spans="1:34" x14ac:dyDescent="0.25">
      <c r="A4" t="s">
        <v>31</v>
      </c>
      <c r="B4" s="22">
        <v>15228</v>
      </c>
      <c r="C4">
        <v>22.795999999999999</v>
      </c>
      <c r="D4">
        <v>3.5449999999999999</v>
      </c>
      <c r="E4">
        <v>17</v>
      </c>
      <c r="F4">
        <v>31</v>
      </c>
      <c r="H4" t="s">
        <v>31</v>
      </c>
      <c r="I4" s="22">
        <v>7051</v>
      </c>
      <c r="J4">
        <v>22.123000000000001</v>
      </c>
      <c r="K4">
        <v>3.3919999999999999</v>
      </c>
      <c r="L4">
        <v>17</v>
      </c>
      <c r="M4">
        <v>31</v>
      </c>
      <c r="O4" t="s">
        <v>31</v>
      </c>
      <c r="P4" s="22">
        <v>4084</v>
      </c>
      <c r="Q4">
        <v>23.18</v>
      </c>
      <c r="R4">
        <v>3.5049999999999999</v>
      </c>
      <c r="S4">
        <v>17</v>
      </c>
      <c r="T4">
        <v>31</v>
      </c>
      <c r="V4" t="s">
        <v>31</v>
      </c>
      <c r="W4" s="22">
        <v>3702</v>
      </c>
      <c r="X4">
        <v>23.795999999999999</v>
      </c>
      <c r="Y4">
        <v>3.56</v>
      </c>
      <c r="Z4">
        <v>17</v>
      </c>
      <c r="AA4">
        <v>31</v>
      </c>
      <c r="AC4" t="s">
        <v>31</v>
      </c>
      <c r="AD4">
        <v>391</v>
      </c>
      <c r="AE4">
        <v>21.44</v>
      </c>
      <c r="AF4">
        <v>3.55</v>
      </c>
      <c r="AG4">
        <v>17</v>
      </c>
      <c r="AH4">
        <v>31</v>
      </c>
    </row>
    <row r="5" spans="1:34" x14ac:dyDescent="0.25">
      <c r="A5" t="s">
        <v>171</v>
      </c>
      <c r="B5" s="22">
        <v>15228</v>
      </c>
      <c r="C5">
        <v>0.57799999999999996</v>
      </c>
      <c r="D5">
        <v>0.49399999999999999</v>
      </c>
      <c r="E5">
        <v>0</v>
      </c>
      <c r="F5">
        <v>1</v>
      </c>
      <c r="H5" t="s">
        <v>171</v>
      </c>
      <c r="I5" s="22">
        <v>7051</v>
      </c>
      <c r="J5">
        <v>0.497</v>
      </c>
      <c r="K5">
        <v>0.5</v>
      </c>
      <c r="L5">
        <v>0</v>
      </c>
      <c r="M5">
        <v>1</v>
      </c>
      <c r="O5" t="s">
        <v>171</v>
      </c>
      <c r="P5" s="22">
        <v>4084</v>
      </c>
      <c r="Q5">
        <v>0.63100000000000001</v>
      </c>
      <c r="R5">
        <v>0.48199999999999998</v>
      </c>
      <c r="S5">
        <v>0</v>
      </c>
      <c r="T5">
        <v>1</v>
      </c>
      <c r="V5" t="s">
        <v>171</v>
      </c>
      <c r="W5" s="22">
        <v>3702</v>
      </c>
      <c r="X5">
        <v>0.69299999999999995</v>
      </c>
      <c r="Y5">
        <v>0.46100000000000002</v>
      </c>
      <c r="Z5">
        <v>0</v>
      </c>
      <c r="AA5">
        <v>1</v>
      </c>
      <c r="AC5" t="s">
        <v>171</v>
      </c>
      <c r="AD5">
        <v>391</v>
      </c>
      <c r="AE5">
        <v>0.38900000000000001</v>
      </c>
      <c r="AF5">
        <v>0.48799999999999999</v>
      </c>
      <c r="AG5">
        <v>0</v>
      </c>
      <c r="AH5">
        <v>1</v>
      </c>
    </row>
    <row r="6" spans="1:34" x14ac:dyDescent="0.25">
      <c r="A6" t="s">
        <v>32</v>
      </c>
      <c r="B6" s="22">
        <v>15228</v>
      </c>
      <c r="C6">
        <v>0.45300000000000001</v>
      </c>
      <c r="D6">
        <v>0.79</v>
      </c>
      <c r="E6">
        <v>0</v>
      </c>
      <c r="F6">
        <v>10</v>
      </c>
      <c r="H6" t="s">
        <v>32</v>
      </c>
      <c r="I6" s="22">
        <v>7051</v>
      </c>
      <c r="J6">
        <v>0.38500000000000001</v>
      </c>
      <c r="K6">
        <v>0.755</v>
      </c>
      <c r="L6">
        <v>0</v>
      </c>
      <c r="M6">
        <v>10</v>
      </c>
      <c r="O6" t="s">
        <v>32</v>
      </c>
      <c r="P6" s="22">
        <v>4084</v>
      </c>
      <c r="Q6">
        <v>0.45800000000000002</v>
      </c>
      <c r="R6">
        <v>0.77700000000000002</v>
      </c>
      <c r="S6">
        <v>0</v>
      </c>
      <c r="T6">
        <v>7</v>
      </c>
      <c r="V6" t="s">
        <v>32</v>
      </c>
      <c r="W6" s="22">
        <v>3702</v>
      </c>
      <c r="X6">
        <v>0.58899999999999997</v>
      </c>
      <c r="Y6">
        <v>0.85899999999999999</v>
      </c>
      <c r="Z6">
        <v>0</v>
      </c>
      <c r="AA6">
        <v>6</v>
      </c>
      <c r="AC6" t="s">
        <v>32</v>
      </c>
      <c r="AD6">
        <v>391</v>
      </c>
      <c r="AE6">
        <v>0.33800000000000002</v>
      </c>
      <c r="AF6">
        <v>0.70799999999999996</v>
      </c>
      <c r="AG6">
        <v>0</v>
      </c>
      <c r="AH6">
        <v>5</v>
      </c>
    </row>
    <row r="7" spans="1:34" x14ac:dyDescent="0.25">
      <c r="A7" t="s">
        <v>117</v>
      </c>
      <c r="B7" s="22">
        <v>15228</v>
      </c>
      <c r="C7">
        <v>3.6619999999999999</v>
      </c>
      <c r="D7">
        <v>1.8029999999999999</v>
      </c>
      <c r="E7">
        <v>1</v>
      </c>
      <c r="F7">
        <v>19</v>
      </c>
      <c r="H7" t="s">
        <v>117</v>
      </c>
      <c r="I7" s="22">
        <v>7051</v>
      </c>
      <c r="J7">
        <v>3.649</v>
      </c>
      <c r="K7">
        <v>1.784</v>
      </c>
      <c r="L7">
        <v>1</v>
      </c>
      <c r="M7">
        <v>19</v>
      </c>
      <c r="O7" t="s">
        <v>117</v>
      </c>
      <c r="P7" s="22">
        <v>4084</v>
      </c>
      <c r="Q7">
        <v>3.6320000000000001</v>
      </c>
      <c r="R7">
        <v>1.83</v>
      </c>
      <c r="S7">
        <v>1</v>
      </c>
      <c r="T7">
        <v>15</v>
      </c>
      <c r="V7" t="s">
        <v>117</v>
      </c>
      <c r="W7" s="22">
        <v>3702</v>
      </c>
      <c r="X7">
        <v>3.734</v>
      </c>
      <c r="Y7">
        <v>1.8009999999999999</v>
      </c>
      <c r="Z7">
        <v>1</v>
      </c>
      <c r="AA7">
        <v>12</v>
      </c>
      <c r="AC7" t="s">
        <v>117</v>
      </c>
      <c r="AD7">
        <v>391</v>
      </c>
      <c r="AE7">
        <v>3.5139999999999998</v>
      </c>
      <c r="AF7">
        <v>1.871</v>
      </c>
      <c r="AG7">
        <v>1</v>
      </c>
      <c r="AH7">
        <v>13</v>
      </c>
    </row>
    <row r="8" spans="1:34" x14ac:dyDescent="0.25">
      <c r="A8" t="s">
        <v>33</v>
      </c>
      <c r="B8" s="22">
        <v>15228</v>
      </c>
      <c r="C8">
        <v>10.438000000000001</v>
      </c>
      <c r="D8">
        <v>2.4660000000000002</v>
      </c>
      <c r="E8">
        <v>0</v>
      </c>
      <c r="F8">
        <v>13.654</v>
      </c>
      <c r="H8" t="s">
        <v>33</v>
      </c>
      <c r="I8" s="22">
        <v>7051</v>
      </c>
      <c r="J8">
        <v>10.492000000000001</v>
      </c>
      <c r="K8">
        <v>2.4169999999999998</v>
      </c>
      <c r="L8">
        <v>0</v>
      </c>
      <c r="M8">
        <v>13.654</v>
      </c>
      <c r="O8" t="s">
        <v>33</v>
      </c>
      <c r="P8" s="22">
        <v>4084</v>
      </c>
      <c r="Q8">
        <v>10.436</v>
      </c>
      <c r="R8">
        <v>2.5230000000000001</v>
      </c>
      <c r="S8">
        <v>0</v>
      </c>
      <c r="T8">
        <v>13.644</v>
      </c>
      <c r="V8" t="s">
        <v>33</v>
      </c>
      <c r="W8" s="22">
        <v>3702</v>
      </c>
      <c r="X8">
        <v>10.337</v>
      </c>
      <c r="Y8">
        <v>2.5209999999999999</v>
      </c>
      <c r="Z8">
        <v>0</v>
      </c>
      <c r="AA8">
        <v>13.644</v>
      </c>
      <c r="AC8" t="s">
        <v>33</v>
      </c>
      <c r="AD8">
        <v>391</v>
      </c>
      <c r="AE8">
        <v>10.45</v>
      </c>
      <c r="AF8">
        <v>2.177</v>
      </c>
      <c r="AG8">
        <v>0</v>
      </c>
      <c r="AH8">
        <v>13.348000000000001</v>
      </c>
    </row>
    <row r="9" spans="1:34" x14ac:dyDescent="0.25">
      <c r="A9" t="s">
        <v>43</v>
      </c>
      <c r="B9" s="22">
        <v>15228</v>
      </c>
      <c r="C9">
        <v>6.0119999999999996</v>
      </c>
      <c r="D9">
        <v>1.8680000000000001</v>
      </c>
      <c r="E9">
        <v>3.5</v>
      </c>
      <c r="F9">
        <v>11</v>
      </c>
      <c r="H9" t="s">
        <v>43</v>
      </c>
      <c r="I9" s="22">
        <v>7051</v>
      </c>
      <c r="J9">
        <v>5.7590000000000003</v>
      </c>
      <c r="K9">
        <v>1.7030000000000001</v>
      </c>
      <c r="L9">
        <v>3.5</v>
      </c>
      <c r="M9">
        <v>11</v>
      </c>
      <c r="O9" t="s">
        <v>43</v>
      </c>
      <c r="P9" s="22">
        <v>4084</v>
      </c>
      <c r="Q9">
        <v>6.1289999999999996</v>
      </c>
      <c r="R9">
        <v>1.891</v>
      </c>
      <c r="S9">
        <v>3.5</v>
      </c>
      <c r="T9">
        <v>11</v>
      </c>
      <c r="V9" t="s">
        <v>43</v>
      </c>
      <c r="W9" s="22">
        <v>3702</v>
      </c>
      <c r="X9">
        <v>6.4059999999999997</v>
      </c>
      <c r="Y9">
        <v>2.0670000000000002</v>
      </c>
      <c r="Z9">
        <v>3.5</v>
      </c>
      <c r="AA9">
        <v>11</v>
      </c>
      <c r="AC9" t="s">
        <v>43</v>
      </c>
      <c r="AD9">
        <v>391</v>
      </c>
      <c r="AE9">
        <v>5.6079999999999997</v>
      </c>
      <c r="AF9">
        <v>1.677</v>
      </c>
      <c r="AG9">
        <v>3.5</v>
      </c>
      <c r="AH9">
        <v>11</v>
      </c>
    </row>
    <row r="10" spans="1:34" x14ac:dyDescent="0.25">
      <c r="A10" t="s">
        <v>34</v>
      </c>
      <c r="B10" s="22">
        <v>15228</v>
      </c>
      <c r="C10">
        <v>38.563000000000002</v>
      </c>
      <c r="D10">
        <v>28.571999999999999</v>
      </c>
      <c r="E10">
        <v>0</v>
      </c>
      <c r="F10">
        <v>100</v>
      </c>
      <c r="H10" t="s">
        <v>34</v>
      </c>
      <c r="I10" s="22">
        <v>7051</v>
      </c>
      <c r="J10">
        <v>40.847999999999999</v>
      </c>
      <c r="K10">
        <v>29.384</v>
      </c>
      <c r="L10">
        <v>0</v>
      </c>
      <c r="M10">
        <v>100</v>
      </c>
      <c r="O10" t="s">
        <v>34</v>
      </c>
      <c r="P10" s="22">
        <v>4084</v>
      </c>
      <c r="Q10">
        <v>37.911999999999999</v>
      </c>
      <c r="R10">
        <v>28.379000000000001</v>
      </c>
      <c r="S10">
        <v>0</v>
      </c>
      <c r="T10">
        <v>100</v>
      </c>
      <c r="V10" t="s">
        <v>34</v>
      </c>
      <c r="W10" s="22">
        <v>3702</v>
      </c>
      <c r="X10">
        <v>34.976999999999997</v>
      </c>
      <c r="Y10">
        <v>26.783999999999999</v>
      </c>
      <c r="Z10">
        <v>0</v>
      </c>
      <c r="AA10">
        <v>100</v>
      </c>
      <c r="AC10" t="s">
        <v>34</v>
      </c>
      <c r="AD10">
        <v>391</v>
      </c>
      <c r="AE10">
        <v>38.113</v>
      </c>
      <c r="AF10">
        <v>28.376999999999999</v>
      </c>
      <c r="AG10">
        <v>0</v>
      </c>
      <c r="AH10">
        <v>100</v>
      </c>
    </row>
    <row r="11" spans="1:34" x14ac:dyDescent="0.25">
      <c r="A11" t="s">
        <v>44</v>
      </c>
      <c r="B11" s="22">
        <v>15228</v>
      </c>
      <c r="C11">
        <v>7.3999999999999996E-2</v>
      </c>
      <c r="D11">
        <v>0.51600000000000001</v>
      </c>
      <c r="E11">
        <v>0</v>
      </c>
      <c r="F11">
        <v>8</v>
      </c>
      <c r="H11" t="s">
        <v>44</v>
      </c>
      <c r="I11" s="22">
        <v>7051</v>
      </c>
      <c r="J11">
        <v>8.4000000000000005E-2</v>
      </c>
      <c r="K11">
        <v>0.54800000000000004</v>
      </c>
      <c r="L11">
        <v>0</v>
      </c>
      <c r="M11">
        <v>8</v>
      </c>
      <c r="O11" t="s">
        <v>44</v>
      </c>
      <c r="P11" s="22">
        <v>4084</v>
      </c>
      <c r="Q11">
        <v>7.0000000000000007E-2</v>
      </c>
      <c r="R11">
        <v>0.495</v>
      </c>
      <c r="S11">
        <v>0</v>
      </c>
      <c r="T11">
        <v>6</v>
      </c>
      <c r="V11" t="s">
        <v>44</v>
      </c>
      <c r="W11" s="22">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2">
        <v>15228</v>
      </c>
      <c r="C12">
        <v>21.655000000000001</v>
      </c>
      <c r="D12">
        <v>51.615000000000002</v>
      </c>
      <c r="E12">
        <v>0</v>
      </c>
      <c r="F12">
        <v>696</v>
      </c>
      <c r="H12" t="s">
        <v>35</v>
      </c>
      <c r="I12" s="22">
        <v>7051</v>
      </c>
      <c r="J12">
        <v>19.754000000000001</v>
      </c>
      <c r="K12">
        <v>49.228999999999999</v>
      </c>
      <c r="L12">
        <v>0</v>
      </c>
      <c r="M12" s="22">
        <v>696</v>
      </c>
      <c r="O12" t="s">
        <v>35</v>
      </c>
      <c r="P12" s="22">
        <v>4084</v>
      </c>
      <c r="Q12">
        <v>22.062999999999999</v>
      </c>
      <c r="R12">
        <v>51.395000000000003</v>
      </c>
      <c r="S12">
        <v>0</v>
      </c>
      <c r="T12">
        <v>490</v>
      </c>
      <c r="V12" t="s">
        <v>35</v>
      </c>
      <c r="W12" s="22">
        <v>3702</v>
      </c>
      <c r="X12">
        <v>25.483000000000001</v>
      </c>
      <c r="Y12">
        <v>57.131</v>
      </c>
      <c r="Z12">
        <v>0</v>
      </c>
      <c r="AA12">
        <v>462</v>
      </c>
      <c r="AC12" t="s">
        <v>35</v>
      </c>
      <c r="AD12">
        <v>391</v>
      </c>
      <c r="AE12">
        <v>15.425000000000001</v>
      </c>
      <c r="AF12">
        <v>36.543999999999997</v>
      </c>
      <c r="AG12">
        <v>0</v>
      </c>
      <c r="AH12">
        <v>246</v>
      </c>
    </row>
    <row r="13" spans="1:34" x14ac:dyDescent="0.25">
      <c r="A13" t="s">
        <v>36</v>
      </c>
      <c r="B13" s="22">
        <v>15228</v>
      </c>
      <c r="C13">
        <v>182.565</v>
      </c>
      <c r="D13">
        <v>147.19200000000001</v>
      </c>
      <c r="E13">
        <v>0</v>
      </c>
      <c r="F13" s="22">
        <v>772</v>
      </c>
      <c r="H13" t="s">
        <v>36</v>
      </c>
      <c r="I13" s="22">
        <v>7051</v>
      </c>
      <c r="J13">
        <v>161.80500000000001</v>
      </c>
      <c r="K13">
        <v>137.71199999999999</v>
      </c>
      <c r="L13">
        <v>0</v>
      </c>
      <c r="M13">
        <v>772</v>
      </c>
      <c r="O13" t="s">
        <v>36</v>
      </c>
      <c r="P13" s="22">
        <v>4084</v>
      </c>
      <c r="Q13">
        <v>194.12700000000001</v>
      </c>
      <c r="R13">
        <v>148.62</v>
      </c>
      <c r="S13">
        <v>0</v>
      </c>
      <c r="T13" s="22">
        <v>742</v>
      </c>
      <c r="V13" t="s">
        <v>36</v>
      </c>
      <c r="W13" s="22">
        <v>3702</v>
      </c>
      <c r="X13">
        <v>214.542</v>
      </c>
      <c r="Y13">
        <v>157.16499999999999</v>
      </c>
      <c r="Z13">
        <v>0</v>
      </c>
      <c r="AA13" s="22">
        <v>742</v>
      </c>
      <c r="AC13" t="s">
        <v>36</v>
      </c>
      <c r="AD13">
        <v>391</v>
      </c>
      <c r="AE13">
        <v>133.43199999999999</v>
      </c>
      <c r="AF13">
        <v>126.932</v>
      </c>
      <c r="AG13">
        <v>0</v>
      </c>
      <c r="AH13">
        <v>650</v>
      </c>
    </row>
    <row r="14" spans="1:34" x14ac:dyDescent="0.25">
      <c r="A14" t="s">
        <v>106</v>
      </c>
      <c r="B14" s="22">
        <v>15228</v>
      </c>
      <c r="C14">
        <v>1.9E-2</v>
      </c>
      <c r="D14">
        <v>0.13600000000000001</v>
      </c>
      <c r="E14">
        <v>0</v>
      </c>
      <c r="F14">
        <v>1</v>
      </c>
      <c r="H14" t="s">
        <v>106</v>
      </c>
      <c r="I14" s="22">
        <v>7051</v>
      </c>
      <c r="J14">
        <v>1.6E-2</v>
      </c>
      <c r="K14">
        <v>0.127</v>
      </c>
      <c r="L14">
        <v>0</v>
      </c>
      <c r="M14">
        <v>1</v>
      </c>
      <c r="O14" t="s">
        <v>106</v>
      </c>
      <c r="P14" s="22">
        <v>4084</v>
      </c>
      <c r="Q14">
        <v>2.4E-2</v>
      </c>
      <c r="R14">
        <v>0.152</v>
      </c>
      <c r="S14">
        <v>0</v>
      </c>
      <c r="T14">
        <v>1</v>
      </c>
      <c r="V14" t="s">
        <v>106</v>
      </c>
      <c r="W14" s="22">
        <v>3702</v>
      </c>
      <c r="X14">
        <v>1.9E-2</v>
      </c>
      <c r="Y14">
        <v>0.13800000000000001</v>
      </c>
      <c r="Z14">
        <v>0</v>
      </c>
      <c r="AA14">
        <v>1</v>
      </c>
      <c r="AC14" t="s">
        <v>106</v>
      </c>
      <c r="AD14">
        <v>391</v>
      </c>
      <c r="AE14">
        <v>1.2999999999999999E-2</v>
      </c>
      <c r="AF14">
        <v>0.113</v>
      </c>
      <c r="AG14">
        <v>0</v>
      </c>
      <c r="AH14">
        <v>1</v>
      </c>
    </row>
    <row r="15" spans="1:34" x14ac:dyDescent="0.25">
      <c r="A15" t="s">
        <v>516</v>
      </c>
      <c r="B15" s="22">
        <v>15228</v>
      </c>
      <c r="C15">
        <v>0.501</v>
      </c>
      <c r="D15">
        <v>0.5</v>
      </c>
      <c r="E15">
        <v>0</v>
      </c>
      <c r="F15">
        <v>1</v>
      </c>
      <c r="H15" t="s">
        <v>516</v>
      </c>
      <c r="I15" s="22">
        <v>7051</v>
      </c>
      <c r="J15">
        <v>0.51300000000000001</v>
      </c>
      <c r="K15">
        <v>0.5</v>
      </c>
      <c r="L15">
        <v>0</v>
      </c>
      <c r="M15">
        <v>1</v>
      </c>
      <c r="O15" t="s">
        <v>516</v>
      </c>
      <c r="P15" s="22">
        <v>4084</v>
      </c>
      <c r="Q15">
        <v>0.56899999999999995</v>
      </c>
      <c r="R15">
        <v>0.495</v>
      </c>
      <c r="S15">
        <v>0</v>
      </c>
      <c r="T15">
        <v>1</v>
      </c>
      <c r="V15" t="s">
        <v>516</v>
      </c>
      <c r="W15" s="22">
        <v>3702</v>
      </c>
      <c r="X15">
        <v>0.42499999999999999</v>
      </c>
      <c r="Y15">
        <v>0.49399999999999999</v>
      </c>
      <c r="Z15">
        <v>0</v>
      </c>
      <c r="AA15">
        <v>1</v>
      </c>
      <c r="AC15" t="s">
        <v>516</v>
      </c>
      <c r="AD15">
        <v>391</v>
      </c>
      <c r="AE15">
        <v>0.312</v>
      </c>
      <c r="AF15">
        <v>0.46400000000000002</v>
      </c>
      <c r="AG15">
        <v>0</v>
      </c>
      <c r="AH15">
        <v>1</v>
      </c>
    </row>
    <row r="16" spans="1:34" x14ac:dyDescent="0.25">
      <c r="A16" t="s">
        <v>123</v>
      </c>
      <c r="B16" s="22">
        <v>15228</v>
      </c>
      <c r="C16">
        <v>0.499</v>
      </c>
      <c r="D16">
        <v>0.5</v>
      </c>
      <c r="E16">
        <v>0</v>
      </c>
      <c r="F16">
        <v>1</v>
      </c>
      <c r="H16" t="s">
        <v>123</v>
      </c>
      <c r="I16" s="22">
        <v>7051</v>
      </c>
      <c r="J16">
        <v>0.48699999999999999</v>
      </c>
      <c r="K16">
        <v>0.5</v>
      </c>
      <c r="L16">
        <v>0</v>
      </c>
      <c r="M16">
        <v>1</v>
      </c>
      <c r="O16" t="s">
        <v>123</v>
      </c>
      <c r="P16" s="22">
        <v>4084</v>
      </c>
      <c r="Q16">
        <v>0.43099999999999999</v>
      </c>
      <c r="R16">
        <v>0.495</v>
      </c>
      <c r="S16">
        <v>0</v>
      </c>
      <c r="T16">
        <v>1</v>
      </c>
      <c r="V16" t="s">
        <v>123</v>
      </c>
      <c r="W16" s="22">
        <v>3702</v>
      </c>
      <c r="X16">
        <v>0.57499999999999996</v>
      </c>
      <c r="Y16">
        <v>0.49399999999999999</v>
      </c>
      <c r="Z16">
        <v>0</v>
      </c>
      <c r="AA16">
        <v>1</v>
      </c>
      <c r="AC16" t="s">
        <v>123</v>
      </c>
      <c r="AD16">
        <v>391</v>
      </c>
      <c r="AE16">
        <v>0.68799999999999994</v>
      </c>
      <c r="AF16">
        <v>0.46400000000000002</v>
      </c>
      <c r="AG16">
        <v>0</v>
      </c>
      <c r="AH16">
        <v>1</v>
      </c>
    </row>
    <row r="17" spans="1:34" x14ac:dyDescent="0.25">
      <c r="A17" t="s">
        <v>515</v>
      </c>
      <c r="B17" s="22">
        <v>15228</v>
      </c>
      <c r="C17">
        <v>0.46300000000000002</v>
      </c>
      <c r="D17">
        <v>0.499</v>
      </c>
      <c r="E17">
        <v>0</v>
      </c>
      <c r="F17">
        <v>1</v>
      </c>
      <c r="H17" t="s">
        <v>515</v>
      </c>
      <c r="I17" s="22">
        <v>7051</v>
      </c>
      <c r="J17">
        <v>1</v>
      </c>
      <c r="K17">
        <v>0</v>
      </c>
      <c r="L17">
        <v>1</v>
      </c>
      <c r="M17">
        <v>1</v>
      </c>
      <c r="O17" t="s">
        <v>515</v>
      </c>
      <c r="P17" s="22">
        <v>4084</v>
      </c>
      <c r="Q17">
        <v>0</v>
      </c>
      <c r="R17">
        <v>0</v>
      </c>
      <c r="S17">
        <v>0</v>
      </c>
      <c r="T17">
        <v>0</v>
      </c>
      <c r="V17" t="s">
        <v>515</v>
      </c>
      <c r="W17" s="22">
        <v>3702</v>
      </c>
      <c r="X17">
        <v>0</v>
      </c>
      <c r="Y17">
        <v>0</v>
      </c>
      <c r="Z17">
        <v>0</v>
      </c>
      <c r="AA17">
        <v>0</v>
      </c>
      <c r="AC17" t="s">
        <v>515</v>
      </c>
      <c r="AD17">
        <v>391</v>
      </c>
      <c r="AE17">
        <v>0</v>
      </c>
      <c r="AF17">
        <v>0</v>
      </c>
      <c r="AG17">
        <v>0</v>
      </c>
      <c r="AH17">
        <v>0</v>
      </c>
    </row>
    <row r="18" spans="1:34" x14ac:dyDescent="0.25">
      <c r="A18" t="s">
        <v>119</v>
      </c>
      <c r="B18" s="22">
        <v>15228</v>
      </c>
      <c r="C18">
        <v>2.5999999999999999E-2</v>
      </c>
      <c r="D18">
        <v>0.158</v>
      </c>
      <c r="E18">
        <v>0</v>
      </c>
      <c r="F18">
        <v>1</v>
      </c>
      <c r="H18" t="s">
        <v>119</v>
      </c>
      <c r="I18" s="22">
        <v>7051</v>
      </c>
      <c r="J18">
        <v>0</v>
      </c>
      <c r="K18">
        <v>0</v>
      </c>
      <c r="L18">
        <v>0</v>
      </c>
      <c r="M18">
        <v>0</v>
      </c>
      <c r="O18" t="s">
        <v>119</v>
      </c>
      <c r="P18" s="22">
        <v>4084</v>
      </c>
      <c r="Q18">
        <v>0</v>
      </c>
      <c r="R18">
        <v>0</v>
      </c>
      <c r="S18">
        <v>0</v>
      </c>
      <c r="T18">
        <v>0</v>
      </c>
      <c r="V18" t="s">
        <v>119</v>
      </c>
      <c r="W18" s="22">
        <v>3702</v>
      </c>
      <c r="X18">
        <v>0</v>
      </c>
      <c r="Y18">
        <v>0</v>
      </c>
      <c r="Z18">
        <v>0</v>
      </c>
      <c r="AA18">
        <v>0</v>
      </c>
      <c r="AC18" t="s">
        <v>119</v>
      </c>
      <c r="AD18">
        <v>391</v>
      </c>
      <c r="AE18">
        <v>1</v>
      </c>
      <c r="AF18">
        <v>0</v>
      </c>
      <c r="AG18">
        <v>1</v>
      </c>
      <c r="AH18">
        <v>1</v>
      </c>
    </row>
    <row r="19" spans="1:34" x14ac:dyDescent="0.25">
      <c r="A19" t="s">
        <v>10</v>
      </c>
      <c r="B19" s="22">
        <v>15228</v>
      </c>
      <c r="C19">
        <v>0.26800000000000002</v>
      </c>
      <c r="D19">
        <v>0.443</v>
      </c>
      <c r="E19">
        <v>0</v>
      </c>
      <c r="F19">
        <v>1</v>
      </c>
      <c r="H19" t="s">
        <v>10</v>
      </c>
      <c r="I19" s="22">
        <v>7051</v>
      </c>
      <c r="J19">
        <v>0</v>
      </c>
      <c r="K19">
        <v>0</v>
      </c>
      <c r="L19">
        <v>0</v>
      </c>
      <c r="M19">
        <v>0</v>
      </c>
      <c r="O19" t="s">
        <v>10</v>
      </c>
      <c r="P19" s="22">
        <v>4084</v>
      </c>
      <c r="Q19">
        <v>1</v>
      </c>
      <c r="R19">
        <v>0</v>
      </c>
      <c r="S19">
        <v>1</v>
      </c>
      <c r="T19">
        <v>1</v>
      </c>
      <c r="V19" t="s">
        <v>10</v>
      </c>
      <c r="W19" s="22">
        <v>3702</v>
      </c>
      <c r="X19">
        <v>0</v>
      </c>
      <c r="Y19">
        <v>0</v>
      </c>
      <c r="Z19">
        <v>0</v>
      </c>
      <c r="AA19">
        <v>0</v>
      </c>
      <c r="AC19" t="s">
        <v>10</v>
      </c>
      <c r="AD19">
        <v>391</v>
      </c>
      <c r="AE19">
        <v>0</v>
      </c>
      <c r="AF19">
        <v>0</v>
      </c>
      <c r="AG19">
        <v>0</v>
      </c>
      <c r="AH19">
        <v>0</v>
      </c>
    </row>
    <row r="20" spans="1:34" x14ac:dyDescent="0.25">
      <c r="A20" t="s">
        <v>12</v>
      </c>
      <c r="B20" s="22">
        <v>15228</v>
      </c>
      <c r="C20">
        <v>0.24299999999999999</v>
      </c>
      <c r="D20">
        <v>0.42899999999999999</v>
      </c>
      <c r="E20">
        <v>0</v>
      </c>
      <c r="F20">
        <v>1</v>
      </c>
      <c r="H20" t="s">
        <v>12</v>
      </c>
      <c r="I20" s="22">
        <v>7051</v>
      </c>
      <c r="J20">
        <v>0</v>
      </c>
      <c r="K20">
        <v>0</v>
      </c>
      <c r="L20">
        <v>0</v>
      </c>
      <c r="M20">
        <v>0</v>
      </c>
      <c r="O20" t="s">
        <v>12</v>
      </c>
      <c r="P20" s="22">
        <v>4084</v>
      </c>
      <c r="Q20">
        <v>0</v>
      </c>
      <c r="R20">
        <v>0</v>
      </c>
      <c r="S20">
        <v>0</v>
      </c>
      <c r="T20">
        <v>0</v>
      </c>
      <c r="V20" t="s">
        <v>12</v>
      </c>
      <c r="W20" s="22">
        <v>3702</v>
      </c>
      <c r="X20">
        <v>1</v>
      </c>
      <c r="Y20">
        <v>0</v>
      </c>
      <c r="Z20">
        <v>1</v>
      </c>
      <c r="AA20">
        <v>1</v>
      </c>
      <c r="AC20" t="s">
        <v>12</v>
      </c>
      <c r="AD20">
        <v>391</v>
      </c>
      <c r="AE20">
        <v>0</v>
      </c>
      <c r="AF20">
        <v>0</v>
      </c>
      <c r="AG20">
        <v>0</v>
      </c>
      <c r="AH20">
        <v>0</v>
      </c>
    </row>
    <row r="21" spans="1:34" x14ac:dyDescent="0.25">
      <c r="A21" t="s">
        <v>514</v>
      </c>
      <c r="B21" s="22">
        <v>15228</v>
      </c>
      <c r="C21">
        <v>0.443</v>
      </c>
      <c r="D21">
        <v>0.497</v>
      </c>
      <c r="E21">
        <v>0</v>
      </c>
      <c r="F21">
        <v>1</v>
      </c>
      <c r="H21" t="s">
        <v>514</v>
      </c>
      <c r="I21" s="22">
        <v>7051</v>
      </c>
      <c r="J21">
        <v>0.48899999999999999</v>
      </c>
      <c r="K21">
        <v>0.5</v>
      </c>
      <c r="L21">
        <v>0</v>
      </c>
      <c r="M21">
        <v>1</v>
      </c>
      <c r="O21" t="s">
        <v>514</v>
      </c>
      <c r="P21" s="22">
        <v>4084</v>
      </c>
      <c r="Q21">
        <v>0.42299999999999999</v>
      </c>
      <c r="R21">
        <v>0.49399999999999999</v>
      </c>
      <c r="S21">
        <v>0</v>
      </c>
      <c r="T21">
        <v>1</v>
      </c>
      <c r="V21" t="s">
        <v>514</v>
      </c>
      <c r="W21" s="22">
        <v>3702</v>
      </c>
      <c r="X21">
        <v>0.36199999999999999</v>
      </c>
      <c r="Y21">
        <v>0.48099999999999998</v>
      </c>
      <c r="Z21">
        <v>0</v>
      </c>
      <c r="AA21">
        <v>1</v>
      </c>
      <c r="AC21" t="s">
        <v>514</v>
      </c>
      <c r="AD21">
        <v>391</v>
      </c>
      <c r="AE21">
        <v>0.58599999999999997</v>
      </c>
      <c r="AF21">
        <v>0.49299999999999999</v>
      </c>
      <c r="AG21">
        <v>0</v>
      </c>
      <c r="AH21">
        <v>1</v>
      </c>
    </row>
    <row r="22" spans="1:34" x14ac:dyDescent="0.25">
      <c r="A22" t="s">
        <v>24</v>
      </c>
      <c r="B22" s="22">
        <v>15228</v>
      </c>
      <c r="C22">
        <v>0.192</v>
      </c>
      <c r="D22">
        <v>0.39400000000000002</v>
      </c>
      <c r="E22">
        <v>0</v>
      </c>
      <c r="F22">
        <v>1</v>
      </c>
      <c r="H22" t="s">
        <v>24</v>
      </c>
      <c r="I22" s="22">
        <v>7051</v>
      </c>
      <c r="J22">
        <v>0.17</v>
      </c>
      <c r="K22">
        <v>0.376</v>
      </c>
      <c r="L22">
        <v>0</v>
      </c>
      <c r="M22">
        <v>1</v>
      </c>
      <c r="O22" t="s">
        <v>24</v>
      </c>
      <c r="P22" s="22">
        <v>4084</v>
      </c>
      <c r="Q22">
        <v>0.20599999999999999</v>
      </c>
      <c r="R22">
        <v>0.40500000000000003</v>
      </c>
      <c r="S22">
        <v>0</v>
      </c>
      <c r="T22">
        <v>1</v>
      </c>
      <c r="V22" t="s">
        <v>24</v>
      </c>
      <c r="W22" s="22">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2">
        <v>15228</v>
      </c>
      <c r="C23">
        <v>0.36499999999999999</v>
      </c>
      <c r="D23">
        <v>0.48099999999999998</v>
      </c>
      <c r="E23">
        <v>0</v>
      </c>
      <c r="F23">
        <v>1</v>
      </c>
      <c r="H23" t="s">
        <v>23</v>
      </c>
      <c r="I23" s="22">
        <v>7051</v>
      </c>
      <c r="J23">
        <v>0.34100000000000003</v>
      </c>
      <c r="K23">
        <v>0.47399999999999998</v>
      </c>
      <c r="L23">
        <v>0</v>
      </c>
      <c r="M23">
        <v>1</v>
      </c>
      <c r="O23" t="s">
        <v>23</v>
      </c>
      <c r="P23" s="22">
        <v>4084</v>
      </c>
      <c r="Q23">
        <v>0.371</v>
      </c>
      <c r="R23">
        <v>0.48299999999999998</v>
      </c>
      <c r="S23">
        <v>0</v>
      </c>
      <c r="T23">
        <v>1</v>
      </c>
      <c r="V23" t="s">
        <v>23</v>
      </c>
      <c r="W23" s="22">
        <v>3702</v>
      </c>
      <c r="X23">
        <v>0.41299999999999998</v>
      </c>
      <c r="Y23">
        <v>0.49199999999999999</v>
      </c>
      <c r="Z23">
        <v>0</v>
      </c>
      <c r="AA23">
        <v>1</v>
      </c>
      <c r="AC23" t="s">
        <v>23</v>
      </c>
      <c r="AD23">
        <v>391</v>
      </c>
      <c r="AE23">
        <v>0.27600000000000002</v>
      </c>
      <c r="AF23">
        <v>0.44800000000000001</v>
      </c>
      <c r="AG23">
        <v>0</v>
      </c>
      <c r="AH23">
        <v>1</v>
      </c>
    </row>
    <row r="24" spans="1:34" x14ac:dyDescent="0.25">
      <c r="A24" t="s">
        <v>513</v>
      </c>
      <c r="B24" s="22">
        <v>15228</v>
      </c>
      <c r="C24">
        <v>0.21199999999999999</v>
      </c>
      <c r="D24">
        <v>0.40899999999999997</v>
      </c>
      <c r="E24">
        <v>0</v>
      </c>
      <c r="F24">
        <v>1</v>
      </c>
      <c r="H24" t="s">
        <v>513</v>
      </c>
      <c r="I24" s="22">
        <v>7051</v>
      </c>
      <c r="J24">
        <v>0.217</v>
      </c>
      <c r="K24">
        <v>0.41199999999999998</v>
      </c>
      <c r="L24">
        <v>0</v>
      </c>
      <c r="M24">
        <v>1</v>
      </c>
      <c r="O24" t="s">
        <v>513</v>
      </c>
      <c r="P24" s="22">
        <v>4084</v>
      </c>
      <c r="Q24">
        <v>0.218</v>
      </c>
      <c r="R24">
        <v>0.41299999999999998</v>
      </c>
      <c r="S24">
        <v>0</v>
      </c>
      <c r="T24">
        <v>1</v>
      </c>
      <c r="V24" t="s">
        <v>513</v>
      </c>
      <c r="W24" s="22">
        <v>3702</v>
      </c>
      <c r="X24">
        <v>0.19</v>
      </c>
      <c r="Y24">
        <v>0.39200000000000002</v>
      </c>
      <c r="Z24">
        <v>0</v>
      </c>
      <c r="AA24">
        <v>1</v>
      </c>
      <c r="AC24" t="s">
        <v>513</v>
      </c>
      <c r="AD24">
        <v>391</v>
      </c>
      <c r="AE24">
        <v>0.25800000000000001</v>
      </c>
      <c r="AF24">
        <v>0.438</v>
      </c>
      <c r="AG24">
        <v>0</v>
      </c>
      <c r="AH24">
        <v>1</v>
      </c>
    </row>
    <row r="25" spans="1:34" x14ac:dyDescent="0.25">
      <c r="A25" t="s">
        <v>40</v>
      </c>
      <c r="B25" s="22">
        <v>15228</v>
      </c>
      <c r="C25">
        <v>0.14299999999999999</v>
      </c>
      <c r="D25">
        <v>0.35</v>
      </c>
      <c r="E25">
        <v>0</v>
      </c>
      <c r="F25">
        <v>1</v>
      </c>
      <c r="H25" t="s">
        <v>40</v>
      </c>
      <c r="I25" s="22">
        <v>7051</v>
      </c>
      <c r="J25">
        <v>0.152</v>
      </c>
      <c r="K25">
        <v>0.35899999999999999</v>
      </c>
      <c r="L25">
        <v>0</v>
      </c>
      <c r="M25">
        <v>1</v>
      </c>
      <c r="O25" t="s">
        <v>40</v>
      </c>
      <c r="P25" s="22">
        <v>4084</v>
      </c>
      <c r="Q25">
        <v>0.13500000000000001</v>
      </c>
      <c r="R25">
        <v>0.34200000000000003</v>
      </c>
      <c r="S25">
        <v>0</v>
      </c>
      <c r="T25">
        <v>1</v>
      </c>
      <c r="V25" t="s">
        <v>40</v>
      </c>
      <c r="W25" s="22">
        <v>3702</v>
      </c>
      <c r="X25">
        <v>0.13600000000000001</v>
      </c>
      <c r="Y25">
        <v>0.34200000000000003</v>
      </c>
      <c r="Z25">
        <v>0</v>
      </c>
      <c r="AA25">
        <v>1</v>
      </c>
      <c r="AC25" t="s">
        <v>40</v>
      </c>
      <c r="AD25">
        <v>391</v>
      </c>
      <c r="AE25">
        <v>0.13300000000000001</v>
      </c>
      <c r="AF25">
        <v>0.34</v>
      </c>
      <c r="AG25">
        <v>0</v>
      </c>
      <c r="AH25">
        <v>1</v>
      </c>
    </row>
    <row r="26" spans="1:34" x14ac:dyDescent="0.25">
      <c r="A26" t="s">
        <v>41</v>
      </c>
      <c r="B26" s="22">
        <v>15228</v>
      </c>
      <c r="C26">
        <v>0.436</v>
      </c>
      <c r="D26">
        <v>0.496</v>
      </c>
      <c r="E26">
        <v>0</v>
      </c>
      <c r="F26">
        <v>1</v>
      </c>
      <c r="H26" t="s">
        <v>41</v>
      </c>
      <c r="I26" s="22">
        <v>7051</v>
      </c>
      <c r="J26">
        <v>0.41899999999999998</v>
      </c>
      <c r="K26">
        <v>0.49299999999999999</v>
      </c>
      <c r="L26">
        <v>0</v>
      </c>
      <c r="M26">
        <v>1</v>
      </c>
      <c r="O26" t="s">
        <v>41</v>
      </c>
      <c r="P26" s="22">
        <v>4084</v>
      </c>
      <c r="Q26">
        <v>0.42199999999999999</v>
      </c>
      <c r="R26">
        <v>0.49399999999999999</v>
      </c>
      <c r="S26">
        <v>0</v>
      </c>
      <c r="T26">
        <v>1</v>
      </c>
      <c r="V26" t="s">
        <v>41</v>
      </c>
      <c r="W26" s="22">
        <v>3702</v>
      </c>
      <c r="X26">
        <v>0.48499999999999999</v>
      </c>
      <c r="Y26">
        <v>0.5</v>
      </c>
      <c r="Z26">
        <v>0</v>
      </c>
      <c r="AA26">
        <v>1</v>
      </c>
      <c r="AC26" t="s">
        <v>41</v>
      </c>
      <c r="AD26">
        <v>391</v>
      </c>
      <c r="AE26">
        <v>0.41399999999999998</v>
      </c>
      <c r="AF26">
        <v>0.49299999999999999</v>
      </c>
      <c r="AG26">
        <v>0</v>
      </c>
      <c r="AH26">
        <v>1</v>
      </c>
    </row>
    <row r="27" spans="1:34" x14ac:dyDescent="0.25">
      <c r="A27" t="s">
        <v>39</v>
      </c>
      <c r="B27" s="22">
        <v>15228</v>
      </c>
      <c r="C27">
        <v>0.21</v>
      </c>
      <c r="D27">
        <v>0.40699999999999997</v>
      </c>
      <c r="E27">
        <v>0</v>
      </c>
      <c r="F27">
        <v>1</v>
      </c>
      <c r="H27" t="s">
        <v>39</v>
      </c>
      <c r="I27" s="22">
        <v>7051</v>
      </c>
      <c r="J27">
        <v>0.21299999999999999</v>
      </c>
      <c r="K27">
        <v>0.40899999999999997</v>
      </c>
      <c r="L27">
        <v>0</v>
      </c>
      <c r="M27">
        <v>1</v>
      </c>
      <c r="O27" t="s">
        <v>39</v>
      </c>
      <c r="P27" s="22">
        <v>4084</v>
      </c>
      <c r="Q27">
        <v>0.22500000000000001</v>
      </c>
      <c r="R27">
        <v>0.41699999999999998</v>
      </c>
      <c r="S27">
        <v>0</v>
      </c>
      <c r="T27">
        <v>1</v>
      </c>
      <c r="V27" t="s">
        <v>39</v>
      </c>
      <c r="W27" s="22">
        <v>3702</v>
      </c>
      <c r="X27">
        <v>0.19</v>
      </c>
      <c r="Y27">
        <v>0.39200000000000002</v>
      </c>
      <c r="Z27">
        <v>0</v>
      </c>
      <c r="AA27">
        <v>1</v>
      </c>
      <c r="AC27" t="s">
        <v>39</v>
      </c>
      <c r="AD27">
        <v>391</v>
      </c>
      <c r="AE27">
        <v>0.19400000000000001</v>
      </c>
      <c r="AF27">
        <v>0.39600000000000002</v>
      </c>
      <c r="AG27">
        <v>0</v>
      </c>
      <c r="AH27">
        <v>1</v>
      </c>
    </row>
    <row r="28" spans="1:34" x14ac:dyDescent="0.25">
      <c r="A28" t="s">
        <v>512</v>
      </c>
      <c r="B28" s="22">
        <v>15228</v>
      </c>
      <c r="C28">
        <v>0.84199999999999997</v>
      </c>
      <c r="D28">
        <v>0.36499999999999999</v>
      </c>
      <c r="E28">
        <v>0</v>
      </c>
      <c r="F28">
        <v>1</v>
      </c>
      <c r="H28" t="s">
        <v>512</v>
      </c>
      <c r="I28" s="22">
        <v>7051</v>
      </c>
      <c r="J28">
        <v>0.877</v>
      </c>
      <c r="K28">
        <v>0.32800000000000001</v>
      </c>
      <c r="L28">
        <v>0</v>
      </c>
      <c r="M28">
        <v>1</v>
      </c>
      <c r="O28" t="s">
        <v>512</v>
      </c>
      <c r="P28" s="22">
        <v>4084</v>
      </c>
      <c r="Q28">
        <v>0.82899999999999996</v>
      </c>
      <c r="R28">
        <v>0.377</v>
      </c>
      <c r="S28">
        <v>0</v>
      </c>
      <c r="T28">
        <v>1</v>
      </c>
      <c r="V28" t="s">
        <v>512</v>
      </c>
      <c r="W28" s="22">
        <v>3702</v>
      </c>
      <c r="X28">
        <v>0.78300000000000003</v>
      </c>
      <c r="Y28">
        <v>0.41199999999999998</v>
      </c>
      <c r="Z28">
        <v>0</v>
      </c>
      <c r="AA28">
        <v>1</v>
      </c>
      <c r="AC28" t="s">
        <v>512</v>
      </c>
      <c r="AD28">
        <v>391</v>
      </c>
      <c r="AE28">
        <v>0.88500000000000001</v>
      </c>
      <c r="AF28">
        <v>0.32</v>
      </c>
      <c r="AG28">
        <v>0</v>
      </c>
      <c r="AH28">
        <v>1</v>
      </c>
    </row>
    <row r="29" spans="1:34" x14ac:dyDescent="0.25">
      <c r="A29" t="s">
        <v>25</v>
      </c>
      <c r="B29" s="22">
        <v>15228</v>
      </c>
      <c r="C29">
        <v>0.124</v>
      </c>
      <c r="D29">
        <v>0.32900000000000001</v>
      </c>
      <c r="E29">
        <v>0</v>
      </c>
      <c r="F29">
        <v>1</v>
      </c>
      <c r="H29" t="s">
        <v>25</v>
      </c>
      <c r="I29" s="22">
        <v>7051</v>
      </c>
      <c r="J29">
        <v>9.2999999999999999E-2</v>
      </c>
      <c r="K29">
        <v>0.29099999999999998</v>
      </c>
      <c r="L29">
        <v>0</v>
      </c>
      <c r="M29">
        <v>1</v>
      </c>
      <c r="O29" t="s">
        <v>25</v>
      </c>
      <c r="P29" s="22">
        <v>4084</v>
      </c>
      <c r="Q29">
        <v>0.13400000000000001</v>
      </c>
      <c r="R29">
        <v>0.34</v>
      </c>
      <c r="S29">
        <v>0</v>
      </c>
      <c r="T29">
        <v>1</v>
      </c>
      <c r="V29" t="s">
        <v>25</v>
      </c>
      <c r="W29" s="22">
        <v>3702</v>
      </c>
      <c r="X29">
        <v>0.17699999999999999</v>
      </c>
      <c r="Y29">
        <v>0.38200000000000001</v>
      </c>
      <c r="Z29">
        <v>0</v>
      </c>
      <c r="AA29">
        <v>1</v>
      </c>
      <c r="AC29" t="s">
        <v>25</v>
      </c>
      <c r="AD29">
        <v>391</v>
      </c>
      <c r="AE29">
        <v>6.4000000000000001E-2</v>
      </c>
      <c r="AF29">
        <v>0.245</v>
      </c>
      <c r="AG29">
        <v>0</v>
      </c>
      <c r="AH29">
        <v>1</v>
      </c>
    </row>
    <row r="30" spans="1:34" x14ac:dyDescent="0.25">
      <c r="A30" t="s">
        <v>26</v>
      </c>
      <c r="B30" s="22">
        <v>15228</v>
      </c>
      <c r="C30">
        <v>3.5000000000000003E-2</v>
      </c>
      <c r="D30">
        <v>0.183</v>
      </c>
      <c r="E30">
        <v>0</v>
      </c>
      <c r="F30">
        <v>1</v>
      </c>
      <c r="H30" t="s">
        <v>26</v>
      </c>
      <c r="I30" s="22">
        <v>7051</v>
      </c>
      <c r="J30">
        <v>2.9000000000000001E-2</v>
      </c>
      <c r="K30">
        <v>0.16900000000000001</v>
      </c>
      <c r="L30">
        <v>0</v>
      </c>
      <c r="M30">
        <v>1</v>
      </c>
      <c r="O30" t="s">
        <v>26</v>
      </c>
      <c r="P30" s="22">
        <v>4084</v>
      </c>
      <c r="Q30">
        <v>3.6999999999999998E-2</v>
      </c>
      <c r="R30">
        <v>0.19</v>
      </c>
      <c r="S30">
        <v>0</v>
      </c>
      <c r="T30">
        <v>1</v>
      </c>
      <c r="V30" t="s">
        <v>26</v>
      </c>
      <c r="W30" s="22">
        <v>3702</v>
      </c>
      <c r="X30">
        <v>0.04</v>
      </c>
      <c r="Y30">
        <v>0.19700000000000001</v>
      </c>
      <c r="Z30">
        <v>0</v>
      </c>
      <c r="AA30">
        <v>1</v>
      </c>
      <c r="AC30" t="s">
        <v>26</v>
      </c>
      <c r="AD30">
        <v>391</v>
      </c>
      <c r="AE30">
        <v>5.0999999999999997E-2</v>
      </c>
      <c r="AF30">
        <v>0.221</v>
      </c>
      <c r="AG30">
        <v>0</v>
      </c>
      <c r="AH30">
        <v>1</v>
      </c>
    </row>
    <row r="31" spans="1:34" x14ac:dyDescent="0.25">
      <c r="A31" t="s">
        <v>511</v>
      </c>
      <c r="B31" s="22">
        <v>15228</v>
      </c>
      <c r="C31">
        <v>0.59199999999999997</v>
      </c>
      <c r="D31">
        <v>0.49199999999999999</v>
      </c>
      <c r="E31">
        <v>0</v>
      </c>
      <c r="F31">
        <v>1</v>
      </c>
      <c r="H31" t="s">
        <v>511</v>
      </c>
      <c r="I31" s="22">
        <v>7051</v>
      </c>
      <c r="J31">
        <v>0.65800000000000003</v>
      </c>
      <c r="K31">
        <v>0.47499999999999998</v>
      </c>
      <c r="L31">
        <v>0</v>
      </c>
      <c r="M31">
        <v>1</v>
      </c>
      <c r="O31" t="s">
        <v>511</v>
      </c>
      <c r="P31" s="22">
        <v>4084</v>
      </c>
      <c r="Q31">
        <v>0.62</v>
      </c>
      <c r="R31">
        <v>0.48599999999999999</v>
      </c>
      <c r="S31">
        <v>0</v>
      </c>
      <c r="T31">
        <v>1</v>
      </c>
      <c r="V31" t="s">
        <v>511</v>
      </c>
      <c r="W31" s="22">
        <v>3702</v>
      </c>
      <c r="X31">
        <v>0.43099999999999999</v>
      </c>
      <c r="Y31">
        <v>0.495</v>
      </c>
      <c r="Z31">
        <v>0</v>
      </c>
      <c r="AA31">
        <v>1</v>
      </c>
      <c r="AC31" t="s">
        <v>511</v>
      </c>
      <c r="AD31">
        <v>391</v>
      </c>
      <c r="AE31">
        <v>0.621</v>
      </c>
      <c r="AF31">
        <v>0.48599999999999999</v>
      </c>
      <c r="AG31">
        <v>0</v>
      </c>
      <c r="AH31">
        <v>1</v>
      </c>
    </row>
    <row r="32" spans="1:34" x14ac:dyDescent="0.25">
      <c r="A32" t="s">
        <v>37</v>
      </c>
      <c r="B32" s="22">
        <v>15228</v>
      </c>
      <c r="C32">
        <v>0.29799999999999999</v>
      </c>
      <c r="D32">
        <v>0.45700000000000002</v>
      </c>
      <c r="E32">
        <v>0</v>
      </c>
      <c r="F32">
        <v>1</v>
      </c>
      <c r="H32" t="s">
        <v>37</v>
      </c>
      <c r="I32" s="22">
        <v>7051</v>
      </c>
      <c r="J32">
        <v>0.26300000000000001</v>
      </c>
      <c r="K32">
        <v>0.44</v>
      </c>
      <c r="L32">
        <v>0</v>
      </c>
      <c r="M32">
        <v>1</v>
      </c>
      <c r="O32" t="s">
        <v>37</v>
      </c>
      <c r="P32" s="22">
        <v>4084</v>
      </c>
      <c r="Q32">
        <v>0.28699999999999998</v>
      </c>
      <c r="R32">
        <v>0.45200000000000001</v>
      </c>
      <c r="S32">
        <v>0</v>
      </c>
      <c r="T32">
        <v>1</v>
      </c>
      <c r="V32" t="s">
        <v>37</v>
      </c>
      <c r="W32" s="22">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2">
        <v>15228</v>
      </c>
      <c r="C33">
        <v>0.111</v>
      </c>
      <c r="D33">
        <v>0.314</v>
      </c>
      <c r="E33">
        <v>0</v>
      </c>
      <c r="F33">
        <v>1</v>
      </c>
      <c r="H33" t="s">
        <v>38</v>
      </c>
      <c r="I33" s="22">
        <v>7051</v>
      </c>
      <c r="J33">
        <v>7.9000000000000001E-2</v>
      </c>
      <c r="K33">
        <v>0.27</v>
      </c>
      <c r="L33">
        <v>0</v>
      </c>
      <c r="M33">
        <v>1</v>
      </c>
      <c r="O33" t="s">
        <v>38</v>
      </c>
      <c r="P33" s="22">
        <v>4084</v>
      </c>
      <c r="Q33">
        <v>9.2999999999999999E-2</v>
      </c>
      <c r="R33">
        <v>0.29099999999999998</v>
      </c>
      <c r="S33">
        <v>0</v>
      </c>
      <c r="T33">
        <v>1</v>
      </c>
      <c r="V33" t="s">
        <v>38</v>
      </c>
      <c r="W33" s="22">
        <v>3702</v>
      </c>
      <c r="X33">
        <v>0.187</v>
      </c>
      <c r="Y33">
        <v>0.39</v>
      </c>
      <c r="Z33">
        <v>0</v>
      </c>
      <c r="AA33">
        <v>1</v>
      </c>
      <c r="AC33" t="s">
        <v>38</v>
      </c>
      <c r="AD33">
        <v>391</v>
      </c>
      <c r="AE33">
        <v>0.13600000000000001</v>
      </c>
      <c r="AF33">
        <v>0.34300000000000003</v>
      </c>
      <c r="AG33">
        <v>0</v>
      </c>
      <c r="AH33">
        <v>1</v>
      </c>
    </row>
    <row r="34" spans="1:34" x14ac:dyDescent="0.25">
      <c r="A34" t="s">
        <v>510</v>
      </c>
      <c r="B34" s="22">
        <v>15228</v>
      </c>
      <c r="C34">
        <v>0.221</v>
      </c>
      <c r="D34">
        <v>0.41499999999999998</v>
      </c>
      <c r="E34">
        <v>0</v>
      </c>
      <c r="F34">
        <v>1</v>
      </c>
      <c r="H34" t="s">
        <v>510</v>
      </c>
      <c r="I34" s="22">
        <v>7051</v>
      </c>
      <c r="J34">
        <v>0.221</v>
      </c>
      <c r="K34">
        <v>0.41499999999999998</v>
      </c>
      <c r="L34">
        <v>0</v>
      </c>
      <c r="M34">
        <v>1</v>
      </c>
      <c r="O34" t="s">
        <v>510</v>
      </c>
      <c r="P34" s="22">
        <v>4084</v>
      </c>
      <c r="Q34">
        <v>0.20200000000000001</v>
      </c>
      <c r="R34">
        <v>0.40100000000000002</v>
      </c>
      <c r="S34">
        <v>0</v>
      </c>
      <c r="T34">
        <v>1</v>
      </c>
      <c r="V34" t="s">
        <v>510</v>
      </c>
      <c r="W34" s="22">
        <v>3702</v>
      </c>
      <c r="X34">
        <v>0.23300000000000001</v>
      </c>
      <c r="Y34">
        <v>0.42299999999999999</v>
      </c>
      <c r="Z34">
        <v>0</v>
      </c>
      <c r="AA34">
        <v>1</v>
      </c>
      <c r="AC34" t="s">
        <v>510</v>
      </c>
      <c r="AD34">
        <v>391</v>
      </c>
      <c r="AE34">
        <v>0.30399999999999999</v>
      </c>
      <c r="AF34">
        <v>0.46100000000000002</v>
      </c>
      <c r="AG34">
        <v>0</v>
      </c>
      <c r="AH34">
        <v>1</v>
      </c>
    </row>
    <row r="35" spans="1:34" x14ac:dyDescent="0.25">
      <c r="A35" t="s">
        <v>30</v>
      </c>
      <c r="B35" s="22">
        <v>15228</v>
      </c>
      <c r="C35">
        <v>0.36099999999999999</v>
      </c>
      <c r="D35">
        <v>0.48</v>
      </c>
      <c r="E35">
        <v>0</v>
      </c>
      <c r="F35">
        <v>1</v>
      </c>
      <c r="H35" t="s">
        <v>30</v>
      </c>
      <c r="I35" s="22">
        <v>7051</v>
      </c>
      <c r="J35">
        <v>0.36899999999999999</v>
      </c>
      <c r="K35">
        <v>0.48299999999999998</v>
      </c>
      <c r="L35">
        <v>0</v>
      </c>
      <c r="M35">
        <v>1</v>
      </c>
      <c r="O35" t="s">
        <v>30</v>
      </c>
      <c r="P35" s="22">
        <v>4084</v>
      </c>
      <c r="Q35">
        <v>0.35699999999999998</v>
      </c>
      <c r="R35">
        <v>0.47899999999999998</v>
      </c>
      <c r="S35">
        <v>0</v>
      </c>
      <c r="T35">
        <v>1</v>
      </c>
      <c r="V35" t="s">
        <v>30</v>
      </c>
      <c r="W35" s="22">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2">
        <v>15228</v>
      </c>
      <c r="C36">
        <v>7.8E-2</v>
      </c>
      <c r="D36">
        <v>0.26800000000000002</v>
      </c>
      <c r="E36">
        <v>0</v>
      </c>
      <c r="F36">
        <v>1</v>
      </c>
      <c r="H36" t="s">
        <v>27</v>
      </c>
      <c r="I36" s="22">
        <v>7051</v>
      </c>
      <c r="J36">
        <v>8.4000000000000005E-2</v>
      </c>
      <c r="K36">
        <v>0.27700000000000002</v>
      </c>
      <c r="L36">
        <v>0</v>
      </c>
      <c r="M36">
        <v>1</v>
      </c>
      <c r="O36" t="s">
        <v>27</v>
      </c>
      <c r="P36" s="22">
        <v>4084</v>
      </c>
      <c r="Q36">
        <v>8.5000000000000006E-2</v>
      </c>
      <c r="R36">
        <v>0.27900000000000003</v>
      </c>
      <c r="S36">
        <v>0</v>
      </c>
      <c r="T36">
        <v>1</v>
      </c>
      <c r="V36" t="s">
        <v>27</v>
      </c>
      <c r="W36" s="22">
        <v>3702</v>
      </c>
      <c r="X36">
        <v>6.3E-2</v>
      </c>
      <c r="Y36">
        <v>0.24299999999999999</v>
      </c>
      <c r="Z36">
        <v>0</v>
      </c>
      <c r="AA36">
        <v>1</v>
      </c>
      <c r="AC36" t="s">
        <v>27</v>
      </c>
      <c r="AD36">
        <v>391</v>
      </c>
      <c r="AE36">
        <v>4.9000000000000002E-2</v>
      </c>
      <c r="AF36">
        <v>0.215</v>
      </c>
      <c r="AG36">
        <v>0</v>
      </c>
      <c r="AH36">
        <v>1</v>
      </c>
    </row>
    <row r="37" spans="1:34" x14ac:dyDescent="0.25">
      <c r="A37" t="s">
        <v>29</v>
      </c>
      <c r="B37" s="22">
        <v>15228</v>
      </c>
      <c r="C37">
        <v>0.317</v>
      </c>
      <c r="D37">
        <v>0.46500000000000002</v>
      </c>
      <c r="E37">
        <v>0</v>
      </c>
      <c r="F37">
        <v>1</v>
      </c>
      <c r="H37" t="s">
        <v>29</v>
      </c>
      <c r="I37" s="22">
        <v>7051</v>
      </c>
      <c r="J37">
        <v>0.30299999999999999</v>
      </c>
      <c r="K37">
        <v>0.45900000000000002</v>
      </c>
      <c r="L37">
        <v>0</v>
      </c>
      <c r="M37">
        <v>1</v>
      </c>
      <c r="O37" t="s">
        <v>29</v>
      </c>
      <c r="P37" s="22">
        <v>4084</v>
      </c>
      <c r="Q37">
        <v>0.33100000000000002</v>
      </c>
      <c r="R37">
        <v>0.47099999999999997</v>
      </c>
      <c r="S37">
        <v>0</v>
      </c>
      <c r="T37">
        <v>1</v>
      </c>
      <c r="V37" t="s">
        <v>29</v>
      </c>
      <c r="W37" s="22">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2">
        <v>15228</v>
      </c>
      <c r="C38">
        <v>2.3E-2</v>
      </c>
      <c r="D38">
        <v>0.14799999999999999</v>
      </c>
      <c r="E38">
        <v>0</v>
      </c>
      <c r="F38">
        <v>1</v>
      </c>
      <c r="H38" t="s">
        <v>28</v>
      </c>
      <c r="I38" s="22">
        <v>7051</v>
      </c>
      <c r="J38">
        <v>2.4E-2</v>
      </c>
      <c r="K38">
        <v>0.153</v>
      </c>
      <c r="L38">
        <v>0</v>
      </c>
      <c r="M38">
        <v>1</v>
      </c>
      <c r="O38" t="s">
        <v>28</v>
      </c>
      <c r="P38" s="22">
        <v>4084</v>
      </c>
      <c r="Q38">
        <v>2.5000000000000001E-2</v>
      </c>
      <c r="R38">
        <v>0.156</v>
      </c>
      <c r="S38">
        <v>0</v>
      </c>
      <c r="T38">
        <v>1</v>
      </c>
      <c r="V38" t="s">
        <v>28</v>
      </c>
      <c r="W38" s="22">
        <v>3702</v>
      </c>
      <c r="X38">
        <v>1.7000000000000001E-2</v>
      </c>
      <c r="Y38">
        <v>0.129</v>
      </c>
      <c r="Z38">
        <v>0</v>
      </c>
      <c r="AA38">
        <v>1</v>
      </c>
      <c r="AC38" t="s">
        <v>28</v>
      </c>
      <c r="AD38">
        <v>391</v>
      </c>
      <c r="AE38">
        <v>2.5999999999999999E-2</v>
      </c>
      <c r="AF38">
        <v>0.158</v>
      </c>
      <c r="AG38">
        <v>0</v>
      </c>
      <c r="AH38">
        <v>1</v>
      </c>
    </row>
    <row r="39" spans="1:34" x14ac:dyDescent="0.25">
      <c r="A39" t="s">
        <v>509</v>
      </c>
      <c r="B39" s="22">
        <v>15228</v>
      </c>
      <c r="C39">
        <v>0.63100000000000001</v>
      </c>
      <c r="D39">
        <v>0.48199999999999998</v>
      </c>
      <c r="E39">
        <v>0</v>
      </c>
      <c r="F39">
        <v>1</v>
      </c>
      <c r="H39" t="s">
        <v>509</v>
      </c>
      <c r="I39" s="22">
        <v>7051</v>
      </c>
      <c r="J39">
        <v>0.65100000000000002</v>
      </c>
      <c r="K39">
        <v>0.47699999999999998</v>
      </c>
      <c r="L39">
        <v>0</v>
      </c>
      <c r="M39">
        <v>1</v>
      </c>
      <c r="O39" t="s">
        <v>509</v>
      </c>
      <c r="P39" s="22">
        <v>4084</v>
      </c>
      <c r="Q39">
        <v>0.622</v>
      </c>
      <c r="R39">
        <v>0.48499999999999999</v>
      </c>
      <c r="S39">
        <v>0</v>
      </c>
      <c r="T39">
        <v>1</v>
      </c>
      <c r="V39" t="s">
        <v>509</v>
      </c>
      <c r="W39" s="22">
        <v>3702</v>
      </c>
      <c r="X39">
        <v>0.59899999999999998</v>
      </c>
      <c r="Y39">
        <v>0.49</v>
      </c>
      <c r="Z39">
        <v>0</v>
      </c>
      <c r="AA39">
        <v>1</v>
      </c>
      <c r="AC39" t="s">
        <v>509</v>
      </c>
      <c r="AD39">
        <v>391</v>
      </c>
      <c r="AE39">
        <v>0.67800000000000005</v>
      </c>
      <c r="AF39">
        <v>0.46800000000000003</v>
      </c>
      <c r="AG39">
        <v>0</v>
      </c>
      <c r="AH39">
        <v>1</v>
      </c>
    </row>
    <row r="40" spans="1:34" x14ac:dyDescent="0.25">
      <c r="A40" t="s">
        <v>129</v>
      </c>
      <c r="B40" s="22">
        <v>15228</v>
      </c>
      <c r="C40">
        <v>0.317</v>
      </c>
      <c r="D40">
        <v>0.46500000000000002</v>
      </c>
      <c r="E40">
        <v>0</v>
      </c>
      <c r="F40">
        <v>1</v>
      </c>
      <c r="H40" t="s">
        <v>129</v>
      </c>
      <c r="I40" s="22">
        <v>7051</v>
      </c>
      <c r="J40">
        <v>0.29699999999999999</v>
      </c>
      <c r="K40">
        <v>0.45700000000000002</v>
      </c>
      <c r="L40">
        <v>0</v>
      </c>
      <c r="M40">
        <v>1</v>
      </c>
      <c r="O40" t="s">
        <v>129</v>
      </c>
      <c r="P40" s="22">
        <v>4084</v>
      </c>
      <c r="Q40">
        <v>0.32400000000000001</v>
      </c>
      <c r="R40">
        <v>0.46800000000000003</v>
      </c>
      <c r="S40">
        <v>0</v>
      </c>
      <c r="T40">
        <v>1</v>
      </c>
      <c r="V40" t="s">
        <v>129</v>
      </c>
      <c r="W40" s="22">
        <v>3702</v>
      </c>
      <c r="X40">
        <v>0.34899999999999998</v>
      </c>
      <c r="Y40">
        <v>0.47699999999999998</v>
      </c>
      <c r="Z40">
        <v>0</v>
      </c>
      <c r="AA40">
        <v>1</v>
      </c>
      <c r="AC40" t="s">
        <v>129</v>
      </c>
      <c r="AD40">
        <v>391</v>
      </c>
      <c r="AE40">
        <v>0.28599999999999998</v>
      </c>
      <c r="AF40">
        <v>0.45300000000000001</v>
      </c>
      <c r="AG40">
        <v>0</v>
      </c>
      <c r="AH40">
        <v>1</v>
      </c>
    </row>
    <row r="41" spans="1:34" x14ac:dyDescent="0.25">
      <c r="A41" t="s">
        <v>143</v>
      </c>
      <c r="B41" s="22">
        <v>15228</v>
      </c>
      <c r="C41">
        <v>7.0000000000000001E-3</v>
      </c>
      <c r="D41">
        <v>8.3000000000000004E-2</v>
      </c>
      <c r="E41">
        <v>0</v>
      </c>
      <c r="F41">
        <v>1</v>
      </c>
      <c r="H41" t="s">
        <v>143</v>
      </c>
      <c r="I41" s="22">
        <v>7051</v>
      </c>
      <c r="J41">
        <v>7.0000000000000001E-3</v>
      </c>
      <c r="K41">
        <v>8.1000000000000003E-2</v>
      </c>
      <c r="L41">
        <v>0</v>
      </c>
      <c r="M41">
        <v>1</v>
      </c>
      <c r="O41" t="s">
        <v>143</v>
      </c>
      <c r="P41" s="22">
        <v>4084</v>
      </c>
      <c r="Q41">
        <v>7.0000000000000001E-3</v>
      </c>
      <c r="R41">
        <v>8.1000000000000003E-2</v>
      </c>
      <c r="S41">
        <v>0</v>
      </c>
      <c r="T41">
        <v>1</v>
      </c>
      <c r="V41" t="s">
        <v>143</v>
      </c>
      <c r="W41" s="22">
        <v>3702</v>
      </c>
      <c r="X41">
        <v>8.0000000000000002E-3</v>
      </c>
      <c r="Y41">
        <v>9.0999999999999998E-2</v>
      </c>
      <c r="Z41">
        <v>0</v>
      </c>
      <c r="AA41">
        <v>1</v>
      </c>
      <c r="AC41" t="s">
        <v>143</v>
      </c>
      <c r="AD41">
        <v>391</v>
      </c>
      <c r="AE41">
        <v>5.0000000000000001E-3</v>
      </c>
      <c r="AF41">
        <v>7.0999999999999994E-2</v>
      </c>
      <c r="AG41">
        <v>0</v>
      </c>
      <c r="AH41">
        <v>1</v>
      </c>
    </row>
    <row r="42" spans="1:34" x14ac:dyDescent="0.25">
      <c r="A42" t="s">
        <v>46</v>
      </c>
      <c r="B42" s="22">
        <v>15228</v>
      </c>
      <c r="C42">
        <v>1.7999999999999999E-2</v>
      </c>
      <c r="D42">
        <v>0.13400000000000001</v>
      </c>
      <c r="E42">
        <v>0</v>
      </c>
      <c r="F42">
        <v>1</v>
      </c>
      <c r="H42" t="s">
        <v>46</v>
      </c>
      <c r="I42" s="22">
        <v>7051</v>
      </c>
      <c r="J42">
        <v>1.9E-2</v>
      </c>
      <c r="K42">
        <v>0.13800000000000001</v>
      </c>
      <c r="L42">
        <v>0</v>
      </c>
      <c r="M42">
        <v>1</v>
      </c>
      <c r="O42" t="s">
        <v>46</v>
      </c>
      <c r="P42" s="22">
        <v>4084</v>
      </c>
      <c r="Q42">
        <v>1.7999999999999999E-2</v>
      </c>
      <c r="R42">
        <v>0.13300000000000001</v>
      </c>
      <c r="S42">
        <v>0</v>
      </c>
      <c r="T42">
        <v>1</v>
      </c>
      <c r="V42" t="s">
        <v>46</v>
      </c>
      <c r="W42" s="22">
        <v>3702</v>
      </c>
      <c r="X42">
        <v>1.7000000000000001E-2</v>
      </c>
      <c r="Y42">
        <v>0.13</v>
      </c>
      <c r="Z42">
        <v>0</v>
      </c>
      <c r="AA42">
        <v>1</v>
      </c>
      <c r="AC42" t="s">
        <v>46</v>
      </c>
      <c r="AD42">
        <v>391</v>
      </c>
      <c r="AE42">
        <v>0.01</v>
      </c>
      <c r="AF42">
        <v>0.10100000000000001</v>
      </c>
      <c r="AG42">
        <v>0</v>
      </c>
      <c r="AH42">
        <v>1</v>
      </c>
    </row>
    <row r="43" spans="1:34" x14ac:dyDescent="0.25">
      <c r="A43" t="s">
        <v>127</v>
      </c>
      <c r="B43" s="22">
        <v>15228</v>
      </c>
      <c r="C43">
        <v>1.0999999999999999E-2</v>
      </c>
      <c r="D43">
        <v>0.104</v>
      </c>
      <c r="E43">
        <v>0</v>
      </c>
      <c r="F43">
        <v>1</v>
      </c>
      <c r="H43" t="s">
        <v>127</v>
      </c>
      <c r="I43" s="22">
        <v>7051</v>
      </c>
      <c r="J43">
        <v>1.0999999999999999E-2</v>
      </c>
      <c r="K43">
        <v>0.104</v>
      </c>
      <c r="L43">
        <v>0</v>
      </c>
      <c r="M43">
        <v>1</v>
      </c>
      <c r="O43" t="s">
        <v>127</v>
      </c>
      <c r="P43" s="22">
        <v>4084</v>
      </c>
      <c r="Q43">
        <v>1.2999999999999999E-2</v>
      </c>
      <c r="R43">
        <v>0.114</v>
      </c>
      <c r="S43">
        <v>0</v>
      </c>
      <c r="T43">
        <v>1</v>
      </c>
      <c r="V43" t="s">
        <v>127</v>
      </c>
      <c r="W43" s="22">
        <v>3702</v>
      </c>
      <c r="X43">
        <v>8.9999999999999993E-3</v>
      </c>
      <c r="Y43">
        <v>9.7000000000000003E-2</v>
      </c>
      <c r="Z43">
        <v>0</v>
      </c>
      <c r="AA43">
        <v>1</v>
      </c>
      <c r="AC43" t="s">
        <v>127</v>
      </c>
      <c r="AD43">
        <v>391</v>
      </c>
      <c r="AE43">
        <v>3.0000000000000001E-3</v>
      </c>
      <c r="AF43">
        <v>5.0999999999999997E-2</v>
      </c>
      <c r="AG43">
        <v>0</v>
      </c>
      <c r="AH43">
        <v>1</v>
      </c>
    </row>
    <row r="44" spans="1:34" x14ac:dyDescent="0.25">
      <c r="A44" t="s">
        <v>128</v>
      </c>
      <c r="B44" s="22">
        <v>15228</v>
      </c>
      <c r="C44">
        <v>1.4E-2</v>
      </c>
      <c r="D44">
        <v>0.11700000000000001</v>
      </c>
      <c r="E44">
        <v>0</v>
      </c>
      <c r="F44">
        <v>1</v>
      </c>
      <c r="H44" t="s">
        <v>128</v>
      </c>
      <c r="I44" s="22">
        <v>7051</v>
      </c>
      <c r="J44">
        <v>1.4E-2</v>
      </c>
      <c r="K44">
        <v>0.11600000000000001</v>
      </c>
      <c r="L44">
        <v>0</v>
      </c>
      <c r="M44">
        <v>1</v>
      </c>
      <c r="O44" t="s">
        <v>128</v>
      </c>
      <c r="P44" s="22">
        <v>4084</v>
      </c>
      <c r="Q44">
        <v>1.2999999999999999E-2</v>
      </c>
      <c r="R44">
        <v>0.115</v>
      </c>
      <c r="S44">
        <v>0</v>
      </c>
      <c r="T44">
        <v>1</v>
      </c>
      <c r="V44" t="s">
        <v>128</v>
      </c>
      <c r="W44" s="22">
        <v>3702</v>
      </c>
      <c r="X44">
        <v>1.4999999999999999E-2</v>
      </c>
      <c r="Y44">
        <v>0.12</v>
      </c>
      <c r="Z44">
        <v>0</v>
      </c>
      <c r="AA44">
        <v>1</v>
      </c>
      <c r="AC44" t="s">
        <v>128</v>
      </c>
      <c r="AD44">
        <v>391</v>
      </c>
      <c r="AE44">
        <v>1.7999999999999999E-2</v>
      </c>
      <c r="AF44">
        <v>0.13300000000000001</v>
      </c>
      <c r="AG44">
        <v>0</v>
      </c>
      <c r="AH44">
        <v>1</v>
      </c>
    </row>
    <row r="45" spans="1:34" x14ac:dyDescent="0.25">
      <c r="A45" t="s">
        <v>45</v>
      </c>
      <c r="B45" s="22">
        <v>15228</v>
      </c>
      <c r="C45">
        <v>2E-3</v>
      </c>
      <c r="D45">
        <v>4.4999999999999998E-2</v>
      </c>
      <c r="E45">
        <v>0</v>
      </c>
      <c r="F45">
        <v>1</v>
      </c>
      <c r="H45" t="s">
        <v>45</v>
      </c>
      <c r="I45" s="22">
        <v>7051</v>
      </c>
      <c r="J45">
        <v>1E-3</v>
      </c>
      <c r="K45">
        <v>3.5999999999999997E-2</v>
      </c>
      <c r="L45">
        <v>0</v>
      </c>
      <c r="M45">
        <v>1</v>
      </c>
      <c r="O45" t="s">
        <v>45</v>
      </c>
      <c r="P45" s="22">
        <v>4084</v>
      </c>
      <c r="Q45">
        <v>3.0000000000000001E-3</v>
      </c>
      <c r="R45">
        <v>5.1999999999999998E-2</v>
      </c>
      <c r="S45">
        <v>0</v>
      </c>
      <c r="T45">
        <v>1</v>
      </c>
      <c r="V45" t="s">
        <v>45</v>
      </c>
      <c r="W45" s="22">
        <v>3702</v>
      </c>
      <c r="X45">
        <v>3.0000000000000001E-3</v>
      </c>
      <c r="Y45">
        <v>5.3999999999999999E-2</v>
      </c>
      <c r="Z45">
        <v>0</v>
      </c>
      <c r="AA45">
        <v>1</v>
      </c>
      <c r="AC45" t="s">
        <v>45</v>
      </c>
      <c r="AD45">
        <v>391</v>
      </c>
      <c r="AE45">
        <v>0</v>
      </c>
      <c r="AF45">
        <v>0</v>
      </c>
      <c r="AG45">
        <v>0</v>
      </c>
      <c r="AH45">
        <v>0</v>
      </c>
    </row>
    <row r="46" spans="1:34" x14ac:dyDescent="0.25">
      <c r="A46" t="s">
        <v>508</v>
      </c>
      <c r="B46" s="22">
        <v>15228</v>
      </c>
      <c r="C46">
        <v>0.19</v>
      </c>
      <c r="D46">
        <v>0.39300000000000002</v>
      </c>
      <c r="E46">
        <v>0</v>
      </c>
      <c r="F46">
        <v>1</v>
      </c>
      <c r="H46" t="s">
        <v>508</v>
      </c>
      <c r="I46" s="22">
        <v>7051</v>
      </c>
      <c r="J46">
        <v>0.21299999999999999</v>
      </c>
      <c r="K46">
        <v>0.41</v>
      </c>
      <c r="L46">
        <v>0</v>
      </c>
      <c r="M46">
        <v>1</v>
      </c>
      <c r="O46" t="s">
        <v>508</v>
      </c>
      <c r="P46" s="22">
        <v>4084</v>
      </c>
      <c r="Q46">
        <v>0.188</v>
      </c>
      <c r="R46">
        <v>0.39</v>
      </c>
      <c r="S46">
        <v>0</v>
      </c>
      <c r="T46">
        <v>1</v>
      </c>
      <c r="V46" t="s">
        <v>508</v>
      </c>
      <c r="W46" s="22">
        <v>3702</v>
      </c>
      <c r="X46">
        <v>0.14299999999999999</v>
      </c>
      <c r="Y46">
        <v>0.35</v>
      </c>
      <c r="Z46">
        <v>0</v>
      </c>
      <c r="AA46">
        <v>1</v>
      </c>
      <c r="AC46" t="s">
        <v>508</v>
      </c>
      <c r="AD46">
        <v>391</v>
      </c>
      <c r="AE46">
        <v>0.25800000000000001</v>
      </c>
      <c r="AF46">
        <v>0.438</v>
      </c>
      <c r="AG46">
        <v>0</v>
      </c>
      <c r="AH46">
        <v>1</v>
      </c>
    </row>
    <row r="47" spans="1:34" x14ac:dyDescent="0.25">
      <c r="A47" t="s">
        <v>500</v>
      </c>
      <c r="B47" s="22">
        <v>15228</v>
      </c>
      <c r="C47">
        <v>0.42699999999999999</v>
      </c>
      <c r="D47">
        <v>0.495</v>
      </c>
      <c r="E47">
        <v>0</v>
      </c>
      <c r="F47">
        <v>1</v>
      </c>
      <c r="H47" t="s">
        <v>500</v>
      </c>
      <c r="I47" s="22">
        <v>7051</v>
      </c>
      <c r="J47">
        <v>0.22800000000000001</v>
      </c>
      <c r="K47">
        <v>0.42</v>
      </c>
      <c r="L47">
        <v>0</v>
      </c>
      <c r="M47">
        <v>1</v>
      </c>
      <c r="O47" t="s">
        <v>500</v>
      </c>
      <c r="P47" s="22">
        <v>4084</v>
      </c>
      <c r="Q47">
        <v>0.502</v>
      </c>
      <c r="R47">
        <v>0.5</v>
      </c>
      <c r="S47">
        <v>0</v>
      </c>
      <c r="T47">
        <v>1</v>
      </c>
      <c r="V47" t="s">
        <v>500</v>
      </c>
      <c r="W47" s="22">
        <v>3702</v>
      </c>
      <c r="X47">
        <v>0.75700000000000001</v>
      </c>
      <c r="Y47">
        <v>0.42899999999999999</v>
      </c>
      <c r="Z47">
        <v>0</v>
      </c>
      <c r="AA47">
        <v>1</v>
      </c>
      <c r="AC47" t="s">
        <v>500</v>
      </c>
      <c r="AD47">
        <v>391</v>
      </c>
      <c r="AE47">
        <v>9.1999999999999998E-2</v>
      </c>
      <c r="AF47">
        <v>0.28899999999999998</v>
      </c>
      <c r="AG47">
        <v>0</v>
      </c>
      <c r="AH47">
        <v>1</v>
      </c>
    </row>
    <row r="48" spans="1:34" x14ac:dyDescent="0.25">
      <c r="A48" t="s">
        <v>501</v>
      </c>
      <c r="B48" s="22">
        <v>15228</v>
      </c>
      <c r="C48">
        <v>0.16600000000000001</v>
      </c>
      <c r="D48">
        <v>0.372</v>
      </c>
      <c r="E48">
        <v>0</v>
      </c>
      <c r="F48">
        <v>1</v>
      </c>
      <c r="H48" t="s">
        <v>501</v>
      </c>
      <c r="I48" s="22">
        <v>7051</v>
      </c>
      <c r="J48">
        <v>0.28299999999999997</v>
      </c>
      <c r="K48">
        <v>0.45100000000000001</v>
      </c>
      <c r="L48">
        <v>0</v>
      </c>
      <c r="M48">
        <v>1</v>
      </c>
      <c r="O48" t="s">
        <v>501</v>
      </c>
      <c r="P48" s="22">
        <v>4084</v>
      </c>
      <c r="Q48">
        <v>7.4999999999999997E-2</v>
      </c>
      <c r="R48">
        <v>0.26400000000000001</v>
      </c>
      <c r="S48">
        <v>0</v>
      </c>
      <c r="T48">
        <v>1</v>
      </c>
      <c r="V48" t="s">
        <v>501</v>
      </c>
      <c r="W48" s="22">
        <v>3702</v>
      </c>
      <c r="X48">
        <v>8.9999999999999993E-3</v>
      </c>
      <c r="Y48">
        <v>9.2999999999999999E-2</v>
      </c>
      <c r="Z48">
        <v>0</v>
      </c>
      <c r="AA48">
        <v>1</v>
      </c>
      <c r="AC48" t="s">
        <v>501</v>
      </c>
      <c r="AD48">
        <v>391</v>
      </c>
      <c r="AE48">
        <v>0.48799999999999999</v>
      </c>
      <c r="AF48">
        <v>0.501</v>
      </c>
      <c r="AG48">
        <v>0</v>
      </c>
      <c r="AH48">
        <v>1</v>
      </c>
    </row>
    <row r="49" spans="1:34" x14ac:dyDescent="0.25">
      <c r="A49" t="s">
        <v>502</v>
      </c>
      <c r="B49" s="22">
        <v>15228</v>
      </c>
      <c r="C49">
        <v>0.217</v>
      </c>
      <c r="D49">
        <v>0.41199999999999998</v>
      </c>
      <c r="E49">
        <v>0</v>
      </c>
      <c r="F49">
        <v>1</v>
      </c>
      <c r="H49" t="s">
        <v>502</v>
      </c>
      <c r="I49" s="22">
        <v>7051</v>
      </c>
      <c r="J49">
        <v>0.27600000000000002</v>
      </c>
      <c r="K49">
        <v>0.44700000000000001</v>
      </c>
      <c r="L49">
        <v>0</v>
      </c>
      <c r="M49">
        <v>1</v>
      </c>
      <c r="O49" t="s">
        <v>502</v>
      </c>
      <c r="P49" s="22">
        <v>4084</v>
      </c>
      <c r="Q49">
        <v>0.23499999999999999</v>
      </c>
      <c r="R49">
        <v>0.42399999999999999</v>
      </c>
      <c r="S49">
        <v>0</v>
      </c>
      <c r="T49">
        <v>1</v>
      </c>
      <c r="V49" t="s">
        <v>502</v>
      </c>
      <c r="W49" s="22">
        <v>3702</v>
      </c>
      <c r="X49">
        <v>9.0999999999999998E-2</v>
      </c>
      <c r="Y49">
        <v>0.28799999999999998</v>
      </c>
      <c r="Z49">
        <v>0</v>
      </c>
      <c r="AA49">
        <v>1</v>
      </c>
      <c r="AC49" t="s">
        <v>502</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4"/>
  <sheetViews>
    <sheetView workbookViewId="0">
      <selection activeCell="I31" sqref="I31"/>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119</v>
      </c>
      <c r="B2" s="1">
        <v>-5.2596678899999999E-2</v>
      </c>
      <c r="C2">
        <v>0.94876260000000001</v>
      </c>
      <c r="D2">
        <v>6.2239691700000002E-2</v>
      </c>
      <c r="E2">
        <v>-0.85</v>
      </c>
      <c r="F2" s="1">
        <v>0.4</v>
      </c>
      <c r="G2" t="str">
        <f>IF(F2&lt;0.001,"***",IF(F2&lt;0.01,"**",IF(F2&lt;0.05,"*",IF(F2&lt;0.1,"^",""))))</f>
        <v/>
      </c>
      <c r="N2" s="1"/>
    </row>
    <row r="3" spans="1:14" x14ac:dyDescent="0.25">
      <c r="A3" t="s">
        <v>10</v>
      </c>
      <c r="B3" s="1">
        <v>-2.7349305899999999E-2</v>
      </c>
      <c r="C3">
        <v>0.97302129999999998</v>
      </c>
      <c r="D3">
        <v>2.3889205E-2</v>
      </c>
      <c r="E3">
        <v>-1.1399999999999999</v>
      </c>
      <c r="F3" s="1">
        <v>0.25</v>
      </c>
      <c r="G3" t="str">
        <f t="shared" ref="G3:G24" si="0">IF(F3&lt;0.001,"***",IF(F3&lt;0.01,"**",IF(F3&lt;0.05,"*",IF(F3&lt;0.1,"^",""))))</f>
        <v/>
      </c>
      <c r="N3" s="1"/>
    </row>
    <row r="4" spans="1:14" x14ac:dyDescent="0.25">
      <c r="A4" t="s">
        <v>12</v>
      </c>
      <c r="B4" s="1">
        <v>-9.3724745700000001E-2</v>
      </c>
      <c r="C4">
        <v>0.91053340000000005</v>
      </c>
      <c r="D4">
        <v>2.7200192099999999E-2</v>
      </c>
      <c r="E4">
        <v>-3.45</v>
      </c>
      <c r="F4" s="1">
        <v>5.6999999999999998E-4</v>
      </c>
      <c r="G4" t="str">
        <f t="shared" si="0"/>
        <v>***</v>
      </c>
      <c r="N4" s="1"/>
    </row>
    <row r="5" spans="1:14" x14ac:dyDescent="0.25">
      <c r="A5" t="s">
        <v>123</v>
      </c>
      <c r="B5" s="1">
        <v>8.4550176800000001E-2</v>
      </c>
      <c r="C5">
        <v>1.0882274000000001</v>
      </c>
      <c r="D5">
        <v>2.2993682200000001E-2</v>
      </c>
      <c r="E5">
        <v>3.68</v>
      </c>
      <c r="F5" s="1">
        <v>2.4000000000000001E-4</v>
      </c>
      <c r="G5" t="str">
        <f>IF(F5&lt;0.001,"***",IF(F5&lt;0.01,"**",IF(F5&lt;0.05,"*",IF(F5&lt;0.1,"^",""))))</f>
        <v>***</v>
      </c>
      <c r="N5" s="1"/>
    </row>
    <row r="6" spans="1:14" x14ac:dyDescent="0.25">
      <c r="A6" t="s">
        <v>24</v>
      </c>
      <c r="B6" s="1">
        <v>-2.2020117200000001E-2</v>
      </c>
      <c r="C6">
        <v>0.9782206</v>
      </c>
      <c r="D6">
        <v>3.2037389399999998E-2</v>
      </c>
      <c r="E6">
        <v>-0.69</v>
      </c>
      <c r="F6" s="1">
        <v>0.49</v>
      </c>
      <c r="G6" t="str">
        <f t="shared" si="0"/>
        <v/>
      </c>
      <c r="N6" s="1"/>
    </row>
    <row r="7" spans="1:14" x14ac:dyDescent="0.25">
      <c r="A7" t="s">
        <v>23</v>
      </c>
      <c r="B7" s="1">
        <v>-0.19822472830000001</v>
      </c>
      <c r="C7">
        <v>0.82018550000000001</v>
      </c>
      <c r="D7">
        <v>2.9324006E-2</v>
      </c>
      <c r="E7">
        <v>-6.76</v>
      </c>
      <c r="F7" s="1">
        <v>1.4E-11</v>
      </c>
      <c r="G7" t="str">
        <f t="shared" si="0"/>
        <v>***</v>
      </c>
      <c r="N7" s="1"/>
    </row>
    <row r="8" spans="1:14" x14ac:dyDescent="0.25">
      <c r="A8" t="s">
        <v>25</v>
      </c>
      <c r="B8" s="1">
        <v>2.8159950499999999E-2</v>
      </c>
      <c r="C8">
        <v>1.0285602</v>
      </c>
      <c r="D8">
        <v>3.2176165200000002E-2</v>
      </c>
      <c r="E8">
        <v>0.88</v>
      </c>
      <c r="F8" s="1">
        <v>0.38</v>
      </c>
      <c r="G8" t="str">
        <f t="shared" si="0"/>
        <v/>
      </c>
      <c r="N8" s="1"/>
    </row>
    <row r="9" spans="1:14" x14ac:dyDescent="0.25">
      <c r="A9" t="s">
        <v>26</v>
      </c>
      <c r="B9" s="1">
        <v>-0.11020056020000001</v>
      </c>
      <c r="C9">
        <v>0.89565450000000002</v>
      </c>
      <c r="D9">
        <v>5.6045803900000003E-2</v>
      </c>
      <c r="E9">
        <v>-1.97</v>
      </c>
      <c r="F9" s="1">
        <v>4.9000000000000002E-2</v>
      </c>
      <c r="G9" t="str">
        <f t="shared" si="0"/>
        <v>*</v>
      </c>
      <c r="N9" s="1"/>
    </row>
    <row r="10" spans="1:14" x14ac:dyDescent="0.25">
      <c r="A10" t="s">
        <v>30</v>
      </c>
      <c r="B10" s="1">
        <v>0.20765878530000001</v>
      </c>
      <c r="C10">
        <v>1.2307931000000001</v>
      </c>
      <c r="D10">
        <v>3.2709814300000001E-2</v>
      </c>
      <c r="E10">
        <v>6.35</v>
      </c>
      <c r="F10" s="1">
        <v>2.1999999999999999E-10</v>
      </c>
      <c r="G10" t="str">
        <f>IF(F10&lt;0.001,"***",IF(F10&lt;0.01,"**",IF(F10&lt;0.05,"*",IF(F10&lt;0.1,"^",""))))</f>
        <v>***</v>
      </c>
      <c r="N10" s="1"/>
    </row>
    <row r="11" spans="1:14" x14ac:dyDescent="0.25">
      <c r="A11" t="s">
        <v>27</v>
      </c>
      <c r="B11" s="1">
        <v>0.1567371156</v>
      </c>
      <c r="C11">
        <v>1.1696880999999999</v>
      </c>
      <c r="D11">
        <v>4.8789348699999999E-2</v>
      </c>
      <c r="E11">
        <v>3.21</v>
      </c>
      <c r="F11" s="1">
        <v>1.2999999999999999E-3</v>
      </c>
      <c r="G11" t="str">
        <f>IF(F11&lt;0.001,"***",IF(F11&lt;0.01,"**",IF(F11&lt;0.05,"*",IF(F11&lt;0.1,"^",""))))</f>
        <v>**</v>
      </c>
      <c r="N11" s="1"/>
    </row>
    <row r="12" spans="1:14" ht="14.25" customHeight="1" x14ac:dyDescent="0.25">
      <c r="A12" t="s">
        <v>29</v>
      </c>
      <c r="B12" s="1">
        <v>0.1113501239</v>
      </c>
      <c r="C12">
        <v>1.1177862000000001</v>
      </c>
      <c r="D12">
        <v>2.9675115200000001E-2</v>
      </c>
      <c r="E12">
        <v>3.75</v>
      </c>
      <c r="F12" s="1">
        <v>1.8000000000000001E-4</v>
      </c>
      <c r="G12" t="str">
        <f>IF(F12&lt;0.001,"***",IF(F12&lt;0.01,"**",IF(F12&lt;0.05,"*",IF(F12&lt;0.1,"^",""))))</f>
        <v>***</v>
      </c>
      <c r="N12" s="1"/>
    </row>
    <row r="13" spans="1:14" x14ac:dyDescent="0.25">
      <c r="A13" t="s">
        <v>28</v>
      </c>
      <c r="B13" s="1">
        <v>9.1264969700000004E-2</v>
      </c>
      <c r="C13">
        <v>1.0955592999999999</v>
      </c>
      <c r="D13">
        <v>7.4588782899999997E-2</v>
      </c>
      <c r="E13">
        <v>1.22</v>
      </c>
      <c r="F13" s="1">
        <v>0.22</v>
      </c>
      <c r="G13" t="str">
        <f>IF(F13&lt;0.001,"***",IF(F13&lt;0.01,"**",IF(F13&lt;0.05,"*",IF(F13&lt;0.1,"^",""))))</f>
        <v/>
      </c>
      <c r="N13" s="1"/>
    </row>
    <row r="14" spans="1:14" x14ac:dyDescent="0.25">
      <c r="A14" t="s">
        <v>171</v>
      </c>
      <c r="B14" s="1">
        <v>4.0005376600000003E-2</v>
      </c>
      <c r="C14">
        <v>1.0408164</v>
      </c>
      <c r="D14">
        <v>3.2226078700000001E-2</v>
      </c>
      <c r="E14">
        <v>1.24</v>
      </c>
      <c r="F14" s="1">
        <v>0.21</v>
      </c>
      <c r="G14" t="str">
        <f>IF(F14&lt;0.001,"***",IF(F14&lt;0.01,"**",IF(F14&lt;0.05,"*",IF(F14&lt;0.1,"^",""))))</f>
        <v/>
      </c>
      <c r="N14" s="1"/>
    </row>
    <row r="15" spans="1:14" x14ac:dyDescent="0.25">
      <c r="A15" t="s">
        <v>31</v>
      </c>
      <c r="B15" s="1">
        <v>-8.6069285400000001E-2</v>
      </c>
      <c r="C15">
        <v>0.91753070000000003</v>
      </c>
      <c r="D15">
        <v>5.9846789999999997E-3</v>
      </c>
      <c r="E15">
        <v>-14.38</v>
      </c>
      <c r="F15" s="1">
        <v>0</v>
      </c>
      <c r="G15" t="str">
        <f t="shared" si="0"/>
        <v>***</v>
      </c>
      <c r="N15" s="1"/>
    </row>
    <row r="16" spans="1:14" x14ac:dyDescent="0.25">
      <c r="A16" t="s">
        <v>32</v>
      </c>
      <c r="B16" s="1">
        <v>2.7132423199999998E-2</v>
      </c>
      <c r="C16">
        <v>1.0275038999999999</v>
      </c>
      <c r="D16">
        <v>1.52043592E-2</v>
      </c>
      <c r="E16">
        <v>1.78</v>
      </c>
      <c r="F16" s="1">
        <v>7.3999999999999996E-2</v>
      </c>
      <c r="G16" t="str">
        <f t="shared" si="0"/>
        <v>^</v>
      </c>
      <c r="N16" s="1"/>
    </row>
    <row r="17" spans="1:14" x14ac:dyDescent="0.25">
      <c r="A17" t="s">
        <v>33</v>
      </c>
      <c r="B17" s="1">
        <v>1.45432997E-2</v>
      </c>
      <c r="C17">
        <v>1.0146496</v>
      </c>
      <c r="D17">
        <v>4.0124582000000001E-3</v>
      </c>
      <c r="E17">
        <v>3.62</v>
      </c>
      <c r="F17" s="1">
        <v>2.9E-4</v>
      </c>
      <c r="G17" t="str">
        <f t="shared" si="0"/>
        <v>***</v>
      </c>
      <c r="N17" s="1"/>
    </row>
    <row r="18" spans="1:14" x14ac:dyDescent="0.25">
      <c r="A18" t="s">
        <v>117</v>
      </c>
      <c r="B18" s="1">
        <v>-1.19652908E-2</v>
      </c>
      <c r="C18">
        <v>0.98810600000000004</v>
      </c>
      <c r="D18">
        <v>6.4373071999999998E-3</v>
      </c>
      <c r="E18">
        <v>-1.86</v>
      </c>
      <c r="F18" s="1">
        <v>6.3E-2</v>
      </c>
      <c r="G18" t="str">
        <f t="shared" si="0"/>
        <v>^</v>
      </c>
      <c r="N18" s="1"/>
    </row>
    <row r="19" spans="1:14" x14ac:dyDescent="0.25">
      <c r="A19" t="s">
        <v>34</v>
      </c>
      <c r="B19" s="1">
        <v>4.3248593999999996E-3</v>
      </c>
      <c r="C19">
        <v>1.0043342</v>
      </c>
      <c r="D19">
        <v>5.0247479999999999E-4</v>
      </c>
      <c r="E19">
        <v>8.61</v>
      </c>
      <c r="F19" s="1">
        <v>0</v>
      </c>
      <c r="G19" t="str">
        <f t="shared" si="0"/>
        <v>***</v>
      </c>
      <c r="N19" s="1"/>
    </row>
    <row r="20" spans="1:14" x14ac:dyDescent="0.25">
      <c r="A20" t="s">
        <v>35</v>
      </c>
      <c r="B20" s="1">
        <v>-1.0586197E-3</v>
      </c>
      <c r="C20">
        <v>0.99894190000000005</v>
      </c>
      <c r="D20">
        <v>1.9991940000000001E-4</v>
      </c>
      <c r="E20">
        <v>-5.3</v>
      </c>
      <c r="F20" s="1">
        <v>1.1999999999999999E-7</v>
      </c>
      <c r="G20" t="str">
        <f t="shared" si="0"/>
        <v>***</v>
      </c>
      <c r="N20" s="1"/>
    </row>
    <row r="21" spans="1:14" x14ac:dyDescent="0.25">
      <c r="A21" t="s">
        <v>36</v>
      </c>
      <c r="B21" s="1">
        <v>1.193343E-4</v>
      </c>
      <c r="C21">
        <v>1.0001192999999999</v>
      </c>
      <c r="D21">
        <v>1.194772E-4</v>
      </c>
      <c r="E21">
        <v>1</v>
      </c>
      <c r="F21" s="1">
        <v>0.32</v>
      </c>
      <c r="G21" t="str">
        <f t="shared" si="0"/>
        <v/>
      </c>
      <c r="N21" s="1"/>
    </row>
    <row r="22" spans="1:14" x14ac:dyDescent="0.25">
      <c r="A22" t="s">
        <v>37</v>
      </c>
      <c r="B22" s="1">
        <v>-3.1397727000000001E-3</v>
      </c>
      <c r="C22">
        <v>0.99686520000000001</v>
      </c>
      <c r="D22">
        <v>2.1655643200000001E-2</v>
      </c>
      <c r="E22">
        <v>-0.14000000000000001</v>
      </c>
      <c r="F22" s="1">
        <v>0.88</v>
      </c>
      <c r="G22" t="str">
        <f t="shared" si="0"/>
        <v/>
      </c>
      <c r="N22" s="1"/>
    </row>
    <row r="23" spans="1:14" x14ac:dyDescent="0.25">
      <c r="A23" t="s">
        <v>38</v>
      </c>
      <c r="B23" s="1">
        <v>-2.1876132999999998E-3</v>
      </c>
      <c r="C23">
        <v>0.9978148</v>
      </c>
      <c r="D23">
        <v>3.2416245000000003E-2</v>
      </c>
      <c r="E23">
        <v>-7.0000000000000007E-2</v>
      </c>
      <c r="F23" s="1">
        <v>0.95</v>
      </c>
      <c r="G23" t="str">
        <f t="shared" si="0"/>
        <v/>
      </c>
      <c r="N23" s="1"/>
    </row>
    <row r="24" spans="1:14" x14ac:dyDescent="0.25">
      <c r="A24" t="s">
        <v>40</v>
      </c>
      <c r="B24" s="1">
        <v>-0.1598769749</v>
      </c>
      <c r="C24">
        <v>0.85224860000000002</v>
      </c>
      <c r="D24">
        <v>3.7379196699999999E-2</v>
      </c>
      <c r="E24">
        <v>-4.28</v>
      </c>
      <c r="F24" s="1">
        <v>1.9000000000000001E-5</v>
      </c>
      <c r="G24" t="str">
        <f t="shared" si="0"/>
        <v>***</v>
      </c>
      <c r="N24" s="1"/>
    </row>
    <row r="25" spans="1:14" x14ac:dyDescent="0.25">
      <c r="A25" t="s">
        <v>41</v>
      </c>
      <c r="B25" s="1">
        <v>-5.6239552300000002E-2</v>
      </c>
      <c r="C25">
        <v>0.94531270000000001</v>
      </c>
      <c r="D25">
        <v>3.0773453700000002E-2</v>
      </c>
      <c r="E25">
        <v>-1.83</v>
      </c>
      <c r="F25" s="1">
        <v>6.8000000000000005E-2</v>
      </c>
      <c r="N25" s="1"/>
    </row>
    <row r="26" spans="1:14" x14ac:dyDescent="0.25">
      <c r="A26" t="s">
        <v>39</v>
      </c>
      <c r="B26" s="1">
        <v>-8.5164247799999995E-2</v>
      </c>
      <c r="C26">
        <v>0.91836139999999999</v>
      </c>
      <c r="D26">
        <v>3.4637192599999998E-2</v>
      </c>
      <c r="E26">
        <v>-2.46</v>
      </c>
      <c r="F26" s="1">
        <v>1.4E-2</v>
      </c>
      <c r="N26" s="1"/>
    </row>
    <row r="28" spans="1:14" x14ac:dyDescent="0.25">
      <c r="A28" t="s">
        <v>16</v>
      </c>
      <c r="B28" t="s">
        <v>17</v>
      </c>
      <c r="C28" t="s">
        <v>121</v>
      </c>
      <c r="D28" t="s">
        <v>18</v>
      </c>
    </row>
    <row r="29" spans="1:14" x14ac:dyDescent="0.25">
      <c r="A29" t="s">
        <v>19</v>
      </c>
      <c r="B29" t="s">
        <v>20</v>
      </c>
      <c r="C29">
        <v>0.41742600000000002</v>
      </c>
      <c r="D29">
        <v>0.17424439999999999</v>
      </c>
    </row>
    <row r="31" spans="1:14" x14ac:dyDescent="0.25">
      <c r="A31" t="s">
        <v>652</v>
      </c>
      <c r="B31">
        <v>15228</v>
      </c>
    </row>
    <row r="32" spans="1:14" x14ac:dyDescent="0.25">
      <c r="A32" t="s">
        <v>3</v>
      </c>
      <c r="B32">
        <v>260539.1</v>
      </c>
    </row>
    <row r="33" spans="1:2" x14ac:dyDescent="0.25">
      <c r="A33" t="s">
        <v>4</v>
      </c>
      <c r="B33">
        <v>271692.90000000002</v>
      </c>
    </row>
    <row r="34" spans="1:2" x14ac:dyDescent="0.25">
      <c r="A34" t="s">
        <v>653</v>
      </c>
      <c r="B34">
        <v>-128807.9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activeCell="A47" sqref="A47"/>
    </sheetView>
  </sheetViews>
  <sheetFormatPr defaultRowHeight="15" x14ac:dyDescent="0.25"/>
  <cols>
    <col min="1" max="1" width="69.42578125" bestFit="1" customWidth="1"/>
  </cols>
  <sheetData>
    <row r="1" spans="1:14" x14ac:dyDescent="0.25">
      <c r="B1" t="s">
        <v>5</v>
      </c>
      <c r="C1" t="s">
        <v>6</v>
      </c>
      <c r="D1" t="s">
        <v>7</v>
      </c>
      <c r="E1" t="s">
        <v>8</v>
      </c>
      <c r="F1" s="1" t="s">
        <v>15</v>
      </c>
      <c r="G1" t="str">
        <f t="shared" ref="G1:G34" si="0">IF(F1&lt;0.001,"***",IF(F1&lt;0.01,"**",IF(F1&lt;0.05,"*",IF(F1&lt;0.1,"^",""))))</f>
        <v/>
      </c>
      <c r="L1" s="1"/>
      <c r="N1" s="1"/>
    </row>
    <row r="2" spans="1:14" x14ac:dyDescent="0.25">
      <c r="A2" t="s">
        <v>119</v>
      </c>
      <c r="B2">
        <v>-4.8735647799999997E-2</v>
      </c>
      <c r="C2">
        <v>0.95243290000000003</v>
      </c>
      <c r="D2">
        <v>6.2040192899999999E-2</v>
      </c>
      <c r="E2">
        <v>-0.79</v>
      </c>
      <c r="F2" s="1">
        <v>0.43</v>
      </c>
      <c r="G2" t="str">
        <f t="shared" si="0"/>
        <v/>
      </c>
      <c r="L2" s="1"/>
      <c r="N2" s="1"/>
    </row>
    <row r="3" spans="1:14" x14ac:dyDescent="0.25">
      <c r="A3" t="s">
        <v>10</v>
      </c>
      <c r="B3">
        <v>-2.73879359E-2</v>
      </c>
      <c r="C3">
        <v>0.97298370000000001</v>
      </c>
      <c r="D3">
        <v>2.3800907400000001E-2</v>
      </c>
      <c r="E3">
        <v>-1.1499999999999999</v>
      </c>
      <c r="F3" s="1">
        <v>0.25</v>
      </c>
      <c r="G3" t="str">
        <f t="shared" si="0"/>
        <v/>
      </c>
      <c r="L3" s="1"/>
      <c r="N3" s="1"/>
    </row>
    <row r="4" spans="1:14" x14ac:dyDescent="0.25">
      <c r="A4" t="s">
        <v>12</v>
      </c>
      <c r="B4">
        <v>-8.8111841799999993E-2</v>
      </c>
      <c r="C4">
        <v>0.91565850000000004</v>
      </c>
      <c r="D4">
        <v>2.7065402700000001E-2</v>
      </c>
      <c r="E4">
        <v>-3.26</v>
      </c>
      <c r="F4" s="1">
        <v>1.1000000000000001E-3</v>
      </c>
      <c r="G4" t="str">
        <f t="shared" si="0"/>
        <v>**</v>
      </c>
      <c r="L4" s="1"/>
      <c r="N4" s="1"/>
    </row>
    <row r="5" spans="1:14" x14ac:dyDescent="0.25">
      <c r="A5" t="s">
        <v>123</v>
      </c>
      <c r="B5">
        <v>7.2757964899999999E-2</v>
      </c>
      <c r="C5">
        <v>1.0754702</v>
      </c>
      <c r="D5">
        <v>2.2876640399999999E-2</v>
      </c>
      <c r="E5">
        <v>3.18</v>
      </c>
      <c r="F5" s="1">
        <v>1.5E-3</v>
      </c>
      <c r="G5" t="str">
        <f t="shared" si="0"/>
        <v>**</v>
      </c>
      <c r="L5" s="1"/>
      <c r="N5" s="1"/>
    </row>
    <row r="6" spans="1:14" x14ac:dyDescent="0.25">
      <c r="A6" t="s">
        <v>24</v>
      </c>
      <c r="B6">
        <v>-2.7122204399999999E-2</v>
      </c>
      <c r="C6">
        <v>0.9732423</v>
      </c>
      <c r="D6">
        <v>3.1832514899999997E-2</v>
      </c>
      <c r="E6">
        <v>-0.85</v>
      </c>
      <c r="F6" s="1">
        <v>0.39</v>
      </c>
      <c r="G6" t="str">
        <f t="shared" si="0"/>
        <v/>
      </c>
      <c r="L6" s="1"/>
      <c r="N6" s="1"/>
    </row>
    <row r="7" spans="1:14" x14ac:dyDescent="0.25">
      <c r="A7" t="s">
        <v>23</v>
      </c>
      <c r="B7">
        <v>-0.20292485690000001</v>
      </c>
      <c r="C7">
        <v>0.81633960000000005</v>
      </c>
      <c r="D7">
        <v>2.9131054900000002E-2</v>
      </c>
      <c r="E7" s="1">
        <v>-6.97</v>
      </c>
      <c r="F7" s="1">
        <v>3.3000000000000001E-12</v>
      </c>
      <c r="G7" t="str">
        <f t="shared" si="0"/>
        <v>***</v>
      </c>
      <c r="L7" s="1"/>
      <c r="N7" s="1"/>
    </row>
    <row r="8" spans="1:14" x14ac:dyDescent="0.25">
      <c r="A8" t="s">
        <v>25</v>
      </c>
      <c r="B8">
        <v>2.6958902399999998E-2</v>
      </c>
      <c r="C8">
        <v>1.0273255999999999</v>
      </c>
      <c r="D8">
        <v>3.2058580900000001E-2</v>
      </c>
      <c r="E8">
        <v>0.84</v>
      </c>
      <c r="F8" s="1">
        <v>0.4</v>
      </c>
      <c r="G8" t="str">
        <f t="shared" si="0"/>
        <v/>
      </c>
      <c r="L8" s="1"/>
      <c r="N8" s="1"/>
    </row>
    <row r="9" spans="1:14" x14ac:dyDescent="0.25">
      <c r="A9" t="s">
        <v>26</v>
      </c>
      <c r="B9">
        <v>-0.1033019563</v>
      </c>
      <c r="C9">
        <v>0.90185459999999995</v>
      </c>
      <c r="D9">
        <v>5.5904725099999997E-2</v>
      </c>
      <c r="E9">
        <v>-1.85</v>
      </c>
      <c r="F9" s="1">
        <v>6.5000000000000002E-2</v>
      </c>
      <c r="G9" t="str">
        <f t="shared" si="0"/>
        <v>^</v>
      </c>
      <c r="L9" s="1"/>
      <c r="N9" s="1"/>
    </row>
    <row r="10" spans="1:14" x14ac:dyDescent="0.25">
      <c r="A10" t="s">
        <v>30</v>
      </c>
      <c r="B10">
        <v>0.19707626719999999</v>
      </c>
      <c r="C10">
        <v>1.2178369</v>
      </c>
      <c r="D10">
        <v>3.26251834E-2</v>
      </c>
      <c r="E10" s="1">
        <v>6.04</v>
      </c>
      <c r="F10" s="1">
        <v>1.5E-9</v>
      </c>
      <c r="G10" t="str">
        <f t="shared" si="0"/>
        <v>***</v>
      </c>
      <c r="L10" s="1"/>
      <c r="N10" s="1"/>
    </row>
    <row r="11" spans="1:14" x14ac:dyDescent="0.25">
      <c r="A11" t="s">
        <v>27</v>
      </c>
      <c r="B11">
        <v>0.1436136402</v>
      </c>
      <c r="C11">
        <v>1.1544380000000001</v>
      </c>
      <c r="D11">
        <v>4.87340234E-2</v>
      </c>
      <c r="E11">
        <v>2.95</v>
      </c>
      <c r="F11" s="1">
        <v>3.2000000000000002E-3</v>
      </c>
      <c r="G11" t="str">
        <f t="shared" si="0"/>
        <v>**</v>
      </c>
      <c r="L11" s="1"/>
      <c r="N11" s="1"/>
    </row>
    <row r="12" spans="1:14" x14ac:dyDescent="0.25">
      <c r="A12" t="s">
        <v>29</v>
      </c>
      <c r="B12">
        <v>0.1019300375</v>
      </c>
      <c r="C12">
        <v>1.1073059999999999</v>
      </c>
      <c r="D12">
        <v>2.9632987600000001E-2</v>
      </c>
      <c r="E12">
        <v>3.44</v>
      </c>
      <c r="F12" s="1">
        <v>5.8E-4</v>
      </c>
      <c r="G12" t="str">
        <f t="shared" si="0"/>
        <v>***</v>
      </c>
      <c r="L12" s="1"/>
      <c r="N12" s="1"/>
    </row>
    <row r="13" spans="1:14" x14ac:dyDescent="0.25">
      <c r="A13" t="s">
        <v>28</v>
      </c>
      <c r="B13">
        <v>8.4390993999999997E-2</v>
      </c>
      <c r="C13">
        <v>1.0880542</v>
      </c>
      <c r="D13">
        <v>7.4454387299999994E-2</v>
      </c>
      <c r="E13">
        <v>1.1299999999999999</v>
      </c>
      <c r="F13" s="1">
        <v>0.26</v>
      </c>
      <c r="G13" t="str">
        <f t="shared" si="0"/>
        <v/>
      </c>
      <c r="L13" s="1"/>
      <c r="N13" s="1"/>
    </row>
    <row r="14" spans="1:14" x14ac:dyDescent="0.25">
      <c r="A14" t="s">
        <v>171</v>
      </c>
      <c r="B14">
        <v>-6.15810673E-2</v>
      </c>
      <c r="C14">
        <v>0.94027669999999997</v>
      </c>
      <c r="D14">
        <v>3.3769094999999999E-2</v>
      </c>
      <c r="E14">
        <v>-1.82</v>
      </c>
      <c r="F14" s="1">
        <v>6.8000000000000005E-2</v>
      </c>
      <c r="G14" t="str">
        <f t="shared" si="0"/>
        <v>^</v>
      </c>
      <c r="L14" s="1"/>
      <c r="N14" s="1"/>
    </row>
    <row r="15" spans="1:14" x14ac:dyDescent="0.25">
      <c r="A15" t="s">
        <v>31</v>
      </c>
      <c r="B15">
        <v>-4.7631548400000001E-2</v>
      </c>
      <c r="C15">
        <v>0.95348500000000003</v>
      </c>
      <c r="D15">
        <v>7.0106489999999999E-3</v>
      </c>
      <c r="E15" s="1">
        <v>-6.79</v>
      </c>
      <c r="F15" s="1">
        <v>1.1000000000000001E-11</v>
      </c>
      <c r="G15" t="str">
        <f t="shared" si="0"/>
        <v>***</v>
      </c>
      <c r="L15" s="1"/>
      <c r="N15" s="1"/>
    </row>
    <row r="16" spans="1:14" x14ac:dyDescent="0.25">
      <c r="A16" t="s">
        <v>32</v>
      </c>
      <c r="B16">
        <v>2.29984391E-2</v>
      </c>
      <c r="C16">
        <v>1.0232649</v>
      </c>
      <c r="D16">
        <v>1.51793211E-2</v>
      </c>
      <c r="E16">
        <v>1.52</v>
      </c>
      <c r="F16" s="1">
        <v>0.13</v>
      </c>
      <c r="G16" t="str">
        <f t="shared" si="0"/>
        <v/>
      </c>
      <c r="L16" s="1"/>
      <c r="N16" s="1"/>
    </row>
    <row r="17" spans="1:14" x14ac:dyDescent="0.25">
      <c r="A17" t="s">
        <v>33</v>
      </c>
      <c r="B17">
        <v>1.4920277900000001E-2</v>
      </c>
      <c r="C17">
        <v>1.0150321</v>
      </c>
      <c r="D17">
        <v>3.9994621000000001E-3</v>
      </c>
      <c r="E17">
        <v>3.73</v>
      </c>
      <c r="F17" s="1">
        <v>1.9000000000000001E-4</v>
      </c>
      <c r="G17" t="str">
        <f t="shared" si="0"/>
        <v>***</v>
      </c>
      <c r="L17" s="1"/>
      <c r="N17" s="1"/>
    </row>
    <row r="18" spans="1:14" x14ac:dyDescent="0.25">
      <c r="A18" t="s">
        <v>117</v>
      </c>
      <c r="B18">
        <v>-1.07676462E-2</v>
      </c>
      <c r="C18">
        <v>0.98929009999999995</v>
      </c>
      <c r="D18">
        <v>6.4278720000000003E-3</v>
      </c>
      <c r="E18">
        <v>-1.68</v>
      </c>
      <c r="F18" s="1">
        <v>9.4E-2</v>
      </c>
      <c r="G18" t="str">
        <f t="shared" si="0"/>
        <v>^</v>
      </c>
      <c r="L18" s="1"/>
      <c r="N18" s="1"/>
    </row>
    <row r="19" spans="1:14" x14ac:dyDescent="0.25">
      <c r="A19" t="s">
        <v>34</v>
      </c>
      <c r="B19">
        <v>4.2152268999999997E-3</v>
      </c>
      <c r="C19">
        <v>1.0042241000000001</v>
      </c>
      <c r="D19">
        <v>4.9986409999999996E-4</v>
      </c>
      <c r="E19" s="1">
        <v>8.43</v>
      </c>
      <c r="F19" s="1">
        <v>0</v>
      </c>
      <c r="G19" t="str">
        <f t="shared" si="0"/>
        <v>***</v>
      </c>
      <c r="L19" s="1"/>
      <c r="N19" s="1"/>
    </row>
    <row r="20" spans="1:14" x14ac:dyDescent="0.25">
      <c r="A20" t="s">
        <v>35</v>
      </c>
      <c r="B20">
        <v>-5.4325170000000004E-4</v>
      </c>
      <c r="C20">
        <v>0.99945689999999998</v>
      </c>
      <c r="D20">
        <v>2.2901400000000001E-4</v>
      </c>
      <c r="E20">
        <v>-2.37</v>
      </c>
      <c r="F20" s="1">
        <v>1.7999999999999999E-2</v>
      </c>
      <c r="G20" t="str">
        <f t="shared" si="0"/>
        <v>*</v>
      </c>
      <c r="L20" s="1"/>
      <c r="N20" s="1"/>
    </row>
    <row r="21" spans="1:14" x14ac:dyDescent="0.25">
      <c r="A21" t="s">
        <v>36</v>
      </c>
      <c r="B21">
        <v>2.6389780000000003E-4</v>
      </c>
      <c r="C21">
        <v>1.0002639</v>
      </c>
      <c r="D21">
        <v>1.199415E-4</v>
      </c>
      <c r="E21">
        <v>2.2000000000000002</v>
      </c>
      <c r="F21" s="1">
        <v>2.8000000000000001E-2</v>
      </c>
      <c r="G21" t="str">
        <f t="shared" si="0"/>
        <v>*</v>
      </c>
      <c r="L21" s="1"/>
      <c r="N21" s="1"/>
    </row>
    <row r="22" spans="1:14" x14ac:dyDescent="0.25">
      <c r="A22" t="s">
        <v>37</v>
      </c>
      <c r="B22">
        <v>3.2372655999999998E-3</v>
      </c>
      <c r="C22">
        <v>1.0032425</v>
      </c>
      <c r="D22">
        <v>2.16107478E-2</v>
      </c>
      <c r="E22">
        <v>0.15</v>
      </c>
      <c r="F22" s="1">
        <v>0.88</v>
      </c>
      <c r="G22" t="str">
        <f t="shared" si="0"/>
        <v/>
      </c>
      <c r="L22" s="1"/>
      <c r="N22" s="1"/>
    </row>
    <row r="23" spans="1:14" x14ac:dyDescent="0.25">
      <c r="A23" t="s">
        <v>38</v>
      </c>
      <c r="B23">
        <v>3.6762231000000002E-3</v>
      </c>
      <c r="C23">
        <v>1.0036830000000001</v>
      </c>
      <c r="D23">
        <v>3.2334942999999998E-2</v>
      </c>
      <c r="E23">
        <v>0.11</v>
      </c>
      <c r="F23" s="1">
        <v>0.91</v>
      </c>
      <c r="G23" t="str">
        <f t="shared" si="0"/>
        <v/>
      </c>
      <c r="L23" s="1"/>
      <c r="N23" s="1"/>
    </row>
    <row r="24" spans="1:14" x14ac:dyDescent="0.25">
      <c r="A24" t="s">
        <v>40</v>
      </c>
      <c r="B24">
        <v>-0.23523629360000001</v>
      </c>
      <c r="C24">
        <v>0.79038410000000003</v>
      </c>
      <c r="D24">
        <v>3.7797482799999997E-2</v>
      </c>
      <c r="E24" s="1">
        <v>-6.22</v>
      </c>
      <c r="F24" s="1">
        <v>4.8999999999999996E-10</v>
      </c>
      <c r="G24" t="str">
        <f t="shared" si="0"/>
        <v>***</v>
      </c>
      <c r="L24" s="1"/>
      <c r="N24" s="1"/>
    </row>
    <row r="25" spans="1:14" x14ac:dyDescent="0.25">
      <c r="A25" t="s">
        <v>41</v>
      </c>
      <c r="B25">
        <v>-0.1149384034</v>
      </c>
      <c r="C25">
        <v>0.89142109999999997</v>
      </c>
      <c r="D25">
        <v>3.1100960699999999E-2</v>
      </c>
      <c r="E25">
        <v>-3.7</v>
      </c>
      <c r="F25" s="1">
        <v>2.2000000000000001E-4</v>
      </c>
      <c r="G25" t="str">
        <f t="shared" si="0"/>
        <v>***</v>
      </c>
      <c r="L25" s="1"/>
      <c r="N25" s="1"/>
    </row>
    <row r="26" spans="1:14" x14ac:dyDescent="0.25">
      <c r="A26" t="s">
        <v>39</v>
      </c>
      <c r="B26">
        <v>-0.12733325370000001</v>
      </c>
      <c r="C26">
        <v>0.88044020000000001</v>
      </c>
      <c r="D26">
        <v>3.4692002399999998E-2</v>
      </c>
      <c r="E26">
        <v>-3.67</v>
      </c>
      <c r="F26" s="1">
        <v>2.4000000000000001E-4</v>
      </c>
      <c r="G26" t="str">
        <f t="shared" si="0"/>
        <v>***</v>
      </c>
      <c r="L26" s="1"/>
      <c r="N26" s="1"/>
    </row>
    <row r="27" spans="1:14" x14ac:dyDescent="0.25">
      <c r="A27" t="s">
        <v>43</v>
      </c>
      <c r="B27">
        <v>-8.2392132500000007E-2</v>
      </c>
      <c r="C27">
        <v>0.92091080000000003</v>
      </c>
      <c r="D27">
        <v>7.3167266000000002E-3</v>
      </c>
      <c r="E27">
        <v>-11.26</v>
      </c>
      <c r="F27" s="1">
        <v>0</v>
      </c>
      <c r="G27" t="str">
        <f t="shared" si="0"/>
        <v>***</v>
      </c>
      <c r="L27" s="1"/>
      <c r="N27" s="1"/>
    </row>
    <row r="28" spans="1:14" x14ac:dyDescent="0.25">
      <c r="A28" t="s">
        <v>44</v>
      </c>
      <c r="B28">
        <v>2.3808544300000001E-2</v>
      </c>
      <c r="C28">
        <v>1.0240942</v>
      </c>
      <c r="D28">
        <v>1.7751985500000001E-2</v>
      </c>
      <c r="E28">
        <v>1.34</v>
      </c>
      <c r="F28" s="1">
        <v>0.18</v>
      </c>
      <c r="G28" t="str">
        <f t="shared" si="0"/>
        <v/>
      </c>
      <c r="L28" s="1"/>
      <c r="N28" s="1"/>
    </row>
    <row r="29" spans="1:14" x14ac:dyDescent="0.25">
      <c r="A29" t="s">
        <v>129</v>
      </c>
      <c r="B29">
        <v>-9.5593248199999994E-2</v>
      </c>
      <c r="C29">
        <v>0.90883360000000002</v>
      </c>
      <c r="D29">
        <v>2.4803550000000001E-2</v>
      </c>
      <c r="E29" s="1">
        <v>-3.85</v>
      </c>
      <c r="F29" s="1">
        <v>1.2E-4</v>
      </c>
      <c r="G29" t="str">
        <f t="shared" si="0"/>
        <v>***</v>
      </c>
      <c r="L29" s="1"/>
      <c r="N29" s="1"/>
    </row>
    <row r="30" spans="1:14" x14ac:dyDescent="0.25">
      <c r="A30" t="s">
        <v>143</v>
      </c>
      <c r="B30">
        <v>-0.51790316690000004</v>
      </c>
      <c r="C30">
        <v>0.59576850000000003</v>
      </c>
      <c r="D30">
        <v>0.1062122705</v>
      </c>
      <c r="E30" s="1">
        <v>-4.88</v>
      </c>
      <c r="F30" s="1">
        <v>1.1000000000000001E-6</v>
      </c>
      <c r="G30" t="str">
        <f t="shared" si="0"/>
        <v>***</v>
      </c>
      <c r="N30" s="1"/>
    </row>
    <row r="31" spans="1:14" x14ac:dyDescent="0.25">
      <c r="A31" t="s">
        <v>46</v>
      </c>
      <c r="B31">
        <v>-0.32701269890000001</v>
      </c>
      <c r="C31">
        <v>0.72107460000000001</v>
      </c>
      <c r="D31">
        <v>6.7738047300000007E-2</v>
      </c>
      <c r="E31" s="1">
        <v>-4.83</v>
      </c>
      <c r="F31" s="1">
        <v>1.3999999999999999E-6</v>
      </c>
      <c r="G31" t="str">
        <f t="shared" si="0"/>
        <v>***</v>
      </c>
      <c r="N31" s="1"/>
    </row>
    <row r="32" spans="1:14" x14ac:dyDescent="0.25">
      <c r="A32" t="s">
        <v>127</v>
      </c>
      <c r="B32">
        <v>-0.50454987770000004</v>
      </c>
      <c r="C32">
        <v>0.60377729999999996</v>
      </c>
      <c r="D32">
        <v>8.5650312899999997E-2</v>
      </c>
      <c r="E32" s="1">
        <v>-5.89</v>
      </c>
      <c r="F32" s="1">
        <v>3.8000000000000001E-9</v>
      </c>
      <c r="G32" t="str">
        <f t="shared" si="0"/>
        <v>***</v>
      </c>
      <c r="N32" s="1"/>
    </row>
    <row r="33" spans="1:14" x14ac:dyDescent="0.25">
      <c r="A33" t="s">
        <v>128</v>
      </c>
      <c r="B33">
        <v>-0.3561795767</v>
      </c>
      <c r="C33">
        <v>0.70034680000000005</v>
      </c>
      <c r="D33">
        <v>7.6555738499999998E-2</v>
      </c>
      <c r="E33" s="1">
        <v>-4.6500000000000004</v>
      </c>
      <c r="F33" s="1">
        <v>3.3000000000000002E-6</v>
      </c>
      <c r="G33" t="str">
        <f t="shared" si="0"/>
        <v>***</v>
      </c>
      <c r="N33" s="1"/>
    </row>
    <row r="34" spans="1:14" x14ac:dyDescent="0.25">
      <c r="A34" t="s">
        <v>45</v>
      </c>
      <c r="B34">
        <v>-0.2126253424</v>
      </c>
      <c r="C34">
        <v>0.80845900000000004</v>
      </c>
      <c r="D34">
        <v>0.19442859260000001</v>
      </c>
      <c r="E34">
        <v>-1.0900000000000001</v>
      </c>
      <c r="F34" s="1">
        <v>0.27</v>
      </c>
      <c r="G34" t="str">
        <f t="shared" si="0"/>
        <v/>
      </c>
      <c r="N34" s="1"/>
    </row>
    <row r="35" spans="1:14" x14ac:dyDescent="0.25">
      <c r="F35" s="1"/>
      <c r="N35" s="1"/>
    </row>
    <row r="36" spans="1:14" x14ac:dyDescent="0.25">
      <c r="F36" s="1"/>
      <c r="N36" s="1"/>
    </row>
    <row r="38" spans="1:14" x14ac:dyDescent="0.25">
      <c r="A38" t="s">
        <v>16</v>
      </c>
      <c r="B38" t="s">
        <v>17</v>
      </c>
      <c r="C38" t="s">
        <v>121</v>
      </c>
      <c r="D38" t="s">
        <v>18</v>
      </c>
    </row>
    <row r="39" spans="1:14" x14ac:dyDescent="0.25">
      <c r="A39" t="s">
        <v>19</v>
      </c>
      <c r="B39" t="s">
        <v>20</v>
      </c>
      <c r="C39">
        <v>0.41049999999999998</v>
      </c>
      <c r="D39">
        <v>0.1685102</v>
      </c>
    </row>
    <row r="41" spans="1:14" x14ac:dyDescent="0.25">
      <c r="A41" t="s">
        <v>652</v>
      </c>
    </row>
    <row r="42" spans="1:14" x14ac:dyDescent="0.25">
      <c r="A42" t="s">
        <v>3</v>
      </c>
      <c r="B42">
        <v>260345.3</v>
      </c>
    </row>
    <row r="43" spans="1:14" x14ac:dyDescent="0.25">
      <c r="A43" t="s">
        <v>4</v>
      </c>
      <c r="B43">
        <v>271337.5</v>
      </c>
    </row>
    <row r="44" spans="1:14" x14ac:dyDescent="0.25">
      <c r="A44" t="s">
        <v>653</v>
      </c>
      <c r="B44">
        <v>-128732.2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3"/>
  <sheetViews>
    <sheetView topLeftCell="A54" workbookViewId="0">
      <selection activeCell="R30" sqref="R30"/>
    </sheetView>
  </sheetViews>
  <sheetFormatPr defaultRowHeight="15" x14ac:dyDescent="0.25"/>
  <cols>
    <col min="2" max="2" width="15.42578125" bestFit="1" customWidth="1"/>
    <col min="6" max="6" width="8.28515625" bestFit="1" customWidth="1"/>
    <col min="7" max="7" width="4" bestFit="1" customWidth="1"/>
  </cols>
  <sheetData>
    <row r="1" spans="1:15" x14ac:dyDescent="0.25">
      <c r="B1" t="s">
        <v>5</v>
      </c>
      <c r="C1" t="s">
        <v>6</v>
      </c>
      <c r="D1" t="s">
        <v>7</v>
      </c>
      <c r="E1" t="s">
        <v>8</v>
      </c>
      <c r="F1" s="1" t="s">
        <v>15</v>
      </c>
      <c r="G1" t="str">
        <f t="shared" ref="G1:G64" si="0">IF(F1&lt;0.001,"***",IF(F1&lt;0.01,"**",IF(F1&lt;0.05,"*",IF(F1&lt;0.1,"^",""))))</f>
        <v/>
      </c>
      <c r="K1" s="1"/>
      <c r="O1" s="1"/>
    </row>
    <row r="2" spans="1:15" x14ac:dyDescent="0.25">
      <c r="A2" t="s">
        <v>119</v>
      </c>
      <c r="B2">
        <v>-4.7664082400000002E-2</v>
      </c>
      <c r="C2">
        <v>0.95345400000000002</v>
      </c>
      <c r="D2">
        <v>6.20935788E-2</v>
      </c>
      <c r="E2">
        <v>-0.77</v>
      </c>
      <c r="F2" s="1">
        <v>0.44</v>
      </c>
      <c r="G2" t="str">
        <f t="shared" si="0"/>
        <v/>
      </c>
      <c r="K2" s="1"/>
      <c r="L2" s="1"/>
      <c r="O2" s="1"/>
    </row>
    <row r="3" spans="1:15" x14ac:dyDescent="0.25">
      <c r="A3" t="s">
        <v>10</v>
      </c>
      <c r="B3">
        <v>-2.63785845E-2</v>
      </c>
      <c r="C3">
        <v>0.97396629999999995</v>
      </c>
      <c r="D3">
        <v>2.3815598600000001E-2</v>
      </c>
      <c r="E3">
        <v>-1.1100000000000001</v>
      </c>
      <c r="F3" s="1">
        <v>0.27</v>
      </c>
      <c r="G3" t="str">
        <f t="shared" si="0"/>
        <v/>
      </c>
      <c r="K3" s="1"/>
      <c r="L3" s="1"/>
      <c r="O3" s="1"/>
    </row>
    <row r="4" spans="1:15" x14ac:dyDescent="0.25">
      <c r="A4" t="s">
        <v>12</v>
      </c>
      <c r="B4">
        <v>-8.7074449499999998E-2</v>
      </c>
      <c r="C4">
        <v>0.91660889999999995</v>
      </c>
      <c r="D4">
        <v>2.7080647199999999E-2</v>
      </c>
      <c r="E4">
        <v>-3.22</v>
      </c>
      <c r="F4" s="1">
        <v>1.2999999999999999E-3</v>
      </c>
      <c r="G4" t="str">
        <f t="shared" si="0"/>
        <v>**</v>
      </c>
      <c r="K4" s="1"/>
      <c r="L4" s="1"/>
      <c r="O4" s="1"/>
    </row>
    <row r="5" spans="1:15" x14ac:dyDescent="0.25">
      <c r="A5" t="s">
        <v>123</v>
      </c>
      <c r="B5">
        <v>7.9733135799999993E-2</v>
      </c>
      <c r="C5">
        <v>1.0829979999999999</v>
      </c>
      <c r="D5">
        <v>2.3524651000000001E-2</v>
      </c>
      <c r="E5">
        <v>3.39</v>
      </c>
      <c r="F5" s="1">
        <v>6.9999999999999999E-4</v>
      </c>
      <c r="G5" t="str">
        <f t="shared" si="0"/>
        <v>***</v>
      </c>
      <c r="K5" s="1"/>
      <c r="L5" s="1"/>
      <c r="O5" s="1"/>
    </row>
    <row r="6" spans="1:15" x14ac:dyDescent="0.25">
      <c r="A6" t="s">
        <v>24</v>
      </c>
      <c r="B6">
        <v>-2.3007269800000001E-2</v>
      </c>
      <c r="C6">
        <v>0.9772554</v>
      </c>
      <c r="D6">
        <v>3.1857349200000003E-2</v>
      </c>
      <c r="E6">
        <v>-0.72</v>
      </c>
      <c r="F6" s="1">
        <v>0.47</v>
      </c>
      <c r="G6" t="str">
        <f t="shared" si="0"/>
        <v/>
      </c>
      <c r="K6" s="1"/>
      <c r="L6" s="1"/>
      <c r="O6" s="1"/>
    </row>
    <row r="7" spans="1:15" x14ac:dyDescent="0.25">
      <c r="A7" t="s">
        <v>23</v>
      </c>
      <c r="B7">
        <v>-0.1953709757</v>
      </c>
      <c r="C7">
        <v>0.82252950000000002</v>
      </c>
      <c r="D7">
        <v>2.9212887399999998E-2</v>
      </c>
      <c r="E7" s="1">
        <v>-6.69</v>
      </c>
      <c r="F7" s="1">
        <v>2.3000000000000001E-11</v>
      </c>
      <c r="G7" t="str">
        <f t="shared" si="0"/>
        <v>***</v>
      </c>
      <c r="K7" s="1"/>
      <c r="L7" s="1"/>
      <c r="O7" s="1"/>
    </row>
    <row r="8" spans="1:15" x14ac:dyDescent="0.25">
      <c r="A8" t="s">
        <v>25</v>
      </c>
      <c r="B8">
        <v>2.5776882000000001E-2</v>
      </c>
      <c r="C8">
        <v>1.0261119999999999</v>
      </c>
      <c r="D8">
        <v>3.21487887E-2</v>
      </c>
      <c r="E8">
        <v>0.8</v>
      </c>
      <c r="F8" s="1">
        <v>0.42</v>
      </c>
      <c r="G8" t="str">
        <f t="shared" si="0"/>
        <v/>
      </c>
      <c r="K8" s="1"/>
      <c r="L8" s="1"/>
      <c r="O8" s="1"/>
    </row>
    <row r="9" spans="1:15" x14ac:dyDescent="0.25">
      <c r="A9" t="s">
        <v>26</v>
      </c>
      <c r="B9">
        <v>-9.9277279100000004E-2</v>
      </c>
      <c r="C9">
        <v>0.90549159999999995</v>
      </c>
      <c r="D9">
        <v>5.6035014399999999E-2</v>
      </c>
      <c r="E9">
        <v>-1.77</v>
      </c>
      <c r="F9" s="1">
        <v>7.5999999999999998E-2</v>
      </c>
      <c r="G9" t="str">
        <f t="shared" si="0"/>
        <v>^</v>
      </c>
      <c r="K9" s="1"/>
      <c r="L9" s="1"/>
      <c r="O9" s="1"/>
    </row>
    <row r="10" spans="1:15" x14ac:dyDescent="0.25">
      <c r="A10" t="s">
        <v>30</v>
      </c>
      <c r="B10">
        <v>0.2024103052</v>
      </c>
      <c r="C10">
        <v>1.2243503</v>
      </c>
      <c r="D10">
        <v>3.2699959299999998E-2</v>
      </c>
      <c r="E10" s="1">
        <v>6.19</v>
      </c>
      <c r="F10" s="1">
        <v>6E-10</v>
      </c>
      <c r="G10" t="str">
        <f t="shared" si="0"/>
        <v>***</v>
      </c>
      <c r="K10" s="1"/>
      <c r="L10" s="1"/>
      <c r="O10" s="1"/>
    </row>
    <row r="11" spans="1:15" x14ac:dyDescent="0.25">
      <c r="A11" t="s">
        <v>27</v>
      </c>
      <c r="B11">
        <v>0.16403666559999999</v>
      </c>
      <c r="C11">
        <v>1.1782575</v>
      </c>
      <c r="D11">
        <v>4.9502220600000001E-2</v>
      </c>
      <c r="E11">
        <v>3.31</v>
      </c>
      <c r="F11" s="1">
        <v>9.2000000000000003E-4</v>
      </c>
      <c r="G11" t="str">
        <f t="shared" si="0"/>
        <v>***</v>
      </c>
      <c r="K11" s="1"/>
      <c r="L11" s="1"/>
      <c r="O11" s="1"/>
    </row>
    <row r="12" spans="1:15" x14ac:dyDescent="0.25">
      <c r="A12" t="s">
        <v>29</v>
      </c>
      <c r="B12">
        <v>0.1035030138</v>
      </c>
      <c r="C12">
        <v>1.1090491</v>
      </c>
      <c r="D12">
        <v>2.9680473499999999E-2</v>
      </c>
      <c r="E12">
        <v>3.49</v>
      </c>
      <c r="F12" s="1">
        <v>4.8999999999999998E-4</v>
      </c>
      <c r="G12" t="str">
        <f t="shared" si="0"/>
        <v>***</v>
      </c>
      <c r="K12" s="1"/>
      <c r="L12" s="1"/>
      <c r="O12" s="1"/>
    </row>
    <row r="13" spans="1:15" x14ac:dyDescent="0.25">
      <c r="A13" t="s">
        <v>28</v>
      </c>
      <c r="B13">
        <v>9.6748598899999996E-2</v>
      </c>
      <c r="C13">
        <v>1.1015834</v>
      </c>
      <c r="D13">
        <v>7.5361055600000004E-2</v>
      </c>
      <c r="E13">
        <v>1.28</v>
      </c>
      <c r="F13" s="1">
        <v>0.2</v>
      </c>
      <c r="G13" t="str">
        <f t="shared" si="0"/>
        <v/>
      </c>
      <c r="K13" s="1"/>
      <c r="L13" s="1"/>
      <c r="O13" s="1"/>
    </row>
    <row r="14" spans="1:15" x14ac:dyDescent="0.25">
      <c r="A14" t="s">
        <v>171</v>
      </c>
      <c r="B14">
        <v>-6.3505650999999996E-2</v>
      </c>
      <c r="C14">
        <v>0.93846879999999999</v>
      </c>
      <c r="D14">
        <v>3.3806174299999998E-2</v>
      </c>
      <c r="E14">
        <v>-1.88</v>
      </c>
      <c r="F14" s="1">
        <v>0.06</v>
      </c>
      <c r="G14" t="str">
        <f t="shared" si="0"/>
        <v>^</v>
      </c>
      <c r="K14" s="1"/>
      <c r="L14" s="1"/>
      <c r="O14" s="1"/>
    </row>
    <row r="15" spans="1:15" x14ac:dyDescent="0.25">
      <c r="A15" t="s">
        <v>31</v>
      </c>
      <c r="B15">
        <v>-4.7732390800000003E-2</v>
      </c>
      <c r="C15">
        <v>0.95338889999999998</v>
      </c>
      <c r="D15">
        <v>7.0157611000000002E-3</v>
      </c>
      <c r="E15" s="1">
        <v>-6.8</v>
      </c>
      <c r="F15" s="1">
        <v>9.9999999999999994E-12</v>
      </c>
      <c r="G15" t="str">
        <f t="shared" si="0"/>
        <v>***</v>
      </c>
      <c r="K15" s="1"/>
      <c r="L15" s="1"/>
      <c r="O15" s="1"/>
    </row>
    <row r="16" spans="1:15" x14ac:dyDescent="0.25">
      <c r="A16" t="s">
        <v>32</v>
      </c>
      <c r="B16">
        <v>2.0097257E-2</v>
      </c>
      <c r="C16">
        <v>1.0203005999999999</v>
      </c>
      <c r="D16">
        <v>1.52061713E-2</v>
      </c>
      <c r="E16">
        <v>1.32</v>
      </c>
      <c r="F16" s="1">
        <v>0.19</v>
      </c>
      <c r="G16" t="str">
        <f t="shared" si="0"/>
        <v/>
      </c>
      <c r="K16" s="1"/>
      <c r="L16" s="1"/>
      <c r="O16" s="1"/>
    </row>
    <row r="17" spans="1:15" x14ac:dyDescent="0.25">
      <c r="A17" t="s">
        <v>33</v>
      </c>
      <c r="B17">
        <v>1.5238931900000001E-2</v>
      </c>
      <c r="C17">
        <v>1.0153555999999999</v>
      </c>
      <c r="D17">
        <v>4.0048195999999999E-3</v>
      </c>
      <c r="E17">
        <v>3.81</v>
      </c>
      <c r="F17" s="1">
        <v>1.3999999999999999E-4</v>
      </c>
      <c r="G17" t="str">
        <f t="shared" si="0"/>
        <v>***</v>
      </c>
      <c r="K17" s="1"/>
      <c r="L17" s="1"/>
      <c r="O17" s="1"/>
    </row>
    <row r="18" spans="1:15" x14ac:dyDescent="0.25">
      <c r="A18" t="s">
        <v>117</v>
      </c>
      <c r="B18">
        <v>-1.05201562E-2</v>
      </c>
      <c r="C18">
        <v>0.98953500000000005</v>
      </c>
      <c r="D18">
        <v>6.4339745E-3</v>
      </c>
      <c r="E18">
        <v>-1.64</v>
      </c>
      <c r="F18" s="1">
        <v>0.1</v>
      </c>
      <c r="G18" t="str">
        <f t="shared" si="0"/>
        <v/>
      </c>
      <c r="K18" s="1"/>
      <c r="L18" s="1"/>
      <c r="O18" s="1"/>
    </row>
    <row r="19" spans="1:15" x14ac:dyDescent="0.25">
      <c r="A19" t="s">
        <v>34</v>
      </c>
      <c r="B19">
        <v>4.2784262999999998E-3</v>
      </c>
      <c r="C19">
        <v>1.0042876000000001</v>
      </c>
      <c r="D19">
        <v>5.0052850000000004E-4</v>
      </c>
      <c r="E19">
        <v>8.5500000000000007</v>
      </c>
      <c r="F19" s="1">
        <v>0</v>
      </c>
      <c r="G19" t="str">
        <f t="shared" si="0"/>
        <v>***</v>
      </c>
      <c r="K19" s="1"/>
      <c r="L19" s="1"/>
      <c r="O19" s="1"/>
    </row>
    <row r="20" spans="1:15" x14ac:dyDescent="0.25">
      <c r="A20" t="s">
        <v>35</v>
      </c>
      <c r="B20">
        <v>-5.2074740000000003E-4</v>
      </c>
      <c r="C20">
        <v>0.99947940000000002</v>
      </c>
      <c r="D20">
        <v>2.3133839999999999E-4</v>
      </c>
      <c r="E20">
        <v>-2.25</v>
      </c>
      <c r="F20" s="1">
        <v>2.4E-2</v>
      </c>
      <c r="G20" t="str">
        <f t="shared" si="0"/>
        <v>*</v>
      </c>
      <c r="K20" s="1"/>
      <c r="L20" s="1"/>
      <c r="O20" s="1"/>
    </row>
    <row r="21" spans="1:15" x14ac:dyDescent="0.25">
      <c r="A21" t="s">
        <v>36</v>
      </c>
      <c r="B21">
        <v>2.9119919999999997E-4</v>
      </c>
      <c r="C21">
        <v>1.0002911999999999</v>
      </c>
      <c r="D21">
        <v>1.203024E-4</v>
      </c>
      <c r="E21">
        <v>2.42</v>
      </c>
      <c r="F21" s="1">
        <v>1.4999999999999999E-2</v>
      </c>
      <c r="G21" t="str">
        <f t="shared" si="0"/>
        <v>*</v>
      </c>
      <c r="K21" s="1"/>
      <c r="L21" s="1"/>
      <c r="O21" s="1"/>
    </row>
    <row r="22" spans="1:15" x14ac:dyDescent="0.25">
      <c r="A22" t="s">
        <v>37</v>
      </c>
      <c r="B22">
        <v>7.4913309999999995E-4</v>
      </c>
      <c r="C22">
        <v>1.0007493999999999</v>
      </c>
      <c r="D22">
        <v>2.1647231499999999E-2</v>
      </c>
      <c r="E22">
        <v>0.03</v>
      </c>
      <c r="F22" s="1">
        <v>0.97</v>
      </c>
      <c r="G22" t="str">
        <f t="shared" si="0"/>
        <v/>
      </c>
      <c r="K22" s="1"/>
      <c r="L22" s="1"/>
      <c r="O22" s="1"/>
    </row>
    <row r="23" spans="1:15" x14ac:dyDescent="0.25">
      <c r="A23" t="s">
        <v>38</v>
      </c>
      <c r="B23">
        <v>-3.1381446E-3</v>
      </c>
      <c r="C23">
        <v>0.99686680000000005</v>
      </c>
      <c r="D23">
        <v>3.2348814599999998E-2</v>
      </c>
      <c r="E23">
        <v>-0.1</v>
      </c>
      <c r="F23" s="1">
        <v>0.92</v>
      </c>
      <c r="G23" t="str">
        <f t="shared" si="0"/>
        <v/>
      </c>
      <c r="K23" s="1"/>
      <c r="L23" s="1"/>
      <c r="O23" s="1"/>
    </row>
    <row r="24" spans="1:15" x14ac:dyDescent="0.25">
      <c r="A24" t="s">
        <v>40</v>
      </c>
      <c r="B24">
        <v>-0.23958656489999999</v>
      </c>
      <c r="C24">
        <v>0.78695309999999996</v>
      </c>
      <c r="D24">
        <v>3.7784260100000001E-2</v>
      </c>
      <c r="E24" s="1">
        <v>-6.34</v>
      </c>
      <c r="F24" s="1">
        <v>2.3000000000000001E-10</v>
      </c>
      <c r="G24" t="str">
        <f t="shared" si="0"/>
        <v>***</v>
      </c>
      <c r="K24" s="1"/>
      <c r="L24" s="1"/>
      <c r="O24" s="1"/>
    </row>
    <row r="25" spans="1:15" x14ac:dyDescent="0.25">
      <c r="A25" t="s">
        <v>41</v>
      </c>
      <c r="B25">
        <v>-0.1220538614</v>
      </c>
      <c r="C25">
        <v>0.88510069999999996</v>
      </c>
      <c r="D25">
        <v>3.1146597500000001E-2</v>
      </c>
      <c r="E25" s="1">
        <v>-3.92</v>
      </c>
      <c r="F25" s="1">
        <v>8.8999999999999995E-5</v>
      </c>
      <c r="G25" t="str">
        <f t="shared" si="0"/>
        <v>***</v>
      </c>
      <c r="K25" s="1"/>
      <c r="L25" s="1"/>
      <c r="O25" s="1"/>
    </row>
    <row r="26" spans="1:15" x14ac:dyDescent="0.25">
      <c r="A26" t="s">
        <v>39</v>
      </c>
      <c r="B26">
        <v>-0.13537681560000001</v>
      </c>
      <c r="C26">
        <v>0.87338669999999996</v>
      </c>
      <c r="D26">
        <v>3.46975084E-2</v>
      </c>
      <c r="E26" s="1">
        <v>-3.9</v>
      </c>
      <c r="F26" s="1">
        <v>9.6000000000000002E-5</v>
      </c>
      <c r="G26" t="str">
        <f t="shared" si="0"/>
        <v>***</v>
      </c>
      <c r="K26" s="1"/>
      <c r="L26" s="1"/>
      <c r="O26" s="1"/>
    </row>
    <row r="27" spans="1:15" x14ac:dyDescent="0.25">
      <c r="A27" t="s">
        <v>43</v>
      </c>
      <c r="B27">
        <v>-8.2778487400000003E-2</v>
      </c>
      <c r="C27">
        <v>0.92055500000000001</v>
      </c>
      <c r="D27">
        <v>7.3282347999999997E-3</v>
      </c>
      <c r="E27">
        <v>-11.3</v>
      </c>
      <c r="F27" s="1">
        <v>0</v>
      </c>
      <c r="G27" t="str">
        <f t="shared" si="0"/>
        <v>***</v>
      </c>
      <c r="K27" s="1"/>
      <c r="L27" s="1"/>
      <c r="O27" s="1"/>
    </row>
    <row r="28" spans="1:15" x14ac:dyDescent="0.25">
      <c r="A28" t="s">
        <v>44</v>
      </c>
      <c r="B28">
        <v>2.50595716E-2</v>
      </c>
      <c r="C28">
        <v>1.0253762</v>
      </c>
      <c r="D28">
        <v>1.78619704E-2</v>
      </c>
      <c r="E28">
        <v>1.4</v>
      </c>
      <c r="F28" s="1">
        <v>0.16</v>
      </c>
      <c r="G28" t="str">
        <f t="shared" si="0"/>
        <v/>
      </c>
      <c r="K28" s="1"/>
      <c r="L28" s="1"/>
      <c r="O28" s="1"/>
    </row>
    <row r="29" spans="1:15" x14ac:dyDescent="0.25">
      <c r="A29" t="s">
        <v>129</v>
      </c>
      <c r="B29">
        <v>0.41237111339999999</v>
      </c>
      <c r="C29">
        <v>1.5103949000000001</v>
      </c>
      <c r="D29">
        <v>0.20258213329999999</v>
      </c>
      <c r="E29">
        <v>2.04</v>
      </c>
      <c r="F29" s="1">
        <v>4.2000000000000003E-2</v>
      </c>
      <c r="G29" t="str">
        <f t="shared" si="0"/>
        <v>*</v>
      </c>
      <c r="K29" s="1"/>
      <c r="L29" s="1"/>
      <c r="O29" s="1"/>
    </row>
    <row r="30" spans="1:15" x14ac:dyDescent="0.25">
      <c r="A30" t="s">
        <v>143</v>
      </c>
      <c r="B30">
        <v>-7.7498690000000004E-3</v>
      </c>
      <c r="C30">
        <v>0.9922801</v>
      </c>
      <c r="D30">
        <v>0.22903488950000001</v>
      </c>
      <c r="E30">
        <v>-0.03</v>
      </c>
      <c r="F30" s="1">
        <v>0.97</v>
      </c>
      <c r="G30" t="str">
        <f t="shared" si="0"/>
        <v/>
      </c>
      <c r="K30" s="1"/>
      <c r="L30" s="1"/>
      <c r="O30" s="1"/>
    </row>
    <row r="31" spans="1:15" x14ac:dyDescent="0.25">
      <c r="A31" t="s">
        <v>46</v>
      </c>
      <c r="B31">
        <v>0.1815837025</v>
      </c>
      <c r="C31">
        <v>1.1991149000000001</v>
      </c>
      <c r="D31">
        <v>0.21331056709999999</v>
      </c>
      <c r="E31">
        <v>0.85</v>
      </c>
      <c r="F31" s="1">
        <v>0.39</v>
      </c>
      <c r="G31" t="str">
        <f t="shared" si="0"/>
        <v/>
      </c>
      <c r="K31" s="1"/>
      <c r="L31" s="1"/>
      <c r="O31" s="1"/>
    </row>
    <row r="32" spans="1:15" x14ac:dyDescent="0.25">
      <c r="A32" t="s">
        <v>127</v>
      </c>
      <c r="B32">
        <v>8.8662867999999995E-3</v>
      </c>
      <c r="C32">
        <v>1.0089056999999999</v>
      </c>
      <c r="D32">
        <v>0.21856330669999999</v>
      </c>
      <c r="E32">
        <v>0.04</v>
      </c>
      <c r="F32" s="1">
        <v>0.97</v>
      </c>
      <c r="G32" t="str">
        <f t="shared" si="0"/>
        <v/>
      </c>
      <c r="K32" s="1"/>
      <c r="L32" s="1"/>
      <c r="O32" s="1"/>
    </row>
    <row r="33" spans="1:15" x14ac:dyDescent="0.25">
      <c r="A33" t="s">
        <v>128</v>
      </c>
      <c r="B33">
        <v>0.12999921619999999</v>
      </c>
      <c r="C33">
        <v>1.1388275000000001</v>
      </c>
      <c r="D33">
        <v>0.2149944426</v>
      </c>
      <c r="E33">
        <v>0.6</v>
      </c>
      <c r="F33" s="1">
        <v>0.55000000000000004</v>
      </c>
      <c r="G33" t="str">
        <f t="shared" si="0"/>
        <v/>
      </c>
      <c r="K33" s="1"/>
      <c r="L33" s="1"/>
      <c r="O33" s="1"/>
    </row>
    <row r="34" spans="1:15" x14ac:dyDescent="0.25">
      <c r="A34" t="s">
        <v>45</v>
      </c>
      <c r="B34">
        <v>0.29186371950000001</v>
      </c>
      <c r="C34">
        <v>1.3389205</v>
      </c>
      <c r="D34">
        <v>0.2820985942</v>
      </c>
      <c r="E34">
        <v>1.03</v>
      </c>
      <c r="F34" s="1">
        <v>0.3</v>
      </c>
      <c r="G34" t="str">
        <f t="shared" si="0"/>
        <v/>
      </c>
      <c r="K34" s="1"/>
      <c r="L34" s="1"/>
      <c r="O34" s="1"/>
    </row>
    <row r="35" spans="1:15" x14ac:dyDescent="0.25">
      <c r="A35" t="s">
        <v>106</v>
      </c>
      <c r="B35">
        <v>1.0425456E-2</v>
      </c>
      <c r="C35">
        <v>1.01048</v>
      </c>
      <c r="D35">
        <v>6.7538270299999995E-2</v>
      </c>
      <c r="E35">
        <v>0.15</v>
      </c>
      <c r="F35" s="1">
        <v>0.88</v>
      </c>
      <c r="G35" t="str">
        <f t="shared" si="0"/>
        <v/>
      </c>
      <c r="K35" s="1"/>
      <c r="L35" s="1"/>
      <c r="O35" s="1"/>
    </row>
    <row r="36" spans="1:15" x14ac:dyDescent="0.25">
      <c r="A36" t="s">
        <v>62</v>
      </c>
      <c r="B36">
        <v>7.63925139E-2</v>
      </c>
      <c r="C36">
        <v>1.0793862000000001</v>
      </c>
      <c r="D36">
        <v>0.17466456129999999</v>
      </c>
      <c r="E36">
        <v>0.44</v>
      </c>
      <c r="F36" s="1">
        <v>0.66</v>
      </c>
      <c r="G36" t="str">
        <f t="shared" si="0"/>
        <v/>
      </c>
      <c r="K36" s="1"/>
      <c r="L36" s="1"/>
      <c r="O36" s="1"/>
    </row>
    <row r="37" spans="1:15" x14ac:dyDescent="0.25">
      <c r="A37" t="s">
        <v>65</v>
      </c>
      <c r="B37">
        <v>0.22314871589999999</v>
      </c>
      <c r="C37">
        <v>1.2500065</v>
      </c>
      <c r="D37">
        <v>0.1996619087</v>
      </c>
      <c r="E37">
        <v>1.1200000000000001</v>
      </c>
      <c r="F37" s="1">
        <v>0.26</v>
      </c>
      <c r="G37" t="str">
        <f t="shared" si="0"/>
        <v/>
      </c>
      <c r="K37" s="1"/>
      <c r="L37" s="1"/>
      <c r="O37" s="1"/>
    </row>
    <row r="38" spans="1:15" x14ac:dyDescent="0.25">
      <c r="A38" t="s">
        <v>47</v>
      </c>
      <c r="B38">
        <v>0.18303368889999999</v>
      </c>
      <c r="C38">
        <v>1.2008548999999999</v>
      </c>
      <c r="D38">
        <v>0.20963286370000001</v>
      </c>
      <c r="E38">
        <v>0.87</v>
      </c>
      <c r="F38" s="1">
        <v>0.38</v>
      </c>
      <c r="G38" t="str">
        <f t="shared" si="0"/>
        <v/>
      </c>
      <c r="K38" s="1"/>
      <c r="L38" s="1"/>
      <c r="O38" s="1"/>
    </row>
    <row r="39" spans="1:15" x14ac:dyDescent="0.25">
      <c r="A39" t="s">
        <v>61</v>
      </c>
      <c r="B39">
        <v>0.17200742190000001</v>
      </c>
      <c r="C39">
        <v>1.1876865999999999</v>
      </c>
      <c r="D39">
        <v>0.17736431080000001</v>
      </c>
      <c r="E39">
        <v>0.97</v>
      </c>
      <c r="F39" s="1">
        <v>0.33</v>
      </c>
      <c r="G39" t="str">
        <f t="shared" si="0"/>
        <v/>
      </c>
      <c r="K39" s="1"/>
      <c r="L39" s="1"/>
      <c r="O39" s="1"/>
    </row>
    <row r="40" spans="1:15" x14ac:dyDescent="0.25">
      <c r="A40" t="s">
        <v>67</v>
      </c>
      <c r="B40">
        <v>0.17935560510000001</v>
      </c>
      <c r="C40">
        <v>1.1964461</v>
      </c>
      <c r="D40">
        <v>0.17948110489999999</v>
      </c>
      <c r="E40">
        <v>1</v>
      </c>
      <c r="F40" s="1">
        <v>0.32</v>
      </c>
      <c r="G40" t="str">
        <f t="shared" si="0"/>
        <v/>
      </c>
      <c r="K40" s="1"/>
      <c r="L40" s="1"/>
      <c r="O40" s="1"/>
    </row>
    <row r="41" spans="1:15" x14ac:dyDescent="0.25">
      <c r="A41" t="s">
        <v>53</v>
      </c>
      <c r="B41">
        <v>-8.3778282400000001E-2</v>
      </c>
      <c r="C41">
        <v>0.91963510000000004</v>
      </c>
      <c r="D41">
        <v>0.31591183290000002</v>
      </c>
      <c r="E41">
        <v>-0.27</v>
      </c>
      <c r="F41" s="1">
        <v>0.79</v>
      </c>
      <c r="G41" t="str">
        <f t="shared" si="0"/>
        <v/>
      </c>
      <c r="K41" s="1"/>
      <c r="L41" s="1"/>
      <c r="O41" s="1"/>
    </row>
    <row r="42" spans="1:15" x14ac:dyDescent="0.25">
      <c r="A42" t="s">
        <v>57</v>
      </c>
      <c r="B42">
        <v>7.3289361499999997E-2</v>
      </c>
      <c r="C42">
        <v>1.0760419000000001</v>
      </c>
      <c r="D42">
        <v>0.20728133030000001</v>
      </c>
      <c r="E42">
        <v>0.35</v>
      </c>
      <c r="F42" s="1">
        <v>0.72</v>
      </c>
      <c r="G42" t="str">
        <f t="shared" si="0"/>
        <v/>
      </c>
      <c r="K42" s="1"/>
      <c r="L42" s="1"/>
      <c r="O42" s="1"/>
    </row>
    <row r="43" spans="1:15" x14ac:dyDescent="0.25">
      <c r="A43" t="s">
        <v>64</v>
      </c>
      <c r="B43">
        <v>0.22649449169999999</v>
      </c>
      <c r="C43">
        <v>1.2541956999999999</v>
      </c>
      <c r="D43">
        <v>0.20263856229999999</v>
      </c>
      <c r="E43">
        <v>1.1200000000000001</v>
      </c>
      <c r="F43" s="1">
        <v>0.26</v>
      </c>
      <c r="G43" t="str">
        <f t="shared" si="0"/>
        <v/>
      </c>
      <c r="K43" s="1"/>
      <c r="L43" s="1"/>
      <c r="O43" s="1"/>
    </row>
    <row r="44" spans="1:15" x14ac:dyDescent="0.25">
      <c r="A44" t="s">
        <v>58</v>
      </c>
      <c r="B44">
        <v>0.2109330713</v>
      </c>
      <c r="C44">
        <v>1.2348296999999999</v>
      </c>
      <c r="D44">
        <v>0.1811550066</v>
      </c>
      <c r="E44">
        <v>1.1599999999999999</v>
      </c>
      <c r="F44" s="1">
        <v>0.24</v>
      </c>
      <c r="G44" t="str">
        <f t="shared" si="0"/>
        <v/>
      </c>
      <c r="K44" s="1"/>
      <c r="L44" s="1"/>
      <c r="O44" s="1"/>
    </row>
    <row r="45" spans="1:15" x14ac:dyDescent="0.25">
      <c r="A45" t="s">
        <v>52</v>
      </c>
      <c r="B45">
        <v>4.4786439999999999E-4</v>
      </c>
      <c r="C45">
        <v>1.000448</v>
      </c>
      <c r="D45">
        <v>0.2407723075</v>
      </c>
      <c r="E45">
        <v>0</v>
      </c>
      <c r="F45" s="1">
        <v>1</v>
      </c>
      <c r="G45" t="str">
        <f t="shared" si="0"/>
        <v/>
      </c>
      <c r="K45" s="1"/>
      <c r="L45" s="1"/>
      <c r="O45" s="1"/>
    </row>
    <row r="46" spans="1:15" x14ac:dyDescent="0.25">
      <c r="A46" t="s">
        <v>60</v>
      </c>
      <c r="B46">
        <v>0.14157315000000001</v>
      </c>
      <c r="C46">
        <v>1.1520847999999999</v>
      </c>
      <c r="D46">
        <v>0.18902225210000001</v>
      </c>
      <c r="E46">
        <v>0.75</v>
      </c>
      <c r="F46" s="1">
        <v>0.45</v>
      </c>
      <c r="G46" t="str">
        <f t="shared" si="0"/>
        <v/>
      </c>
      <c r="K46" s="1"/>
      <c r="L46" s="1"/>
      <c r="O46" s="1"/>
    </row>
    <row r="47" spans="1:15" x14ac:dyDescent="0.25">
      <c r="A47" t="s">
        <v>54</v>
      </c>
      <c r="B47">
        <v>0.143279717</v>
      </c>
      <c r="C47">
        <v>1.1540526</v>
      </c>
      <c r="D47">
        <v>0.2022202156</v>
      </c>
      <c r="E47">
        <v>0.71</v>
      </c>
      <c r="F47" s="1">
        <v>0.48</v>
      </c>
      <c r="G47" t="str">
        <f t="shared" si="0"/>
        <v/>
      </c>
      <c r="K47" s="1"/>
      <c r="L47" s="1"/>
      <c r="O47" s="1"/>
    </row>
    <row r="48" spans="1:15" x14ac:dyDescent="0.25">
      <c r="A48" t="s">
        <v>56</v>
      </c>
      <c r="B48">
        <v>0.18326147970000001</v>
      </c>
      <c r="C48">
        <v>1.2011284</v>
      </c>
      <c r="D48">
        <v>0.2030927901</v>
      </c>
      <c r="E48">
        <v>0.9</v>
      </c>
      <c r="F48" s="1">
        <v>0.37</v>
      </c>
      <c r="G48" t="str">
        <f t="shared" si="0"/>
        <v/>
      </c>
      <c r="K48" s="1"/>
      <c r="L48" s="1"/>
      <c r="O48" s="1"/>
    </row>
    <row r="49" spans="1:15" x14ac:dyDescent="0.25">
      <c r="A49" t="s">
        <v>48</v>
      </c>
      <c r="B49">
        <v>0.20878661379999999</v>
      </c>
      <c r="C49">
        <v>1.2321820000000001</v>
      </c>
      <c r="D49">
        <v>0.2330517516</v>
      </c>
      <c r="E49">
        <v>0.9</v>
      </c>
      <c r="F49" s="1">
        <v>0.37</v>
      </c>
      <c r="G49" t="str">
        <f t="shared" si="0"/>
        <v/>
      </c>
      <c r="K49" s="1"/>
      <c r="L49" s="1"/>
      <c r="O49" s="1"/>
    </row>
    <row r="50" spans="1:15" x14ac:dyDescent="0.25">
      <c r="A50" t="s">
        <v>55</v>
      </c>
      <c r="B50">
        <v>7.1603261000000003E-3</v>
      </c>
      <c r="C50">
        <v>1.0071859999999999</v>
      </c>
      <c r="D50">
        <v>0.21366107919999999</v>
      </c>
      <c r="E50">
        <v>0.03</v>
      </c>
      <c r="F50" s="1">
        <v>0.97</v>
      </c>
      <c r="G50" t="str">
        <f t="shared" si="0"/>
        <v/>
      </c>
      <c r="K50" s="1"/>
      <c r="L50" s="1"/>
      <c r="O50" s="1"/>
    </row>
    <row r="51" spans="1:15" x14ac:dyDescent="0.25">
      <c r="A51" t="s">
        <v>51</v>
      </c>
      <c r="B51">
        <v>-0.34673602679999999</v>
      </c>
      <c r="C51">
        <v>0.70699190000000001</v>
      </c>
      <c r="D51">
        <v>0.33669623050000003</v>
      </c>
      <c r="E51">
        <v>-1.03</v>
      </c>
      <c r="F51" s="1">
        <v>0.3</v>
      </c>
      <c r="G51" t="str">
        <f t="shared" si="0"/>
        <v/>
      </c>
      <c r="K51" s="1"/>
      <c r="L51" s="1"/>
      <c r="O51" s="1"/>
    </row>
    <row r="52" spans="1:15" x14ac:dyDescent="0.25">
      <c r="A52" t="s">
        <v>66</v>
      </c>
      <c r="B52">
        <v>0.19122370459999999</v>
      </c>
      <c r="C52">
        <v>1.2107303</v>
      </c>
      <c r="D52">
        <v>0.18474891190000001</v>
      </c>
      <c r="E52">
        <v>1.04</v>
      </c>
      <c r="F52" s="1">
        <v>0.3</v>
      </c>
      <c r="G52" t="str">
        <f t="shared" si="0"/>
        <v/>
      </c>
      <c r="K52" s="1"/>
      <c r="L52" s="1"/>
      <c r="O52" s="1"/>
    </row>
    <row r="53" spans="1:15" x14ac:dyDescent="0.25">
      <c r="A53" t="s">
        <v>59</v>
      </c>
      <c r="B53">
        <v>0.1990984941</v>
      </c>
      <c r="C53">
        <v>1.2203021999999999</v>
      </c>
      <c r="D53">
        <v>0.18357546750000001</v>
      </c>
      <c r="E53">
        <v>1.08</v>
      </c>
      <c r="F53" s="1">
        <v>0.28000000000000003</v>
      </c>
      <c r="G53" t="str">
        <f t="shared" si="0"/>
        <v/>
      </c>
      <c r="K53" s="1"/>
      <c r="L53" s="1"/>
      <c r="O53" s="1"/>
    </row>
    <row r="54" spans="1:15" x14ac:dyDescent="0.25">
      <c r="A54" t="s">
        <v>49</v>
      </c>
      <c r="B54">
        <v>-6.1948968600000001E-2</v>
      </c>
      <c r="C54">
        <v>0.93993090000000001</v>
      </c>
      <c r="D54">
        <v>0.25825074850000002</v>
      </c>
      <c r="E54">
        <v>-0.24</v>
      </c>
      <c r="F54" s="1">
        <v>0.81</v>
      </c>
      <c r="G54" t="str">
        <f t="shared" si="0"/>
        <v/>
      </c>
      <c r="K54" s="1"/>
      <c r="L54" s="1"/>
      <c r="O54" s="1"/>
    </row>
    <row r="55" spans="1:15" x14ac:dyDescent="0.25">
      <c r="A55" t="s">
        <v>63</v>
      </c>
      <c r="B55">
        <v>0.31824410710000001</v>
      </c>
      <c r="C55">
        <v>1.3747118</v>
      </c>
      <c r="D55">
        <v>0.2993016436</v>
      </c>
      <c r="E55">
        <v>1.06</v>
      </c>
      <c r="F55" s="1">
        <v>0.28999999999999998</v>
      </c>
      <c r="G55" t="str">
        <f t="shared" si="0"/>
        <v/>
      </c>
      <c r="K55" s="1"/>
      <c r="L55" s="1"/>
      <c r="O55" s="1"/>
    </row>
    <row r="56" spans="1:15" x14ac:dyDescent="0.25">
      <c r="A56" t="s">
        <v>50</v>
      </c>
      <c r="B56">
        <v>-0.2114412826</v>
      </c>
      <c r="C56">
        <v>0.80941680000000005</v>
      </c>
      <c r="D56">
        <v>0.2553925742</v>
      </c>
      <c r="E56">
        <v>-0.83</v>
      </c>
      <c r="F56" s="1">
        <v>0.41</v>
      </c>
      <c r="G56" t="str">
        <f t="shared" si="0"/>
        <v/>
      </c>
      <c r="K56" s="1"/>
      <c r="L56" s="1"/>
      <c r="O56" s="1"/>
    </row>
    <row r="57" spans="1:15" x14ac:dyDescent="0.25">
      <c r="A57" t="s">
        <v>75</v>
      </c>
      <c r="B57">
        <v>-0.758160261</v>
      </c>
      <c r="C57">
        <v>0.46852759999999999</v>
      </c>
      <c r="D57">
        <v>0.27294775589999998</v>
      </c>
      <c r="E57">
        <v>-2.78</v>
      </c>
      <c r="F57" s="1">
        <v>5.4999999999999997E-3</v>
      </c>
      <c r="G57" t="str">
        <f t="shared" si="0"/>
        <v>**</v>
      </c>
      <c r="K57" s="1"/>
      <c r="L57" s="1"/>
      <c r="O57" s="1"/>
    </row>
    <row r="58" spans="1:15" x14ac:dyDescent="0.25">
      <c r="A58" t="s">
        <v>77</v>
      </c>
      <c r="B58">
        <v>-0.65876085309999999</v>
      </c>
      <c r="C58">
        <v>0.51749219999999996</v>
      </c>
      <c r="D58">
        <v>0.26129695289999999</v>
      </c>
      <c r="E58">
        <v>-2.52</v>
      </c>
      <c r="F58" s="1">
        <v>1.2E-2</v>
      </c>
      <c r="G58" t="str">
        <f t="shared" si="0"/>
        <v>*</v>
      </c>
      <c r="K58" s="1"/>
      <c r="L58" s="1"/>
      <c r="O58" s="1"/>
    </row>
    <row r="59" spans="1:15" x14ac:dyDescent="0.25">
      <c r="A59" t="s">
        <v>74</v>
      </c>
      <c r="B59">
        <v>-0.75344725469999996</v>
      </c>
      <c r="C59">
        <v>0.47074100000000002</v>
      </c>
      <c r="D59">
        <v>0.25935570330000002</v>
      </c>
      <c r="E59">
        <v>-2.91</v>
      </c>
      <c r="F59" s="1">
        <v>3.7000000000000002E-3</v>
      </c>
      <c r="G59" t="str">
        <f t="shared" si="0"/>
        <v>**</v>
      </c>
      <c r="K59" s="1"/>
      <c r="L59" s="1"/>
      <c r="O59" s="1"/>
    </row>
    <row r="60" spans="1:15" x14ac:dyDescent="0.25">
      <c r="A60" t="s">
        <v>79</v>
      </c>
      <c r="B60">
        <v>-0.70662580139999998</v>
      </c>
      <c r="C60">
        <v>0.49330590000000002</v>
      </c>
      <c r="D60">
        <v>0.25634444610000001</v>
      </c>
      <c r="E60">
        <v>-2.76</v>
      </c>
      <c r="F60" s="1">
        <v>5.7999999999999996E-3</v>
      </c>
      <c r="G60" t="str">
        <f t="shared" si="0"/>
        <v>**</v>
      </c>
      <c r="K60" s="1"/>
      <c r="L60" s="1"/>
      <c r="O60" s="1"/>
    </row>
    <row r="61" spans="1:15" x14ac:dyDescent="0.25">
      <c r="A61" t="s">
        <v>78</v>
      </c>
      <c r="B61">
        <v>-0.65151770600000003</v>
      </c>
      <c r="C61">
        <v>0.52125410000000005</v>
      </c>
      <c r="D61">
        <v>0.25466454189999999</v>
      </c>
      <c r="E61">
        <v>-2.56</v>
      </c>
      <c r="F61" s="1">
        <v>1.0999999999999999E-2</v>
      </c>
      <c r="G61" t="str">
        <f t="shared" si="0"/>
        <v>*</v>
      </c>
      <c r="K61" s="1"/>
      <c r="L61" s="1"/>
      <c r="O61" s="1"/>
    </row>
    <row r="62" spans="1:15" x14ac:dyDescent="0.25">
      <c r="A62" t="s">
        <v>76</v>
      </c>
      <c r="B62">
        <v>-0.62944668660000003</v>
      </c>
      <c r="C62">
        <v>0.53288659999999999</v>
      </c>
      <c r="D62">
        <v>0.26656573430000002</v>
      </c>
      <c r="E62">
        <v>-2.36</v>
      </c>
      <c r="F62" s="1">
        <v>1.7999999999999999E-2</v>
      </c>
      <c r="G62" t="str">
        <f t="shared" si="0"/>
        <v>*</v>
      </c>
      <c r="K62" s="1"/>
      <c r="L62" s="1"/>
      <c r="O62" s="1"/>
    </row>
    <row r="63" spans="1:15" x14ac:dyDescent="0.25">
      <c r="A63" t="s">
        <v>70</v>
      </c>
      <c r="B63">
        <v>-0.63896299219999997</v>
      </c>
      <c r="C63">
        <v>0.52783950000000002</v>
      </c>
      <c r="D63">
        <v>0.27314958020000002</v>
      </c>
      <c r="E63">
        <v>-2.34</v>
      </c>
      <c r="F63" s="1">
        <v>1.9E-2</v>
      </c>
      <c r="G63" t="str">
        <f t="shared" si="0"/>
        <v>*</v>
      </c>
      <c r="K63" s="1"/>
      <c r="L63" s="1"/>
      <c r="O63" s="1"/>
    </row>
    <row r="64" spans="1:15" x14ac:dyDescent="0.25">
      <c r="A64" t="s">
        <v>84</v>
      </c>
      <c r="B64">
        <v>-0.69452479769999997</v>
      </c>
      <c r="C64">
        <v>0.49931170000000002</v>
      </c>
      <c r="D64">
        <v>0.2749839731</v>
      </c>
      <c r="E64">
        <v>-2.5299999999999998</v>
      </c>
      <c r="F64" s="1">
        <v>1.2E-2</v>
      </c>
      <c r="G64" t="str">
        <f t="shared" si="0"/>
        <v>*</v>
      </c>
      <c r="K64" s="1"/>
      <c r="L64" s="1"/>
      <c r="O64" s="1"/>
    </row>
    <row r="65" spans="1:15" x14ac:dyDescent="0.25">
      <c r="A65" t="s">
        <v>72</v>
      </c>
      <c r="B65">
        <v>-0.63889876290000003</v>
      </c>
      <c r="C65">
        <v>0.52787340000000005</v>
      </c>
      <c r="D65">
        <v>0.25711708379999998</v>
      </c>
      <c r="E65">
        <v>-2.48</v>
      </c>
      <c r="F65" s="1">
        <v>1.2999999999999999E-2</v>
      </c>
      <c r="G65" t="str">
        <f t="shared" ref="G65:G73" si="1">IF(F65&lt;0.001,"***",IF(F65&lt;0.01,"**",IF(F65&lt;0.05,"*",IF(F65&lt;0.1,"^",""))))</f>
        <v>*</v>
      </c>
      <c r="K65" s="1"/>
      <c r="L65" s="1"/>
      <c r="O65" s="1"/>
    </row>
    <row r="66" spans="1:15" x14ac:dyDescent="0.25">
      <c r="A66" t="s">
        <v>71</v>
      </c>
      <c r="B66">
        <v>-0.56078781720000004</v>
      </c>
      <c r="C66">
        <v>0.57075920000000002</v>
      </c>
      <c r="D66">
        <v>0.2686956861</v>
      </c>
      <c r="E66">
        <v>-2.09</v>
      </c>
      <c r="F66" s="1">
        <v>3.6999999999999998E-2</v>
      </c>
      <c r="G66" t="str">
        <f t="shared" si="1"/>
        <v>*</v>
      </c>
      <c r="K66" s="1"/>
      <c r="L66" s="1"/>
      <c r="O66" s="1"/>
    </row>
    <row r="67" spans="1:15" x14ac:dyDescent="0.25">
      <c r="A67" t="s">
        <v>68</v>
      </c>
      <c r="B67">
        <v>-0.42340720199999998</v>
      </c>
      <c r="C67">
        <v>0.6548119</v>
      </c>
      <c r="D67">
        <v>0.29914486309999999</v>
      </c>
      <c r="E67">
        <v>-1.42</v>
      </c>
      <c r="F67" s="1">
        <v>0.16</v>
      </c>
      <c r="G67" t="str">
        <f t="shared" si="1"/>
        <v/>
      </c>
      <c r="K67" s="1"/>
      <c r="L67" s="1"/>
      <c r="O67" s="1"/>
    </row>
    <row r="68" spans="1:15" x14ac:dyDescent="0.25">
      <c r="A68" t="s">
        <v>81</v>
      </c>
      <c r="B68">
        <v>-0.72851898240000001</v>
      </c>
      <c r="C68">
        <v>0.48262319999999997</v>
      </c>
      <c r="D68">
        <v>0.26474903779999998</v>
      </c>
      <c r="E68">
        <v>-2.75</v>
      </c>
      <c r="F68" s="1">
        <v>5.8999999999999999E-3</v>
      </c>
      <c r="G68" t="str">
        <f t="shared" si="1"/>
        <v>**</v>
      </c>
      <c r="K68" s="1"/>
      <c r="L68" s="1"/>
      <c r="O68" s="1"/>
    </row>
    <row r="69" spans="1:15" x14ac:dyDescent="0.25">
      <c r="A69" t="s">
        <v>80</v>
      </c>
      <c r="B69">
        <v>-0.5738626899</v>
      </c>
      <c r="C69">
        <v>0.56334519999999999</v>
      </c>
      <c r="D69">
        <v>0.272770923</v>
      </c>
      <c r="E69">
        <v>-2.1</v>
      </c>
      <c r="F69" s="1">
        <v>3.5000000000000003E-2</v>
      </c>
      <c r="G69" t="str">
        <f t="shared" si="1"/>
        <v>*</v>
      </c>
      <c r="K69" s="1"/>
      <c r="L69" s="1"/>
      <c r="O69" s="1"/>
    </row>
    <row r="70" spans="1:15" x14ac:dyDescent="0.25">
      <c r="A70" t="s">
        <v>82</v>
      </c>
      <c r="B70">
        <v>-0.77784497360000004</v>
      </c>
      <c r="C70">
        <v>0.459395</v>
      </c>
      <c r="D70">
        <v>0.26939442400000002</v>
      </c>
      <c r="E70">
        <v>-2.89</v>
      </c>
      <c r="F70" s="1">
        <v>3.8999999999999998E-3</v>
      </c>
      <c r="G70" t="str">
        <f t="shared" si="1"/>
        <v>**</v>
      </c>
      <c r="K70" s="1"/>
      <c r="O70" s="1"/>
    </row>
    <row r="71" spans="1:15" x14ac:dyDescent="0.25">
      <c r="A71" t="s">
        <v>83</v>
      </c>
      <c r="B71">
        <v>-0.66261122059999999</v>
      </c>
      <c r="C71">
        <v>0.5155035</v>
      </c>
      <c r="D71">
        <v>0.48503225129999999</v>
      </c>
      <c r="E71">
        <v>-1.37</v>
      </c>
      <c r="F71" s="1">
        <v>0.17</v>
      </c>
      <c r="G71" t="str">
        <f t="shared" si="1"/>
        <v/>
      </c>
      <c r="K71" s="1"/>
      <c r="O71" s="1"/>
    </row>
    <row r="72" spans="1:15" x14ac:dyDescent="0.25">
      <c r="A72" t="s">
        <v>69</v>
      </c>
      <c r="B72">
        <v>-1.0789867312999999</v>
      </c>
      <c r="C72">
        <v>0.33993980000000001</v>
      </c>
      <c r="D72">
        <v>0.34431864140000001</v>
      </c>
      <c r="E72">
        <v>-3.13</v>
      </c>
      <c r="F72" s="1">
        <v>1.6999999999999999E-3</v>
      </c>
      <c r="G72" t="str">
        <f t="shared" si="1"/>
        <v>**</v>
      </c>
      <c r="K72" s="1"/>
      <c r="O72" s="1"/>
    </row>
    <row r="73" spans="1:15" x14ac:dyDescent="0.25">
      <c r="A73" t="s">
        <v>73</v>
      </c>
      <c r="B73">
        <v>-0.8540985901</v>
      </c>
      <c r="C73">
        <v>0.42566670000000001</v>
      </c>
      <c r="D73">
        <v>0.40291701949999997</v>
      </c>
      <c r="E73">
        <v>-2.12</v>
      </c>
      <c r="F73" s="1">
        <v>3.4000000000000002E-2</v>
      </c>
      <c r="G73" t="str">
        <f t="shared" si="1"/>
        <v>*</v>
      </c>
      <c r="K73" s="1"/>
      <c r="O73" s="1"/>
    </row>
    <row r="74" spans="1:15" x14ac:dyDescent="0.25">
      <c r="F74" s="1"/>
      <c r="K74" s="1"/>
      <c r="O74" s="1"/>
    </row>
    <row r="75" spans="1:15" x14ac:dyDescent="0.25">
      <c r="F75" s="1"/>
      <c r="K75" s="1"/>
      <c r="O75" s="1"/>
    </row>
    <row r="77" spans="1:15" x14ac:dyDescent="0.25">
      <c r="A77" t="s">
        <v>16</v>
      </c>
      <c r="B77" t="s">
        <v>17</v>
      </c>
      <c r="C77" t="s">
        <v>121</v>
      </c>
      <c r="D77" t="s">
        <v>18</v>
      </c>
    </row>
    <row r="78" spans="1:15" x14ac:dyDescent="0.25">
      <c r="A78" t="s">
        <v>19</v>
      </c>
      <c r="B78" t="s">
        <v>20</v>
      </c>
      <c r="C78">
        <v>0.40771560000000001</v>
      </c>
      <c r="D78">
        <v>0.16623199999999999</v>
      </c>
    </row>
    <row r="80" spans="1:15" x14ac:dyDescent="0.25">
      <c r="A80" t="s">
        <v>652</v>
      </c>
    </row>
    <row r="81" spans="1:2" x14ac:dyDescent="0.25">
      <c r="A81" t="s">
        <v>3</v>
      </c>
      <c r="B81">
        <v>260374.6</v>
      </c>
    </row>
    <row r="82" spans="1:2" x14ac:dyDescent="0.25">
      <c r="A82" t="s">
        <v>4</v>
      </c>
      <c r="B82">
        <v>271538.8</v>
      </c>
    </row>
    <row r="83" spans="1:2" x14ac:dyDescent="0.25">
      <c r="A83" t="s">
        <v>653</v>
      </c>
      <c r="B83" s="93">
        <v>-128724.3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76" sqref="B1:F78"/>
    </sheetView>
  </sheetViews>
  <sheetFormatPr defaultRowHeight="15" x14ac:dyDescent="0.25"/>
  <cols>
    <col min="1" max="1" width="3" style="10" bestFit="1" customWidth="1"/>
    <col min="2" max="2" width="23.140625" style="10" bestFit="1" customWidth="1"/>
    <col min="3" max="6" width="15.7109375" style="19" customWidth="1"/>
    <col min="7" max="16384" width="9.140625" style="10"/>
  </cols>
  <sheetData>
    <row r="1" spans="2:8" ht="18.75" x14ac:dyDescent="0.3">
      <c r="B1" s="103" t="s">
        <v>507</v>
      </c>
      <c r="C1" s="103"/>
      <c r="D1" s="103"/>
      <c r="E1" s="103"/>
      <c r="F1" s="103"/>
    </row>
    <row r="2" spans="2:8" ht="18.75" x14ac:dyDescent="0.3">
      <c r="B2" s="104" t="s">
        <v>646</v>
      </c>
      <c r="C2" s="104"/>
      <c r="D2" s="104"/>
      <c r="E2" s="104"/>
      <c r="F2" s="104"/>
    </row>
    <row r="3" spans="2:8" ht="15.75" thickBot="1" x14ac:dyDescent="0.3">
      <c r="B3" s="24"/>
      <c r="C3" s="66" t="s">
        <v>113</v>
      </c>
      <c r="D3" s="66" t="s">
        <v>114</v>
      </c>
      <c r="E3" s="66" t="s">
        <v>115</v>
      </c>
      <c r="F3" s="66" t="s">
        <v>116</v>
      </c>
    </row>
    <row r="4" spans="2:8" x14ac:dyDescent="0.25">
      <c r="B4" s="112" t="s">
        <v>122</v>
      </c>
      <c r="C4" s="25" t="str">
        <f>_xlfn.CONCAT(FIXED(VLOOKUP($H4,'mod2'!A:G,2,0),4)," ",VLOOKUP($H4,'mod2'!A:G,7,0))</f>
        <v xml:space="preserve">-0.0510 </v>
      </c>
      <c r="D4" s="25" t="str">
        <f>_xlfn.CONCAT(FIXED(VLOOKUP($H4,'mod2.fr'!$A:H,2,0),4)," ",VLOOKUP($H4,'mod2.fr'!$A:H,7,0))</f>
        <v xml:space="preserve">-0.0526 </v>
      </c>
      <c r="E4" s="25" t="str">
        <f>_xlfn.CONCAT(FIXED(VLOOKUP($H4,'mod3.fr'!$A:G,2,0),4)," ",VLOOKUP($H4,'mod3.fr'!$A:G,7,0))</f>
        <v xml:space="preserve">-0.0487 </v>
      </c>
      <c r="F4" s="25" t="str">
        <f>_xlfn.CONCAT(FIXED(VLOOKUP($H4,'mod4.fr'!$A:H,2,0),4)," ",VLOOKUP($H4,'mod4.fr'!$A:H,7,0))</f>
        <v xml:space="preserve">-0.0477 </v>
      </c>
      <c r="H4" s="10" t="s">
        <v>119</v>
      </c>
    </row>
    <row r="5" spans="2:8" x14ac:dyDescent="0.25">
      <c r="B5" s="113" t="s">
        <v>1</v>
      </c>
      <c r="C5" s="26" t="str">
        <f>_xlfn.CONCAT("(",FIXED(VLOOKUP($H4,'mod2'!A:G,4,0),4),")")</f>
        <v>(0.0522)</v>
      </c>
      <c r="D5" s="26" t="str">
        <f>_xlfn.CONCAT("(",FIXED(VLOOKUP($H4,'mod2.fr'!$A:H,4,0),4),")")</f>
        <v>(0.0622)</v>
      </c>
      <c r="E5" s="26" t="str">
        <f>_xlfn.CONCAT("(",FIXED(VLOOKUP($H4,'mod3.fr'!$A:G,4,0),4),")")</f>
        <v>(0.0620)</v>
      </c>
      <c r="F5" s="26" t="str">
        <f>_xlfn.CONCAT("(",FIXED(VLOOKUP($H4,'mod4.fr'!$A:H,4,0),4),")")</f>
        <v>(0.0621)</v>
      </c>
    </row>
    <row r="6" spans="2:8" x14ac:dyDescent="0.25">
      <c r="B6" s="112" t="s">
        <v>0</v>
      </c>
      <c r="C6" s="25" t="str">
        <f>_xlfn.CONCAT(FIXED(VLOOKUP($H6,'mod2'!A:G,2,0),4)," ",VLOOKUP($H6,'mod2'!A:G,7,0))</f>
        <v>-0.0328 .</v>
      </c>
      <c r="D6" s="25" t="str">
        <f>_xlfn.CONCAT(FIXED(VLOOKUP($H6,'mod2.fr'!$A:H,2,0),4)," ",VLOOKUP($H6,'mod2.fr'!$A:H,7,0))</f>
        <v xml:space="preserve">-0.0273 </v>
      </c>
      <c r="E6" s="25" t="str">
        <f>_xlfn.CONCAT(FIXED(VLOOKUP($H6,'mod3.fr'!$A:G,2,0),4)," ",VLOOKUP($H6,'mod3.fr'!$A:G,7,0))</f>
        <v xml:space="preserve">-0.0274 </v>
      </c>
      <c r="F6" s="25" t="str">
        <f>_xlfn.CONCAT(FIXED(VLOOKUP($H6,'mod4.fr'!$A:H,2,0),4)," ",VLOOKUP($H6,'mod4.fr'!$A:H,7,0))</f>
        <v xml:space="preserve">-0.0264 </v>
      </c>
      <c r="H6" s="10" t="s">
        <v>10</v>
      </c>
    </row>
    <row r="7" spans="2:8" x14ac:dyDescent="0.25">
      <c r="B7" s="113" t="s">
        <v>1</v>
      </c>
      <c r="C7" s="26" t="str">
        <f>_xlfn.CONCAT("(",FIXED(VLOOKUP($H6,'mod2'!A:G,4,0),4),")")</f>
        <v>(0.0199)</v>
      </c>
      <c r="D7" s="26" t="str">
        <f>_xlfn.CONCAT("(",FIXED(VLOOKUP($H6,'mod2.fr'!$A:H,4,0),4),")")</f>
        <v>(0.0239)</v>
      </c>
      <c r="E7" s="26" t="str">
        <f>_xlfn.CONCAT("(",FIXED(VLOOKUP($H6,'mod3.fr'!$A:G,4,0),4),")")</f>
        <v>(0.0238)</v>
      </c>
      <c r="F7" s="26" t="str">
        <f>_xlfn.CONCAT("(",FIXED(VLOOKUP($H6,'mod4.fr'!$A:H,4,0),4),")")</f>
        <v>(0.0238)</v>
      </c>
    </row>
    <row r="8" spans="2:8" x14ac:dyDescent="0.25">
      <c r="B8" s="112" t="s">
        <v>2</v>
      </c>
      <c r="C8" s="25" t="str">
        <f>_xlfn.CONCAT(FIXED(VLOOKUP($H8,'mod2'!A:G,2,0),4)," ",VLOOKUP($H8,'mod2'!A:G,7,0))</f>
        <v>-0.0831 ***</v>
      </c>
      <c r="D8" s="25" t="str">
        <f>_xlfn.CONCAT(FIXED(VLOOKUP($H8,'mod2.fr'!$A:H,2,0),4)," ",VLOOKUP($H8,'mod2.fr'!$A:H,7,0))</f>
        <v>-0.0937 ***</v>
      </c>
      <c r="E8" s="25" t="str">
        <f>_xlfn.CONCAT(FIXED(VLOOKUP($H8,'mod3.fr'!$A:G,2,0),4)," ",VLOOKUP($H8,'mod3.fr'!$A:G,7,0))</f>
        <v>-0.0881 **</v>
      </c>
      <c r="F8" s="25" t="str">
        <f>_xlfn.CONCAT(FIXED(VLOOKUP($H8,'mod4.fr'!$A:H,2,0),4)," ",VLOOKUP($H8,'mod4.fr'!$A:H,7,0))</f>
        <v>-0.0871 **</v>
      </c>
      <c r="H8" s="10" t="s">
        <v>12</v>
      </c>
    </row>
    <row r="9" spans="2:8" x14ac:dyDescent="0.25">
      <c r="B9" s="113" t="s">
        <v>1</v>
      </c>
      <c r="C9" s="26" t="str">
        <f>_xlfn.CONCAT("(",FIXED(VLOOKUP($H8,'mod2'!A:G,4,0),4),")")</f>
        <v>(0.0212)</v>
      </c>
      <c r="D9" s="26" t="str">
        <f>_xlfn.CONCAT("(",FIXED(VLOOKUP($H8,'mod2.fr'!$A:H,4,0),4),")")</f>
        <v>(0.0272)</v>
      </c>
      <c r="E9" s="26" t="str">
        <f>_xlfn.CONCAT("(",FIXED(VLOOKUP($H8,'mod3.fr'!$A:G,4,0),4),")")</f>
        <v>(0.0271)</v>
      </c>
      <c r="F9" s="26" t="str">
        <f>_xlfn.CONCAT("(",FIXED(VLOOKUP($H8,'mod4.fr'!$A:H,4,0),4),")")</f>
        <v>(0.0271)</v>
      </c>
    </row>
    <row r="10" spans="2:8" x14ac:dyDescent="0.25">
      <c r="B10" s="112" t="s">
        <v>89</v>
      </c>
      <c r="C10" s="25" t="str">
        <f>_xlfn.CONCAT(FIXED(VLOOKUP($H10,'mod2'!A:G,2,0),4)," ",VLOOKUP($H10,'mod2'!A:G,7,0))</f>
        <v>0.0572 ***</v>
      </c>
      <c r="D10" s="25" t="str">
        <f>_xlfn.CONCAT(FIXED(VLOOKUP($H10,'mod2.fr'!$A:H,2,0),4)," ",VLOOKUP($H10,'mod2.fr'!$A:H,7,0))</f>
        <v>0.0846 ***</v>
      </c>
      <c r="E10" s="25" t="str">
        <f>_xlfn.CONCAT(FIXED(VLOOKUP($H10,'mod3.fr'!$A:G,2,0),4)," ",VLOOKUP($H10,'mod3.fr'!$A:G,7,0))</f>
        <v>0.0728 **</v>
      </c>
      <c r="F10" s="25" t="str">
        <f>_xlfn.CONCAT(FIXED(VLOOKUP($H10,'mod4.fr'!$A:H,2,0),4)," ",VLOOKUP($H10,'mod4.fr'!$A:H,7,0))</f>
        <v>0.0797 ***</v>
      </c>
      <c r="H10" s="10" t="s">
        <v>123</v>
      </c>
    </row>
    <row r="11" spans="2:8" x14ac:dyDescent="0.25">
      <c r="B11" s="113"/>
      <c r="C11" s="26" t="str">
        <f>_xlfn.CONCAT("(",FIXED(VLOOKUP($H10,'mod2'!A:G,4,0),4),")")</f>
        <v>(0.0173)</v>
      </c>
      <c r="D11" s="26" t="str">
        <f>_xlfn.CONCAT("(",FIXED(VLOOKUP($H10,'mod2.fr'!$A:H,4,0),4),")")</f>
        <v>(0.0230)</v>
      </c>
      <c r="E11" s="26" t="str">
        <f>_xlfn.CONCAT("(",FIXED(VLOOKUP($H10,'mod3.fr'!$A:G,4,0),4),")")</f>
        <v>(0.0229)</v>
      </c>
      <c r="F11" s="26" t="str">
        <f>_xlfn.CONCAT("(",FIXED(VLOOKUP($H10,'mod4.fr'!$A:H,4,0),4),")")</f>
        <v>(0.0235)</v>
      </c>
    </row>
    <row r="12" spans="2:8" x14ac:dyDescent="0.25">
      <c r="B12" s="112" t="s">
        <v>31</v>
      </c>
      <c r="C12" s="25" t="str">
        <f>_xlfn.CONCAT(FIXED(VLOOKUP($H12,'mod2'!A:G,2,0),4)," ",VLOOKUP($H12,'mod2'!A:G,7,0))</f>
        <v>-0.0867 ***</v>
      </c>
      <c r="D12" s="25" t="str">
        <f>_xlfn.CONCAT(FIXED(VLOOKUP($H12,'mod2.fr'!$A:H,2,0),4)," ",VLOOKUP($H12,'mod2.fr'!$A:H,7,0))</f>
        <v>-0.0861 ***</v>
      </c>
      <c r="E12" s="25" t="str">
        <f>_xlfn.CONCAT(FIXED(VLOOKUP($H12,'mod3.fr'!$A:G,2,0),4)," ",VLOOKUP($H12,'mod3.fr'!$A:G,7,0))</f>
        <v>-0.0476 ***</v>
      </c>
      <c r="F12" s="25" t="str">
        <f>_xlfn.CONCAT(FIXED(VLOOKUP($H12,'mod4.fr'!$A:H,2,0),4)," ",VLOOKUP($H12,'mod4.fr'!$A:H,7,0))</f>
        <v>-0.0477 ***</v>
      </c>
      <c r="H12" s="10" t="s">
        <v>31</v>
      </c>
    </row>
    <row r="13" spans="2:8" x14ac:dyDescent="0.25">
      <c r="B13" s="113"/>
      <c r="C13" s="26" t="str">
        <f>_xlfn.CONCAT("(",FIXED(VLOOKUP($H12,'mod2'!A:G,4,0),4),")")</f>
        <v>(0.0052)</v>
      </c>
      <c r="D13" s="26" t="str">
        <f>_xlfn.CONCAT("(",FIXED(VLOOKUP($H12,'mod2.fr'!$A:H,4,0),4),")")</f>
        <v>(0.0060)</v>
      </c>
      <c r="E13" s="26" t="str">
        <f>_xlfn.CONCAT("(",FIXED(VLOOKUP($H12,'mod3.fr'!$A:G,4,0),4),")")</f>
        <v>(0.0070)</v>
      </c>
      <c r="F13" s="26" t="str">
        <f>_xlfn.CONCAT("(",FIXED(VLOOKUP($H12,'mod4.fr'!$A:H,4,0),4),")")</f>
        <v>(0.0070)</v>
      </c>
    </row>
    <row r="14" spans="2:8" x14ac:dyDescent="0.25">
      <c r="B14" s="112" t="s">
        <v>506</v>
      </c>
      <c r="C14" s="25" t="str">
        <f>_xlfn.CONCAT(FIXED(VLOOKUP($H14,'mod2'!A:G,2,0),4)," ",VLOOKUP($H14,'mod2'!A:G,7,0))</f>
        <v xml:space="preserve">0.0428 </v>
      </c>
      <c r="D14" s="25" t="str">
        <f>_xlfn.CONCAT(FIXED(VLOOKUP($H14,'mod2.fr'!$A:H,2,0),4)," ",VLOOKUP($H14,'mod2.fr'!$A:H,7,0))</f>
        <v xml:space="preserve">0.0400 </v>
      </c>
      <c r="E14" s="25" t="str">
        <f>_xlfn.CONCAT(FIXED(VLOOKUP($H14,'mod3.fr'!$A:G,2,0),4)," ",VLOOKUP($H14,'mod3.fr'!$A:G,7,0))</f>
        <v>-0.0616 ^</v>
      </c>
      <c r="F14" s="25" t="str">
        <f>_xlfn.CONCAT(FIXED(VLOOKUP($H14,'mod4.fr'!$A:H,2,0),4)," ",VLOOKUP($H14,'mod4.fr'!$A:H,7,0))</f>
        <v>-0.0635 ^</v>
      </c>
      <c r="H14" s="10" t="s">
        <v>171</v>
      </c>
    </row>
    <row r="15" spans="2:8" x14ac:dyDescent="0.25">
      <c r="B15" s="113"/>
      <c r="C15" s="26" t="str">
        <f>_xlfn.CONCAT("(",FIXED(VLOOKUP($H14,'mod2'!A:G,4,0),4),")")</f>
        <v>(0.0294)</v>
      </c>
      <c r="D15" s="26" t="str">
        <f>_xlfn.CONCAT("(",FIXED(VLOOKUP($H14,'mod2.fr'!$A:H,4,0),4),")")</f>
        <v>(0.0322)</v>
      </c>
      <c r="E15" s="26" t="str">
        <f>_xlfn.CONCAT("(",FIXED(VLOOKUP($H14,'mod3.fr'!$A:G,4,0),4),")")</f>
        <v>(0.0338)</v>
      </c>
      <c r="F15" s="26" t="str">
        <f>_xlfn.CONCAT("(",FIXED(VLOOKUP($H14,'mod4.fr'!$A:H,4,0),4),")")</f>
        <v>(0.0338)</v>
      </c>
    </row>
    <row r="16" spans="2:8" x14ac:dyDescent="0.25">
      <c r="B16" s="112" t="s">
        <v>90</v>
      </c>
      <c r="C16" s="25" t="str">
        <f>_xlfn.CONCAT(FIXED(VLOOKUP($H16,'mod2'!A:G,2,0),4)," ",VLOOKUP($H16,'mod2'!A:G,7,0))</f>
        <v>-0.1481 ***</v>
      </c>
      <c r="D16" s="25" t="str">
        <f>_xlfn.CONCAT(FIXED(VLOOKUP($H16,'mod2.fr'!$A:H,2,0),4)," ",VLOOKUP($H16,'mod2.fr'!$A:H,7,0))</f>
        <v>-0.1982 ***</v>
      </c>
      <c r="E16" s="25" t="str">
        <f>_xlfn.CONCAT(FIXED(VLOOKUP($H16,'mod3.fr'!$A:G,2,0),4)," ",VLOOKUP($H16,'mod3.fr'!$A:G,7,0))</f>
        <v>-0.2029 ***</v>
      </c>
      <c r="F16" s="25" t="str">
        <f>_xlfn.CONCAT(FIXED(VLOOKUP($H16,'mod4.fr'!$A:H,2,0),4)," ",VLOOKUP($H16,'mod4.fr'!$A:H,7,0))</f>
        <v>-0.1954 ***</v>
      </c>
      <c r="H16" s="10" t="s">
        <v>23</v>
      </c>
    </row>
    <row r="17" spans="2:8" x14ac:dyDescent="0.25">
      <c r="B17" s="113"/>
      <c r="C17" s="26" t="str">
        <f>_xlfn.CONCAT("(",FIXED(VLOOKUP($H16,'mod2'!A:G,4,0),4),")")</f>
        <v>(0.0216)</v>
      </c>
      <c r="D17" s="26" t="str">
        <f>_xlfn.CONCAT("(",FIXED(VLOOKUP($H16,'mod2.fr'!$A:H,4,0),4),")")</f>
        <v>(0.0293)</v>
      </c>
      <c r="E17" s="26" t="str">
        <f>_xlfn.CONCAT("(",FIXED(VLOOKUP($H16,'mod3.fr'!$A:G,4,0),4),")")</f>
        <v>(0.0291)</v>
      </c>
      <c r="F17" s="26" t="str">
        <f>_xlfn.CONCAT("(",FIXED(VLOOKUP($H16,'mod4.fr'!$A:H,4,0),4),")")</f>
        <v>(0.0292)</v>
      </c>
    </row>
    <row r="18" spans="2:8" x14ac:dyDescent="0.25">
      <c r="B18" s="112" t="s">
        <v>91</v>
      </c>
      <c r="C18" s="25" t="str">
        <f>_xlfn.CONCAT(FIXED(VLOOKUP($H18,'mod2'!A:G,2,0),4)," ",VLOOKUP($H18,'mod2'!A:G,7,0))</f>
        <v xml:space="preserve">-0.0172 </v>
      </c>
      <c r="D18" s="25" t="str">
        <f>_xlfn.CONCAT(FIXED(VLOOKUP($H18,'mod2.fr'!$A:H,2,0),4)," ",VLOOKUP($H18,'mod2.fr'!$A:H,7,0))</f>
        <v xml:space="preserve">-0.0220 </v>
      </c>
      <c r="E18" s="25" t="str">
        <f>_xlfn.CONCAT(FIXED(VLOOKUP($H18,'mod3.fr'!$A:G,2,0),4)," ",VLOOKUP($H18,'mod3.fr'!$A:G,7,0))</f>
        <v xml:space="preserve">-0.0271 </v>
      </c>
      <c r="F18" s="25" t="str">
        <f>_xlfn.CONCAT(FIXED(VLOOKUP($H18,'mod4.fr'!$A:H,2,0),4)," ",VLOOKUP($H18,'mod4.fr'!$A:H,7,0))</f>
        <v xml:space="preserve">-0.0230 </v>
      </c>
      <c r="H18" s="10" t="s">
        <v>24</v>
      </c>
    </row>
    <row r="19" spans="2:8" x14ac:dyDescent="0.25">
      <c r="B19" s="113"/>
      <c r="C19" s="26" t="str">
        <f>_xlfn.CONCAT("(",FIXED(VLOOKUP($H18,'mod2'!A:G,4,0),4),")")</f>
        <v>(0.0240)</v>
      </c>
      <c r="D19" s="26" t="str">
        <f>_xlfn.CONCAT("(",FIXED(VLOOKUP($H18,'mod2.fr'!$A:H,4,0),4),")")</f>
        <v>(0.0320)</v>
      </c>
      <c r="E19" s="26" t="str">
        <f>_xlfn.CONCAT("(",FIXED(VLOOKUP($H18,'mod3.fr'!$A:G,4,0),4),")")</f>
        <v>(0.0318)</v>
      </c>
      <c r="F19" s="26" t="str">
        <f>_xlfn.CONCAT("(",FIXED(VLOOKUP($H18,'mod4.fr'!$A:H,4,0),4),")")</f>
        <v>(0.0319)</v>
      </c>
    </row>
    <row r="20" spans="2:8" x14ac:dyDescent="0.25">
      <c r="B20" s="112" t="s">
        <v>92</v>
      </c>
      <c r="C20" s="25" t="str">
        <f>_xlfn.CONCAT(FIXED(VLOOKUP($H20,'mod2'!A:G,2,0),4)," ",VLOOKUP($H20,'mod2'!A:G,7,0))</f>
        <v xml:space="preserve">0.0351 </v>
      </c>
      <c r="D20" s="25" t="str">
        <f>_xlfn.CONCAT(FIXED(VLOOKUP($H20,'mod2.fr'!$A:H,2,0),4)," ",VLOOKUP($H20,'mod2.fr'!$A:H,7,0))</f>
        <v xml:space="preserve">0.0282 </v>
      </c>
      <c r="E20" s="25" t="str">
        <f>_xlfn.CONCAT(FIXED(VLOOKUP($H20,'mod3.fr'!$A:G,2,0),4)," ",VLOOKUP($H20,'mod3.fr'!$A:G,7,0))</f>
        <v xml:space="preserve">0.0270 </v>
      </c>
      <c r="F20" s="25" t="str">
        <f>_xlfn.CONCAT(FIXED(VLOOKUP($H20,'mod4.fr'!$A:H,2,0),4)," ",VLOOKUP($H20,'mod4.fr'!$A:H,7,0))</f>
        <v xml:space="preserve">0.0258 </v>
      </c>
      <c r="H20" s="10" t="s">
        <v>25</v>
      </c>
    </row>
    <row r="21" spans="2:8" x14ac:dyDescent="0.25">
      <c r="B21" s="113"/>
      <c r="C21" s="26" t="str">
        <f>_xlfn.CONCAT("(",FIXED(VLOOKUP($H20,'mod2'!A:G,4,0),4),")")</f>
        <v>(0.0268)</v>
      </c>
      <c r="D21" s="26" t="str">
        <f>_xlfn.CONCAT("(",FIXED(VLOOKUP($H20,'mod2.fr'!$A:H,4,0),4),")")</f>
        <v>(0.0322)</v>
      </c>
      <c r="E21" s="26" t="str">
        <f>_xlfn.CONCAT("(",FIXED(VLOOKUP($H20,'mod3.fr'!$A:G,4,0),4),")")</f>
        <v>(0.0321)</v>
      </c>
      <c r="F21" s="26" t="str">
        <f>_xlfn.CONCAT("(",FIXED(VLOOKUP($H20,'mod4.fr'!$A:H,4,0),4),")")</f>
        <v>(0.0321)</v>
      </c>
    </row>
    <row r="22" spans="2:8" x14ac:dyDescent="0.25">
      <c r="B22" s="112" t="s">
        <v>93</v>
      </c>
      <c r="C22" s="25" t="str">
        <f>_xlfn.CONCAT(FIXED(VLOOKUP($H22,'mod2'!A:G,2,0),4)," ",VLOOKUP($H22,'mod2'!A:G,7,0))</f>
        <v xml:space="preserve">-0.0719 </v>
      </c>
      <c r="D22" s="25" t="str">
        <f>_xlfn.CONCAT(FIXED(VLOOKUP($H22,'mod2.fr'!$A:H,2,0),4)," ",VLOOKUP($H22,'mod2.fr'!$A:H,7,0))</f>
        <v>-0.1102 *</v>
      </c>
      <c r="E22" s="25" t="str">
        <f>_xlfn.CONCAT(FIXED(VLOOKUP($H22,'mod3.fr'!$A:G,2,0),4)," ",VLOOKUP($H22,'mod3.fr'!$A:G,7,0))</f>
        <v>-0.1033 ^</v>
      </c>
      <c r="F22" s="25" t="str">
        <f>_xlfn.CONCAT(FIXED(VLOOKUP($H22,'mod4.fr'!$A:H,2,0),4)," ",VLOOKUP($H22,'mod4.fr'!$A:H,7,0))</f>
        <v>-0.0993 ^</v>
      </c>
      <c r="H22" s="10" t="s">
        <v>26</v>
      </c>
    </row>
    <row r="23" spans="2:8" x14ac:dyDescent="0.25">
      <c r="B23" s="113"/>
      <c r="C23" s="26" t="str">
        <f>_xlfn.CONCAT("(",FIXED(VLOOKUP($H22,'mod2'!A:G,4,0),4),")")</f>
        <v>(0.0462)</v>
      </c>
      <c r="D23" s="26" t="str">
        <f>_xlfn.CONCAT("(",FIXED(VLOOKUP($H22,'mod2.fr'!$A:H,4,0),4),")")</f>
        <v>(0.0560)</v>
      </c>
      <c r="E23" s="26" t="str">
        <f>_xlfn.CONCAT("(",FIXED(VLOOKUP($H22,'mod3.fr'!$A:G,4,0),4),")")</f>
        <v>(0.0559)</v>
      </c>
      <c r="F23" s="26" t="str">
        <f>_xlfn.CONCAT("(",FIXED(VLOOKUP($H22,'mod4.fr'!$A:H,4,0),4),")")</f>
        <v>(0.0560)</v>
      </c>
    </row>
    <row r="24" spans="2:8" x14ac:dyDescent="0.25">
      <c r="B24" s="112" t="s">
        <v>32</v>
      </c>
      <c r="C24" s="25" t="str">
        <f>_xlfn.CONCAT(FIXED(VLOOKUP($H24,'mod2'!A:G,2,0),4)," ",VLOOKUP($H24,'mod2'!A:G,7,0))</f>
        <v xml:space="preserve">0.0183 </v>
      </c>
      <c r="D24" s="25" t="str">
        <f>_xlfn.CONCAT(FIXED(VLOOKUP($H24,'mod2.fr'!$A:H,2,0),4)," ",VLOOKUP($H24,'mod2.fr'!$A:H,7,0))</f>
        <v>0.0271 ^</v>
      </c>
      <c r="E24" s="25" t="str">
        <f>_xlfn.CONCAT(FIXED(VLOOKUP($H24,'mod3.fr'!$A:G,2,0),4)," ",VLOOKUP($H24,'mod3.fr'!$A:G,7,0))</f>
        <v xml:space="preserve">0.0230 </v>
      </c>
      <c r="F24" s="25" t="str">
        <f>_xlfn.CONCAT(FIXED(VLOOKUP($H24,'mod4.fr'!$A:H,2,0),4)," ",VLOOKUP($H24,'mod4.fr'!$A:H,7,0))</f>
        <v xml:space="preserve">0.0201 </v>
      </c>
      <c r="H24" s="10" t="s">
        <v>32</v>
      </c>
    </row>
    <row r="25" spans="2:8" x14ac:dyDescent="0.25">
      <c r="B25" s="113"/>
      <c r="C25" s="26" t="str">
        <f>_xlfn.CONCAT("(",FIXED(VLOOKUP($H24,'mod2'!A:G,4,0),4),")")</f>
        <v>(0.0129)</v>
      </c>
      <c r="D25" s="26" t="str">
        <f>_xlfn.CONCAT("(",FIXED(VLOOKUP($H24,'mod2.fr'!$A:H,4,0),4),")")</f>
        <v>(0.0152)</v>
      </c>
      <c r="E25" s="26" t="str">
        <f>_xlfn.CONCAT("(",FIXED(VLOOKUP($H24,'mod3.fr'!$A:G,4,0),4),")")</f>
        <v>(0.0152)</v>
      </c>
      <c r="F25" s="26" t="str">
        <f>_xlfn.CONCAT("(",FIXED(VLOOKUP($H24,'mod4.fr'!$A:H,4,0),4),")")</f>
        <v>(0.0152)</v>
      </c>
    </row>
    <row r="26" spans="2:8" x14ac:dyDescent="0.25">
      <c r="B26" s="112" t="s">
        <v>94</v>
      </c>
      <c r="C26" s="25" t="str">
        <f>_xlfn.CONCAT(FIXED(VLOOKUP($H26,'mod2'!A:G,2,0),4)," ",VLOOKUP($H26,'mod2'!A:G,7,0))</f>
        <v>0.0115 **</v>
      </c>
      <c r="D26" s="25" t="str">
        <f>_xlfn.CONCAT(FIXED(VLOOKUP($H26,'mod2.fr'!$A:H,2,0),4)," ",VLOOKUP($H26,'mod2.fr'!$A:H,7,0))</f>
        <v>0.0145 ***</v>
      </c>
      <c r="E26" s="25" t="str">
        <f>_xlfn.CONCAT(FIXED(VLOOKUP($H26,'mod3.fr'!$A:G,2,0),4)," ",VLOOKUP($H26,'mod3.fr'!$A:G,7,0))</f>
        <v>0.0149 ***</v>
      </c>
      <c r="F26" s="25" t="str">
        <f>_xlfn.CONCAT(FIXED(VLOOKUP($H26,'mod4.fr'!$A:H,2,0),4)," ",VLOOKUP($H26,'mod4.fr'!$A:H,7,0))</f>
        <v>0.0152 ***</v>
      </c>
      <c r="H26" s="10" t="s">
        <v>33</v>
      </c>
    </row>
    <row r="27" spans="2:8" x14ac:dyDescent="0.25">
      <c r="B27" s="113"/>
      <c r="C27" s="26" t="str">
        <f>_xlfn.CONCAT("(",FIXED(VLOOKUP($H26,'mod2'!A:G,4,0),4),")")</f>
        <v>(0.0035)</v>
      </c>
      <c r="D27" s="26" t="str">
        <f>_xlfn.CONCAT("(",FIXED(VLOOKUP($H26,'mod2.fr'!$A:H,4,0),4),")")</f>
        <v>(0.0040)</v>
      </c>
      <c r="E27" s="26" t="str">
        <f>_xlfn.CONCAT("(",FIXED(VLOOKUP($H26,'mod3.fr'!$A:G,4,0),4),")")</f>
        <v>(0.0040)</v>
      </c>
      <c r="F27" s="26" t="str">
        <f>_xlfn.CONCAT("(",FIXED(VLOOKUP($H26,'mod4.fr'!$A:H,4,0),4),")")</f>
        <v>(0.0040)</v>
      </c>
    </row>
    <row r="28" spans="2:8" x14ac:dyDescent="0.25">
      <c r="B28" s="112" t="s">
        <v>124</v>
      </c>
      <c r="C28" s="25" t="str">
        <f>_xlfn.CONCAT(FIXED(VLOOKUP($H28,'mod2'!A:G,2,0),4)," ",VLOOKUP($H28,'mod2'!A:G,7,0))</f>
        <v xml:space="preserve">-0.0081 </v>
      </c>
      <c r="D28" s="25" t="str">
        <f>_xlfn.CONCAT(FIXED(VLOOKUP($H28,'mod2.fr'!$A:H,2,0),4)," ",VLOOKUP($H28,'mod2.fr'!$A:H,7,0))</f>
        <v>-0.0120 ^</v>
      </c>
      <c r="E28" s="25" t="str">
        <f>_xlfn.CONCAT(FIXED(VLOOKUP($H28,'mod3.fr'!$A:G,2,0),4)," ",VLOOKUP($H28,'mod3.fr'!$A:G,7,0))</f>
        <v>-0.0108 ^</v>
      </c>
      <c r="F28" s="25" t="str">
        <f>_xlfn.CONCAT(FIXED(VLOOKUP($H28,'mod4.fr'!$A:H,2,0),4)," ",VLOOKUP($H28,'mod4.fr'!$A:H,7,0))</f>
        <v xml:space="preserve">-0.0105 </v>
      </c>
      <c r="H28" s="10" t="s">
        <v>117</v>
      </c>
    </row>
    <row r="29" spans="2:8" x14ac:dyDescent="0.25">
      <c r="B29" s="113"/>
      <c r="C29" s="26" t="str">
        <f>_xlfn.CONCAT("(",FIXED(VLOOKUP($H28,'mod2'!A:G,4,0),4),")")</f>
        <v>(0.0055)</v>
      </c>
      <c r="D29" s="26" t="str">
        <f>_xlfn.CONCAT("(",FIXED(VLOOKUP($H28,'mod2.fr'!$A:H,4,0),4),")")</f>
        <v>(0.0064)</v>
      </c>
      <c r="E29" s="26" t="str">
        <f>_xlfn.CONCAT("(",FIXED(VLOOKUP($H28,'mod3.fr'!$A:G,4,0),4),")")</f>
        <v>(0.0064)</v>
      </c>
      <c r="F29" s="26" t="str">
        <f>_xlfn.CONCAT("(",FIXED(VLOOKUP($H28,'mod4.fr'!$A:H,4,0),4),")")</f>
        <v>(0.0064)</v>
      </c>
    </row>
    <row r="30" spans="2:8" x14ac:dyDescent="0.25">
      <c r="B30" s="112" t="s">
        <v>95</v>
      </c>
      <c r="C30" s="25" t="str">
        <f>_xlfn.CONCAT(FIXED(VLOOKUP($H30,'mod2'!A:G,2,0),4)," ",VLOOKUP($H30,'mod2'!A:G,7,0))</f>
        <v>0.0843 ***</v>
      </c>
      <c r="D30" s="25" t="str">
        <f>_xlfn.CONCAT(FIXED(VLOOKUP($H30,'mod2.fr'!$A:H,2,0),4)," ",VLOOKUP($H30,'mod2.fr'!$A:H,7,0))</f>
        <v>0.1114 ***</v>
      </c>
      <c r="E30" s="25" t="str">
        <f>_xlfn.CONCAT(FIXED(VLOOKUP($H30,'mod3.fr'!$A:G,2,0),4)," ",VLOOKUP($H30,'mod3.fr'!$A:G,7,0))</f>
        <v>0.1019 ***</v>
      </c>
      <c r="F30" s="25" t="str">
        <f>_xlfn.CONCAT(FIXED(VLOOKUP($H30,'mod4.fr'!$A:H,2,0),4)," ",VLOOKUP($H30,'mod4.fr'!$A:H,7,0))</f>
        <v>0.1035 ***</v>
      </c>
      <c r="H30" s="10" t="s">
        <v>29</v>
      </c>
    </row>
    <row r="31" spans="2:8" x14ac:dyDescent="0.25">
      <c r="B31" s="113"/>
      <c r="C31" s="26" t="str">
        <f>_xlfn.CONCAT("(",FIXED(VLOOKUP($H30,'mod2'!A:G,4,0),4),")")</f>
        <v>(0.0235)</v>
      </c>
      <c r="D31" s="26" t="str">
        <f>_xlfn.CONCAT("(",FIXED(VLOOKUP($H30,'mod2.fr'!$A:H,4,0),4),")")</f>
        <v>(0.0297)</v>
      </c>
      <c r="E31" s="26" t="str">
        <f>_xlfn.CONCAT("(",FIXED(VLOOKUP($H30,'mod3.fr'!$A:G,4,0),4),")")</f>
        <v>(0.0296)</v>
      </c>
      <c r="F31" s="26" t="str">
        <f>_xlfn.CONCAT("(",FIXED(VLOOKUP($H30,'mod4.fr'!$A:H,4,0),4),")")</f>
        <v>(0.0297)</v>
      </c>
    </row>
    <row r="32" spans="2:8" x14ac:dyDescent="0.25">
      <c r="B32" s="112" t="s">
        <v>96</v>
      </c>
      <c r="C32" s="25" t="str">
        <f>_xlfn.CONCAT(FIXED(VLOOKUP($H32,'mod2'!A:G,2,0),4)," ",VLOOKUP($H32,'mod2'!A:G,7,0))</f>
        <v>0.1708 ***</v>
      </c>
      <c r="D32" s="25" t="str">
        <f>_xlfn.CONCAT(FIXED(VLOOKUP($H32,'mod2.fr'!$A:H,2,0),4)," ",VLOOKUP($H32,'mod2.fr'!$A:H,7,0))</f>
        <v>0.2077 ***</v>
      </c>
      <c r="E32" s="25" t="str">
        <f>_xlfn.CONCAT(FIXED(VLOOKUP($H32,'mod3.fr'!$A:G,2,0),4)," ",VLOOKUP($H32,'mod3.fr'!$A:G,7,0))</f>
        <v>0.1971 ***</v>
      </c>
      <c r="F32" s="25" t="str">
        <f>_xlfn.CONCAT(FIXED(VLOOKUP($H32,'mod4.fr'!$A:H,2,0),4)," ",VLOOKUP($H32,'mod4.fr'!$A:H,7,0))</f>
        <v>0.2024 ***</v>
      </c>
      <c r="H32" s="10" t="s">
        <v>30</v>
      </c>
    </row>
    <row r="33" spans="2:8" x14ac:dyDescent="0.25">
      <c r="B33" s="113"/>
      <c r="C33" s="26" t="str">
        <f>_xlfn.CONCAT("(",FIXED(VLOOKUP($H32,'mod2'!A:G,4,0),4),")")</f>
        <v>(0.0256)</v>
      </c>
      <c r="D33" s="26" t="str">
        <f>_xlfn.CONCAT("(",FIXED(VLOOKUP($H32,'mod2.fr'!$A:H,4,0),4),")")</f>
        <v>(0.0327)</v>
      </c>
      <c r="E33" s="26" t="str">
        <f>_xlfn.CONCAT("(",FIXED(VLOOKUP($H32,'mod3.fr'!$A:G,4,0),4),")")</f>
        <v>(0.0326)</v>
      </c>
      <c r="F33" s="26" t="str">
        <f>_xlfn.CONCAT("(",FIXED(VLOOKUP($H32,'mod4.fr'!$A:H,4,0),4),")")</f>
        <v>(0.0327)</v>
      </c>
    </row>
    <row r="34" spans="2:8" x14ac:dyDescent="0.25">
      <c r="B34" s="112" t="s">
        <v>97</v>
      </c>
      <c r="C34" s="25" t="str">
        <f>_xlfn.CONCAT(FIXED(VLOOKUP($H34,'mod2'!A:G,2,0),4)," ",VLOOKUP($H34,'mod2'!A:G,7,0))</f>
        <v>0.1505 ***</v>
      </c>
      <c r="D34" s="25" t="str">
        <f>_xlfn.CONCAT(FIXED(VLOOKUP($H34,'mod2.fr'!$A:H,2,0),4)," ",VLOOKUP($H34,'mod2.fr'!$A:H,7,0))</f>
        <v>0.1567 **</v>
      </c>
      <c r="E34" s="25" t="str">
        <f>_xlfn.CONCAT(FIXED(VLOOKUP($H34,'mod3.fr'!$A:G,2,0),4)," ",VLOOKUP($H34,'mod3.fr'!$A:G,7,0))</f>
        <v>0.1436 **</v>
      </c>
      <c r="F34" s="25" t="str">
        <f>_xlfn.CONCAT(FIXED(VLOOKUP($H34,'mod4.fr'!$A:H,2,0),4)," ",VLOOKUP($H34,'mod4.fr'!$A:H,7,0))</f>
        <v>0.1640 ***</v>
      </c>
      <c r="H34" s="10" t="s">
        <v>27</v>
      </c>
    </row>
    <row r="35" spans="2:8" x14ac:dyDescent="0.25">
      <c r="B35" s="113"/>
      <c r="C35" s="26" t="str">
        <f>_xlfn.CONCAT("(",FIXED(VLOOKUP($H34,'mod2'!A:G,4,0),4),")")</f>
        <v>(0.0399)</v>
      </c>
      <c r="D35" s="26" t="str">
        <f>_xlfn.CONCAT("(",FIXED(VLOOKUP($H34,'mod2.fr'!$A:H,4,0),4),")")</f>
        <v>(0.0488)</v>
      </c>
      <c r="E35" s="26" t="str">
        <f>_xlfn.CONCAT("(",FIXED(VLOOKUP($H34,'mod3.fr'!$A:G,4,0),4),")")</f>
        <v>(0.0487)</v>
      </c>
      <c r="F35" s="26" t="str">
        <f>_xlfn.CONCAT("(",FIXED(VLOOKUP($H34,'mod4.fr'!$A:H,4,0),4),")")</f>
        <v>(0.0495)</v>
      </c>
    </row>
    <row r="36" spans="2:8" x14ac:dyDescent="0.25">
      <c r="B36" s="112" t="s">
        <v>98</v>
      </c>
      <c r="C36" s="25" t="str">
        <f>_xlfn.CONCAT(FIXED(VLOOKUP($H36,'mod2'!A:G,2,0),4)," ",VLOOKUP($H36,'mod2'!A:G,7,0))</f>
        <v>0.1053 .</v>
      </c>
      <c r="D36" s="25" t="str">
        <f>_xlfn.CONCAT(FIXED(VLOOKUP($H36,'mod2.fr'!$A:H,2,0),4)," ",VLOOKUP($H36,'mod2.fr'!$A:H,7,0))</f>
        <v xml:space="preserve">0.0913 </v>
      </c>
      <c r="E36" s="25" t="str">
        <f>_xlfn.CONCAT(FIXED(VLOOKUP($H36,'mod3.fr'!$A:G,2,0),4)," ",VLOOKUP($H36,'mod3.fr'!$A:G,7,0))</f>
        <v xml:space="preserve">0.0844 </v>
      </c>
      <c r="F36" s="25" t="str">
        <f>_xlfn.CONCAT(FIXED(VLOOKUP($H36,'mod4.fr'!$A:H,2,0),4)," ",VLOOKUP($H36,'mod4.fr'!$A:H,7,0))</f>
        <v xml:space="preserve">0.0967 </v>
      </c>
      <c r="H36" s="10" t="s">
        <v>28</v>
      </c>
    </row>
    <row r="37" spans="2:8" x14ac:dyDescent="0.25">
      <c r="B37" s="113"/>
      <c r="C37" s="26" t="str">
        <f>_xlfn.CONCAT("(",FIXED(VLOOKUP($H36,'mod2'!A:G,4,0),4),")")</f>
        <v>(0.0623)</v>
      </c>
      <c r="D37" s="26" t="str">
        <f>_xlfn.CONCAT("(",FIXED(VLOOKUP($H36,'mod2.fr'!$A:H,4,0),4),")")</f>
        <v>(0.0746)</v>
      </c>
      <c r="E37" s="26" t="str">
        <f>_xlfn.CONCAT("(",FIXED(VLOOKUP($H36,'mod3.fr'!$A:G,4,0),4),")")</f>
        <v>(0.0745)</v>
      </c>
      <c r="F37" s="26" t="str">
        <f>_xlfn.CONCAT("(",FIXED(VLOOKUP($H36,'mod4.fr'!$A:H,4,0),4),")")</f>
        <v>(0.0754)</v>
      </c>
    </row>
    <row r="38" spans="2:8" x14ac:dyDescent="0.25">
      <c r="B38" s="112" t="s">
        <v>34</v>
      </c>
      <c r="C38" s="25" t="str">
        <f>_xlfn.CONCAT(FIXED(VLOOKUP($H38,'mod2'!A:G,2,0),4)," ",VLOOKUP($H38,'mod2'!A:G,7,0))</f>
        <v>0.0037 ***</v>
      </c>
      <c r="D38" s="25" t="str">
        <f>_xlfn.CONCAT(FIXED(VLOOKUP($H38,'mod2.fr'!$A:H,2,0),4)," ",VLOOKUP($H38,'mod2.fr'!$A:H,7,0))</f>
        <v>0.0043 ***</v>
      </c>
      <c r="E38" s="25" t="str">
        <f>_xlfn.CONCAT(FIXED(VLOOKUP($H38,'mod3.fr'!$A:G,2,0),4)," ",VLOOKUP($H38,'mod3.fr'!$A:G,7,0))</f>
        <v>0.0042 ***</v>
      </c>
      <c r="F38" s="25" t="str">
        <f>_xlfn.CONCAT(FIXED(VLOOKUP($H38,'mod4.fr'!$A:H,2,0),4)," ",VLOOKUP($H38,'mod4.fr'!$A:H,7,0))</f>
        <v>0.0043 ***</v>
      </c>
      <c r="H38" s="10" t="s">
        <v>34</v>
      </c>
    </row>
    <row r="39" spans="2:8" x14ac:dyDescent="0.25">
      <c r="B39" s="113"/>
      <c r="C39" s="26" t="str">
        <f>_xlfn.CONCAT("(",FIXED(VLOOKUP($H38,'mod2'!A:G,4,0),4),")")</f>
        <v>(0.0004)</v>
      </c>
      <c r="D39" s="26" t="str">
        <f>_xlfn.CONCAT("(",FIXED(VLOOKUP($H38,'mod2.fr'!$A:H,4,0),4),")")</f>
        <v>(0.0005)</v>
      </c>
      <c r="E39" s="26" t="str">
        <f>_xlfn.CONCAT("(",FIXED(VLOOKUP($H38,'mod3.fr'!$A:G,4,0),4),")")</f>
        <v>(0.0005)</v>
      </c>
      <c r="F39" s="26" t="str">
        <f>_xlfn.CONCAT("(",FIXED(VLOOKUP($H38,'mod4.fr'!$A:H,4,0),4),")")</f>
        <v>(0.0005)</v>
      </c>
    </row>
    <row r="40" spans="2:8" x14ac:dyDescent="0.25">
      <c r="B40" s="112" t="s">
        <v>99</v>
      </c>
      <c r="C40" s="25" t="str">
        <f>_xlfn.CONCAT(FIXED(VLOOKUP($H40,'mod2'!A:G,2,0),4)," ",VLOOKUP($H40,'mod2'!A:G,7,0))</f>
        <v>-0.0011 ***</v>
      </c>
      <c r="D40" s="25" t="str">
        <f>_xlfn.CONCAT(FIXED(VLOOKUP($H40,'mod2.fr'!$A:H,2,0),4)," ",VLOOKUP($H40,'mod2.fr'!$A:H,7,0))</f>
        <v>-0.0011 ***</v>
      </c>
      <c r="E40" s="25" t="str">
        <f>_xlfn.CONCAT(FIXED(VLOOKUP($H40,'mod3.fr'!$A:G,2,0),4)," ",VLOOKUP($H40,'mod3.fr'!$A:G,7,0))</f>
        <v>-0.0005 *</v>
      </c>
      <c r="F40" s="25" t="str">
        <f>_xlfn.CONCAT(FIXED(VLOOKUP($H40,'mod4.fr'!$A:H,2,0),4)," ",VLOOKUP($H40,'mod4.fr'!$A:H,7,0))</f>
        <v>-0.0005 *</v>
      </c>
      <c r="H40" s="10" t="s">
        <v>35</v>
      </c>
    </row>
    <row r="41" spans="2:8" x14ac:dyDescent="0.25">
      <c r="B41" s="113"/>
      <c r="C41" s="26" t="str">
        <f>_xlfn.CONCAT("(",FIXED(VLOOKUP($H40,'mod2'!A:G,4,0),4),")")</f>
        <v>(0.0002)</v>
      </c>
      <c r="D41" s="26" t="str">
        <f>_xlfn.CONCAT("(",FIXED(VLOOKUP($H40,'mod2.fr'!$A:H,4,0),4),")")</f>
        <v>(0.0002)</v>
      </c>
      <c r="E41" s="26" t="str">
        <f>_xlfn.CONCAT("(",FIXED(VLOOKUP($H40,'mod3.fr'!$A:G,4,0),4),")")</f>
        <v>(0.0002)</v>
      </c>
      <c r="F41" s="26" t="str">
        <f>_xlfn.CONCAT("(",FIXED(VLOOKUP($H40,'mod4.fr'!$A:H,4,0),4),")")</f>
        <v>(0.0002)</v>
      </c>
    </row>
    <row r="42" spans="2:8" x14ac:dyDescent="0.25">
      <c r="B42" s="112" t="s">
        <v>100</v>
      </c>
      <c r="C42" s="25" t="str">
        <f>_xlfn.CONCAT(FIXED(VLOOKUP($H42,'mod2'!A:G,2,0),4)," ",VLOOKUP($H42,'mod2'!A:G,7,0))</f>
        <v>0.0004 ***</v>
      </c>
      <c r="D42" s="25" t="str">
        <f>_xlfn.CONCAT(FIXED(VLOOKUP($H42,'mod2.fr'!$A:H,2,0),4)," ",VLOOKUP($H42,'mod2.fr'!$A:H,7,0))</f>
        <v xml:space="preserve">0.0001 </v>
      </c>
      <c r="E42" s="25" t="str">
        <f>_xlfn.CONCAT(FIXED(VLOOKUP($H42,'mod3.fr'!$A:G,2,0),4)," ",VLOOKUP($H42,'mod3.fr'!$A:G,7,0))</f>
        <v>0.0003 *</v>
      </c>
      <c r="F42" s="25" t="str">
        <f>_xlfn.CONCAT(FIXED(VLOOKUP($H42,'mod4.fr'!$A:H,2,0),4)," ",VLOOKUP($H42,'mod4.fr'!$A:H,7,0))</f>
        <v>0.0003 *</v>
      </c>
      <c r="H42" s="10" t="s">
        <v>36</v>
      </c>
    </row>
    <row r="43" spans="2:8" x14ac:dyDescent="0.25">
      <c r="B43" s="113"/>
      <c r="C43" s="26" t="str">
        <f>_xlfn.CONCAT("(",FIXED(VLOOKUP($H42,'mod2'!A:G,4,0),4),")")</f>
        <v>(0.0001)</v>
      </c>
      <c r="D43" s="26" t="str">
        <f>_xlfn.CONCAT("(",FIXED(VLOOKUP($H42,'mod2.fr'!$A:H,4,0),4),")")</f>
        <v>(0.0001)</v>
      </c>
      <c r="E43" s="26" t="str">
        <f>_xlfn.CONCAT("(",FIXED(VLOOKUP($H42,'mod3.fr'!$A:G,4,0),4),")")</f>
        <v>(0.0001)</v>
      </c>
      <c r="F43" s="26" t="str">
        <f>_xlfn.CONCAT("(",FIXED(VLOOKUP($H42,'mod4.fr'!$A:H,4,0),4),")")</f>
        <v>(0.0001)</v>
      </c>
    </row>
    <row r="44" spans="2:8" x14ac:dyDescent="0.25">
      <c r="B44" s="112" t="s">
        <v>101</v>
      </c>
      <c r="C44" s="25" t="str">
        <f>_xlfn.CONCAT(FIXED(VLOOKUP($H44,'mod2'!A:G,2,0),4)," ",VLOOKUP($H44,'mod2'!A:G,7,0))</f>
        <v xml:space="preserve">-0.0127 </v>
      </c>
      <c r="D44" s="25" t="str">
        <f>_xlfn.CONCAT(FIXED(VLOOKUP($H44,'mod2.fr'!$A:H,2,0),4)," ",VLOOKUP($H44,'mod2.fr'!$A:H,7,0))</f>
        <v xml:space="preserve">-0.0031 </v>
      </c>
      <c r="E44" s="25" t="str">
        <f>_xlfn.CONCAT(FIXED(VLOOKUP($H44,'mod3.fr'!$A:G,2,0),4)," ",VLOOKUP($H44,'mod3.fr'!$A:G,7,0))</f>
        <v xml:space="preserve">0.0032 </v>
      </c>
      <c r="F44" s="25" t="str">
        <f>_xlfn.CONCAT(FIXED(VLOOKUP($H44,'mod4.fr'!$A:H,2,0),4)," ",VLOOKUP($H44,'mod4.fr'!$A:H,7,0))</f>
        <v xml:space="preserve">0.0007 </v>
      </c>
      <c r="H44" s="10" t="s">
        <v>37</v>
      </c>
    </row>
    <row r="45" spans="2:8" x14ac:dyDescent="0.25">
      <c r="B45" s="113"/>
      <c r="C45" s="26" t="str">
        <f>_xlfn.CONCAT("(",FIXED(VLOOKUP($H44,'mod2'!A:G,4,0),4),")")</f>
        <v>(0.0186)</v>
      </c>
      <c r="D45" s="26" t="str">
        <f>_xlfn.CONCAT("(",FIXED(VLOOKUP($H44,'mod2.fr'!$A:H,4,0),4),")")</f>
        <v>(0.0217)</v>
      </c>
      <c r="E45" s="26" t="str">
        <f>_xlfn.CONCAT("(",FIXED(VLOOKUP($H44,'mod3.fr'!$A:G,4,0),4),")")</f>
        <v>(0.0216)</v>
      </c>
      <c r="F45" s="26" t="str">
        <f>_xlfn.CONCAT("(",FIXED(VLOOKUP($H44,'mod4.fr'!$A:H,4,0),4),")")</f>
        <v>(0.0216)</v>
      </c>
    </row>
    <row r="46" spans="2:8" x14ac:dyDescent="0.25">
      <c r="B46" s="112" t="s">
        <v>102</v>
      </c>
      <c r="C46" s="25" t="str">
        <f>_xlfn.CONCAT(FIXED(VLOOKUP($H46,'mod2'!A:G,2,0),4)," ",VLOOKUP($H46,'mod2'!A:G,7,0))</f>
        <v xml:space="preserve">-0.0374 </v>
      </c>
      <c r="D46" s="25" t="str">
        <f>_xlfn.CONCAT(FIXED(VLOOKUP($H46,'mod2.fr'!$A:H,2,0),4)," ",VLOOKUP($H46,'mod2.fr'!$A:H,7,0))</f>
        <v xml:space="preserve">-0.0022 </v>
      </c>
      <c r="E46" s="25" t="str">
        <f>_xlfn.CONCAT(FIXED(VLOOKUP($H46,'mod3.fr'!$A:G,2,0),4)," ",VLOOKUP($H46,'mod3.fr'!$A:G,7,0))</f>
        <v xml:space="preserve">0.0037 </v>
      </c>
      <c r="F46" s="25" t="str">
        <f>_xlfn.CONCAT(FIXED(VLOOKUP($H46,'mod4.fr'!$A:H,2,0),4)," ",VLOOKUP($H46,'mod4.fr'!$A:H,7,0))</f>
        <v xml:space="preserve">-0.0031 </v>
      </c>
      <c r="H46" s="10" t="s">
        <v>38</v>
      </c>
    </row>
    <row r="47" spans="2:8" x14ac:dyDescent="0.25">
      <c r="B47" s="113"/>
      <c r="C47" s="26" t="str">
        <f>_xlfn.CONCAT("(",FIXED(VLOOKUP($H46,'mod2'!A:G,4,0),4),")")</f>
        <v>(0.0273)</v>
      </c>
      <c r="D47" s="26" t="str">
        <f>_xlfn.CONCAT("(",FIXED(VLOOKUP($H46,'mod2.fr'!$A:H,4,0),4),")")</f>
        <v>(0.0324)</v>
      </c>
      <c r="E47" s="26" t="str">
        <f>_xlfn.CONCAT("(",FIXED(VLOOKUP($H46,'mod3.fr'!$A:G,4,0),4),")")</f>
        <v>(0.0323)</v>
      </c>
      <c r="F47" s="26" t="str">
        <f>_xlfn.CONCAT("(",FIXED(VLOOKUP($H46,'mod4.fr'!$A:H,4,0),4),")")</f>
        <v>(0.0323)</v>
      </c>
    </row>
    <row r="48" spans="2:8" x14ac:dyDescent="0.25">
      <c r="B48" s="112" t="s">
        <v>126</v>
      </c>
      <c r="C48" s="25" t="str">
        <f>_xlfn.CONCAT(FIXED(VLOOKUP($H48,'mod2'!A:G,2,0),4)," ",VLOOKUP($H48,'mod2'!A:G,7,0))</f>
        <v>-0.0880 ***</v>
      </c>
      <c r="D48" s="25" t="str">
        <f>_xlfn.CONCAT(FIXED(VLOOKUP($H48,'mod2.fr'!$A:H,2,0),4)," ",VLOOKUP($H48,'mod2.fr'!$A:H,7,0))</f>
        <v xml:space="preserve">-0.0852 </v>
      </c>
      <c r="E48" s="25" t="str">
        <f>_xlfn.CONCAT(FIXED(VLOOKUP($H48,'mod3.fr'!$A:G,2,0),4)," ",VLOOKUP($H48,'mod3.fr'!$A:G,7,0))</f>
        <v>-0.1273 ***</v>
      </c>
      <c r="F48" s="25" t="str">
        <f>_xlfn.CONCAT(FIXED(VLOOKUP($H48,'mod4.fr'!$A:H,2,0),4)," ",VLOOKUP($H48,'mod4.fr'!$A:H,7,0))</f>
        <v>-0.1354 ***</v>
      </c>
      <c r="H48" s="10" t="s">
        <v>39</v>
      </c>
    </row>
    <row r="49" spans="2:10" x14ac:dyDescent="0.25">
      <c r="B49" s="113"/>
      <c r="C49" s="26" t="str">
        <f>_xlfn.CONCAT("(",FIXED(VLOOKUP($H48,'mod2'!A:G,4,0),4),")")</f>
        <v>(0.0263)</v>
      </c>
      <c r="D49" s="26" t="str">
        <f>_xlfn.CONCAT("(",FIXED(VLOOKUP($H48,'mod2.fr'!$A:H,4,0),4),")")</f>
        <v>(0.0346)</v>
      </c>
      <c r="E49" s="26" t="str">
        <f>_xlfn.CONCAT("(",FIXED(VLOOKUP($H48,'mod3.fr'!$A:G,4,0),4),")")</f>
        <v>(0.0347)</v>
      </c>
      <c r="F49" s="26" t="str">
        <f>_xlfn.CONCAT("(",FIXED(VLOOKUP($H48,'mod4.fr'!$A:H,4,0),4),")")</f>
        <v>(0.0347)</v>
      </c>
    </row>
    <row r="50" spans="2:10" x14ac:dyDescent="0.25">
      <c r="B50" s="112" t="s">
        <v>125</v>
      </c>
      <c r="C50" s="25" t="str">
        <f>_xlfn.CONCAT(FIXED(VLOOKUP($H50,'mod2'!A:G,2,0),4)," ",VLOOKUP($H50,'mod2'!A:G,7,0))</f>
        <v>-0.1378 ***</v>
      </c>
      <c r="D50" s="25" t="str">
        <f>_xlfn.CONCAT(FIXED(VLOOKUP($H50,'mod2.fr'!$A:H,2,0),4)," ",VLOOKUP($H50,'mod2.fr'!$A:H,7,0))</f>
        <v>-0.1599 ***</v>
      </c>
      <c r="E50" s="25" t="str">
        <f>_xlfn.CONCAT(FIXED(VLOOKUP($H50,'mod3.fr'!$A:G,2,0),4)," ",VLOOKUP($H50,'mod3.fr'!$A:G,7,0))</f>
        <v>-0.2352 ***</v>
      </c>
      <c r="F50" s="25" t="str">
        <f>_xlfn.CONCAT(FIXED(VLOOKUP($H50,'mod4.fr'!$A:H,2,0),4)," ",VLOOKUP($H50,'mod4.fr'!$A:H,7,0))</f>
        <v>-0.2396 ***</v>
      </c>
      <c r="H50" s="10" t="s">
        <v>40</v>
      </c>
    </row>
    <row r="51" spans="2:10" x14ac:dyDescent="0.25">
      <c r="B51" s="113"/>
      <c r="C51" s="26" t="str">
        <f>_xlfn.CONCAT("(",FIXED(VLOOKUP($H50,'mod2'!A:G,4,0),4),")")</f>
        <v>(0.0284)</v>
      </c>
      <c r="D51" s="26" t="str">
        <f>_xlfn.CONCAT("(",FIXED(VLOOKUP($H50,'mod2.fr'!$A:H,4,0),4),")")</f>
        <v>(0.0374)</v>
      </c>
      <c r="E51" s="26" t="str">
        <f>_xlfn.CONCAT("(",FIXED(VLOOKUP($H50,'mod3.fr'!$A:G,4,0),4),")")</f>
        <v>(0.0378)</v>
      </c>
      <c r="F51" s="26" t="str">
        <f>_xlfn.CONCAT("(",FIXED(VLOOKUP($H50,'mod4.fr'!$A:H,4,0),4),")")</f>
        <v>(0.0378)</v>
      </c>
    </row>
    <row r="52" spans="2:10" x14ac:dyDescent="0.25">
      <c r="B52" s="112" t="s">
        <v>103</v>
      </c>
      <c r="C52" s="25" t="str">
        <f>_xlfn.CONCAT(FIXED(VLOOKUP($H52,'mod2'!A:G,2,0),4)," ",VLOOKUP($H52,'mod2'!A:G,7,0))</f>
        <v>-0.0454 .</v>
      </c>
      <c r="D52" s="25" t="str">
        <f>_xlfn.CONCAT(FIXED(VLOOKUP($H52,'mod2.fr'!$A:H,2,0),4)," ",VLOOKUP($H52,'mod2.fr'!$A:H,7,0))</f>
        <v xml:space="preserve">-0.0562 </v>
      </c>
      <c r="E52" s="25" t="str">
        <f>_xlfn.CONCAT(FIXED(VLOOKUP($H52,'mod3.fr'!$A:G,2,0),4)," ",VLOOKUP($H52,'mod3.fr'!$A:G,7,0))</f>
        <v>-0.1149 ***</v>
      </c>
      <c r="F52" s="25" t="str">
        <f>_xlfn.CONCAT(FIXED(VLOOKUP($H52,'mod4.fr'!$A:H,2,0),4)," ",VLOOKUP($H52,'mod4.fr'!$A:H,7,0))</f>
        <v>-0.1221 ***</v>
      </c>
      <c r="H52" s="10" t="s">
        <v>41</v>
      </c>
    </row>
    <row r="53" spans="2:10" x14ac:dyDescent="0.25">
      <c r="B53" s="113"/>
      <c r="C53" s="26" t="str">
        <f>_xlfn.CONCAT("(",FIXED(VLOOKUP($H52,'mod2'!A:G,4,0),4),")")</f>
        <v>(0.0234)</v>
      </c>
      <c r="D53" s="26" t="str">
        <f>_xlfn.CONCAT("(",FIXED(VLOOKUP($H52,'mod2.fr'!$A:H,4,0),4),")")</f>
        <v>(0.0308)</v>
      </c>
      <c r="E53" s="26" t="str">
        <f>_xlfn.CONCAT("(",FIXED(VLOOKUP($H52,'mod3.fr'!$A:G,4,0),4),")")</f>
        <v>(0.0311)</v>
      </c>
      <c r="F53" s="26" t="str">
        <f>_xlfn.CONCAT("(",FIXED(VLOOKUP($H52,'mod4.fr'!$A:H,4,0),4),")")</f>
        <v>(0.0311)</v>
      </c>
    </row>
    <row r="54" spans="2:10" x14ac:dyDescent="0.25">
      <c r="B54" s="112" t="s">
        <v>104</v>
      </c>
      <c r="C54" s="25"/>
      <c r="D54" s="25"/>
      <c r="E54" s="25" t="str">
        <f>_xlfn.CONCAT(FIXED(VLOOKUP($H54,'mod3.fr'!$A:G,2,0),4)," ",VLOOKUP($H54,'mod3.fr'!$A:G,7,0))</f>
        <v>-0.0824 ***</v>
      </c>
      <c r="F54" s="25" t="str">
        <f>_xlfn.CONCAT(FIXED(VLOOKUP($H54,'mod4.fr'!$A:H,2,0),4)," ",VLOOKUP($H54,'mod4.fr'!$A:H,7,0))</f>
        <v>-0.0828 ***</v>
      </c>
      <c r="H54" s="10" t="s">
        <v>43</v>
      </c>
    </row>
    <row r="55" spans="2:10" x14ac:dyDescent="0.25">
      <c r="B55" s="113"/>
      <c r="C55" s="26"/>
      <c r="D55" s="26"/>
      <c r="E55" s="26" t="str">
        <f>_xlfn.CONCAT("(",FIXED(VLOOKUP($H54,'mod3.fr'!$A:G,4,0),4),")")</f>
        <v>(0.0073)</v>
      </c>
      <c r="F55" s="26" t="str">
        <f>_xlfn.CONCAT("(",FIXED(VLOOKUP($H54,'mod4.fr'!$A:H,4,0),4),")")</f>
        <v>(0.0073)</v>
      </c>
      <c r="J55" t="s">
        <v>143</v>
      </c>
    </row>
    <row r="56" spans="2:10" x14ac:dyDescent="0.25">
      <c r="B56" s="112" t="s">
        <v>105</v>
      </c>
      <c r="C56" s="25"/>
      <c r="D56" s="25"/>
      <c r="E56" s="25" t="str">
        <f>_xlfn.CONCAT(FIXED(VLOOKUP($H56,'mod3.fr'!$A:G,2,0),4)," ",VLOOKUP($H56,'mod3.fr'!$A:G,7,0))</f>
        <v xml:space="preserve">0.0238 </v>
      </c>
      <c r="F56" s="25" t="str">
        <f>_xlfn.CONCAT(FIXED(VLOOKUP($H56,'mod4.fr'!$A:H,2,0),4)," ",VLOOKUP($H56,'mod4.fr'!$A:H,7,0))</f>
        <v xml:space="preserve">0.0251 </v>
      </c>
      <c r="H56" s="10" t="s">
        <v>44</v>
      </c>
    </row>
    <row r="57" spans="2:10" x14ac:dyDescent="0.25">
      <c r="B57" s="113"/>
      <c r="C57" s="26"/>
      <c r="D57" s="26"/>
      <c r="E57" s="26" t="str">
        <f>_xlfn.CONCAT("(",FIXED(VLOOKUP($H56,'mod3.fr'!$A:G,4,0),4),")")</f>
        <v>(0.0178)</v>
      </c>
      <c r="F57" s="26" t="str">
        <f>_xlfn.CONCAT("(",FIXED(VLOOKUP($H56,'mod4.fr'!$A:H,4,0),4),")")</f>
        <v>(0.0179)</v>
      </c>
    </row>
    <row r="58" spans="2:10" x14ac:dyDescent="0.25">
      <c r="B58" s="112" t="s">
        <v>144</v>
      </c>
      <c r="C58" s="25"/>
      <c r="D58" s="25"/>
      <c r="E58" s="25" t="str">
        <f>_xlfn.CONCAT(FIXED(VLOOKUP($H58,'mod3.fr'!$A:G,2,0),4)," ",VLOOKUP($H58,'mod3.fr'!$A:G,7,0))</f>
        <v>-0.5179 ***</v>
      </c>
      <c r="F58" s="25" t="str">
        <f>_xlfn.CONCAT(FIXED(VLOOKUP($H58,'mod4.fr'!$A:H,2,0),4)," ",VLOOKUP($H58,'mod4.fr'!$A:H,7,0))</f>
        <v xml:space="preserve">-0.0077 </v>
      </c>
      <c r="H58" t="s">
        <v>143</v>
      </c>
    </row>
    <row r="59" spans="2:10" x14ac:dyDescent="0.25">
      <c r="B59" s="113"/>
      <c r="C59" s="26"/>
      <c r="D59" s="26"/>
      <c r="E59" s="26" t="str">
        <f>_xlfn.CONCAT("(",FIXED(VLOOKUP($H58,'mod3.fr'!$A:G,4,0),4),")")</f>
        <v>(0.1062)</v>
      </c>
      <c r="F59" s="26" t="str">
        <f>_xlfn.CONCAT("(",FIXED(VLOOKUP($H58,'mod4.fr'!$A:H,4,0),4),")")</f>
        <v>(0.2290)</v>
      </c>
    </row>
    <row r="60" spans="2:10" x14ac:dyDescent="0.25">
      <c r="B60" s="112" t="s">
        <v>130</v>
      </c>
      <c r="C60" s="25"/>
      <c r="D60" s="25"/>
      <c r="E60" s="25" t="str">
        <f>_xlfn.CONCAT(FIXED(VLOOKUP($H60,'mod3.fr'!$A:G,2,0),4)," ",VLOOKUP($H60,'mod3.fr'!$A:G,7,0))</f>
        <v xml:space="preserve">-0.2126 </v>
      </c>
      <c r="F60" s="25" t="str">
        <f>_xlfn.CONCAT(FIXED(VLOOKUP($H60,'mod4.fr'!$A:H,2,0),4)," ",VLOOKUP($H60,'mod4.fr'!$A:H,7,0))</f>
        <v xml:space="preserve">0.2919 </v>
      </c>
      <c r="H60" s="10" t="s">
        <v>45</v>
      </c>
    </row>
    <row r="61" spans="2:10" x14ac:dyDescent="0.25">
      <c r="B61" s="113"/>
      <c r="C61" s="26"/>
      <c r="D61" s="26"/>
      <c r="E61" s="26" t="str">
        <f>_xlfn.CONCAT("(",FIXED(VLOOKUP($H60,'mod3.fr'!$A:G,4,0),4),")")</f>
        <v>(0.1944)</v>
      </c>
      <c r="F61" s="26" t="str">
        <f>_xlfn.CONCAT("(",FIXED(VLOOKUP($H60,'mod4.fr'!$A:H,4,0),4),")")</f>
        <v>(0.2821)</v>
      </c>
    </row>
    <row r="62" spans="2:10" x14ac:dyDescent="0.25">
      <c r="B62" s="112" t="s">
        <v>131</v>
      </c>
      <c r="C62" s="25"/>
      <c r="D62" s="25"/>
      <c r="E62" s="25" t="str">
        <f>_xlfn.CONCAT(FIXED(VLOOKUP($H62,'mod3.fr'!$A:G,2,0),4)," ",VLOOKUP($H62,'mod3.fr'!$A:G,7,0))</f>
        <v>-0.5045 ***</v>
      </c>
      <c r="F62" s="25" t="str">
        <f>_xlfn.CONCAT(FIXED(VLOOKUP($H62,'mod4.fr'!$A:H,2,0),4)," ",VLOOKUP($H62,'mod4.fr'!$A:H,7,0))</f>
        <v xml:space="preserve">0.0089 </v>
      </c>
      <c r="H62" s="10" t="s">
        <v>127</v>
      </c>
    </row>
    <row r="63" spans="2:10" x14ac:dyDescent="0.25">
      <c r="B63" s="113"/>
      <c r="C63" s="26"/>
      <c r="D63" s="26"/>
      <c r="E63" s="26" t="str">
        <f>_xlfn.CONCAT("(",FIXED(VLOOKUP($H62,'mod3.fr'!$A:G,4,0),4),")")</f>
        <v>(0.0857)</v>
      </c>
      <c r="F63" s="26" t="str">
        <f>_xlfn.CONCAT("(",FIXED(VLOOKUP($H62,'mod4.fr'!$A:H,4,0),4),")")</f>
        <v>(0.2186)</v>
      </c>
    </row>
    <row r="64" spans="2:10" x14ac:dyDescent="0.25">
      <c r="B64" s="112" t="s">
        <v>132</v>
      </c>
      <c r="C64" s="25"/>
      <c r="D64" s="25"/>
      <c r="E64" s="25" t="str">
        <f>_xlfn.CONCAT(FIXED(VLOOKUP($H64,'mod3.fr'!$A:G,2,0),4)," ",VLOOKUP($H64,'mod3.fr'!$A:G,7,0))</f>
        <v>-0.3562 ***</v>
      </c>
      <c r="F64" s="25" t="str">
        <f>_xlfn.CONCAT(FIXED(VLOOKUP($H64,'mod4.fr'!$A:H,2,0),4)," ",VLOOKUP($H64,'mod4.fr'!$A:H,7,0))</f>
        <v xml:space="preserve">0.1300 </v>
      </c>
      <c r="H64" s="10" t="s">
        <v>128</v>
      </c>
    </row>
    <row r="65" spans="2:8" x14ac:dyDescent="0.25">
      <c r="B65" s="113"/>
      <c r="C65" s="26"/>
      <c r="D65" s="26"/>
      <c r="E65" s="26" t="str">
        <f>_xlfn.CONCAT("(",FIXED(VLOOKUP($H64,'mod3.fr'!$A:G,4,0),4),")")</f>
        <v>(0.0766)</v>
      </c>
      <c r="F65" s="26" t="str">
        <f>_xlfn.CONCAT("(",FIXED(VLOOKUP($H64,'mod4.fr'!$A:H,4,0),4),")")</f>
        <v>(0.2150)</v>
      </c>
    </row>
    <row r="66" spans="2:8" x14ac:dyDescent="0.25">
      <c r="B66" s="112" t="s">
        <v>134</v>
      </c>
      <c r="C66" s="25"/>
      <c r="D66" s="25"/>
      <c r="E66" s="25" t="str">
        <f>_xlfn.CONCAT(FIXED(VLOOKUP($H66,'mod3.fr'!$A:G,2,0),4)," ",VLOOKUP($H66,'mod3.fr'!$A:G,7,0))</f>
        <v>-0.3270 ***</v>
      </c>
      <c r="F66" s="25" t="str">
        <f>_xlfn.CONCAT(FIXED(VLOOKUP($H66,'mod4.fr'!$A:H,2,0),4)," ",VLOOKUP($H66,'mod4.fr'!$A:H,7,0))</f>
        <v xml:space="preserve">0.1816 </v>
      </c>
      <c r="H66" s="10" t="s">
        <v>46</v>
      </c>
    </row>
    <row r="67" spans="2:8" x14ac:dyDescent="0.25">
      <c r="B67" s="113"/>
      <c r="C67" s="26"/>
      <c r="D67" s="26"/>
      <c r="E67" s="26" t="str">
        <f>_xlfn.CONCAT("(",FIXED(VLOOKUP($H66,'mod3.fr'!$A:G,4,0),4),")")</f>
        <v>(0.0677)</v>
      </c>
      <c r="F67" s="26" t="str">
        <f>_xlfn.CONCAT("(",FIXED(VLOOKUP($H66,'mod4.fr'!$A:H,4,0),4),")")</f>
        <v>(0.2133)</v>
      </c>
    </row>
    <row r="68" spans="2:8" x14ac:dyDescent="0.25">
      <c r="B68" s="112" t="s">
        <v>133</v>
      </c>
      <c r="C68" s="25"/>
      <c r="D68" s="25"/>
      <c r="E68" s="25" t="str">
        <f>_xlfn.CONCAT(FIXED(VLOOKUP($H68,'mod3.fr'!$A:G,2,0),4)," ",VLOOKUP($H68,'mod3.fr'!$A:G,7,0))</f>
        <v>-0.0956 ***</v>
      </c>
      <c r="F68" s="25" t="str">
        <f>_xlfn.CONCAT(FIXED(VLOOKUP($H68,'mod4.fr'!$A:H,2,0),4)," ",VLOOKUP($H68,'mod4.fr'!$A:H,7,0))</f>
        <v>0.4124 *</v>
      </c>
      <c r="H68" s="10" t="s">
        <v>129</v>
      </c>
    </row>
    <row r="69" spans="2:8" x14ac:dyDescent="0.25">
      <c r="B69" s="113"/>
      <c r="C69" s="26"/>
      <c r="D69" s="26"/>
      <c r="E69" s="26" t="str">
        <f>_xlfn.CONCAT("(",FIXED(VLOOKUP($H68,'mod3.fr'!$A:G,4,0),4),")")</f>
        <v>(0.0248)</v>
      </c>
      <c r="F69" s="26" t="str">
        <f>_xlfn.CONCAT("(",FIXED(VLOOKUP($H68,'mod4.fr'!$A:H,4,0),4),")")</f>
        <v>(0.2026)</v>
      </c>
    </row>
    <row r="70" spans="2:8" x14ac:dyDescent="0.25">
      <c r="B70" s="112" t="s">
        <v>106</v>
      </c>
      <c r="C70" s="25"/>
      <c r="D70" s="25"/>
      <c r="E70" s="25"/>
      <c r="F70" s="25" t="str">
        <f>_xlfn.CONCAT(FIXED(VLOOKUP($H70,'mod4.fr'!$A:H,2,0),4)," ",VLOOKUP($H70,'mod4.fr'!$A:H,7,0))</f>
        <v xml:space="preserve">0.0104 </v>
      </c>
      <c r="H70" s="10" t="s">
        <v>106</v>
      </c>
    </row>
    <row r="71" spans="2:8" x14ac:dyDescent="0.25">
      <c r="B71" s="113"/>
      <c r="C71" s="26"/>
      <c r="D71" s="26"/>
      <c r="E71" s="26"/>
      <c r="F71" s="26" t="str">
        <f>_xlfn.CONCAT("(",FIXED(VLOOKUP($H70,'mod4.fr'!$A:H,4,0),4),")")</f>
        <v>(0.0675)</v>
      </c>
    </row>
    <row r="72" spans="2:8" x14ac:dyDescent="0.25">
      <c r="B72" s="17" t="s">
        <v>107</v>
      </c>
      <c r="C72" s="25" t="s">
        <v>624</v>
      </c>
      <c r="D72" s="19" t="s">
        <v>624</v>
      </c>
      <c r="E72" s="25" t="s">
        <v>624</v>
      </c>
      <c r="F72" s="19" t="s">
        <v>111</v>
      </c>
    </row>
    <row r="73" spans="2:8" x14ac:dyDescent="0.25">
      <c r="B73" s="17" t="s">
        <v>108</v>
      </c>
      <c r="C73" s="25" t="s">
        <v>624</v>
      </c>
      <c r="D73" s="19" t="s">
        <v>624</v>
      </c>
      <c r="E73" s="25" t="s">
        <v>624</v>
      </c>
      <c r="F73" s="19" t="s">
        <v>111</v>
      </c>
    </row>
    <row r="74" spans="2:8" x14ac:dyDescent="0.25">
      <c r="B74" s="17" t="s">
        <v>3</v>
      </c>
      <c r="C74" s="30" t="str">
        <f>FIXED('mod2'!B29,2)</f>
        <v>261,377.50</v>
      </c>
      <c r="D74" s="67" t="str">
        <f>FIXED('mod2.fr'!B32,2)</f>
        <v>260,539.10</v>
      </c>
      <c r="E74" s="30" t="str">
        <f>FIXED('mod3.fr'!B42,2)</f>
        <v>260,345.30</v>
      </c>
      <c r="F74" s="67" t="str">
        <f>FIXED('mod4.fr'!B81,2)</f>
        <v>260,374.60</v>
      </c>
    </row>
    <row r="75" spans="2:8" ht="15.75" thickBot="1" x14ac:dyDescent="0.3">
      <c r="B75" s="48" t="s">
        <v>112</v>
      </c>
      <c r="C75" s="41" t="s">
        <v>168</v>
      </c>
      <c r="D75" s="68" t="str">
        <f>FIXED('mod2.fr'!C29,4)</f>
        <v>0.4174</v>
      </c>
      <c r="E75" s="41" t="str">
        <f>FIXED('mod3.fr'!C39,4)</f>
        <v>0.4105</v>
      </c>
      <c r="F75" s="68" t="str">
        <f>FIXED('mod4.fr'!C78,4)</f>
        <v>0.4077</v>
      </c>
    </row>
    <row r="76" spans="2:8" x14ac:dyDescent="0.25">
      <c r="B76" s="118" t="s">
        <v>647</v>
      </c>
      <c r="C76" s="118"/>
      <c r="D76" s="118"/>
      <c r="E76" s="118"/>
      <c r="F76" s="118"/>
    </row>
    <row r="77" spans="2:8" x14ac:dyDescent="0.25">
      <c r="B77" s="119"/>
      <c r="C77" s="119"/>
      <c r="D77" s="119"/>
      <c r="E77" s="119"/>
      <c r="F77" s="119"/>
    </row>
    <row r="78" spans="2:8" x14ac:dyDescent="0.25">
      <c r="B78" s="119"/>
      <c r="C78" s="119"/>
      <c r="D78" s="119"/>
      <c r="E78" s="119"/>
      <c r="F78" s="119"/>
    </row>
  </sheetData>
  <mergeCells count="37">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topLeftCell="A21" workbookViewId="0">
      <selection activeCell="B2" sqref="B2:N100"/>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0" t="s">
        <v>637</v>
      </c>
      <c r="D1" s="120"/>
      <c r="E1" s="120"/>
      <c r="F1" s="120" t="s">
        <v>638</v>
      </c>
      <c r="G1" s="120"/>
      <c r="H1" s="120"/>
      <c r="I1" s="120" t="s">
        <v>89</v>
      </c>
      <c r="J1" s="120"/>
      <c r="K1" s="120"/>
      <c r="L1" s="120" t="s">
        <v>639</v>
      </c>
      <c r="M1" s="120"/>
      <c r="N1" s="120"/>
    </row>
    <row r="2" spans="1:19" x14ac:dyDescent="0.25">
      <c r="B2" t="s">
        <v>146</v>
      </c>
      <c r="C2" t="s">
        <v>147</v>
      </c>
      <c r="D2" t="s">
        <v>148</v>
      </c>
      <c r="E2" t="s">
        <v>149</v>
      </c>
      <c r="F2" t="s">
        <v>150</v>
      </c>
      <c r="G2" t="s">
        <v>151</v>
      </c>
      <c r="H2" t="s">
        <v>152</v>
      </c>
      <c r="I2" t="s">
        <v>153</v>
      </c>
      <c r="J2" t="s">
        <v>154</v>
      </c>
      <c r="K2" t="s">
        <v>155</v>
      </c>
      <c r="L2" t="s">
        <v>156</v>
      </c>
      <c r="M2" t="s">
        <v>157</v>
      </c>
      <c r="N2" t="s">
        <v>158</v>
      </c>
    </row>
    <row r="3" spans="1:19" x14ac:dyDescent="0.25">
      <c r="A3">
        <v>1</v>
      </c>
      <c r="B3" t="s">
        <v>119</v>
      </c>
      <c r="C3">
        <v>0.11918289002343201</v>
      </c>
      <c r="D3">
        <v>0.10026266174145</v>
      </c>
      <c r="E3">
        <v>0.234555133608111</v>
      </c>
      <c r="F3">
        <v>-0.17978500234784101</v>
      </c>
      <c r="G3">
        <v>0.141709313748969</v>
      </c>
      <c r="H3">
        <v>0.20455212107219101</v>
      </c>
      <c r="I3">
        <v>4.1782468397930497E-2</v>
      </c>
      <c r="J3">
        <v>7.6472199071953295E-2</v>
      </c>
      <c r="K3">
        <v>0.584808455240166</v>
      </c>
      <c r="L3">
        <v>-0.205403087370781</v>
      </c>
      <c r="M3">
        <v>0.108425915609847</v>
      </c>
      <c r="N3">
        <v>5.81706730195981E-2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-0.11351266643052101</v>
      </c>
      <c r="D4">
        <v>5.6109824508285597E-2</v>
      </c>
      <c r="E4">
        <v>4.3068569763574198E-2</v>
      </c>
      <c r="F4">
        <v>-5.96045994069326E-2</v>
      </c>
      <c r="G4">
        <v>4.6804951678268501E-2</v>
      </c>
      <c r="H4">
        <v>0.202852087469342</v>
      </c>
      <c r="I4">
        <v>-2.3975428561119502E-2</v>
      </c>
      <c r="J4">
        <v>3.5623395888332798E-2</v>
      </c>
      <c r="K4">
        <v>0.50093151943550995</v>
      </c>
      <c r="L4">
        <v>-2.2115594612957701E-2</v>
      </c>
      <c r="M4">
        <v>3.2538394456856599E-2</v>
      </c>
      <c r="N4">
        <v>0.49670907471758402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-0.16702113106911801</v>
      </c>
      <c r="D5">
        <v>5.8356398423333997E-2</v>
      </c>
      <c r="E5">
        <v>4.2086041362740002E-3</v>
      </c>
      <c r="F5">
        <v>4.6479361794766798E-2</v>
      </c>
      <c r="G5">
        <v>6.0069168815949502E-2</v>
      </c>
      <c r="H5">
        <v>0.43907035076913697</v>
      </c>
      <c r="I5">
        <v>-0.131873174125758</v>
      </c>
      <c r="J5">
        <v>3.7214440699129402E-2</v>
      </c>
      <c r="K5">
        <v>3.9470029058330498E-4</v>
      </c>
      <c r="L5">
        <v>-2.6472900595904101E-2</v>
      </c>
      <c r="M5">
        <v>4.0115751106221099E-2</v>
      </c>
      <c r="N5">
        <v>0.50930974225801595</v>
      </c>
      <c r="P5" t="str">
        <f>IF(E5&lt;0.001,"***",IF(E5&lt;0.01,"**",IF(E5&lt;0.05,"*",IF(E5&lt;0.1,"^",""))))</f>
        <v>**</v>
      </c>
      <c r="Q5" t="str">
        <f t="shared" si="1"/>
        <v/>
      </c>
      <c r="R5" t="str">
        <f t="shared" si="2"/>
        <v>***</v>
      </c>
      <c r="S5" t="str">
        <f t="shared" si="3"/>
        <v/>
      </c>
    </row>
    <row r="6" spans="1:19" x14ac:dyDescent="0.25">
      <c r="A6">
        <v>4</v>
      </c>
      <c r="B6" t="s">
        <v>24</v>
      </c>
      <c r="C6">
        <v>-3.6523491286680199E-2</v>
      </c>
      <c r="D6">
        <v>6.1356775838174699E-2</v>
      </c>
      <c r="E6">
        <v>0.551666890857195</v>
      </c>
      <c r="F6">
        <v>-2.1743404611272998E-2</v>
      </c>
      <c r="G6">
        <v>6.41442286320109E-2</v>
      </c>
      <c r="H6">
        <v>0.73462721628385497</v>
      </c>
      <c r="I6">
        <v>-1.1957592221374E-2</v>
      </c>
      <c r="J6">
        <v>4.5958947492593799E-2</v>
      </c>
      <c r="K6">
        <v>0.79472504390475496</v>
      </c>
      <c r="L6">
        <v>-3.6458549644412599E-2</v>
      </c>
      <c r="M6">
        <v>4.4586829546075901E-2</v>
      </c>
      <c r="N6">
        <v>0.41352980266424</v>
      </c>
      <c r="P6" t="str">
        <f t="shared" si="0"/>
        <v/>
      </c>
      <c r="Q6" t="str">
        <f t="shared" si="1"/>
        <v/>
      </c>
      <c r="R6" t="str">
        <f t="shared" si="2"/>
        <v/>
      </c>
      <c r="S6" t="str">
        <f t="shared" si="3"/>
        <v/>
      </c>
    </row>
    <row r="7" spans="1:19" x14ac:dyDescent="0.25">
      <c r="A7">
        <v>5</v>
      </c>
      <c r="B7" t="s">
        <v>23</v>
      </c>
      <c r="C7">
        <v>-0.27954012730040201</v>
      </c>
      <c r="D7">
        <v>5.5212923437569103E-2</v>
      </c>
      <c r="E7" s="1">
        <v>4.1282377805096402E-7</v>
      </c>
      <c r="F7">
        <v>-0.157324771265441</v>
      </c>
      <c r="G7">
        <v>5.2654293486339099E-2</v>
      </c>
      <c r="H7">
        <v>2.8091876739872999E-3</v>
      </c>
      <c r="I7">
        <v>-0.22747945411312601</v>
      </c>
      <c r="J7">
        <v>4.17322766002634E-2</v>
      </c>
      <c r="K7" s="1">
        <v>5.0108876936683102E-8</v>
      </c>
      <c r="L7">
        <v>-0.156744153817585</v>
      </c>
      <c r="M7">
        <v>4.1501307447139202E-2</v>
      </c>
      <c r="N7">
        <v>1.5882522621935E-4</v>
      </c>
      <c r="P7" t="str">
        <f t="shared" si="0"/>
        <v>***</v>
      </c>
      <c r="Q7" t="str">
        <f t="shared" si="1"/>
        <v>**</v>
      </c>
      <c r="R7" t="str">
        <f t="shared" si="2"/>
        <v>***</v>
      </c>
      <c r="S7" t="str">
        <f t="shared" si="3"/>
        <v>***</v>
      </c>
    </row>
    <row r="8" spans="1:19" x14ac:dyDescent="0.25">
      <c r="A8">
        <v>6</v>
      </c>
      <c r="B8" t="s">
        <v>25</v>
      </c>
      <c r="C8">
        <v>3.9223607665903298E-2</v>
      </c>
      <c r="D8">
        <v>4.2266412322718099E-2</v>
      </c>
      <c r="E8">
        <v>0.35340294244820297</v>
      </c>
      <c r="F8">
        <v>-7.5574665234359401E-3</v>
      </c>
      <c r="G8">
        <v>5.1112358974254597E-2</v>
      </c>
      <c r="H8">
        <v>0.88245336266643404</v>
      </c>
      <c r="I8">
        <v>3.7076853185377998E-2</v>
      </c>
      <c r="J8">
        <v>4.2232702081515597E-2</v>
      </c>
      <c r="K8">
        <v>0.37998817083469499</v>
      </c>
      <c r="L8">
        <v>-7.0549334755293097E-3</v>
      </c>
      <c r="M8">
        <v>5.1140840617428997E-2</v>
      </c>
      <c r="N8">
        <v>0.89027909141001504</v>
      </c>
      <c r="P8" t="str">
        <f t="shared" si="0"/>
        <v/>
      </c>
      <c r="Q8" t="str">
        <f t="shared" si="1"/>
        <v/>
      </c>
      <c r="R8" t="str">
        <f t="shared" si="2"/>
        <v/>
      </c>
      <c r="S8" t="str">
        <f t="shared" si="3"/>
        <v/>
      </c>
    </row>
    <row r="9" spans="1:19" x14ac:dyDescent="0.25">
      <c r="A9">
        <v>7</v>
      </c>
      <c r="B9" t="s">
        <v>26</v>
      </c>
      <c r="C9">
        <v>-0.165081262076653</v>
      </c>
      <c r="D9">
        <v>7.0991812500225807E-2</v>
      </c>
      <c r="E9">
        <v>2.0052913412098802E-2</v>
      </c>
      <c r="F9">
        <v>-1.48209149098542E-2</v>
      </c>
      <c r="G9">
        <v>9.41360885857669E-2</v>
      </c>
      <c r="H9">
        <v>0.87489701013465704</v>
      </c>
      <c r="I9">
        <v>-0.17380106121151501</v>
      </c>
      <c r="J9">
        <v>7.0926534740924502E-2</v>
      </c>
      <c r="K9">
        <v>1.42682614977675E-2</v>
      </c>
      <c r="L9">
        <v>-1.0968909909545599E-2</v>
      </c>
      <c r="M9">
        <v>9.4137341862851304E-2</v>
      </c>
      <c r="N9">
        <v>0.90724021043619396</v>
      </c>
      <c r="P9" t="str">
        <f t="shared" si="0"/>
        <v>*</v>
      </c>
      <c r="Q9" t="str">
        <f t="shared" si="1"/>
        <v/>
      </c>
      <c r="R9" t="str">
        <f t="shared" si="2"/>
        <v>*</v>
      </c>
      <c r="S9" t="str">
        <f t="shared" si="3"/>
        <v/>
      </c>
    </row>
    <row r="10" spans="1:19" x14ac:dyDescent="0.25">
      <c r="A10">
        <v>8</v>
      </c>
      <c r="B10" t="s">
        <v>30</v>
      </c>
      <c r="C10">
        <v>0.17754528147663601</v>
      </c>
      <c r="D10">
        <v>4.62224910008446E-2</v>
      </c>
      <c r="E10">
        <v>1.22483430828213E-4</v>
      </c>
      <c r="F10">
        <v>0.23677914448184101</v>
      </c>
      <c r="G10">
        <v>4.70355506603631E-2</v>
      </c>
      <c r="H10" s="1">
        <v>4.8023335141866905E-7</v>
      </c>
      <c r="I10">
        <v>0.17860567079060199</v>
      </c>
      <c r="J10">
        <v>4.6209639414703699E-2</v>
      </c>
      <c r="K10">
        <v>1.1103588218353E-4</v>
      </c>
      <c r="L10">
        <v>0.239923134217226</v>
      </c>
      <c r="M10">
        <v>4.7055418284263802E-2</v>
      </c>
      <c r="N10" s="1">
        <v>3.41929844549504E-7</v>
      </c>
      <c r="P10" t="str">
        <f t="shared" si="0"/>
        <v>***</v>
      </c>
      <c r="Q10" t="str">
        <f t="shared" si="1"/>
        <v>***</v>
      </c>
      <c r="R10" t="str">
        <f t="shared" si="2"/>
        <v>***</v>
      </c>
      <c r="S10" t="str">
        <f t="shared" si="3"/>
        <v>***</v>
      </c>
    </row>
    <row r="11" spans="1:19" x14ac:dyDescent="0.25">
      <c r="A11">
        <v>9</v>
      </c>
      <c r="B11" t="s">
        <v>27</v>
      </c>
      <c r="C11">
        <v>0.13907557444209601</v>
      </c>
      <c r="D11">
        <v>6.8231621370583306E-2</v>
      </c>
      <c r="E11">
        <v>4.15213159436525E-2</v>
      </c>
      <c r="F11">
        <v>0.18245344579521799</v>
      </c>
      <c r="G11">
        <v>7.3495964577787898E-2</v>
      </c>
      <c r="H11">
        <v>1.30465494173899E-2</v>
      </c>
      <c r="I11">
        <v>0.143369861900003</v>
      </c>
      <c r="J11">
        <v>6.8151881694821101E-2</v>
      </c>
      <c r="K11">
        <v>3.5406227518455999E-2</v>
      </c>
      <c r="L11">
        <v>0.18030518462721701</v>
      </c>
      <c r="M11">
        <v>7.3506143221017506E-2</v>
      </c>
      <c r="N11">
        <v>1.4169919199998901E-2</v>
      </c>
      <c r="P11" t="str">
        <f t="shared" si="0"/>
        <v>*</v>
      </c>
      <c r="Q11" t="str">
        <f t="shared" si="1"/>
        <v>*</v>
      </c>
      <c r="R11" t="str">
        <f t="shared" si="2"/>
        <v>*</v>
      </c>
      <c r="S11" t="str">
        <f t="shared" si="3"/>
        <v>*</v>
      </c>
    </row>
    <row r="12" spans="1:19" x14ac:dyDescent="0.25">
      <c r="A12">
        <v>10</v>
      </c>
      <c r="B12" t="s">
        <v>29</v>
      </c>
      <c r="C12">
        <v>8.1928919203114306E-2</v>
      </c>
      <c r="D12">
        <v>4.4013344732220398E-2</v>
      </c>
      <c r="E12">
        <v>6.2679761979342705E-2</v>
      </c>
      <c r="F12">
        <v>0.13219626155549599</v>
      </c>
      <c r="G12">
        <v>4.0603955907356402E-2</v>
      </c>
      <c r="H12">
        <v>1.1309394940909299E-3</v>
      </c>
      <c r="I12">
        <v>8.4993875488381096E-2</v>
      </c>
      <c r="J12">
        <v>4.3981202869153399E-2</v>
      </c>
      <c r="K12">
        <v>5.3297258678950903E-2</v>
      </c>
      <c r="L12">
        <v>0.13428607489408001</v>
      </c>
      <c r="M12">
        <v>4.0625003416385398E-2</v>
      </c>
      <c r="N12">
        <v>9.4806053923879297E-4</v>
      </c>
      <c r="P12" t="str">
        <f t="shared" si="0"/>
        <v>^</v>
      </c>
      <c r="Q12" t="str">
        <f t="shared" si="1"/>
        <v>**</v>
      </c>
      <c r="R12" t="str">
        <f t="shared" si="2"/>
        <v>^</v>
      </c>
      <c r="S12" t="str">
        <f t="shared" si="3"/>
        <v>***</v>
      </c>
    </row>
    <row r="13" spans="1:19" x14ac:dyDescent="0.25">
      <c r="A13">
        <v>11</v>
      </c>
      <c r="B13" t="s">
        <v>28</v>
      </c>
      <c r="C13">
        <v>3.5558255022476698E-2</v>
      </c>
      <c r="D13">
        <v>0.101466333136927</v>
      </c>
      <c r="E13">
        <v>0.72600560350287002</v>
      </c>
      <c r="F13">
        <v>0.19408842426283501</v>
      </c>
      <c r="G13">
        <v>0.11475687614371299</v>
      </c>
      <c r="H13">
        <v>9.0779321030514004E-2</v>
      </c>
      <c r="I13">
        <v>4.39405295818164E-2</v>
      </c>
      <c r="J13">
        <v>0.10131920778417899</v>
      </c>
      <c r="K13">
        <v>0.66451785327363799</v>
      </c>
      <c r="L13">
        <v>0.18970850509999301</v>
      </c>
      <c r="M13">
        <v>0.11479313586276101</v>
      </c>
      <c r="N13">
        <v>9.8409869784419193E-2</v>
      </c>
      <c r="P13" t="str">
        <f t="shared" si="0"/>
        <v/>
      </c>
      <c r="Q13" t="str">
        <f t="shared" si="1"/>
        <v>^</v>
      </c>
      <c r="R13" t="str">
        <f t="shared" si="2"/>
        <v/>
      </c>
      <c r="S13" t="str">
        <f t="shared" si="3"/>
        <v>^</v>
      </c>
    </row>
    <row r="14" spans="1:19" x14ac:dyDescent="0.25">
      <c r="A14">
        <v>12</v>
      </c>
      <c r="B14" t="s">
        <v>171</v>
      </c>
      <c r="C14">
        <v>-5.6347778753830298E-2</v>
      </c>
      <c r="D14">
        <v>4.8206903685156899E-2</v>
      </c>
      <c r="E14">
        <v>0.24245454724401</v>
      </c>
      <c r="F14">
        <v>-6.3538871346370901E-2</v>
      </c>
      <c r="G14">
        <v>4.7956444320978203E-2</v>
      </c>
      <c r="H14">
        <v>0.18519478751057999</v>
      </c>
      <c r="I14">
        <v>-5.4895228987051799E-2</v>
      </c>
      <c r="J14">
        <v>4.8179192195359599E-2</v>
      </c>
      <c r="K14">
        <v>0.2545375899083</v>
      </c>
      <c r="L14">
        <v>-6.2820710771389801E-2</v>
      </c>
      <c r="M14">
        <v>4.7935098123437103E-2</v>
      </c>
      <c r="N14">
        <v>0.19001429875346099</v>
      </c>
      <c r="P14" t="str">
        <f t="shared" si="0"/>
        <v/>
      </c>
      <c r="Q14" t="str">
        <f t="shared" si="1"/>
        <v/>
      </c>
      <c r="R14" t="str">
        <f t="shared" si="2"/>
        <v/>
      </c>
      <c r="S14" t="str">
        <f t="shared" si="3"/>
        <v/>
      </c>
    </row>
    <row r="15" spans="1:19" x14ac:dyDescent="0.25">
      <c r="A15">
        <v>13</v>
      </c>
      <c r="B15" t="s">
        <v>31</v>
      </c>
      <c r="C15">
        <v>-4.0228203950949698E-2</v>
      </c>
      <c r="D15">
        <v>9.9449497688313699E-3</v>
      </c>
      <c r="E15" s="1">
        <v>5.2303316764201699E-5</v>
      </c>
      <c r="F15">
        <v>-5.8750977174544902E-2</v>
      </c>
      <c r="G15">
        <v>1.0027110180639001E-2</v>
      </c>
      <c r="H15" s="1">
        <v>4.6506507533905497E-9</v>
      </c>
      <c r="I15">
        <v>-3.9944320363223797E-2</v>
      </c>
      <c r="J15">
        <v>9.9355774062014294E-3</v>
      </c>
      <c r="K15" s="1">
        <v>5.8116167031996298E-5</v>
      </c>
      <c r="L15">
        <v>-5.9028258226757002E-2</v>
      </c>
      <c r="M15">
        <v>1.00174966548583E-2</v>
      </c>
      <c r="N15" s="1">
        <v>3.8035949945225403E-9</v>
      </c>
      <c r="P15" t="str">
        <f t="shared" si="0"/>
        <v>***</v>
      </c>
      <c r="Q15" t="str">
        <f t="shared" si="1"/>
        <v>***</v>
      </c>
      <c r="R15" t="str">
        <f t="shared" si="2"/>
        <v>***</v>
      </c>
      <c r="S15" t="str">
        <f t="shared" si="3"/>
        <v>***</v>
      </c>
    </row>
    <row r="16" spans="1:19" x14ac:dyDescent="0.25">
      <c r="A16">
        <v>14</v>
      </c>
      <c r="B16" t="s">
        <v>32</v>
      </c>
      <c r="C16">
        <v>2.24486787574091E-2</v>
      </c>
      <c r="D16">
        <v>1.9649805509846401E-2</v>
      </c>
      <c r="E16">
        <v>0.25327212509404001</v>
      </c>
      <c r="F16">
        <v>2.5268258124677902E-2</v>
      </c>
      <c r="G16">
        <v>2.50340540901887E-2</v>
      </c>
      <c r="H16">
        <v>0.31280421132999098</v>
      </c>
      <c r="I16">
        <v>2.09307232511141E-2</v>
      </c>
      <c r="J16">
        <v>1.96460336820009E-2</v>
      </c>
      <c r="K16">
        <v>0.28669866448794901</v>
      </c>
      <c r="L16">
        <v>2.4950064964133802E-2</v>
      </c>
      <c r="M16">
        <v>2.5045506616212802E-2</v>
      </c>
      <c r="N16">
        <v>0.31915819164972797</v>
      </c>
      <c r="P16" t="str">
        <f t="shared" si="0"/>
        <v/>
      </c>
      <c r="Q16" t="str">
        <f t="shared" si="1"/>
        <v/>
      </c>
      <c r="R16" t="str">
        <f t="shared" si="2"/>
        <v/>
      </c>
      <c r="S16" t="str">
        <f t="shared" si="3"/>
        <v/>
      </c>
    </row>
    <row r="17" spans="1:19" x14ac:dyDescent="0.25">
      <c r="A17">
        <v>15</v>
      </c>
      <c r="B17" t="s">
        <v>33</v>
      </c>
      <c r="C17">
        <v>2.6743014427351299E-2</v>
      </c>
      <c r="D17">
        <v>6.2268746054934499E-3</v>
      </c>
      <c r="E17" s="1">
        <v>1.7487198393673099E-5</v>
      </c>
      <c r="F17">
        <v>5.7645691393947603E-3</v>
      </c>
      <c r="G17">
        <v>5.2547777457924499E-3</v>
      </c>
      <c r="H17">
        <v>0.272634907339798</v>
      </c>
      <c r="I17">
        <v>2.67236529496938E-2</v>
      </c>
      <c r="J17">
        <v>6.2290434060095698E-3</v>
      </c>
      <c r="K17" s="1">
        <v>1.78536682430286E-5</v>
      </c>
      <c r="L17">
        <v>5.7610220254861004E-3</v>
      </c>
      <c r="M17">
        <v>5.2603558167276E-3</v>
      </c>
      <c r="N17">
        <v>0.27343898978942199</v>
      </c>
      <c r="P17" t="str">
        <f t="shared" si="0"/>
        <v>***</v>
      </c>
      <c r="Q17" t="str">
        <f t="shared" si="1"/>
        <v/>
      </c>
      <c r="R17" t="str">
        <f t="shared" si="2"/>
        <v>***</v>
      </c>
      <c r="S17" t="str">
        <f t="shared" si="3"/>
        <v/>
      </c>
    </row>
    <row r="18" spans="1:19" x14ac:dyDescent="0.25">
      <c r="A18">
        <v>16</v>
      </c>
      <c r="B18" t="s">
        <v>117</v>
      </c>
      <c r="C18">
        <v>-7.0420342016086204E-3</v>
      </c>
      <c r="D18">
        <v>9.0355995178124007E-3</v>
      </c>
      <c r="E18">
        <v>0.435764462456389</v>
      </c>
      <c r="F18">
        <v>-1.4731670393589901E-2</v>
      </c>
      <c r="G18">
        <v>9.3021399899348902E-3</v>
      </c>
      <c r="H18">
        <v>0.11326515504058</v>
      </c>
      <c r="I18">
        <v>-6.8176828630401604E-3</v>
      </c>
      <c r="J18">
        <v>9.0284258547576792E-3</v>
      </c>
      <c r="K18">
        <v>0.45016781810988798</v>
      </c>
      <c r="L18">
        <v>-1.48086444300415E-2</v>
      </c>
      <c r="M18">
        <v>9.3017948910063698E-3</v>
      </c>
      <c r="N18">
        <v>0.111380188369796</v>
      </c>
      <c r="P18" t="str">
        <f t="shared" si="0"/>
        <v/>
      </c>
      <c r="Q18" t="str">
        <f t="shared" si="1"/>
        <v/>
      </c>
      <c r="R18" t="str">
        <f t="shared" si="2"/>
        <v/>
      </c>
      <c r="S18" t="str">
        <f t="shared" si="3"/>
        <v/>
      </c>
    </row>
    <row r="19" spans="1:19" x14ac:dyDescent="0.25">
      <c r="A19">
        <v>17</v>
      </c>
      <c r="B19" t="s">
        <v>34</v>
      </c>
      <c r="C19">
        <v>4.8533297615813396E-3</v>
      </c>
      <c r="D19">
        <v>7.3273917505262099E-4</v>
      </c>
      <c r="E19" s="1">
        <v>3.5068836723439699E-11</v>
      </c>
      <c r="F19">
        <v>3.7158743259858499E-3</v>
      </c>
      <c r="G19">
        <v>6.9057827377066896E-4</v>
      </c>
      <c r="H19" s="1">
        <v>7.4149132722744997E-8</v>
      </c>
      <c r="I19">
        <v>4.8757350986712101E-3</v>
      </c>
      <c r="J19">
        <v>7.3276417230198096E-4</v>
      </c>
      <c r="K19" s="1">
        <v>2.8543833963112801E-11</v>
      </c>
      <c r="L19">
        <v>3.69745124107407E-3</v>
      </c>
      <c r="M19">
        <v>6.9107601907779002E-4</v>
      </c>
      <c r="N19" s="1">
        <v>8.7817522920197204E-8</v>
      </c>
      <c r="P19" t="str">
        <f t="shared" si="0"/>
        <v>***</v>
      </c>
      <c r="Q19" t="str">
        <f t="shared" si="1"/>
        <v>***</v>
      </c>
      <c r="R19" t="str">
        <f t="shared" si="2"/>
        <v>***</v>
      </c>
      <c r="S19" t="str">
        <f t="shared" si="3"/>
        <v>***</v>
      </c>
    </row>
    <row r="20" spans="1:19" x14ac:dyDescent="0.25">
      <c r="A20">
        <v>18</v>
      </c>
      <c r="B20" t="s">
        <v>35</v>
      </c>
      <c r="C20">
        <v>-7.3974754517722803E-4</v>
      </c>
      <c r="D20">
        <v>3.6134287982426299E-4</v>
      </c>
      <c r="E20">
        <v>4.0636712718749003E-2</v>
      </c>
      <c r="F20">
        <v>-3.9942426993588203E-4</v>
      </c>
      <c r="G20">
        <v>3.0648240822000398E-4</v>
      </c>
      <c r="H20">
        <v>0.19248823196752901</v>
      </c>
      <c r="I20">
        <v>-7.0966327346374397E-4</v>
      </c>
      <c r="J20">
        <v>3.6058018676730398E-4</v>
      </c>
      <c r="K20">
        <v>4.9054807591717903E-2</v>
      </c>
      <c r="L20">
        <v>-3.8234562374320598E-4</v>
      </c>
      <c r="M20">
        <v>3.0631054007756602E-4</v>
      </c>
      <c r="N20">
        <v>0.211947296773285</v>
      </c>
      <c r="P20" t="str">
        <f t="shared" si="0"/>
        <v>*</v>
      </c>
      <c r="Q20" t="str">
        <f t="shared" si="1"/>
        <v/>
      </c>
      <c r="R20" t="str">
        <f t="shared" si="2"/>
        <v>*</v>
      </c>
      <c r="S20" t="str">
        <f t="shared" si="3"/>
        <v/>
      </c>
    </row>
    <row r="21" spans="1:19" x14ac:dyDescent="0.25">
      <c r="A21">
        <v>19</v>
      </c>
      <c r="B21" t="s">
        <v>36</v>
      </c>
      <c r="C21">
        <v>1.9114905761054399E-4</v>
      </c>
      <c r="D21">
        <v>1.7533956897927301E-4</v>
      </c>
      <c r="E21">
        <v>0.27564047690400201</v>
      </c>
      <c r="F21">
        <v>4.4218877474136502E-4</v>
      </c>
      <c r="G21">
        <v>1.68343296019506E-4</v>
      </c>
      <c r="H21">
        <v>8.6215143401636701E-3</v>
      </c>
      <c r="I21">
        <v>1.69483207800948E-4</v>
      </c>
      <c r="J21">
        <v>1.7468671366586099E-4</v>
      </c>
      <c r="K21">
        <v>0.33194065370088699</v>
      </c>
      <c r="L21">
        <v>4.35686712198037E-4</v>
      </c>
      <c r="M21">
        <v>1.6827821310595999E-4</v>
      </c>
      <c r="N21">
        <v>9.6231146850005393E-3</v>
      </c>
      <c r="P21" t="str">
        <f t="shared" si="0"/>
        <v/>
      </c>
      <c r="Q21" t="str">
        <f t="shared" si="1"/>
        <v>**</v>
      </c>
      <c r="R21" t="str">
        <f t="shared" si="2"/>
        <v/>
      </c>
      <c r="S21" t="str">
        <f t="shared" si="3"/>
        <v>**</v>
      </c>
    </row>
    <row r="22" spans="1:19" x14ac:dyDescent="0.25">
      <c r="A22">
        <v>20</v>
      </c>
      <c r="B22" t="s">
        <v>37</v>
      </c>
      <c r="C22">
        <v>1.30004479637311E-2</v>
      </c>
      <c r="D22">
        <v>3.0164047208480298E-2</v>
      </c>
      <c r="E22">
        <v>0.66647455069521699</v>
      </c>
      <c r="F22">
        <v>-5.41195913430206E-3</v>
      </c>
      <c r="G22">
        <v>3.1334252307548702E-2</v>
      </c>
      <c r="H22">
        <v>0.86287385349275803</v>
      </c>
      <c r="I22">
        <v>1.2203664295949599E-2</v>
      </c>
      <c r="J22">
        <v>3.01550759372658E-2</v>
      </c>
      <c r="K22">
        <v>0.68570035662128204</v>
      </c>
      <c r="L22">
        <v>-5.6198659262620496E-3</v>
      </c>
      <c r="M22">
        <v>3.1336149859613402E-2</v>
      </c>
      <c r="N22">
        <v>0.85766971795414704</v>
      </c>
      <c r="P22" t="str">
        <f t="shared" si="0"/>
        <v/>
      </c>
      <c r="Q22" t="str">
        <f t="shared" si="1"/>
        <v/>
      </c>
      <c r="R22" t="str">
        <f t="shared" si="2"/>
        <v/>
      </c>
      <c r="S22" t="str">
        <f t="shared" si="3"/>
        <v/>
      </c>
    </row>
    <row r="23" spans="1:19" x14ac:dyDescent="0.25">
      <c r="A23">
        <v>21</v>
      </c>
      <c r="B23" t="s">
        <v>38</v>
      </c>
      <c r="C23">
        <v>6.0936098947532998E-2</v>
      </c>
      <c r="D23">
        <v>4.4127422422363699E-2</v>
      </c>
      <c r="E23">
        <v>0.167305937624316</v>
      </c>
      <c r="F23">
        <v>-6.8013330759690099E-2</v>
      </c>
      <c r="G23">
        <v>4.8217154046339201E-2</v>
      </c>
      <c r="H23">
        <v>0.158373524468126</v>
      </c>
      <c r="I23">
        <v>6.0482745737824702E-2</v>
      </c>
      <c r="J23">
        <v>4.4072929887350502E-2</v>
      </c>
      <c r="K23">
        <v>0.16995972894551101</v>
      </c>
      <c r="L23">
        <v>-6.9367665455847605E-2</v>
      </c>
      <c r="M23">
        <v>4.8183219409514998E-2</v>
      </c>
      <c r="N23">
        <v>0.14996237114844299</v>
      </c>
      <c r="P23" t="str">
        <f t="shared" si="0"/>
        <v/>
      </c>
      <c r="Q23" t="str">
        <f t="shared" si="1"/>
        <v/>
      </c>
      <c r="R23" t="str">
        <f t="shared" si="2"/>
        <v/>
      </c>
      <c r="S23" t="str">
        <f t="shared" si="3"/>
        <v/>
      </c>
    </row>
    <row r="24" spans="1:19" x14ac:dyDescent="0.25">
      <c r="A24">
        <v>22</v>
      </c>
      <c r="B24" t="s">
        <v>40</v>
      </c>
      <c r="C24">
        <v>-0.16226350199547901</v>
      </c>
      <c r="D24">
        <v>5.4865618302725003E-2</v>
      </c>
      <c r="E24">
        <v>3.1017342957683201E-3</v>
      </c>
      <c r="F24">
        <v>-0.31027205532178098</v>
      </c>
      <c r="G24">
        <v>5.2387879661780497E-2</v>
      </c>
      <c r="H24" s="1">
        <v>3.1690573498721599E-9</v>
      </c>
      <c r="I24">
        <v>-0.15893395432101001</v>
      </c>
      <c r="J24">
        <v>5.4863208107208197E-2</v>
      </c>
      <c r="K24">
        <v>3.76853950874811E-3</v>
      </c>
      <c r="L24">
        <v>-0.31089019795228301</v>
      </c>
      <c r="M24">
        <v>5.2467129520361901E-2</v>
      </c>
      <c r="N24" s="1">
        <v>3.11485048865023E-9</v>
      </c>
      <c r="P24" t="str">
        <f t="shared" si="0"/>
        <v>**</v>
      </c>
      <c r="Q24" t="str">
        <f t="shared" si="1"/>
        <v>***</v>
      </c>
      <c r="R24" t="str">
        <f t="shared" si="2"/>
        <v>**</v>
      </c>
      <c r="S24" t="str">
        <f t="shared" si="3"/>
        <v>***</v>
      </c>
    </row>
    <row r="25" spans="1:19" x14ac:dyDescent="0.25">
      <c r="A25">
        <v>23</v>
      </c>
      <c r="B25" t="s">
        <v>41</v>
      </c>
      <c r="C25">
        <v>-5.4383382071764699E-2</v>
      </c>
      <c r="D25">
        <v>4.4475992775763203E-2</v>
      </c>
      <c r="E25">
        <v>0.22142106135408399</v>
      </c>
      <c r="F25">
        <v>-0.18713579928851401</v>
      </c>
      <c r="G25">
        <v>4.3966922023826301E-2</v>
      </c>
      <c r="H25" s="1">
        <v>2.0785069645534699E-5</v>
      </c>
      <c r="I25">
        <v>-5.3328326614842901E-2</v>
      </c>
      <c r="J25">
        <v>4.4495690620999298E-2</v>
      </c>
      <c r="K25">
        <v>0.23072031215748401</v>
      </c>
      <c r="L25">
        <v>-0.18849352119451901</v>
      </c>
      <c r="M25">
        <v>4.4018543513472702E-2</v>
      </c>
      <c r="N25" s="1">
        <v>1.8510529988358098E-5</v>
      </c>
      <c r="P25" t="str">
        <f t="shared" si="0"/>
        <v/>
      </c>
      <c r="Q25" t="str">
        <f t="shared" si="1"/>
        <v>***</v>
      </c>
      <c r="R25" t="str">
        <f t="shared" si="2"/>
        <v/>
      </c>
      <c r="S25" t="str">
        <f t="shared" si="3"/>
        <v>***</v>
      </c>
    </row>
    <row r="26" spans="1:19" x14ac:dyDescent="0.25">
      <c r="A26">
        <v>24</v>
      </c>
      <c r="B26" t="s">
        <v>39</v>
      </c>
      <c r="C26">
        <v>-5.5508681422899997E-2</v>
      </c>
      <c r="D26">
        <v>5.0545251639227497E-2</v>
      </c>
      <c r="E26">
        <v>0.27211815025281699</v>
      </c>
      <c r="F26">
        <v>-0.203237833379838</v>
      </c>
      <c r="G26">
        <v>4.7967768837822701E-2</v>
      </c>
      <c r="H26" s="1">
        <v>2.2655984476149801E-5</v>
      </c>
      <c r="I26">
        <v>-5.4447452241161799E-2</v>
      </c>
      <c r="J26">
        <v>5.0568302374717197E-2</v>
      </c>
      <c r="K26">
        <v>0.28160935394874698</v>
      </c>
      <c r="L26">
        <v>-0.205819846271071</v>
      </c>
      <c r="M26">
        <v>4.8022927760248399E-2</v>
      </c>
      <c r="N26" s="1">
        <v>1.8202846889248101E-5</v>
      </c>
      <c r="P26" t="str">
        <f t="shared" si="0"/>
        <v/>
      </c>
      <c r="Q26" t="str">
        <f t="shared" si="1"/>
        <v>***</v>
      </c>
      <c r="R26" t="str">
        <f t="shared" si="2"/>
        <v/>
      </c>
      <c r="S26" t="str">
        <f t="shared" si="3"/>
        <v>***</v>
      </c>
    </row>
    <row r="27" spans="1:19" x14ac:dyDescent="0.25">
      <c r="A27">
        <v>25</v>
      </c>
      <c r="B27" t="s">
        <v>43</v>
      </c>
      <c r="C27">
        <v>-8.0879891476028407E-2</v>
      </c>
      <c r="D27">
        <v>1.06394582570452E-2</v>
      </c>
      <c r="E27" s="1">
        <v>2.9198865547641598E-14</v>
      </c>
      <c r="F27">
        <v>-8.6747318569515994E-2</v>
      </c>
      <c r="G27">
        <v>1.0215237111513601E-2</v>
      </c>
      <c r="H27">
        <v>0</v>
      </c>
      <c r="I27">
        <v>-8.0349008374299702E-2</v>
      </c>
      <c r="J27">
        <v>1.0636671580069699E-2</v>
      </c>
      <c r="K27" s="1">
        <v>4.2188474935755898E-14</v>
      </c>
      <c r="L27">
        <v>-8.6739929209841596E-2</v>
      </c>
      <c r="M27">
        <v>1.0218519806907101E-2</v>
      </c>
      <c r="N27">
        <v>0</v>
      </c>
      <c r="P27" t="str">
        <f t="shared" si="0"/>
        <v>***</v>
      </c>
      <c r="Q27" t="str">
        <f t="shared" si="1"/>
        <v>***</v>
      </c>
      <c r="R27" t="str">
        <f t="shared" si="2"/>
        <v>***</v>
      </c>
      <c r="S27" t="str">
        <f t="shared" si="3"/>
        <v>***</v>
      </c>
    </row>
    <row r="28" spans="1:19" x14ac:dyDescent="0.25">
      <c r="A28">
        <v>26</v>
      </c>
      <c r="B28" t="s">
        <v>44</v>
      </c>
      <c r="C28">
        <v>3.3083455269617298E-2</v>
      </c>
      <c r="D28">
        <v>2.50301676772237E-2</v>
      </c>
      <c r="E28">
        <v>0.18625366014297601</v>
      </c>
      <c r="F28">
        <v>1.2818678272419099E-2</v>
      </c>
      <c r="G28">
        <v>2.5823568430163601E-2</v>
      </c>
      <c r="H28">
        <v>0.61961607925629703</v>
      </c>
      <c r="I28">
        <v>3.2689094010492803E-2</v>
      </c>
      <c r="J28">
        <v>2.50345755201749E-2</v>
      </c>
      <c r="K28">
        <v>0.19163491124356299</v>
      </c>
      <c r="L28">
        <v>1.3365364659166301E-2</v>
      </c>
      <c r="M28">
        <v>2.5839345621376599E-2</v>
      </c>
      <c r="N28">
        <v>0.60498264836346605</v>
      </c>
      <c r="P28" t="str">
        <f t="shared" si="0"/>
        <v/>
      </c>
      <c r="Q28" t="str">
        <f t="shared" si="1"/>
        <v/>
      </c>
      <c r="R28" t="str">
        <f t="shared" si="2"/>
        <v/>
      </c>
      <c r="S28" t="str">
        <f t="shared" si="3"/>
        <v/>
      </c>
    </row>
    <row r="29" spans="1:19" x14ac:dyDescent="0.25">
      <c r="A29">
        <v>27</v>
      </c>
      <c r="B29" t="s">
        <v>129</v>
      </c>
      <c r="C29">
        <v>0.31955011693110502</v>
      </c>
      <c r="D29">
        <v>0.43714174069226902</v>
      </c>
      <c r="E29">
        <v>0.46477984530961403</v>
      </c>
      <c r="F29">
        <v>0.44631811929710202</v>
      </c>
      <c r="G29">
        <v>0.23070784587099599</v>
      </c>
      <c r="H29">
        <v>5.3044339717834198E-2</v>
      </c>
      <c r="I29">
        <v>0.32298105832909002</v>
      </c>
      <c r="J29">
        <v>0.43713425274275097</v>
      </c>
      <c r="K29">
        <v>0.459991951989346</v>
      </c>
      <c r="L29">
        <v>0.44284172263078497</v>
      </c>
      <c r="M29">
        <v>0.23079338763004301</v>
      </c>
      <c r="N29">
        <v>5.5012189512455498E-2</v>
      </c>
      <c r="P29" t="str">
        <f t="shared" si="0"/>
        <v/>
      </c>
      <c r="Q29" t="str">
        <f t="shared" si="1"/>
        <v>^</v>
      </c>
      <c r="R29" t="str">
        <f t="shared" si="2"/>
        <v/>
      </c>
      <c r="S29" t="str">
        <f t="shared" si="3"/>
        <v>^</v>
      </c>
    </row>
    <row r="30" spans="1:19" x14ac:dyDescent="0.25">
      <c r="A30">
        <v>28</v>
      </c>
      <c r="B30" t="s">
        <v>143</v>
      </c>
      <c r="C30">
        <v>-4.8743365507227304E-3</v>
      </c>
      <c r="D30">
        <v>0.46159490037309298</v>
      </c>
      <c r="E30">
        <v>0.99157467814994604</v>
      </c>
      <c r="F30">
        <v>-6.8581168596821798E-2</v>
      </c>
      <c r="G30">
        <v>0.27792934950224601</v>
      </c>
      <c r="H30">
        <v>0.80509585586603305</v>
      </c>
      <c r="I30">
        <v>4.9883287180612604E-4</v>
      </c>
      <c r="J30">
        <v>0.46154506924062699</v>
      </c>
      <c r="K30">
        <v>0.999137655245665</v>
      </c>
      <c r="L30">
        <v>-8.4189368393060293E-2</v>
      </c>
      <c r="M30">
        <v>0.27807446462025898</v>
      </c>
      <c r="N30">
        <v>0.76207402009866299</v>
      </c>
      <c r="P30" t="str">
        <f t="shared" si="0"/>
        <v/>
      </c>
      <c r="Q30" t="str">
        <f t="shared" si="1"/>
        <v/>
      </c>
      <c r="R30" t="str">
        <f t="shared" si="2"/>
        <v/>
      </c>
      <c r="S30" t="str">
        <f t="shared" si="3"/>
        <v/>
      </c>
    </row>
    <row r="31" spans="1:19" x14ac:dyDescent="0.25">
      <c r="A31">
        <v>29</v>
      </c>
      <c r="B31" t="s">
        <v>46</v>
      </c>
      <c r="C31">
        <v>0.110255953285778</v>
      </c>
      <c r="D31">
        <v>0.44826197995137301</v>
      </c>
      <c r="E31">
        <v>0.80571071574866704</v>
      </c>
      <c r="F31">
        <v>0.20634115190621399</v>
      </c>
      <c r="G31">
        <v>0.24783132104887201</v>
      </c>
      <c r="H31">
        <v>0.40507765724569</v>
      </c>
      <c r="I31">
        <v>0.11485602300947</v>
      </c>
      <c r="J31">
        <v>0.44823138110420302</v>
      </c>
      <c r="K31">
        <v>0.79776343277246398</v>
      </c>
      <c r="L31">
        <v>0.20349195617868199</v>
      </c>
      <c r="M31">
        <v>0.24792112536309499</v>
      </c>
      <c r="N31">
        <v>0.41176411313424299</v>
      </c>
      <c r="P31" t="str">
        <f t="shared" si="0"/>
        <v/>
      </c>
      <c r="Q31" t="str">
        <f t="shared" si="1"/>
        <v/>
      </c>
      <c r="R31" t="str">
        <f t="shared" si="2"/>
        <v/>
      </c>
      <c r="S31" t="str">
        <f t="shared" si="3"/>
        <v/>
      </c>
    </row>
    <row r="32" spans="1:19" x14ac:dyDescent="0.25">
      <c r="A32">
        <v>30</v>
      </c>
      <c r="B32" t="s">
        <v>127</v>
      </c>
      <c r="C32">
        <v>-0.20396457394592199</v>
      </c>
      <c r="D32">
        <v>0.45724947408967098</v>
      </c>
      <c r="E32">
        <v>0.65554778657191903</v>
      </c>
      <c r="F32">
        <v>0.10300019308123801</v>
      </c>
      <c r="G32">
        <v>0.25350836988877101</v>
      </c>
      <c r="H32">
        <v>0.68452293193996006</v>
      </c>
      <c r="I32">
        <v>-0.198944268508601</v>
      </c>
      <c r="J32">
        <v>0.457216483089604</v>
      </c>
      <c r="K32">
        <v>0.66347495810384904</v>
      </c>
      <c r="L32">
        <v>0.102533071317005</v>
      </c>
      <c r="M32">
        <v>0.25364191828603</v>
      </c>
      <c r="N32">
        <v>0.68603374244333404</v>
      </c>
      <c r="P32" t="str">
        <f t="shared" si="0"/>
        <v/>
      </c>
      <c r="Q32" t="str">
        <f t="shared" si="1"/>
        <v/>
      </c>
      <c r="R32" t="str">
        <f t="shared" si="2"/>
        <v/>
      </c>
      <c r="S32" t="str">
        <f t="shared" si="3"/>
        <v/>
      </c>
    </row>
    <row r="33" spans="1:19" x14ac:dyDescent="0.25">
      <c r="A33">
        <v>31</v>
      </c>
      <c r="B33" t="s">
        <v>128</v>
      </c>
      <c r="C33">
        <v>0.150131515363496</v>
      </c>
      <c r="D33">
        <v>0.45387362348324101</v>
      </c>
      <c r="E33">
        <v>0.74081200346871501</v>
      </c>
      <c r="F33">
        <v>8.8128227460459702E-2</v>
      </c>
      <c r="G33">
        <v>0.247955307079157</v>
      </c>
      <c r="H33">
        <v>0.72227511220359697</v>
      </c>
      <c r="I33">
        <v>0.15164570551859699</v>
      </c>
      <c r="J33">
        <v>0.453862979100707</v>
      </c>
      <c r="K33">
        <v>0.73828733456710505</v>
      </c>
      <c r="L33">
        <v>8.1491272297544604E-2</v>
      </c>
      <c r="M33">
        <v>0.24817255990649001</v>
      </c>
      <c r="N33">
        <v>0.74263542997951104</v>
      </c>
      <c r="P33" t="str">
        <f t="shared" si="0"/>
        <v/>
      </c>
      <c r="Q33" t="str">
        <f t="shared" si="1"/>
        <v/>
      </c>
      <c r="R33" t="str">
        <f t="shared" si="2"/>
        <v/>
      </c>
      <c r="S33" t="str">
        <f t="shared" si="3"/>
        <v/>
      </c>
    </row>
    <row r="34" spans="1:19" x14ac:dyDescent="0.25">
      <c r="A34">
        <v>32</v>
      </c>
      <c r="B34" t="s">
        <v>45</v>
      </c>
      <c r="C34">
        <v>0.23117815376408599</v>
      </c>
      <c r="D34">
        <v>0.53106433386149299</v>
      </c>
      <c r="E34">
        <v>0.66333669125893802</v>
      </c>
      <c r="F34">
        <v>0.25129062499250598</v>
      </c>
      <c r="G34">
        <v>0.34581575770406198</v>
      </c>
      <c r="H34">
        <v>0.46743400324684797</v>
      </c>
      <c r="I34">
        <v>0.240669890404593</v>
      </c>
      <c r="J34">
        <v>0.53089173046329297</v>
      </c>
      <c r="K34">
        <v>0.65031012698966995</v>
      </c>
      <c r="L34">
        <v>0.25872341645659402</v>
      </c>
      <c r="M34">
        <v>0.34589978969915802</v>
      </c>
      <c r="N34">
        <v>0.45447694388763499</v>
      </c>
      <c r="P34" t="str">
        <f t="shared" si="0"/>
        <v/>
      </c>
      <c r="Q34" t="str">
        <f t="shared" si="1"/>
        <v/>
      </c>
      <c r="R34" t="str">
        <f t="shared" si="2"/>
        <v/>
      </c>
      <c r="S34" t="str">
        <f t="shared" si="3"/>
        <v/>
      </c>
    </row>
    <row r="35" spans="1:19" x14ac:dyDescent="0.25">
      <c r="A35">
        <v>33</v>
      </c>
      <c r="B35" t="s">
        <v>106</v>
      </c>
      <c r="C35">
        <v>1.29854657071656E-2</v>
      </c>
      <c r="D35">
        <v>0.111709834822505</v>
      </c>
      <c r="E35">
        <v>0.90746010495138096</v>
      </c>
      <c r="F35">
        <v>-2.4448165033428499E-3</v>
      </c>
      <c r="G35">
        <v>8.5509838721534601E-2</v>
      </c>
      <c r="H35">
        <v>0.97719074623233504</v>
      </c>
      <c r="I35">
        <v>1.43881384641377E-2</v>
      </c>
      <c r="J35">
        <v>0.11167173890573499</v>
      </c>
      <c r="K35">
        <v>0.89748176231141497</v>
      </c>
      <c r="L35">
        <v>-3.5417017925796599E-3</v>
      </c>
      <c r="M35">
        <v>8.5535950710253494E-2</v>
      </c>
      <c r="N35">
        <v>0.96697222756589196</v>
      </c>
      <c r="P35" t="str">
        <f t="shared" si="0"/>
        <v/>
      </c>
      <c r="Q35" t="str">
        <f t="shared" si="1"/>
        <v/>
      </c>
      <c r="R35" t="str">
        <f t="shared" si="2"/>
        <v/>
      </c>
      <c r="S35" t="str">
        <f t="shared" si="3"/>
        <v/>
      </c>
    </row>
    <row r="36" spans="1:19" x14ac:dyDescent="0.25">
      <c r="A36">
        <v>34</v>
      </c>
      <c r="B36" t="s">
        <v>47</v>
      </c>
      <c r="C36">
        <v>-8.1096578973182207E-3</v>
      </c>
      <c r="D36">
        <v>0.32037828526400403</v>
      </c>
      <c r="E36">
        <v>0.97980549804392902</v>
      </c>
      <c r="F36">
        <v>0.385969320485546</v>
      </c>
      <c r="G36">
        <v>0.27975903526205798</v>
      </c>
      <c r="H36">
        <v>0.16769469068093501</v>
      </c>
      <c r="I36">
        <v>-1.0100141479605E-2</v>
      </c>
      <c r="J36">
        <v>0.32055195329274699</v>
      </c>
      <c r="K36">
        <v>0.974863938211328</v>
      </c>
      <c r="L36">
        <v>0.36543442196947701</v>
      </c>
      <c r="M36">
        <v>0.27946229288005198</v>
      </c>
      <c r="N36">
        <v>0.190997447334744</v>
      </c>
      <c r="P36" t="str">
        <f t="shared" si="0"/>
        <v/>
      </c>
      <c r="Q36" t="str">
        <f t="shared" si="1"/>
        <v/>
      </c>
      <c r="R36" t="str">
        <f t="shared" si="2"/>
        <v/>
      </c>
      <c r="S36" t="str">
        <f t="shared" si="3"/>
        <v/>
      </c>
    </row>
    <row r="37" spans="1:19" x14ac:dyDescent="0.25">
      <c r="A37">
        <v>35</v>
      </c>
      <c r="B37" t="s">
        <v>62</v>
      </c>
      <c r="C37">
        <v>-2.20314308843057E-3</v>
      </c>
      <c r="D37">
        <v>0.25889183277773897</v>
      </c>
      <c r="E37">
        <v>0.99321016572808896</v>
      </c>
      <c r="F37">
        <v>0.19421818913703401</v>
      </c>
      <c r="G37">
        <v>0.237327780147018</v>
      </c>
      <c r="H37">
        <v>0.41315495744088798</v>
      </c>
      <c r="I37">
        <v>1.4650989773773899E-3</v>
      </c>
      <c r="J37">
        <v>0.25898187731767902</v>
      </c>
      <c r="K37">
        <v>0.995486272510546</v>
      </c>
      <c r="L37">
        <v>0.18110948907917601</v>
      </c>
      <c r="M37">
        <v>0.23715449561750199</v>
      </c>
      <c r="N37">
        <v>0.44505961126812299</v>
      </c>
      <c r="P37" t="str">
        <f t="shared" si="0"/>
        <v/>
      </c>
      <c r="Q37" t="str">
        <f t="shared" si="1"/>
        <v/>
      </c>
      <c r="R37" t="str">
        <f t="shared" si="2"/>
        <v/>
      </c>
      <c r="S37" t="str">
        <f t="shared" si="3"/>
        <v/>
      </c>
    </row>
    <row r="38" spans="1:19" x14ac:dyDescent="0.25">
      <c r="A38">
        <v>36</v>
      </c>
      <c r="B38" t="s">
        <v>58</v>
      </c>
      <c r="C38">
        <v>0.13496132902193</v>
      </c>
      <c r="D38">
        <v>0.26555210724210498</v>
      </c>
      <c r="E38">
        <v>0.61129263107085996</v>
      </c>
      <c r="F38">
        <v>0.30960966337508</v>
      </c>
      <c r="G38">
        <v>0.250245349870786</v>
      </c>
      <c r="H38">
        <v>0.21600376976338301</v>
      </c>
      <c r="I38">
        <v>0.13782552364550199</v>
      </c>
      <c r="J38">
        <v>0.26559080414647002</v>
      </c>
      <c r="K38">
        <v>0.603803024534733</v>
      </c>
      <c r="L38">
        <v>0.29396627997566699</v>
      </c>
      <c r="M38">
        <v>0.24996988290198299</v>
      </c>
      <c r="N38">
        <v>0.23959216213311099</v>
      </c>
      <c r="P38" t="str">
        <f t="shared" si="0"/>
        <v/>
      </c>
      <c r="Q38" t="str">
        <f t="shared" si="1"/>
        <v/>
      </c>
      <c r="R38" t="str">
        <f t="shared" si="2"/>
        <v/>
      </c>
      <c r="S38" t="str">
        <f t="shared" si="3"/>
        <v/>
      </c>
    </row>
    <row r="39" spans="1:19" x14ac:dyDescent="0.25">
      <c r="A39">
        <v>37</v>
      </c>
      <c r="B39" t="s">
        <v>61</v>
      </c>
      <c r="C39">
        <v>2.61073023194269E-2</v>
      </c>
      <c r="D39">
        <v>0.26160501382848</v>
      </c>
      <c r="E39">
        <v>0.92050577279753698</v>
      </c>
      <c r="F39">
        <v>0.34342492759476001</v>
      </c>
      <c r="G39">
        <v>0.242464978732924</v>
      </c>
      <c r="H39">
        <v>0.156661402797067</v>
      </c>
      <c r="I39">
        <v>3.2195282241074499E-2</v>
      </c>
      <c r="J39">
        <v>0.26167652241029998</v>
      </c>
      <c r="K39">
        <v>0.90207965091510001</v>
      </c>
      <c r="L39">
        <v>0.333607649030224</v>
      </c>
      <c r="M39">
        <v>0.24232318718566101</v>
      </c>
      <c r="N39">
        <v>0.16860333745136999</v>
      </c>
      <c r="P39" t="str">
        <f t="shared" si="0"/>
        <v/>
      </c>
      <c r="Q39" t="str">
        <f t="shared" si="1"/>
        <v/>
      </c>
      <c r="R39" t="str">
        <f t="shared" si="2"/>
        <v/>
      </c>
      <c r="S39" t="str">
        <f t="shared" si="3"/>
        <v/>
      </c>
    </row>
    <row r="40" spans="1:19" x14ac:dyDescent="0.25">
      <c r="A40">
        <v>38</v>
      </c>
      <c r="B40" t="s">
        <v>54</v>
      </c>
      <c r="C40">
        <v>7.8511284538810594E-2</v>
      </c>
      <c r="D40">
        <v>0.28593057166352798</v>
      </c>
      <c r="E40">
        <v>0.78363767552915398</v>
      </c>
      <c r="F40">
        <v>0.21363130629415999</v>
      </c>
      <c r="G40">
        <v>0.31293646035996803</v>
      </c>
      <c r="H40">
        <v>0.494817465016406</v>
      </c>
      <c r="I40">
        <v>7.7256001684287395E-2</v>
      </c>
      <c r="J40">
        <v>0.28604328783295602</v>
      </c>
      <c r="K40">
        <v>0.78709486092221104</v>
      </c>
      <c r="L40">
        <v>0.19713670212494699</v>
      </c>
      <c r="M40">
        <v>0.31311325665267498</v>
      </c>
      <c r="N40">
        <v>0.52895507844954803</v>
      </c>
      <c r="P40" t="str">
        <f t="shared" si="0"/>
        <v/>
      </c>
      <c r="Q40" t="str">
        <f t="shared" si="1"/>
        <v/>
      </c>
      <c r="R40" t="str">
        <f t="shared" si="2"/>
        <v/>
      </c>
      <c r="S40" t="str">
        <f t="shared" si="3"/>
        <v/>
      </c>
    </row>
    <row r="41" spans="1:19" x14ac:dyDescent="0.25">
      <c r="A41">
        <v>39</v>
      </c>
      <c r="B41" t="s">
        <v>64</v>
      </c>
      <c r="C41">
        <v>0.49168887589356203</v>
      </c>
      <c r="D41">
        <v>0.406622094964947</v>
      </c>
      <c r="E41">
        <v>0.226584658782127</v>
      </c>
      <c r="F41">
        <v>0.33533258611046202</v>
      </c>
      <c r="G41">
        <v>0.26011546319487</v>
      </c>
      <c r="H41">
        <v>0.19733961425049201</v>
      </c>
      <c r="I41">
        <v>0.48521551720123401</v>
      </c>
      <c r="J41">
        <v>0.40685708600967202</v>
      </c>
      <c r="K41">
        <v>0.23302822655184399</v>
      </c>
      <c r="L41">
        <v>0.31946593337719997</v>
      </c>
      <c r="M41">
        <v>0.25996560183554801</v>
      </c>
      <c r="N41">
        <v>0.21911765996478599</v>
      </c>
      <c r="P41" t="str">
        <f t="shared" si="0"/>
        <v/>
      </c>
      <c r="Q41" t="str">
        <f t="shared" si="1"/>
        <v/>
      </c>
      <c r="R41" t="str">
        <f t="shared" si="2"/>
        <v/>
      </c>
      <c r="S41" t="str">
        <f t="shared" si="3"/>
        <v/>
      </c>
    </row>
    <row r="42" spans="1:19" x14ac:dyDescent="0.25">
      <c r="A42">
        <v>40</v>
      </c>
      <c r="B42" t="s">
        <v>60</v>
      </c>
      <c r="C42">
        <v>-2.4201537777969601E-2</v>
      </c>
      <c r="D42">
        <v>0.27515771956895102</v>
      </c>
      <c r="E42">
        <v>0.92991232512523503</v>
      </c>
      <c r="F42">
        <v>0.31314864932953901</v>
      </c>
      <c r="G42">
        <v>0.27560295499040499</v>
      </c>
      <c r="H42">
        <v>0.25585985693538299</v>
      </c>
      <c r="I42">
        <v>-2.53679098946725E-2</v>
      </c>
      <c r="J42">
        <v>0.275277778254091</v>
      </c>
      <c r="K42">
        <v>0.926575796210654</v>
      </c>
      <c r="L42">
        <v>0.294430014630293</v>
      </c>
      <c r="M42">
        <v>0.27541419296563402</v>
      </c>
      <c r="N42">
        <v>0.28504964033575603</v>
      </c>
      <c r="P42" t="str">
        <f t="shared" si="0"/>
        <v/>
      </c>
      <c r="Q42" t="str">
        <f t="shared" si="1"/>
        <v/>
      </c>
      <c r="R42" t="str">
        <f t="shared" si="2"/>
        <v/>
      </c>
      <c r="S42" t="str">
        <f t="shared" si="3"/>
        <v/>
      </c>
    </row>
    <row r="43" spans="1:19" x14ac:dyDescent="0.25">
      <c r="A43">
        <v>41</v>
      </c>
      <c r="B43" t="s">
        <v>56</v>
      </c>
      <c r="C43">
        <v>9.1253349838887193E-2</v>
      </c>
      <c r="D43">
        <v>0.28216300701664898</v>
      </c>
      <c r="E43">
        <v>0.74638740938481096</v>
      </c>
      <c r="F43">
        <v>0.109390468885339</v>
      </c>
      <c r="G43">
        <v>0.34975333637039902</v>
      </c>
      <c r="H43">
        <v>0.75445949789714195</v>
      </c>
      <c r="I43">
        <v>9.2095496087243198E-2</v>
      </c>
      <c r="J43">
        <v>0.282330324467228</v>
      </c>
      <c r="K43">
        <v>0.74427479857826095</v>
      </c>
      <c r="L43">
        <v>8.1735616997807098E-2</v>
      </c>
      <c r="M43">
        <v>0.349585288717985</v>
      </c>
      <c r="N43">
        <v>0.815134527597275</v>
      </c>
      <c r="P43" t="str">
        <f t="shared" si="0"/>
        <v/>
      </c>
      <c r="Q43" t="str">
        <f t="shared" si="1"/>
        <v/>
      </c>
      <c r="R43" t="str">
        <f t="shared" si="2"/>
        <v/>
      </c>
      <c r="S43" t="str">
        <f t="shared" si="3"/>
        <v/>
      </c>
    </row>
    <row r="44" spans="1:19" x14ac:dyDescent="0.25">
      <c r="A44">
        <v>42</v>
      </c>
      <c r="B44" t="s">
        <v>52</v>
      </c>
      <c r="C44">
        <v>-6.6477055170879804E-2</v>
      </c>
      <c r="D44">
        <v>0.32748890475867698</v>
      </c>
      <c r="E44">
        <v>0.83914265169867397</v>
      </c>
      <c r="F44">
        <v>0.15092158906029901</v>
      </c>
      <c r="G44">
        <v>0.385717469664976</v>
      </c>
      <c r="H44">
        <v>0.69559400255654902</v>
      </c>
      <c r="I44">
        <v>-6.6308181932756505E-2</v>
      </c>
      <c r="J44">
        <v>0.32762553290491703</v>
      </c>
      <c r="K44">
        <v>0.83961172540513795</v>
      </c>
      <c r="L44">
        <v>0.13582109652826799</v>
      </c>
      <c r="M44">
        <v>0.38579237943508599</v>
      </c>
      <c r="N44">
        <v>0.72479514851383997</v>
      </c>
      <c r="P44" t="str">
        <f t="shared" si="0"/>
        <v/>
      </c>
      <c r="Q44" t="str">
        <f t="shared" si="1"/>
        <v/>
      </c>
      <c r="R44" t="str">
        <f t="shared" si="2"/>
        <v/>
      </c>
      <c r="S44" t="str">
        <f t="shared" si="3"/>
        <v/>
      </c>
    </row>
    <row r="45" spans="1:19" x14ac:dyDescent="0.25">
      <c r="A45">
        <v>43</v>
      </c>
      <c r="B45" t="s">
        <v>67</v>
      </c>
      <c r="C45">
        <v>4.82647671050664E-2</v>
      </c>
      <c r="D45">
        <v>0.27997885384230298</v>
      </c>
      <c r="E45">
        <v>0.86313314447961198</v>
      </c>
      <c r="F45">
        <v>0.330713630236384</v>
      </c>
      <c r="G45">
        <v>0.23965438471994499</v>
      </c>
      <c r="H45">
        <v>0.16759874839696501</v>
      </c>
      <c r="I45">
        <v>5.3769539649395202E-2</v>
      </c>
      <c r="J45">
        <v>0.280075757900619</v>
      </c>
      <c r="K45">
        <v>0.84775620580178301</v>
      </c>
      <c r="L45">
        <v>0.317172940745169</v>
      </c>
      <c r="M45">
        <v>0.23943518330251201</v>
      </c>
      <c r="N45">
        <v>0.18528016123364399</v>
      </c>
      <c r="P45" t="str">
        <f t="shared" si="0"/>
        <v/>
      </c>
      <c r="Q45" t="str">
        <f t="shared" si="1"/>
        <v/>
      </c>
      <c r="R45" t="str">
        <f t="shared" si="2"/>
        <v/>
      </c>
      <c r="S45" t="str">
        <f t="shared" si="3"/>
        <v/>
      </c>
    </row>
    <row r="46" spans="1:19" x14ac:dyDescent="0.25">
      <c r="A46">
        <v>44</v>
      </c>
      <c r="B46" t="s">
        <v>57</v>
      </c>
      <c r="C46">
        <v>-0.185005589019475</v>
      </c>
      <c r="D46">
        <v>0.33012407589800002</v>
      </c>
      <c r="E46">
        <v>0.57519825133101299</v>
      </c>
      <c r="F46">
        <v>0.24736894364074899</v>
      </c>
      <c r="G46">
        <v>0.27500234151230002</v>
      </c>
      <c r="H46">
        <v>0.36837799848036001</v>
      </c>
      <c r="I46">
        <v>-0.16724013154720699</v>
      </c>
      <c r="J46">
        <v>0.32989978463449299</v>
      </c>
      <c r="K46">
        <v>0.61219535570054995</v>
      </c>
      <c r="L46">
        <v>0.233215624381824</v>
      </c>
      <c r="M46">
        <v>0.27473769906191597</v>
      </c>
      <c r="N46">
        <v>0.39595559092825</v>
      </c>
      <c r="P46" t="str">
        <f t="shared" si="0"/>
        <v/>
      </c>
      <c r="Q46" t="str">
        <f t="shared" si="1"/>
        <v/>
      </c>
      <c r="R46" t="str">
        <f t="shared" si="2"/>
        <v/>
      </c>
      <c r="S46" t="str">
        <f t="shared" si="3"/>
        <v/>
      </c>
    </row>
    <row r="47" spans="1:19" x14ac:dyDescent="0.25">
      <c r="A47">
        <v>45</v>
      </c>
      <c r="B47" t="s">
        <v>53</v>
      </c>
      <c r="C47">
        <v>-1.6562051098664599E-2</v>
      </c>
      <c r="D47">
        <v>0.39974385270563001</v>
      </c>
      <c r="E47">
        <v>0.96695177401467702</v>
      </c>
      <c r="F47">
        <v>-0.137518467802454</v>
      </c>
      <c r="G47">
        <v>0.58785216457627498</v>
      </c>
      <c r="H47">
        <v>0.815036402767079</v>
      </c>
      <c r="I47">
        <v>-8.77570394469015E-3</v>
      </c>
      <c r="J47">
        <v>0.39972666088937903</v>
      </c>
      <c r="K47">
        <v>0.98248444016484404</v>
      </c>
      <c r="L47">
        <v>-0.18596558276313299</v>
      </c>
      <c r="M47">
        <v>0.58806765953092899</v>
      </c>
      <c r="N47">
        <v>0.751826716573884</v>
      </c>
      <c r="P47" t="str">
        <f t="shared" si="0"/>
        <v/>
      </c>
      <c r="Q47" t="str">
        <f t="shared" si="1"/>
        <v/>
      </c>
      <c r="R47" t="str">
        <f t="shared" si="2"/>
        <v/>
      </c>
      <c r="S47" t="str">
        <f t="shared" si="3"/>
        <v/>
      </c>
    </row>
    <row r="48" spans="1:19" x14ac:dyDescent="0.25">
      <c r="A48">
        <v>46</v>
      </c>
      <c r="B48" t="s">
        <v>66</v>
      </c>
      <c r="C48">
        <v>-5.6280813196367803E-2</v>
      </c>
      <c r="D48">
        <v>0.27927984964432001</v>
      </c>
      <c r="E48">
        <v>0.84029104652117603</v>
      </c>
      <c r="F48">
        <v>0.42323479278541698</v>
      </c>
      <c r="G48">
        <v>0.24786521581628501</v>
      </c>
      <c r="H48">
        <v>8.7725459041624099E-2</v>
      </c>
      <c r="I48">
        <v>-5.1517473192385997E-2</v>
      </c>
      <c r="J48">
        <v>0.27934684329735499</v>
      </c>
      <c r="K48">
        <v>0.85368305913020903</v>
      </c>
      <c r="L48">
        <v>0.40772506690278898</v>
      </c>
      <c r="M48">
        <v>0.24761812137098199</v>
      </c>
      <c r="N48">
        <v>9.96427256863118E-2</v>
      </c>
      <c r="P48" t="str">
        <f t="shared" si="0"/>
        <v/>
      </c>
      <c r="Q48" t="str">
        <f t="shared" si="1"/>
        <v>^</v>
      </c>
      <c r="R48" t="str">
        <f t="shared" si="2"/>
        <v/>
      </c>
      <c r="S48" t="str">
        <f t="shared" si="3"/>
        <v>^</v>
      </c>
    </row>
    <row r="49" spans="1:19" x14ac:dyDescent="0.25">
      <c r="A49">
        <v>47</v>
      </c>
      <c r="B49" t="s">
        <v>48</v>
      </c>
      <c r="C49">
        <v>0.416585307904483</v>
      </c>
      <c r="D49">
        <v>0.324702679452473</v>
      </c>
      <c r="E49">
        <v>0.199500955987617</v>
      </c>
      <c r="F49">
        <v>-4.2905058861275297E-2</v>
      </c>
      <c r="G49">
        <v>0.34304814931710098</v>
      </c>
      <c r="H49">
        <v>0.90046807139803997</v>
      </c>
      <c r="I49">
        <v>0.42397565687043198</v>
      </c>
      <c r="J49">
        <v>0.324644835971444</v>
      </c>
      <c r="K49">
        <v>0.19156355549598</v>
      </c>
      <c r="L49">
        <v>-6.0735195148117899E-2</v>
      </c>
      <c r="M49">
        <v>0.34288145020429001</v>
      </c>
      <c r="N49">
        <v>0.85940489456091096</v>
      </c>
      <c r="P49" t="str">
        <f t="shared" si="0"/>
        <v/>
      </c>
      <c r="Q49" t="str">
        <f t="shared" si="1"/>
        <v/>
      </c>
      <c r="R49" t="str">
        <f t="shared" si="2"/>
        <v/>
      </c>
      <c r="S49" t="str">
        <f t="shared" si="3"/>
        <v/>
      </c>
    </row>
    <row r="50" spans="1:19" x14ac:dyDescent="0.25">
      <c r="A50">
        <v>48</v>
      </c>
      <c r="B50" t="s">
        <v>59</v>
      </c>
      <c r="C50">
        <v>6.5140758008048597E-2</v>
      </c>
      <c r="D50">
        <v>0.276438740846084</v>
      </c>
      <c r="E50">
        <v>0.81370997376348797</v>
      </c>
      <c r="F50">
        <v>0.339064051525583</v>
      </c>
      <c r="G50">
        <v>0.24676454527772901</v>
      </c>
      <c r="H50">
        <v>0.169429647498889</v>
      </c>
      <c r="I50">
        <v>6.3460442845003698E-2</v>
      </c>
      <c r="J50">
        <v>0.27646777709984099</v>
      </c>
      <c r="K50">
        <v>0.81844915257987705</v>
      </c>
      <c r="L50">
        <v>0.32352286388541701</v>
      </c>
      <c r="M50">
        <v>0.24654625706102301</v>
      </c>
      <c r="N50">
        <v>0.189446005264583</v>
      </c>
      <c r="P50" t="str">
        <f t="shared" si="0"/>
        <v/>
      </c>
      <c r="Q50" t="str">
        <f t="shared" si="1"/>
        <v/>
      </c>
      <c r="R50" t="str">
        <f t="shared" si="2"/>
        <v/>
      </c>
      <c r="S50" t="str">
        <f t="shared" si="3"/>
        <v/>
      </c>
    </row>
    <row r="51" spans="1:19" x14ac:dyDescent="0.25">
      <c r="A51">
        <v>49</v>
      </c>
      <c r="B51" t="s">
        <v>50</v>
      </c>
      <c r="C51">
        <v>-0.17641922918352901</v>
      </c>
      <c r="D51">
        <v>0.558844703396979</v>
      </c>
      <c r="E51">
        <v>0.75224115272808501</v>
      </c>
      <c r="F51">
        <v>-8.8966821370902296E-2</v>
      </c>
      <c r="G51">
        <v>0.309461846387659</v>
      </c>
      <c r="H51">
        <v>0.77373806036701198</v>
      </c>
      <c r="I51">
        <v>-0.169823186609148</v>
      </c>
      <c r="J51">
        <v>0.55834037586527396</v>
      </c>
      <c r="K51">
        <v>0.76100821062702295</v>
      </c>
      <c r="L51">
        <v>-9.5362537521986104E-2</v>
      </c>
      <c r="M51">
        <v>0.30946930078309998</v>
      </c>
      <c r="N51">
        <v>0.75796924767695595</v>
      </c>
      <c r="P51" t="str">
        <f t="shared" si="0"/>
        <v/>
      </c>
      <c r="Q51" t="str">
        <f t="shared" si="1"/>
        <v/>
      </c>
      <c r="R51" t="str">
        <f t="shared" si="2"/>
        <v/>
      </c>
      <c r="S51" t="str">
        <f t="shared" si="3"/>
        <v/>
      </c>
    </row>
    <row r="52" spans="1:19" x14ac:dyDescent="0.25">
      <c r="A52">
        <v>50</v>
      </c>
      <c r="B52" t="s">
        <v>65</v>
      </c>
      <c r="C52">
        <v>8.5739809856401797E-2</v>
      </c>
      <c r="D52">
        <v>0.42279557209809698</v>
      </c>
      <c r="E52">
        <v>0.83929714853941395</v>
      </c>
      <c r="F52">
        <v>0.40446450711140802</v>
      </c>
      <c r="G52">
        <v>0.25655668699349898</v>
      </c>
      <c r="H52">
        <v>0.114908024745711</v>
      </c>
      <c r="I52">
        <v>9.1769984851590505E-2</v>
      </c>
      <c r="J52">
        <v>0.42282275067895397</v>
      </c>
      <c r="K52">
        <v>0.82817618619835598</v>
      </c>
      <c r="L52">
        <v>0.39492184187461399</v>
      </c>
      <c r="M52">
        <v>0.25638341924952002</v>
      </c>
      <c r="N52">
        <v>0.12347350183243801</v>
      </c>
      <c r="P52" t="str">
        <f t="shared" si="0"/>
        <v/>
      </c>
      <c r="Q52" t="str">
        <f t="shared" si="1"/>
        <v/>
      </c>
      <c r="R52" t="str">
        <f t="shared" si="2"/>
        <v/>
      </c>
      <c r="S52" t="str">
        <f t="shared" si="3"/>
        <v/>
      </c>
    </row>
    <row r="53" spans="1:19" x14ac:dyDescent="0.25">
      <c r="A53">
        <v>51</v>
      </c>
      <c r="B53" t="s">
        <v>55</v>
      </c>
      <c r="C53">
        <v>-0.23531472412436499</v>
      </c>
      <c r="D53">
        <v>0.309319829056736</v>
      </c>
      <c r="E53">
        <v>0.44680705265792398</v>
      </c>
      <c r="F53">
        <v>0.265081058042894</v>
      </c>
      <c r="G53">
        <v>0.29765019363782902</v>
      </c>
      <c r="H53">
        <v>0.373154985972175</v>
      </c>
      <c r="I53">
        <v>-0.224532525051161</v>
      </c>
      <c r="J53">
        <v>0.30925541517251298</v>
      </c>
      <c r="K53">
        <v>0.46781281542133202</v>
      </c>
      <c r="L53">
        <v>0.24199032769923201</v>
      </c>
      <c r="M53">
        <v>0.297387435983133</v>
      </c>
      <c r="N53">
        <v>0.41580494374860399</v>
      </c>
      <c r="P53" t="str">
        <f t="shared" si="0"/>
        <v/>
      </c>
      <c r="Q53" t="str">
        <f t="shared" si="1"/>
        <v/>
      </c>
      <c r="R53" t="str">
        <f t="shared" si="2"/>
        <v/>
      </c>
      <c r="S53" t="str">
        <f t="shared" si="3"/>
        <v/>
      </c>
    </row>
    <row r="54" spans="1:19" x14ac:dyDescent="0.25">
      <c r="A54">
        <v>52</v>
      </c>
      <c r="B54" t="s">
        <v>51</v>
      </c>
      <c r="C54">
        <v>-0.62770460842442999</v>
      </c>
      <c r="D54">
        <v>0.441459908551599</v>
      </c>
      <c r="E54">
        <v>0.155060042005251</v>
      </c>
      <c r="F54">
        <v>5.76753379007909E-2</v>
      </c>
      <c r="G54">
        <v>0.55310971876978199</v>
      </c>
      <c r="H54">
        <v>0.91695137226643597</v>
      </c>
      <c r="I54">
        <v>-0.63010474430464403</v>
      </c>
      <c r="J54">
        <v>0.44147719371883998</v>
      </c>
      <c r="K54">
        <v>0.15350365723545201</v>
      </c>
      <c r="L54">
        <v>3.4722780856418903E-2</v>
      </c>
      <c r="M54">
        <v>0.55448656552897901</v>
      </c>
      <c r="N54">
        <v>0.95006790792731599</v>
      </c>
      <c r="P54" t="str">
        <f t="shared" si="0"/>
        <v/>
      </c>
      <c r="Q54" t="str">
        <f t="shared" si="1"/>
        <v/>
      </c>
      <c r="R54" t="str">
        <f t="shared" si="2"/>
        <v/>
      </c>
      <c r="S54" t="str">
        <f t="shared" si="3"/>
        <v/>
      </c>
    </row>
    <row r="55" spans="1:19" x14ac:dyDescent="0.25">
      <c r="A55">
        <v>53</v>
      </c>
      <c r="B55" t="s">
        <v>49</v>
      </c>
      <c r="C55">
        <v>-0.47855822563094802</v>
      </c>
      <c r="D55">
        <v>0.41432377844402302</v>
      </c>
      <c r="E55">
        <v>0.248076331054603</v>
      </c>
      <c r="F55">
        <v>0.31396153244573899</v>
      </c>
      <c r="G55">
        <v>0.335183238110288</v>
      </c>
      <c r="H55">
        <v>0.34891996794279001</v>
      </c>
      <c r="I55">
        <v>-0.466632321518333</v>
      </c>
      <c r="J55">
        <v>0.41449898273790498</v>
      </c>
      <c r="K55">
        <v>0.26026104520725801</v>
      </c>
      <c r="L55">
        <v>0.28184015923669198</v>
      </c>
      <c r="M55">
        <v>0.33502501961458497</v>
      </c>
      <c r="N55">
        <v>0.40020729066252902</v>
      </c>
      <c r="P55" t="str">
        <f t="shared" si="0"/>
        <v/>
      </c>
      <c r="Q55" t="str">
        <f t="shared" si="1"/>
        <v/>
      </c>
      <c r="R55" t="str">
        <f t="shared" si="2"/>
        <v/>
      </c>
      <c r="S55" t="str">
        <f t="shared" si="3"/>
        <v/>
      </c>
    </row>
    <row r="56" spans="1:19" x14ac:dyDescent="0.25">
      <c r="A56">
        <v>54</v>
      </c>
      <c r="B56" t="s">
        <v>63</v>
      </c>
      <c r="C56">
        <v>0.16410120696343</v>
      </c>
      <c r="D56">
        <v>0.52105331542765798</v>
      </c>
      <c r="E56">
        <v>0.75280622544081099</v>
      </c>
      <c r="F56">
        <v>0.40197212384837</v>
      </c>
      <c r="G56">
        <v>0.38761791945376101</v>
      </c>
      <c r="H56">
        <v>0.29972101902768</v>
      </c>
      <c r="I56">
        <v>0.17810251272974001</v>
      </c>
      <c r="J56">
        <v>0.52075098277429199</v>
      </c>
      <c r="K56">
        <v>0.73234268873118602</v>
      </c>
      <c r="L56">
        <v>0.40149434356286301</v>
      </c>
      <c r="M56">
        <v>0.387045610704985</v>
      </c>
      <c r="N56">
        <v>0.29958170361380199</v>
      </c>
      <c r="P56" t="str">
        <f t="shared" si="0"/>
        <v/>
      </c>
      <c r="Q56" t="str">
        <f t="shared" si="1"/>
        <v/>
      </c>
      <c r="R56" t="str">
        <f t="shared" si="2"/>
        <v/>
      </c>
      <c r="S56" t="str">
        <f t="shared" si="3"/>
        <v/>
      </c>
    </row>
    <row r="57" spans="1:19" x14ac:dyDescent="0.25">
      <c r="A57">
        <v>55</v>
      </c>
      <c r="B57" t="s">
        <v>74</v>
      </c>
      <c r="C57">
        <v>-0.705001605788938</v>
      </c>
      <c r="D57">
        <v>0.51216751280795803</v>
      </c>
      <c r="E57">
        <v>0.168665060370605</v>
      </c>
      <c r="F57">
        <v>-0.68832017942979395</v>
      </c>
      <c r="G57">
        <v>0.31218269010066302</v>
      </c>
      <c r="H57">
        <v>2.7463683309568401E-2</v>
      </c>
      <c r="I57">
        <v>-0.71087901200368697</v>
      </c>
      <c r="J57">
        <v>0.51225995639963495</v>
      </c>
      <c r="K57">
        <v>0.165218978292582</v>
      </c>
      <c r="L57">
        <v>-0.671618781985863</v>
      </c>
      <c r="M57">
        <v>0.31207305230878801</v>
      </c>
      <c r="N57">
        <v>3.1387872870399701E-2</v>
      </c>
      <c r="P57" t="str">
        <f t="shared" si="0"/>
        <v/>
      </c>
      <c r="Q57" t="str">
        <f t="shared" si="1"/>
        <v>*</v>
      </c>
      <c r="R57" t="str">
        <f t="shared" si="2"/>
        <v/>
      </c>
      <c r="S57" t="str">
        <f t="shared" si="3"/>
        <v>*</v>
      </c>
    </row>
    <row r="58" spans="1:19" x14ac:dyDescent="0.25">
      <c r="A58">
        <v>56</v>
      </c>
      <c r="B58" t="s">
        <v>84</v>
      </c>
      <c r="C58">
        <v>-0.54422770966522804</v>
      </c>
      <c r="D58">
        <v>0.55246271449259898</v>
      </c>
      <c r="E58">
        <v>0.32457789639193702</v>
      </c>
      <c r="F58">
        <v>-0.83026844107973996</v>
      </c>
      <c r="G58">
        <v>0.32573716454667001</v>
      </c>
      <c r="H58">
        <v>1.08066152316847E-2</v>
      </c>
      <c r="I58">
        <v>-0.57196519635787801</v>
      </c>
      <c r="J58">
        <v>0.552378092488786</v>
      </c>
      <c r="K58">
        <v>0.30045432626542401</v>
      </c>
      <c r="L58">
        <v>-0.80896740242002196</v>
      </c>
      <c r="M58">
        <v>0.325573117222759</v>
      </c>
      <c r="N58">
        <v>1.2964289118938099E-2</v>
      </c>
      <c r="P58" t="str">
        <f t="shared" si="0"/>
        <v/>
      </c>
      <c r="Q58" t="str">
        <f t="shared" si="1"/>
        <v>*</v>
      </c>
      <c r="R58" t="str">
        <f t="shared" si="2"/>
        <v/>
      </c>
      <c r="S58" t="str">
        <f t="shared" si="3"/>
        <v>*</v>
      </c>
    </row>
    <row r="59" spans="1:19" x14ac:dyDescent="0.25">
      <c r="A59">
        <v>57</v>
      </c>
      <c r="B59" t="s">
        <v>72</v>
      </c>
      <c r="C59">
        <v>-0.40808689609639798</v>
      </c>
      <c r="D59">
        <v>0.50851201579701699</v>
      </c>
      <c r="E59">
        <v>0.42225696200924201</v>
      </c>
      <c r="F59">
        <v>-0.82507032066818997</v>
      </c>
      <c r="G59">
        <v>0.311522849391979</v>
      </c>
      <c r="H59">
        <v>8.0848272108690108E-3</v>
      </c>
      <c r="I59">
        <v>-0.41634415716419598</v>
      </c>
      <c r="J59">
        <v>0.50855873081304503</v>
      </c>
      <c r="K59">
        <v>0.41297204534117399</v>
      </c>
      <c r="L59">
        <v>-0.80957525284415799</v>
      </c>
      <c r="M59">
        <v>0.311331554983168</v>
      </c>
      <c r="N59">
        <v>9.3125023312651302E-3</v>
      </c>
      <c r="P59" t="str">
        <f t="shared" si="0"/>
        <v/>
      </c>
      <c r="Q59" t="str">
        <f t="shared" si="1"/>
        <v>**</v>
      </c>
      <c r="R59" t="str">
        <f t="shared" si="2"/>
        <v/>
      </c>
      <c r="S59" t="str">
        <f t="shared" si="3"/>
        <v>**</v>
      </c>
    </row>
    <row r="60" spans="1:19" x14ac:dyDescent="0.25">
      <c r="A60">
        <v>58</v>
      </c>
      <c r="B60" t="s">
        <v>79</v>
      </c>
      <c r="C60">
        <v>-0.45809406984408402</v>
      </c>
      <c r="D60">
        <v>0.50948718126208603</v>
      </c>
      <c r="E60">
        <v>0.36858461138443999</v>
      </c>
      <c r="F60">
        <v>-0.91245268236738697</v>
      </c>
      <c r="G60">
        <v>0.30622429310531801</v>
      </c>
      <c r="H60">
        <v>2.88542629468924E-3</v>
      </c>
      <c r="I60">
        <v>-0.46931592480067202</v>
      </c>
      <c r="J60">
        <v>0.50951149165207199</v>
      </c>
      <c r="K60">
        <v>0.35699321015670699</v>
      </c>
      <c r="L60">
        <v>-0.89793102217190202</v>
      </c>
      <c r="M60">
        <v>0.306115450644243</v>
      </c>
      <c r="N60">
        <v>3.35370581767258E-3</v>
      </c>
      <c r="P60" t="str">
        <f t="shared" si="0"/>
        <v/>
      </c>
      <c r="Q60" t="str">
        <f t="shared" si="1"/>
        <v>**</v>
      </c>
      <c r="R60" t="str">
        <f t="shared" si="2"/>
        <v/>
      </c>
      <c r="S60" t="str">
        <f t="shared" si="3"/>
        <v>**</v>
      </c>
    </row>
    <row r="61" spans="1:19" x14ac:dyDescent="0.25">
      <c r="A61">
        <v>59</v>
      </c>
      <c r="B61" t="s">
        <v>71</v>
      </c>
      <c r="C61">
        <v>-0.46193470305653</v>
      </c>
      <c r="D61">
        <v>0.51906174960127605</v>
      </c>
      <c r="E61">
        <v>0.37349718389116499</v>
      </c>
      <c r="F61">
        <v>-0.54514550014764396</v>
      </c>
      <c r="G61">
        <v>0.33358298243808499</v>
      </c>
      <c r="H61">
        <v>0.102214225894494</v>
      </c>
      <c r="I61">
        <v>-0.46156098931967898</v>
      </c>
      <c r="J61">
        <v>0.51909735710328098</v>
      </c>
      <c r="K61">
        <v>0.37391669993874499</v>
      </c>
      <c r="L61">
        <v>-0.52633733395491</v>
      </c>
      <c r="M61">
        <v>0.333544222247945</v>
      </c>
      <c r="N61">
        <v>0.114562475092296</v>
      </c>
      <c r="P61" t="str">
        <f t="shared" si="0"/>
        <v/>
      </c>
      <c r="Q61" t="str">
        <f t="shared" si="1"/>
        <v/>
      </c>
      <c r="R61" t="str">
        <f t="shared" si="2"/>
        <v/>
      </c>
      <c r="S61" t="str">
        <f t="shared" si="3"/>
        <v/>
      </c>
    </row>
    <row r="62" spans="1:19" x14ac:dyDescent="0.25">
      <c r="A62">
        <v>60</v>
      </c>
      <c r="B62" t="s">
        <v>78</v>
      </c>
      <c r="C62">
        <v>-0.44757495716086998</v>
      </c>
      <c r="D62">
        <v>0.50709226410664698</v>
      </c>
      <c r="E62">
        <v>0.37743609467315298</v>
      </c>
      <c r="F62">
        <v>-0.81847264070735604</v>
      </c>
      <c r="G62">
        <v>0.30429544136784897</v>
      </c>
      <c r="H62">
        <v>7.1509805773529696E-3</v>
      </c>
      <c r="I62">
        <v>-0.456790727684592</v>
      </c>
      <c r="J62">
        <v>0.50717413662050104</v>
      </c>
      <c r="K62">
        <v>0.367769888222442</v>
      </c>
      <c r="L62">
        <v>-0.798180116221341</v>
      </c>
      <c r="M62">
        <v>0.30415674131432302</v>
      </c>
      <c r="N62">
        <v>8.6842710882481002E-3</v>
      </c>
      <c r="P62" t="str">
        <f t="shared" si="0"/>
        <v/>
      </c>
      <c r="Q62" t="str">
        <f t="shared" si="1"/>
        <v>**</v>
      </c>
      <c r="R62" t="str">
        <f t="shared" si="2"/>
        <v/>
      </c>
      <c r="S62" t="str">
        <f t="shared" si="3"/>
        <v>**</v>
      </c>
    </row>
    <row r="63" spans="1:19" x14ac:dyDescent="0.25">
      <c r="A63">
        <v>61</v>
      </c>
      <c r="B63" t="s">
        <v>68</v>
      </c>
      <c r="C63">
        <v>-0.25974130638522702</v>
      </c>
      <c r="D63">
        <v>0.54553410103717903</v>
      </c>
      <c r="E63">
        <v>0.63398678655919705</v>
      </c>
      <c r="F63">
        <v>-0.58140629614785799</v>
      </c>
      <c r="G63">
        <v>0.40163381034894802</v>
      </c>
      <c r="H63">
        <v>0.14772812046371001</v>
      </c>
      <c r="I63">
        <v>-0.27074512562319297</v>
      </c>
      <c r="J63">
        <v>0.54557021884992596</v>
      </c>
      <c r="K63">
        <v>0.61971040342081096</v>
      </c>
      <c r="L63">
        <v>-0.55291428262817499</v>
      </c>
      <c r="M63">
        <v>0.40132476094867497</v>
      </c>
      <c r="N63">
        <v>0.168288882006708</v>
      </c>
      <c r="P63" t="str">
        <f t="shared" si="0"/>
        <v/>
      </c>
      <c r="Q63" t="str">
        <f t="shared" si="1"/>
        <v/>
      </c>
      <c r="R63" t="str">
        <f t="shared" si="2"/>
        <v/>
      </c>
      <c r="S63" t="str">
        <f t="shared" si="3"/>
        <v/>
      </c>
    </row>
    <row r="64" spans="1:19" x14ac:dyDescent="0.25">
      <c r="A64">
        <v>62</v>
      </c>
      <c r="B64" t="s">
        <v>80</v>
      </c>
      <c r="C64">
        <v>-0.36011953868300201</v>
      </c>
      <c r="D64">
        <v>0.51994436087153395</v>
      </c>
      <c r="E64">
        <v>0.48855327674431998</v>
      </c>
      <c r="F64">
        <v>-0.76454999770359999</v>
      </c>
      <c r="G64">
        <v>0.38244418213658499</v>
      </c>
      <c r="H64">
        <v>4.5595885214993602E-2</v>
      </c>
      <c r="I64">
        <v>-0.36751972354388401</v>
      </c>
      <c r="J64">
        <v>0.52000786875679605</v>
      </c>
      <c r="K64">
        <v>0.47971687646644501</v>
      </c>
      <c r="L64">
        <v>-0.73992669920981902</v>
      </c>
      <c r="M64">
        <v>0.382473425072274</v>
      </c>
      <c r="N64">
        <v>5.3041451492498802E-2</v>
      </c>
      <c r="P64" t="str">
        <f t="shared" si="0"/>
        <v/>
      </c>
      <c r="Q64" t="str">
        <f t="shared" si="1"/>
        <v>*</v>
      </c>
      <c r="R64" t="str">
        <f t="shared" si="2"/>
        <v/>
      </c>
      <c r="S64" t="str">
        <f t="shared" si="3"/>
        <v>^</v>
      </c>
    </row>
    <row r="65" spans="1:19" x14ac:dyDescent="0.25">
      <c r="A65">
        <v>63</v>
      </c>
      <c r="B65" t="s">
        <v>76</v>
      </c>
      <c r="C65">
        <v>-0.37614426598633999</v>
      </c>
      <c r="D65">
        <v>0.51448509443614698</v>
      </c>
      <c r="E65">
        <v>0.46471307240725301</v>
      </c>
      <c r="F65">
        <v>-0.92287301282049305</v>
      </c>
      <c r="G65">
        <v>0.34985106799769899</v>
      </c>
      <c r="H65">
        <v>8.3420558490213698E-3</v>
      </c>
      <c r="I65">
        <v>-0.38517274164124299</v>
      </c>
      <c r="J65">
        <v>0.51459703161635995</v>
      </c>
      <c r="K65">
        <v>0.454162300136849</v>
      </c>
      <c r="L65">
        <v>-0.900868739472378</v>
      </c>
      <c r="M65">
        <v>0.349736550596843</v>
      </c>
      <c r="N65">
        <v>9.9994142503392301E-3</v>
      </c>
      <c r="P65" t="str">
        <f t="shared" si="0"/>
        <v/>
      </c>
      <c r="Q65" t="str">
        <f t="shared" si="1"/>
        <v>**</v>
      </c>
      <c r="R65" t="str">
        <f t="shared" si="2"/>
        <v/>
      </c>
      <c r="S65" t="str">
        <f t="shared" si="3"/>
        <v>**</v>
      </c>
    </row>
    <row r="66" spans="1:19" x14ac:dyDescent="0.25">
      <c r="A66">
        <v>64</v>
      </c>
      <c r="B66" t="s">
        <v>82</v>
      </c>
      <c r="C66">
        <v>-0.60458857955101197</v>
      </c>
      <c r="D66">
        <v>0.53109333028047001</v>
      </c>
      <c r="E66">
        <v>0.25495983431644997</v>
      </c>
      <c r="F66">
        <v>-0.94970609138627804</v>
      </c>
      <c r="G66">
        <v>0.321738836225614</v>
      </c>
      <c r="H66">
        <v>3.1593577120097001E-3</v>
      </c>
      <c r="I66">
        <v>-0.61122305630461804</v>
      </c>
      <c r="J66">
        <v>0.53111288578844595</v>
      </c>
      <c r="K66">
        <v>0.24980031000167699</v>
      </c>
      <c r="L66">
        <v>-0.93369184286559803</v>
      </c>
      <c r="M66">
        <v>0.321661302805484</v>
      </c>
      <c r="N66">
        <v>3.6994036024090601E-3</v>
      </c>
      <c r="P66" t="str">
        <f t="shared" si="0"/>
        <v/>
      </c>
      <c r="Q66" t="str">
        <f t="shared" si="1"/>
        <v>**</v>
      </c>
      <c r="R66" t="str">
        <f t="shared" si="2"/>
        <v/>
      </c>
      <c r="S66" t="str">
        <f t="shared" si="3"/>
        <v>**</v>
      </c>
    </row>
    <row r="67" spans="1:19" x14ac:dyDescent="0.25">
      <c r="A67">
        <v>65</v>
      </c>
      <c r="B67" t="s">
        <v>81</v>
      </c>
      <c r="C67">
        <v>-0.38667414130755401</v>
      </c>
      <c r="D67">
        <v>0.51773359642242101</v>
      </c>
      <c r="E67">
        <v>0.45514850764939502</v>
      </c>
      <c r="F67">
        <v>-1.0033338191679899</v>
      </c>
      <c r="G67">
        <v>0.32064443473360998</v>
      </c>
      <c r="H67">
        <v>1.75332725921362E-3</v>
      </c>
      <c r="I67">
        <v>-0.39553689466389202</v>
      </c>
      <c r="J67">
        <v>0.51783210873863394</v>
      </c>
      <c r="K67">
        <v>0.44496718109294198</v>
      </c>
      <c r="L67">
        <v>-0.99006942488532301</v>
      </c>
      <c r="M67">
        <v>0.32052754794372101</v>
      </c>
      <c r="N67">
        <v>2.0091617477835401E-3</v>
      </c>
      <c r="P67" t="str">
        <f t="shared" si="0"/>
        <v/>
      </c>
      <c r="Q67" t="str">
        <f t="shared" si="1"/>
        <v>**</v>
      </c>
      <c r="R67" t="str">
        <f t="shared" si="2"/>
        <v/>
      </c>
      <c r="S67" t="str">
        <f t="shared" si="3"/>
        <v>**</v>
      </c>
    </row>
    <row r="68" spans="1:19" x14ac:dyDescent="0.25">
      <c r="A68">
        <v>66</v>
      </c>
      <c r="B68" t="s">
        <v>70</v>
      </c>
      <c r="C68">
        <v>-0.64050351555698304</v>
      </c>
      <c r="D68">
        <v>0.56181957763932899</v>
      </c>
      <c r="E68">
        <v>0.25426465078567601</v>
      </c>
      <c r="F68">
        <v>-0.77786222869216104</v>
      </c>
      <c r="G68">
        <v>0.32205593417182499</v>
      </c>
      <c r="H68">
        <v>1.57221830802684E-2</v>
      </c>
      <c r="I68">
        <v>-0.63897002257695201</v>
      </c>
      <c r="J68">
        <v>0.56192175474004402</v>
      </c>
      <c r="K68">
        <v>0.255489941521298</v>
      </c>
      <c r="L68">
        <v>-0.75827903684985598</v>
      </c>
      <c r="M68">
        <v>0.32192366961059299</v>
      </c>
      <c r="N68">
        <v>1.8499678829139901E-2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77</v>
      </c>
      <c r="C69">
        <v>-0.39916492335632903</v>
      </c>
      <c r="D69">
        <v>0.51966699682143802</v>
      </c>
      <c r="E69">
        <v>0.442417828046825</v>
      </c>
      <c r="F69">
        <v>-0.86928397534198398</v>
      </c>
      <c r="G69">
        <v>0.311441407533466</v>
      </c>
      <c r="H69">
        <v>5.2518890404464899E-3</v>
      </c>
      <c r="I69">
        <v>-0.40104048304564099</v>
      </c>
      <c r="J69">
        <v>0.51975864990773202</v>
      </c>
      <c r="K69">
        <v>0.44035740562289</v>
      </c>
      <c r="L69">
        <v>-0.85502732473420096</v>
      </c>
      <c r="M69">
        <v>0.31134685457087702</v>
      </c>
      <c r="N69">
        <v>6.0286106036452304E-3</v>
      </c>
      <c r="P69" t="str">
        <f t="shared" si="4"/>
        <v/>
      </c>
      <c r="Q69" t="str">
        <f t="shared" si="5"/>
        <v>**</v>
      </c>
      <c r="R69" t="str">
        <f t="shared" si="6"/>
        <v/>
      </c>
      <c r="S69" t="str">
        <f t="shared" si="7"/>
        <v>**</v>
      </c>
    </row>
    <row r="70" spans="1:19" x14ac:dyDescent="0.25">
      <c r="A70">
        <v>68</v>
      </c>
      <c r="B70" t="s">
        <v>75</v>
      </c>
      <c r="C70">
        <v>-0.478348150875675</v>
      </c>
      <c r="D70">
        <v>0.52898511264291703</v>
      </c>
      <c r="E70">
        <v>0.365849461258348</v>
      </c>
      <c r="F70">
        <v>-1.0244127829613101</v>
      </c>
      <c r="G70">
        <v>0.33148655414922901</v>
      </c>
      <c r="H70">
        <v>1.99914034814574E-3</v>
      </c>
      <c r="I70">
        <v>-0.48369619407341902</v>
      </c>
      <c r="J70">
        <v>0.52903142122492397</v>
      </c>
      <c r="K70">
        <v>0.360556484401718</v>
      </c>
      <c r="L70">
        <v>-1.00211895703945</v>
      </c>
      <c r="M70">
        <v>0.33130938497534101</v>
      </c>
      <c r="N70">
        <v>2.4886133211591299E-3</v>
      </c>
      <c r="P70" t="str">
        <f t="shared" si="4"/>
        <v/>
      </c>
      <c r="Q70" t="str">
        <f t="shared" si="5"/>
        <v>**</v>
      </c>
      <c r="R70" t="str">
        <f t="shared" si="6"/>
        <v/>
      </c>
      <c r="S70" t="str">
        <f t="shared" si="7"/>
        <v>**</v>
      </c>
    </row>
    <row r="71" spans="1:19" x14ac:dyDescent="0.25">
      <c r="A71">
        <v>69</v>
      </c>
      <c r="B71" t="s">
        <v>69</v>
      </c>
      <c r="C71">
        <v>-1.1349604021620601</v>
      </c>
      <c r="D71">
        <v>0.66679669582265</v>
      </c>
      <c r="E71">
        <v>8.87350087622744E-2</v>
      </c>
      <c r="F71">
        <v>-1.11468171235622</v>
      </c>
      <c r="G71">
        <v>0.420177261100243</v>
      </c>
      <c r="H71">
        <v>7.9807191678046303E-3</v>
      </c>
      <c r="I71">
        <v>-1.14236691559337</v>
      </c>
      <c r="J71">
        <v>0.66700865807698395</v>
      </c>
      <c r="K71">
        <v>8.6772936879930498E-2</v>
      </c>
      <c r="L71">
        <v>-1.1065932020681699</v>
      </c>
      <c r="M71">
        <v>0.41975189808587099</v>
      </c>
      <c r="N71">
        <v>8.3814843927573195E-3</v>
      </c>
      <c r="P71" t="str">
        <f t="shared" si="4"/>
        <v>^</v>
      </c>
      <c r="Q71" t="str">
        <f t="shared" si="5"/>
        <v>**</v>
      </c>
      <c r="R71" t="str">
        <f t="shared" si="6"/>
        <v>^</v>
      </c>
      <c r="S71" t="str">
        <f t="shared" si="7"/>
        <v>**</v>
      </c>
    </row>
    <row r="72" spans="1:19" x14ac:dyDescent="0.25">
      <c r="A72">
        <v>70</v>
      </c>
      <c r="B72" t="s">
        <v>83</v>
      </c>
      <c r="C72">
        <v>-0.33690497318113699</v>
      </c>
      <c r="D72">
        <v>0.800128736542427</v>
      </c>
      <c r="E72">
        <v>0.67370874381145496</v>
      </c>
      <c r="F72">
        <v>-0.92886932985002002</v>
      </c>
      <c r="G72">
        <v>0.63386934107877402</v>
      </c>
      <c r="H72">
        <v>0.14281302303092899</v>
      </c>
      <c r="I72">
        <v>-0.34177790222666998</v>
      </c>
      <c r="J72">
        <v>0.79998378936522696</v>
      </c>
      <c r="K72">
        <v>0.66921105874973297</v>
      </c>
      <c r="L72">
        <v>-0.90708244873224997</v>
      </c>
      <c r="M72">
        <v>0.63328706230243503</v>
      </c>
      <c r="N72">
        <v>0.15204651463299501</v>
      </c>
      <c r="P72" t="str">
        <f t="shared" si="4"/>
        <v/>
      </c>
      <c r="Q72" t="str">
        <f t="shared" si="5"/>
        <v/>
      </c>
      <c r="R72" t="str">
        <f t="shared" si="6"/>
        <v/>
      </c>
      <c r="S72" t="str">
        <f t="shared" si="7"/>
        <v/>
      </c>
    </row>
    <row r="73" spans="1:19" x14ac:dyDescent="0.25">
      <c r="A73">
        <v>71</v>
      </c>
      <c r="B73" t="s">
        <v>73</v>
      </c>
      <c r="C73">
        <v>-1.29274995168203</v>
      </c>
      <c r="D73">
        <v>1.1678292115460001</v>
      </c>
      <c r="E73">
        <v>0.26830762127833502</v>
      </c>
      <c r="F73">
        <v>-0.96025986143279396</v>
      </c>
      <c r="G73">
        <v>0.44988183694275502</v>
      </c>
      <c r="H73">
        <v>3.2804221981399199E-2</v>
      </c>
      <c r="I73">
        <v>-1.3215363760793499</v>
      </c>
      <c r="J73">
        <v>1.16744758878882</v>
      </c>
      <c r="K73">
        <v>0.25763958213455501</v>
      </c>
      <c r="L73">
        <v>-0.92423825115796199</v>
      </c>
      <c r="M73">
        <v>0.44978003173641501</v>
      </c>
      <c r="N73">
        <v>3.9891829716188397E-2</v>
      </c>
      <c r="P73" t="str">
        <f t="shared" si="4"/>
        <v/>
      </c>
      <c r="Q73" t="str">
        <f t="shared" si="5"/>
        <v>*</v>
      </c>
      <c r="R73" t="str">
        <f t="shared" si="6"/>
        <v/>
      </c>
      <c r="S73" t="str">
        <f t="shared" si="7"/>
        <v>*</v>
      </c>
    </row>
    <row r="74" spans="1:19" x14ac:dyDescent="0.25">
      <c r="A74">
        <v>72</v>
      </c>
      <c r="B74" t="s">
        <v>135</v>
      </c>
      <c r="C74">
        <v>-0.10479210527461499</v>
      </c>
      <c r="D74">
        <v>0.21921256878682599</v>
      </c>
      <c r="E74">
        <v>0.63262261567406097</v>
      </c>
      <c r="F74">
        <v>-0.22520812500429399</v>
      </c>
      <c r="G74">
        <v>0.31392016313384802</v>
      </c>
      <c r="H74">
        <v>0.47312378267236999</v>
      </c>
      <c r="I74" t="s">
        <v>168</v>
      </c>
      <c r="J74" t="s">
        <v>168</v>
      </c>
      <c r="K74" t="s">
        <v>168</v>
      </c>
      <c r="L74" t="s">
        <v>168</v>
      </c>
      <c r="M74" t="s">
        <v>168</v>
      </c>
      <c r="N74" t="s">
        <v>168</v>
      </c>
      <c r="P74" t="str">
        <f t="shared" si="4"/>
        <v/>
      </c>
      <c r="Q74" t="str">
        <f t="shared" si="5"/>
        <v/>
      </c>
      <c r="R74" t="str">
        <f t="shared" si="6"/>
        <v/>
      </c>
      <c r="S74" t="str">
        <f t="shared" si="7"/>
        <v/>
      </c>
    </row>
    <row r="75" spans="1:19" x14ac:dyDescent="0.25">
      <c r="A75">
        <v>73</v>
      </c>
      <c r="B75" t="s">
        <v>87</v>
      </c>
      <c r="C75">
        <v>0.103341043709889</v>
      </c>
      <c r="D75">
        <v>9.7063035171901499E-2</v>
      </c>
      <c r="E75">
        <v>0.28702089692529098</v>
      </c>
      <c r="F75">
        <v>4.9591776283477697E-2</v>
      </c>
      <c r="G75">
        <v>8.7120806065814793E-2</v>
      </c>
      <c r="H75">
        <v>0.56920006530270795</v>
      </c>
      <c r="I75" t="s">
        <v>168</v>
      </c>
      <c r="J75" t="s">
        <v>168</v>
      </c>
      <c r="K75" t="s">
        <v>168</v>
      </c>
      <c r="L75" t="s">
        <v>168</v>
      </c>
      <c r="M75" t="s">
        <v>168</v>
      </c>
      <c r="N75" t="s">
        <v>168</v>
      </c>
      <c r="P75" t="str">
        <f t="shared" si="4"/>
        <v/>
      </c>
      <c r="Q75" t="str">
        <f t="shared" si="5"/>
        <v/>
      </c>
      <c r="R75" t="str">
        <f t="shared" si="6"/>
        <v/>
      </c>
      <c r="S75" t="str">
        <f t="shared" si="7"/>
        <v/>
      </c>
    </row>
    <row r="76" spans="1:19" x14ac:dyDescent="0.25">
      <c r="A76">
        <v>74</v>
      </c>
      <c r="B76" t="s">
        <v>88</v>
      </c>
      <c r="C76">
        <v>3.3340892731580002E-2</v>
      </c>
      <c r="D76">
        <v>9.8276522760944202E-2</v>
      </c>
      <c r="E76">
        <v>0.73441694179911798</v>
      </c>
      <c r="F76">
        <v>-0.122823095078469</v>
      </c>
      <c r="G76">
        <v>0.10087194730468201</v>
      </c>
      <c r="H76">
        <v>0.22337069235712001</v>
      </c>
      <c r="I76" t="s">
        <v>168</v>
      </c>
      <c r="J76" t="s">
        <v>168</v>
      </c>
      <c r="K76" t="s">
        <v>168</v>
      </c>
      <c r="L76" t="s">
        <v>168</v>
      </c>
      <c r="M76" t="s">
        <v>168</v>
      </c>
      <c r="N76" t="s">
        <v>168</v>
      </c>
      <c r="P76" t="str">
        <f t="shared" si="4"/>
        <v/>
      </c>
      <c r="Q76" t="str">
        <f t="shared" si="5"/>
        <v/>
      </c>
      <c r="R76" t="str">
        <f t="shared" si="6"/>
        <v/>
      </c>
      <c r="S76" t="str">
        <f t="shared" si="7"/>
        <v/>
      </c>
    </row>
    <row r="77" spans="1:19" x14ac:dyDescent="0.25">
      <c r="A77">
        <v>75</v>
      </c>
      <c r="B77" t="s">
        <v>136</v>
      </c>
      <c r="C77">
        <v>-0.23337521591298999</v>
      </c>
      <c r="D77">
        <v>0.17788467029900701</v>
      </c>
      <c r="E77">
        <v>0.18953810054675899</v>
      </c>
      <c r="F77">
        <v>3.9302006904822398E-2</v>
      </c>
      <c r="G77">
        <v>0.25396391286890602</v>
      </c>
      <c r="H77">
        <v>0.87701502242096496</v>
      </c>
      <c r="I77" t="s">
        <v>168</v>
      </c>
      <c r="J77" t="s">
        <v>168</v>
      </c>
      <c r="K77" t="s">
        <v>168</v>
      </c>
      <c r="L77" t="s">
        <v>168</v>
      </c>
      <c r="M77" t="s">
        <v>168</v>
      </c>
      <c r="N77" t="s">
        <v>168</v>
      </c>
      <c r="P77" t="str">
        <f t="shared" si="4"/>
        <v/>
      </c>
      <c r="Q77" t="str">
        <f t="shared" si="5"/>
        <v/>
      </c>
      <c r="R77" t="str">
        <f t="shared" si="6"/>
        <v/>
      </c>
      <c r="S77" t="str">
        <f t="shared" si="7"/>
        <v/>
      </c>
    </row>
    <row r="78" spans="1:19" x14ac:dyDescent="0.25">
      <c r="A78">
        <v>76</v>
      </c>
      <c r="B78" t="s">
        <v>85</v>
      </c>
      <c r="C78">
        <v>0.17141260423419699</v>
      </c>
      <c r="D78">
        <v>7.9544340868573704E-2</v>
      </c>
      <c r="E78">
        <v>3.11671964929114E-2</v>
      </c>
      <c r="F78">
        <v>8.0473140291222295E-2</v>
      </c>
      <c r="G78">
        <v>7.2005748952996496E-2</v>
      </c>
      <c r="H78">
        <v>0.263740745253359</v>
      </c>
      <c r="I78" t="s">
        <v>168</v>
      </c>
      <c r="J78" t="s">
        <v>168</v>
      </c>
      <c r="K78" t="s">
        <v>168</v>
      </c>
      <c r="L78" t="s">
        <v>168</v>
      </c>
      <c r="M78" t="s">
        <v>168</v>
      </c>
      <c r="N78" t="s">
        <v>168</v>
      </c>
      <c r="P78" t="str">
        <f t="shared" si="4"/>
        <v>*</v>
      </c>
      <c r="Q78" t="str">
        <f t="shared" si="5"/>
        <v/>
      </c>
      <c r="R78" t="str">
        <f t="shared" si="6"/>
        <v/>
      </c>
      <c r="S78" t="str">
        <f t="shared" si="7"/>
        <v/>
      </c>
    </row>
    <row r="79" spans="1:19" x14ac:dyDescent="0.25">
      <c r="A79">
        <v>77</v>
      </c>
      <c r="B79" t="s">
        <v>86</v>
      </c>
      <c r="C79">
        <v>7.4755915540206705E-2</v>
      </c>
      <c r="D79">
        <v>8.1068762669351396E-2</v>
      </c>
      <c r="E79">
        <v>0.35646091557613502</v>
      </c>
      <c r="F79">
        <v>-0.12265746263975399</v>
      </c>
      <c r="G79">
        <v>8.8963786411333998E-2</v>
      </c>
      <c r="H79">
        <v>0.16797655524471</v>
      </c>
      <c r="I79" t="s">
        <v>168</v>
      </c>
      <c r="J79" t="s">
        <v>168</v>
      </c>
      <c r="K79" t="s">
        <v>168</v>
      </c>
      <c r="L79" t="s">
        <v>168</v>
      </c>
      <c r="M79" t="s">
        <v>168</v>
      </c>
      <c r="N79" t="s">
        <v>168</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3"/>
  <sheetViews>
    <sheetView topLeftCell="A53" workbookViewId="0">
      <selection activeCell="B1" sqref="B1:F88"/>
    </sheetView>
  </sheetViews>
  <sheetFormatPr defaultRowHeight="15" x14ac:dyDescent="0.25"/>
  <cols>
    <col min="1" max="1" width="3" style="10" bestFit="1" customWidth="1"/>
    <col min="2" max="2" width="27.5703125" style="10" customWidth="1"/>
    <col min="3" max="6" width="15.7109375" style="19" customWidth="1"/>
    <col min="7" max="16384" width="9.140625" style="10"/>
  </cols>
  <sheetData>
    <row r="1" spans="2:8" ht="18.75" x14ac:dyDescent="0.3">
      <c r="B1" s="103" t="s">
        <v>648</v>
      </c>
      <c r="C1" s="103"/>
      <c r="D1" s="103"/>
      <c r="E1" s="103"/>
      <c r="F1" s="103"/>
    </row>
    <row r="2" spans="2:8" ht="15.75" x14ac:dyDescent="0.25">
      <c r="B2" s="121" t="s">
        <v>651</v>
      </c>
      <c r="C2" s="121"/>
      <c r="D2" s="121"/>
      <c r="E2" s="121"/>
      <c r="F2" s="121"/>
    </row>
    <row r="3" spans="2:8" ht="15.75" thickBot="1" x14ac:dyDescent="0.3">
      <c r="B3" s="24"/>
      <c r="C3" s="122" t="s">
        <v>110</v>
      </c>
      <c r="D3" s="123"/>
      <c r="E3" s="122" t="s">
        <v>145</v>
      </c>
      <c r="F3" s="123"/>
    </row>
    <row r="4" spans="2:8" x14ac:dyDescent="0.25">
      <c r="B4" s="112" t="s">
        <v>122</v>
      </c>
      <c r="C4" s="25" t="str">
        <f>_xlfn.CONCAT(FIXED(VLOOKUP($H4,'Interactions by Gender '!$B:$S,8,0),4)," ",VLOOKUP($H4,'Interactions by Gender '!$B:$S,17,0))</f>
        <v xml:space="preserve">0.0418 </v>
      </c>
      <c r="D4" s="25" t="str">
        <f>_xlfn.CONCAT(FIXED(VLOOKUP($H4,'Interactions by Gender '!$B:$S,2,0),4)," ",VLOOKUP($H4,'Interactions by Gender '!$B:$S,15,0))</f>
        <v xml:space="preserve">0.1192 </v>
      </c>
      <c r="E4" s="25" t="str">
        <f>_xlfn.CONCAT(FIXED(VLOOKUP($H4,'Interactions by Gender '!$B:$S,11,0),4)," ",VLOOKUP($H4,'Interactions by Gender '!$B:$S,18,0))</f>
        <v>-0.2054 ^</v>
      </c>
      <c r="F4" s="25" t="str">
        <f>_xlfn.CONCAT(FIXED(VLOOKUP($H4,'Interactions by Gender '!$B:$S,5,0),4)," ",VLOOKUP($H4,'Interactions by Gender '!$B:$S,16,0))</f>
        <v xml:space="preserve">-0.1798 </v>
      </c>
      <c r="H4" s="10" t="s">
        <v>119</v>
      </c>
    </row>
    <row r="5" spans="2:8" x14ac:dyDescent="0.25">
      <c r="B5" s="113" t="s">
        <v>1</v>
      </c>
      <c r="C5" s="26" t="str">
        <f>_xlfn.CONCAT("(",FIXED(VLOOKUP($H4,'Interactions by Gender '!$B:$S,9,0),4),")")</f>
        <v>(0.0765)</v>
      </c>
      <c r="D5" s="26" t="str">
        <f>_xlfn.CONCAT("(",FIXED(VLOOKUP($H4,'Interactions by Gender '!$B:$S,3,0),4),")")</f>
        <v>(0.1003)</v>
      </c>
      <c r="E5" s="26" t="str">
        <f>_xlfn.CONCAT("(",FIXED(VLOOKUP($H4,'Interactions by Gender '!$B:$S,12,0),4),")")</f>
        <v>(0.1084)</v>
      </c>
      <c r="F5" s="26" t="str">
        <f>_xlfn.CONCAT("(",FIXED(VLOOKUP($H4,'Interactions by Gender '!$B:$S,6,0),4),")")</f>
        <v>(0.1417)</v>
      </c>
    </row>
    <row r="6" spans="2:8" x14ac:dyDescent="0.25">
      <c r="B6" s="112" t="s">
        <v>0</v>
      </c>
      <c r="C6" s="25" t="str">
        <f>_xlfn.CONCAT(FIXED(VLOOKUP($H6,'Interactions by Gender '!$B:$S,8,0),4)," ",VLOOKUP($H6,'Interactions by Gender '!$B:$S,17,0))</f>
        <v xml:space="preserve">-0.0240 </v>
      </c>
      <c r="D6" s="25" t="str">
        <f>_xlfn.CONCAT(FIXED(VLOOKUP($H6,'Interactions by Gender '!$B:$S,2,0),4)," ",VLOOKUP($H6,'Interactions by Gender '!$B:$S,15,0))</f>
        <v>-0.1135 *</v>
      </c>
      <c r="E6" s="25" t="str">
        <f>_xlfn.CONCAT(FIXED(VLOOKUP($H6,'Interactions by Gender '!$B:$S,11,0),4)," ",VLOOKUP($H6,'Interactions by Gender '!$B:$S,18,0))</f>
        <v xml:space="preserve">-0.0221 </v>
      </c>
      <c r="F6" s="25" t="str">
        <f>_xlfn.CONCAT(FIXED(VLOOKUP($H6,'Interactions by Gender '!$B:$S,5,0),4)," ",VLOOKUP($H6,'Interactions by Gender '!$B:$S,16,0))</f>
        <v xml:space="preserve">-0.0596 </v>
      </c>
      <c r="H6" s="10" t="s">
        <v>10</v>
      </c>
    </row>
    <row r="7" spans="2:8" x14ac:dyDescent="0.25">
      <c r="B7" s="113" t="s">
        <v>1</v>
      </c>
      <c r="C7" s="26" t="str">
        <f>_xlfn.CONCAT("(",FIXED(VLOOKUP($H6,'Interactions by Gender '!$B:$S,9,0),4),")")</f>
        <v>(0.0356)</v>
      </c>
      <c r="D7" s="26" t="str">
        <f>_xlfn.CONCAT("(",FIXED(VLOOKUP($H6,'Interactions by Gender '!$B:$S,3,0),4),")")</f>
        <v>(0.0561)</v>
      </c>
      <c r="E7" s="26" t="str">
        <f>_xlfn.CONCAT("(",FIXED(VLOOKUP($H6,'Interactions by Gender '!$B:$S,12,0),4),")")</f>
        <v>(0.0325)</v>
      </c>
      <c r="F7" s="26" t="str">
        <f>_xlfn.CONCAT("(",FIXED(VLOOKUP($H6,'Interactions by Gender '!$B:$S,6,0),4),")")</f>
        <v>(0.0468)</v>
      </c>
    </row>
    <row r="8" spans="2:8" x14ac:dyDescent="0.25">
      <c r="B8" s="112" t="s">
        <v>2</v>
      </c>
      <c r="C8" s="25" t="str">
        <f>_xlfn.CONCAT(FIXED(VLOOKUP($H8,'Interactions by Gender '!$B:$S,8,0),4)," ",VLOOKUP($H8,'Interactions by Gender '!$B:$S,17,0))</f>
        <v>-0.1319 ***</v>
      </c>
      <c r="D8" s="25" t="str">
        <f>_xlfn.CONCAT(FIXED(VLOOKUP($H8,'Interactions by Gender '!$B:$S,2,0),4)," ",VLOOKUP($H8,'Interactions by Gender '!$B:$S,15,0))</f>
        <v>-0.1670 **</v>
      </c>
      <c r="E8" s="25" t="str">
        <f>_xlfn.CONCAT(FIXED(VLOOKUP($H8,'Interactions by Gender '!$B:$S,11,0),4)," ",VLOOKUP($H8,'Interactions by Gender '!$B:$S,18,0))</f>
        <v xml:space="preserve">-0.0265 </v>
      </c>
      <c r="F8" s="25" t="str">
        <f>_xlfn.CONCAT(FIXED(VLOOKUP($H8,'Interactions by Gender '!$B:$S,5,0),4)," ",VLOOKUP($H8,'Interactions by Gender '!$B:$S,16,0))</f>
        <v xml:space="preserve">0.0465 </v>
      </c>
      <c r="H8" s="10" t="s">
        <v>12</v>
      </c>
    </row>
    <row r="9" spans="2:8" x14ac:dyDescent="0.25">
      <c r="B9" s="113" t="s">
        <v>1</v>
      </c>
      <c r="C9" s="26" t="str">
        <f>_xlfn.CONCAT("(",FIXED(VLOOKUP($H8,'Interactions by Gender '!$B:$S,9,0),4),")")</f>
        <v>(0.0372)</v>
      </c>
      <c r="D9" s="26" t="str">
        <f>_xlfn.CONCAT("(",FIXED(VLOOKUP($H8,'Interactions by Gender '!$B:$S,3,0),4),")")</f>
        <v>(0.0584)</v>
      </c>
      <c r="E9" s="26" t="str">
        <f>_xlfn.CONCAT("(",FIXED(VLOOKUP($H8,'Interactions by Gender '!$B:$S,12,0),4),")")</f>
        <v>(0.0401)</v>
      </c>
      <c r="F9" s="26" t="str">
        <f>_xlfn.CONCAT("(",FIXED(VLOOKUP($H8,'Interactions by Gender '!$B:$S,6,0),4),")")</f>
        <v>(0.0601)</v>
      </c>
    </row>
    <row r="10" spans="2:8" x14ac:dyDescent="0.25">
      <c r="B10" s="112" t="s">
        <v>90</v>
      </c>
      <c r="C10" s="25" t="str">
        <f>_xlfn.CONCAT(FIXED(VLOOKUP($H10,'Interactions by Gender '!$B:$S,8,0),4)," ",VLOOKUP($H10,'Interactions by Gender '!$B:$S,17,0))</f>
        <v>-0.2275 ***</v>
      </c>
      <c r="D10" s="25" t="str">
        <f>_xlfn.CONCAT(FIXED(VLOOKUP($H10,'Interactions by Gender '!$B:$S,2,0),4)," ",VLOOKUP($H10,'Interactions by Gender '!$B:$S,15,0))</f>
        <v>-0.2795 ***</v>
      </c>
      <c r="E10" s="25" t="str">
        <f>_xlfn.CONCAT(FIXED(VLOOKUP($H10,'Interactions by Gender '!$B:$S,11,0),4)," ",VLOOKUP($H10,'Interactions by Gender '!$B:$S,18,0))</f>
        <v>-0.1567 ***</v>
      </c>
      <c r="F10" s="25" t="str">
        <f>_xlfn.CONCAT(FIXED(VLOOKUP($H10,'Interactions by Gender '!$B:$S,5,0),4)," ",VLOOKUP($H10,'Interactions by Gender '!$B:$S,16,0))</f>
        <v>-0.1573 **</v>
      </c>
      <c r="H10" s="10" t="s">
        <v>23</v>
      </c>
    </row>
    <row r="11" spans="2:8" x14ac:dyDescent="0.25">
      <c r="B11" s="113"/>
      <c r="C11" s="26" t="str">
        <f>_xlfn.CONCAT("(",FIXED(VLOOKUP($H10,'Interactions by Gender '!$B:$S,9,0),4),")")</f>
        <v>(0.0417)</v>
      </c>
      <c r="D11" s="26" t="str">
        <f>_xlfn.CONCAT("(",FIXED(VLOOKUP($H10,'Interactions by Gender '!$B:$S,3,0),4),")")</f>
        <v>(0.0552)</v>
      </c>
      <c r="E11" s="26" t="str">
        <f>_xlfn.CONCAT("(",FIXED(VLOOKUP($H10,'Interactions by Gender '!$B:$S,12,0),4),")")</f>
        <v>(0.0415)</v>
      </c>
      <c r="F11" s="26" t="str">
        <f>_xlfn.CONCAT("(",FIXED(VLOOKUP($H10,'Interactions by Gender '!$B:$S,6,0),4),")")</f>
        <v>(0.0527)</v>
      </c>
    </row>
    <row r="12" spans="2:8" x14ac:dyDescent="0.25">
      <c r="B12" s="112" t="s">
        <v>137</v>
      </c>
      <c r="C12" s="25"/>
      <c r="D12" s="25" t="str">
        <f>_xlfn.CONCAT(FIXED(VLOOKUP($H12,'Interactions by Gender '!$B:$S,2,0),4)," ",VLOOKUP($H12,'Interactions by Gender '!$B:$S,15,0))</f>
        <v xml:space="preserve">-0.2334 </v>
      </c>
      <c r="E12" s="25"/>
      <c r="F12" s="25" t="str">
        <f>_xlfn.CONCAT(FIXED(VLOOKUP($H12,'Interactions by Gender '!$B:$S,5,0),4)," ",VLOOKUP($H12,'Interactions by Gender '!$B:$S,16,0))</f>
        <v xml:space="preserve">0.0393 </v>
      </c>
      <c r="H12" s="10" t="s">
        <v>136</v>
      </c>
    </row>
    <row r="13" spans="2:8" x14ac:dyDescent="0.25">
      <c r="B13" s="113" t="s">
        <v>1</v>
      </c>
      <c r="C13" s="26"/>
      <c r="D13" s="26" t="str">
        <f>_xlfn.CONCAT("(",FIXED(VLOOKUP($H12,'Interactions by Gender '!$B:$S,3,0),4),")")</f>
        <v>(0.1779)</v>
      </c>
      <c r="E13" s="26"/>
      <c r="F13" s="26" t="str">
        <f>_xlfn.CONCAT("(",FIXED(VLOOKUP($H12,'Interactions by Gender '!$B:$S,6,0),4),")")</f>
        <v>(0.2540)</v>
      </c>
    </row>
    <row r="14" spans="2:8" x14ac:dyDescent="0.25">
      <c r="B14" s="112" t="s">
        <v>139</v>
      </c>
      <c r="C14" s="25"/>
      <c r="D14" s="25" t="str">
        <f>_xlfn.CONCAT(FIXED(VLOOKUP($H14,'Interactions by Gender '!$B:$S,2,0),4)," ",VLOOKUP($H14,'Interactions by Gender '!$B:$S,15,0))</f>
        <v>0.1714 *</v>
      </c>
      <c r="E14" s="25"/>
      <c r="F14" s="25" t="str">
        <f>_xlfn.CONCAT(FIXED(VLOOKUP($H14,'Interactions by Gender '!$B:$S,5,0),4)," ",VLOOKUP($H14,'Interactions by Gender '!$B:$S,16,0))</f>
        <v xml:space="preserve">0.0805 </v>
      </c>
      <c r="H14" s="10" t="s">
        <v>85</v>
      </c>
    </row>
    <row r="15" spans="2:8" x14ac:dyDescent="0.25">
      <c r="B15" s="113" t="s">
        <v>1</v>
      </c>
      <c r="C15" s="26"/>
      <c r="D15" s="26" t="str">
        <f>_xlfn.CONCAT("(",FIXED(VLOOKUP($H14,'Interactions by Gender '!$B:$S,3,0),4),")")</f>
        <v>(0.0795)</v>
      </c>
      <c r="E15" s="26"/>
      <c r="F15" s="26" t="str">
        <f>_xlfn.CONCAT("(",FIXED(VLOOKUP($H14,'Interactions by Gender '!$B:$S,6,0),4),")")</f>
        <v>(0.0720)</v>
      </c>
    </row>
    <row r="16" spans="2:8" x14ac:dyDescent="0.25">
      <c r="B16" s="112" t="s">
        <v>141</v>
      </c>
      <c r="C16" s="25"/>
      <c r="D16" s="25" t="str">
        <f>_xlfn.CONCAT(FIXED(VLOOKUP($H16,'Interactions by Gender '!$B:$S,2,0),4)," ",VLOOKUP($H16,'Interactions by Gender '!$B:$S,15,0))</f>
        <v xml:space="preserve">0.0748 </v>
      </c>
      <c r="E16" s="25"/>
      <c r="F16" s="25" t="str">
        <f>_xlfn.CONCAT(FIXED(VLOOKUP($H16,'Interactions by Gender '!$B:$S,5,0),4)," ",VLOOKUP($H16,'Interactions by Gender '!$B:$S,16,0))</f>
        <v xml:space="preserve">-0.1227 </v>
      </c>
      <c r="H16" s="10" t="s">
        <v>86</v>
      </c>
    </row>
    <row r="17" spans="2:8" x14ac:dyDescent="0.25">
      <c r="B17" s="113" t="s">
        <v>1</v>
      </c>
      <c r="C17" s="26"/>
      <c r="D17" s="26" t="str">
        <f>_xlfn.CONCAT("(",FIXED(VLOOKUP($H16,'Interactions by Gender '!$B:$S,3,0),4),")")</f>
        <v>(0.0811)</v>
      </c>
      <c r="E17" s="26"/>
      <c r="F17" s="26" t="str">
        <f>_xlfn.CONCAT("(",FIXED(VLOOKUP($H16,'Interactions by Gender '!$B:$S,6,0),4),")")</f>
        <v>(0.0890)</v>
      </c>
    </row>
    <row r="18" spans="2:8" x14ac:dyDescent="0.25">
      <c r="B18" s="112" t="s">
        <v>91</v>
      </c>
      <c r="C18" s="25" t="str">
        <f>_xlfn.CONCAT(FIXED(VLOOKUP($H18,'Interactions by Gender '!$B:$S,8,0),4)," ",VLOOKUP($H18,'Interactions by Gender '!$B:$S,17,0))</f>
        <v xml:space="preserve">-0.0120 </v>
      </c>
      <c r="D18" s="25" t="str">
        <f>_xlfn.CONCAT(FIXED(VLOOKUP($H18,'Interactions by Gender '!$B:$S,2,0),4)," ",VLOOKUP($H18,'Interactions by Gender '!$B:$S,15,0))</f>
        <v xml:space="preserve">-0.0365 </v>
      </c>
      <c r="E18" s="25" t="str">
        <f>_xlfn.CONCAT(FIXED(VLOOKUP($H18,'Interactions by Gender '!$B:$S,11,0),4)," ",VLOOKUP($H18,'Interactions by Gender '!$B:$S,18,0))</f>
        <v xml:space="preserve">-0.0365 </v>
      </c>
      <c r="F18" s="25" t="str">
        <f>_xlfn.CONCAT(FIXED(VLOOKUP($H18,'Interactions by Gender '!$B:$S,5,0),4)," ",VLOOKUP($H18,'Interactions by Gender '!$B:$S,16,0))</f>
        <v xml:space="preserve">-0.0217 </v>
      </c>
      <c r="H18" s="10" t="s">
        <v>24</v>
      </c>
    </row>
    <row r="19" spans="2:8" x14ac:dyDescent="0.25">
      <c r="B19" s="113"/>
      <c r="C19" s="26" t="str">
        <f>_xlfn.CONCAT("(",FIXED(VLOOKUP($H18,'Interactions by Gender '!$B:$S,9,0),4),")")</f>
        <v>(0.0460)</v>
      </c>
      <c r="D19" s="26" t="str">
        <f>_xlfn.CONCAT("(",FIXED(VLOOKUP($H18,'Interactions by Gender '!$B:$S,3,0),4),")")</f>
        <v>(0.0614)</v>
      </c>
      <c r="E19" s="26" t="str">
        <f>_xlfn.CONCAT("(",FIXED(VLOOKUP($H18,'Interactions by Gender '!$B:$S,12,0),4),")")</f>
        <v>(0.0446)</v>
      </c>
      <c r="F19" s="26" t="str">
        <f>_xlfn.CONCAT("(",FIXED(VLOOKUP($H18,'Interactions by Gender '!$B:$S,6,0),4),")")</f>
        <v>(0.0641)</v>
      </c>
    </row>
    <row r="20" spans="2:8" x14ac:dyDescent="0.25">
      <c r="B20" s="112" t="s">
        <v>138</v>
      </c>
      <c r="C20" s="25"/>
      <c r="D20" s="25" t="str">
        <f>_xlfn.CONCAT(FIXED(VLOOKUP($H20,'Interactions by Gender '!$B:$S,2,0),4)," ",VLOOKUP($H20,'Interactions by Gender '!$B:$S,15,0))</f>
        <v xml:space="preserve">-0.1048 </v>
      </c>
      <c r="E20" s="25"/>
      <c r="F20" s="25" t="str">
        <f>_xlfn.CONCAT(FIXED(VLOOKUP($H20,'Interactions by Gender '!$B:$S,5,0),4)," ",VLOOKUP($H20,'Interactions by Gender '!$B:$S,16,0))</f>
        <v xml:space="preserve">-0.2252 </v>
      </c>
      <c r="H20" s="10" t="s">
        <v>135</v>
      </c>
    </row>
    <row r="21" spans="2:8" x14ac:dyDescent="0.25">
      <c r="B21" s="113" t="s">
        <v>1</v>
      </c>
      <c r="C21" s="26"/>
      <c r="D21" s="26" t="str">
        <f>_xlfn.CONCAT("(",FIXED(VLOOKUP($H20,'Interactions by Gender '!$B:$S,3,0),4),")")</f>
        <v>(0.2192)</v>
      </c>
      <c r="E21" s="26"/>
      <c r="F21" s="26" t="str">
        <f>_xlfn.CONCAT("(",FIXED(VLOOKUP($H20,'Interactions by Gender '!$B:$S,6,0),4),")")</f>
        <v>(0.3139)</v>
      </c>
    </row>
    <row r="22" spans="2:8" x14ac:dyDescent="0.25">
      <c r="B22" s="112" t="s">
        <v>140</v>
      </c>
      <c r="C22" s="25"/>
      <c r="D22" s="25" t="str">
        <f>_xlfn.CONCAT(FIXED(VLOOKUP($H22,'Interactions by Gender '!$B:$S,2,0),4)," ",VLOOKUP($H22,'Interactions by Gender '!$B:$S,15,0))</f>
        <v xml:space="preserve">0.1033 </v>
      </c>
      <c r="E22" s="25"/>
      <c r="F22" s="25" t="str">
        <f>_xlfn.CONCAT(FIXED(VLOOKUP($H22,'Interactions by Gender '!$B:$S,5,0),4)," ",VLOOKUP($H22,'Interactions by Gender '!$B:$S,16,0))</f>
        <v xml:space="preserve">0.0496 </v>
      </c>
      <c r="H22" s="10" t="s">
        <v>87</v>
      </c>
    </row>
    <row r="23" spans="2:8" x14ac:dyDescent="0.25">
      <c r="B23" s="113" t="s">
        <v>1</v>
      </c>
      <c r="C23" s="26"/>
      <c r="D23" s="26" t="str">
        <f>_xlfn.CONCAT("(",FIXED(VLOOKUP($H22,'Interactions by Gender '!$B:$S,3,0),4),")")</f>
        <v>(0.0971)</v>
      </c>
      <c r="E23" s="26"/>
      <c r="F23" s="26" t="str">
        <f>_xlfn.CONCAT("(",FIXED(VLOOKUP($H22,'Interactions by Gender '!$B:$S,6,0),4),")")</f>
        <v>(0.0871)</v>
      </c>
    </row>
    <row r="24" spans="2:8" x14ac:dyDescent="0.25">
      <c r="B24" s="112" t="s">
        <v>142</v>
      </c>
      <c r="C24" s="25"/>
      <c r="D24" s="25" t="str">
        <f>_xlfn.CONCAT(FIXED(VLOOKUP($H24,'Interactions by Gender '!$B:$S,2,0),4)," ",VLOOKUP($H24,'Interactions by Gender '!$B:$S,15,0))</f>
        <v xml:space="preserve">0.0333 </v>
      </c>
      <c r="E24" s="25"/>
      <c r="F24" s="25" t="str">
        <f>_xlfn.CONCAT(FIXED(VLOOKUP($H24,'Interactions by Gender '!$B:$S,5,0),4)," ",VLOOKUP($H24,'Interactions by Gender '!$B:$S,16,0))</f>
        <v xml:space="preserve">-0.1228 </v>
      </c>
      <c r="H24" s="10" t="s">
        <v>88</v>
      </c>
    </row>
    <row r="25" spans="2:8" x14ac:dyDescent="0.25">
      <c r="B25" s="113" t="s">
        <v>1</v>
      </c>
      <c r="C25" s="26"/>
      <c r="D25" s="26" t="str">
        <f>_xlfn.CONCAT("(",FIXED(VLOOKUP($H24,'Interactions by Gender '!$B:$S,3,0),4),")")</f>
        <v>(0.0983)</v>
      </c>
      <c r="E25" s="26"/>
      <c r="F25" s="26" t="str">
        <f>_xlfn.CONCAT("(",FIXED(VLOOKUP($H24,'Interactions by Gender '!$B:$S,6,0),4),")")</f>
        <v>(0.1009)</v>
      </c>
    </row>
    <row r="26" spans="2:8" x14ac:dyDescent="0.25">
      <c r="B26" s="112" t="s">
        <v>31</v>
      </c>
      <c r="C26" s="25" t="str">
        <f>_xlfn.CONCAT(FIXED(VLOOKUP($H26,'Interactions by Gender '!$B:$S,8,0),4)," ",VLOOKUP($H26,'Interactions by Gender '!$B:$S,17,0))</f>
        <v>-0.0399 ***</v>
      </c>
      <c r="D26" s="25" t="str">
        <f>_xlfn.CONCAT(FIXED(VLOOKUP($H26,'Interactions by Gender '!$B:$S,2,0),4)," ",VLOOKUP($H26,'Interactions by Gender '!$B:$S,15,0))</f>
        <v>-0.0402 ***</v>
      </c>
      <c r="E26" s="25" t="str">
        <f>_xlfn.CONCAT(FIXED(VLOOKUP($H26,'Interactions by Gender '!$B:$S,11,0),4)," ",VLOOKUP($H26,'Interactions by Gender '!$B:$S,18,0))</f>
        <v>-0.0590 ***</v>
      </c>
      <c r="F26" s="25" t="str">
        <f>_xlfn.CONCAT(FIXED(VLOOKUP($H26,'Interactions by Gender '!$B:$S,5,0),4)," ",VLOOKUP($H26,'Interactions by Gender '!$B:$S,16,0))</f>
        <v>-0.0588 ***</v>
      </c>
      <c r="H26" s="10" t="s">
        <v>31</v>
      </c>
    </row>
    <row r="27" spans="2:8" x14ac:dyDescent="0.25">
      <c r="B27" s="113"/>
      <c r="C27" s="26" t="str">
        <f>_xlfn.CONCAT("(",FIXED(VLOOKUP($H26,'Interactions by Gender '!$B:$S,9,0),4),")")</f>
        <v>(0.0099)</v>
      </c>
      <c r="D27" s="26" t="str">
        <f>_xlfn.CONCAT("(",FIXED(VLOOKUP($H26,'Interactions by Gender '!$B:$S,3,0),4),")")</f>
        <v>(0.0099)</v>
      </c>
      <c r="E27" s="26" t="str">
        <f>_xlfn.CONCAT("(",FIXED(VLOOKUP($H26,'Interactions by Gender '!$B:$S,12,0),4),")")</f>
        <v>(0.0100)</v>
      </c>
      <c r="F27" s="26" t="str">
        <f>_xlfn.CONCAT("(",FIXED(VLOOKUP($H26,'Interactions by Gender '!$B:$S,6,0),4),")")</f>
        <v>(0.0100)</v>
      </c>
    </row>
    <row r="28" spans="2:8" x14ac:dyDescent="0.25">
      <c r="B28" s="112" t="s">
        <v>506</v>
      </c>
      <c r="C28" s="25" t="str">
        <f>_xlfn.CONCAT(FIXED(VLOOKUP($H28,'Interactions by Gender '!$B:$S,8,0),4)," ",VLOOKUP($H28,'Interactions by Gender '!$B:$S,17,0))</f>
        <v xml:space="preserve">-0.0549 </v>
      </c>
      <c r="D28" s="25" t="str">
        <f>_xlfn.CONCAT(FIXED(VLOOKUP($H28,'Interactions by Gender '!$B:$S,2,0),4)," ",VLOOKUP($H28,'Interactions by Gender '!$B:$S,15,0))</f>
        <v xml:space="preserve">-0.0563 </v>
      </c>
      <c r="E28" s="25" t="str">
        <f>_xlfn.CONCAT(FIXED(VLOOKUP($H28,'Interactions by Gender '!$B:$S,11,0),4)," ",VLOOKUP($H28,'Interactions by Gender '!$B:$S,18,0))</f>
        <v xml:space="preserve">-0.0628 </v>
      </c>
      <c r="F28" s="25" t="str">
        <f>_xlfn.CONCAT(FIXED(VLOOKUP($H28,'Interactions by Gender '!$B:$S,5,0),4)," ",VLOOKUP($H28,'Interactions by Gender '!$B:$S,16,0))</f>
        <v xml:space="preserve">-0.0635 </v>
      </c>
      <c r="H28" s="10" t="s">
        <v>171</v>
      </c>
    </row>
    <row r="29" spans="2:8" x14ac:dyDescent="0.25">
      <c r="B29" s="113"/>
      <c r="C29" s="26" t="str">
        <f>_xlfn.CONCAT("(",FIXED(VLOOKUP($H28,'Interactions by Gender '!$B:$S,9,0),4),")")</f>
        <v>(0.0482)</v>
      </c>
      <c r="D29" s="26" t="str">
        <f>_xlfn.CONCAT("(",FIXED(VLOOKUP($H28,'Interactions by Gender '!$B:$S,3,0),4),")")</f>
        <v>(0.0482)</v>
      </c>
      <c r="E29" s="26" t="str">
        <f>_xlfn.CONCAT("(",FIXED(VLOOKUP($H28,'Interactions by Gender '!$B:$S,12,0),4),")")</f>
        <v>(0.0479)</v>
      </c>
      <c r="F29" s="26" t="str">
        <f>_xlfn.CONCAT("(",FIXED(VLOOKUP($H28,'Interactions by Gender '!$B:$S,6,0),4),")")</f>
        <v>(0.0480)</v>
      </c>
    </row>
    <row r="30" spans="2:8" x14ac:dyDescent="0.25">
      <c r="B30" s="112" t="s">
        <v>92</v>
      </c>
      <c r="C30" s="25" t="str">
        <f>_xlfn.CONCAT(FIXED(VLOOKUP($H30,'Interactions by Gender '!$B:$S,8,0),4)," ",VLOOKUP($H30,'Interactions by Gender '!$B:$S,17,0))</f>
        <v xml:space="preserve">0.0371 </v>
      </c>
      <c r="D30" s="25" t="str">
        <f>_xlfn.CONCAT(FIXED(VLOOKUP($H30,'Interactions by Gender '!$B:$S,2,0),4)," ",VLOOKUP($H30,'Interactions by Gender '!$B:$S,15,0))</f>
        <v xml:space="preserve">0.0392 </v>
      </c>
      <c r="E30" s="25" t="str">
        <f>_xlfn.CONCAT(FIXED(VLOOKUP($H30,'Interactions by Gender '!$B:$S,11,0),4)," ",VLOOKUP($H30,'Interactions by Gender '!$B:$S,18,0))</f>
        <v xml:space="preserve">-0.0071 </v>
      </c>
      <c r="F30" s="25" t="str">
        <f>_xlfn.CONCAT(FIXED(VLOOKUP($H30,'Interactions by Gender '!$B:$S,5,0),4)," ",VLOOKUP($H30,'Interactions by Gender '!$B:$S,16,0))</f>
        <v xml:space="preserve">-0.0076 </v>
      </c>
      <c r="H30" s="10" t="s">
        <v>25</v>
      </c>
    </row>
    <row r="31" spans="2:8" x14ac:dyDescent="0.25">
      <c r="B31" s="113"/>
      <c r="C31" s="26" t="str">
        <f>_xlfn.CONCAT("(",FIXED(VLOOKUP($H30,'Interactions by Gender '!$B:$S,9,0),4),")")</f>
        <v>(0.0422)</v>
      </c>
      <c r="D31" s="26" t="str">
        <f>_xlfn.CONCAT("(",FIXED(VLOOKUP($H30,'Interactions by Gender '!$B:$S,3,0),4),")")</f>
        <v>(0.0423)</v>
      </c>
      <c r="E31" s="26" t="str">
        <f>_xlfn.CONCAT("(",FIXED(VLOOKUP($H30,'Interactions by Gender '!$B:$S,12,0),4),")")</f>
        <v>(0.0511)</v>
      </c>
      <c r="F31" s="26" t="str">
        <f>_xlfn.CONCAT("(",FIXED(VLOOKUP($H30,'Interactions by Gender '!$B:$S,6,0),4),")")</f>
        <v>(0.0511)</v>
      </c>
    </row>
    <row r="32" spans="2:8" x14ac:dyDescent="0.25">
      <c r="B32" s="112" t="s">
        <v>93</v>
      </c>
      <c r="C32" s="25" t="str">
        <f>_xlfn.CONCAT(FIXED(VLOOKUP($H32,'Interactions by Gender '!$B:$S,8,0),4)," ",VLOOKUP($H32,'Interactions by Gender '!$B:$S,17,0))</f>
        <v>-0.1738 *</v>
      </c>
      <c r="D32" s="25" t="str">
        <f>_xlfn.CONCAT(FIXED(VLOOKUP($H32,'Interactions by Gender '!$B:$S,2,0),4)," ",VLOOKUP($H32,'Interactions by Gender '!$B:$S,15,0))</f>
        <v>-0.1651 *</v>
      </c>
      <c r="E32" s="25" t="str">
        <f>_xlfn.CONCAT(FIXED(VLOOKUP($H32,'Interactions by Gender '!$B:$S,11,0),4)," ",VLOOKUP($H32,'Interactions by Gender '!$B:$S,18,0))</f>
        <v xml:space="preserve">-0.0110 </v>
      </c>
      <c r="F32" s="25" t="str">
        <f>_xlfn.CONCAT(FIXED(VLOOKUP($H32,'Interactions by Gender '!$B:$S,5,0),4)," ",VLOOKUP($H32,'Interactions by Gender '!$B:$S,16,0))</f>
        <v xml:space="preserve">-0.0148 </v>
      </c>
      <c r="H32" s="10" t="s">
        <v>26</v>
      </c>
    </row>
    <row r="33" spans="2:8" x14ac:dyDescent="0.25">
      <c r="B33" s="113"/>
      <c r="C33" s="26" t="str">
        <f>_xlfn.CONCAT("(",FIXED(VLOOKUP($H32,'Interactions by Gender '!$B:$S,9,0),4),")")</f>
        <v>(0.0709)</v>
      </c>
      <c r="D33" s="26" t="str">
        <f>_xlfn.CONCAT("(",FIXED(VLOOKUP($H32,'Interactions by Gender '!$B:$S,3,0),4),")")</f>
        <v>(0.0710)</v>
      </c>
      <c r="E33" s="26" t="str">
        <f>_xlfn.CONCAT("(",FIXED(VLOOKUP($H32,'Interactions by Gender '!$B:$S,12,0),4),")")</f>
        <v>(0.0941)</v>
      </c>
      <c r="F33" s="26" t="str">
        <f>_xlfn.CONCAT("(",FIXED(VLOOKUP($H32,'Interactions by Gender '!$B:$S,6,0),4),")")</f>
        <v>(0.0941)</v>
      </c>
    </row>
    <row r="34" spans="2:8" x14ac:dyDescent="0.25">
      <c r="B34" s="112" t="s">
        <v>32</v>
      </c>
      <c r="C34" s="25" t="str">
        <f>_xlfn.CONCAT(FIXED(VLOOKUP($H34,'Interactions by Gender '!$B:$S,8,0),4)," ",VLOOKUP($H34,'Interactions by Gender '!$B:$S,17,0))</f>
        <v xml:space="preserve">0.0209 </v>
      </c>
      <c r="D34" s="25" t="str">
        <f>_xlfn.CONCAT(FIXED(VLOOKUP($H34,'Interactions by Gender '!$B:$S,2,0),4)," ",VLOOKUP($H34,'Interactions by Gender '!$B:$S,15,0))</f>
        <v xml:space="preserve">0.0224 </v>
      </c>
      <c r="E34" s="25" t="str">
        <f>_xlfn.CONCAT(FIXED(VLOOKUP($H34,'Interactions by Gender '!$B:$S,11,0),4)," ",VLOOKUP($H34,'Interactions by Gender '!$B:$S,18,0))</f>
        <v xml:space="preserve">0.0250 </v>
      </c>
      <c r="F34" s="25" t="str">
        <f>_xlfn.CONCAT(FIXED(VLOOKUP($H34,'Interactions by Gender '!$B:$S,5,0),4)," ",VLOOKUP($H34,'Interactions by Gender '!$B:$S,16,0))</f>
        <v xml:space="preserve">0.0253 </v>
      </c>
      <c r="H34" s="10" t="s">
        <v>32</v>
      </c>
    </row>
    <row r="35" spans="2:8" x14ac:dyDescent="0.25">
      <c r="B35" s="113"/>
      <c r="C35" s="26" t="str">
        <f>_xlfn.CONCAT("(",FIXED(VLOOKUP($H34,'Interactions by Gender '!$B:$S,9,0),4),")")</f>
        <v>(0.0196)</v>
      </c>
      <c r="D35" s="26" t="str">
        <f>_xlfn.CONCAT("(",FIXED(VLOOKUP($H34,'Interactions by Gender '!$B:$S,3,0),4),")")</f>
        <v>(0.0196)</v>
      </c>
      <c r="E35" s="26" t="str">
        <f>_xlfn.CONCAT("(",FIXED(VLOOKUP($H34,'Interactions by Gender '!$B:$S,12,0),4),")")</f>
        <v>(0.0250)</v>
      </c>
      <c r="F35" s="26" t="str">
        <f>_xlfn.CONCAT("(",FIXED(VLOOKUP($H34,'Interactions by Gender '!$B:$S,6,0),4),")")</f>
        <v>(0.0250)</v>
      </c>
    </row>
    <row r="36" spans="2:8" x14ac:dyDescent="0.25">
      <c r="B36" s="112" t="s">
        <v>94</v>
      </c>
      <c r="C36" s="25" t="str">
        <f>_xlfn.CONCAT(FIXED(VLOOKUP($H36,'Interactions by Gender '!$B:$S,8,0),4)," ",VLOOKUP($H36,'Interactions by Gender '!$B:$S,17,0))</f>
        <v>0.0267 ***</v>
      </c>
      <c r="D36" s="25" t="str">
        <f>_xlfn.CONCAT(FIXED(VLOOKUP($H36,'Interactions by Gender '!$B:$S,2,0),4)," ",VLOOKUP($H36,'Interactions by Gender '!$B:$S,15,0))</f>
        <v>0.0267 ***</v>
      </c>
      <c r="E36" s="25" t="str">
        <f>_xlfn.CONCAT(FIXED(VLOOKUP($H36,'Interactions by Gender '!$B:$S,11,0),4)," ",VLOOKUP($H36,'Interactions by Gender '!$B:$S,18,0))</f>
        <v xml:space="preserve">0.0058 </v>
      </c>
      <c r="F36" s="25" t="str">
        <f>_xlfn.CONCAT(FIXED(VLOOKUP($H36,'Interactions by Gender '!$B:$S,5,0),4)," ",VLOOKUP($H36,'Interactions by Gender '!$B:$S,16,0))</f>
        <v xml:space="preserve">0.0058 </v>
      </c>
      <c r="H36" s="10" t="s">
        <v>33</v>
      </c>
    </row>
    <row r="37" spans="2:8" x14ac:dyDescent="0.25">
      <c r="B37" s="113"/>
      <c r="C37" s="26" t="str">
        <f>_xlfn.CONCAT("(",FIXED(VLOOKUP($H36,'Interactions by Gender '!$B:$S,9,0),4),")")</f>
        <v>(0.0062)</v>
      </c>
      <c r="D37" s="26" t="str">
        <f>_xlfn.CONCAT("(",FIXED(VLOOKUP($H36,'Interactions by Gender '!$B:$S,3,0),4),")")</f>
        <v>(0.0062)</v>
      </c>
      <c r="E37" s="26" t="str">
        <f>_xlfn.CONCAT("(",FIXED(VLOOKUP($H36,'Interactions by Gender '!$B:$S,12,0),4),")")</f>
        <v>(0.0053)</v>
      </c>
      <c r="F37" s="26" t="str">
        <f>_xlfn.CONCAT("(",FIXED(VLOOKUP($H36,'Interactions by Gender '!$B:$S,6,0),4),")")</f>
        <v>(0.0053)</v>
      </c>
    </row>
    <row r="38" spans="2:8" x14ac:dyDescent="0.25">
      <c r="B38" s="112" t="s">
        <v>124</v>
      </c>
      <c r="C38" s="25" t="str">
        <f>_xlfn.CONCAT(FIXED(VLOOKUP($H38,'Interactions by Gender '!$B:$S,8,0),4)," ",VLOOKUP($H38,'Interactions by Gender '!$B:$S,17,0))</f>
        <v xml:space="preserve">-0.0068 </v>
      </c>
      <c r="D38" s="25" t="str">
        <f>_xlfn.CONCAT(FIXED(VLOOKUP($H38,'Interactions by Gender '!$B:$S,2,0),4)," ",VLOOKUP($H38,'Interactions by Gender '!$B:$S,15,0))</f>
        <v xml:space="preserve">-0.0070 </v>
      </c>
      <c r="E38" s="25" t="str">
        <f>_xlfn.CONCAT(FIXED(VLOOKUP($H38,'Interactions by Gender '!$B:$S,11,0),4)," ",VLOOKUP($H38,'Interactions by Gender '!$B:$S,18,0))</f>
        <v xml:space="preserve">-0.0148 </v>
      </c>
      <c r="F38" s="25" t="str">
        <f>_xlfn.CONCAT(FIXED(VLOOKUP($H38,'Interactions by Gender '!$B:$S,5,0),4)," ",VLOOKUP($H38,'Interactions by Gender '!$B:$S,16,0))</f>
        <v xml:space="preserve">-0.0147 </v>
      </c>
      <c r="H38" s="10" t="s">
        <v>117</v>
      </c>
    </row>
    <row r="39" spans="2:8" x14ac:dyDescent="0.25">
      <c r="B39" s="113"/>
      <c r="C39" s="26" t="str">
        <f>_xlfn.CONCAT("(",FIXED(VLOOKUP($H38,'Interactions by Gender '!$B:$S,9,0),4),")")</f>
        <v>(0.0090)</v>
      </c>
      <c r="D39" s="26" t="str">
        <f>_xlfn.CONCAT("(",FIXED(VLOOKUP($H38,'Interactions by Gender '!$B:$S,3,0),4),")")</f>
        <v>(0.0090)</v>
      </c>
      <c r="E39" s="26" t="str">
        <f>_xlfn.CONCAT("(",FIXED(VLOOKUP($H38,'Interactions by Gender '!$B:$S,12,0),4),")")</f>
        <v>(0.0093)</v>
      </c>
      <c r="F39" s="26" t="str">
        <f>_xlfn.CONCAT("(",FIXED(VLOOKUP($H38,'Interactions by Gender '!$B:$S,6,0),4),")")</f>
        <v>(0.0093)</v>
      </c>
    </row>
    <row r="40" spans="2:8" x14ac:dyDescent="0.25">
      <c r="B40" s="112" t="s">
        <v>95</v>
      </c>
      <c r="C40" s="25" t="str">
        <f>_xlfn.CONCAT(FIXED(VLOOKUP($H40,'Interactions by Gender '!$B:$S,8,0),4)," ",VLOOKUP($H40,'Interactions by Gender '!$B:$S,17,0))</f>
        <v>0.0850 ^</v>
      </c>
      <c r="D40" s="25" t="str">
        <f>_xlfn.CONCAT(FIXED(VLOOKUP($H40,'Interactions by Gender '!$B:$S,2,0),4)," ",VLOOKUP($H40,'Interactions by Gender '!$B:$S,15,0))</f>
        <v>0.0819 ^</v>
      </c>
      <c r="E40" s="25" t="str">
        <f>_xlfn.CONCAT(FIXED(VLOOKUP($H40,'Interactions by Gender '!$B:$S,11,0),4)," ",VLOOKUP($H40,'Interactions by Gender '!$B:$S,18,0))</f>
        <v>0.1343 ***</v>
      </c>
      <c r="F40" s="25" t="str">
        <f>_xlfn.CONCAT(FIXED(VLOOKUP($H40,'Interactions by Gender '!$B:$S,5,0),4)," ",VLOOKUP($H40,'Interactions by Gender '!$B:$S,16,0))</f>
        <v>0.1322 **</v>
      </c>
      <c r="H40" s="10" t="s">
        <v>29</v>
      </c>
    </row>
    <row r="41" spans="2:8" x14ac:dyDescent="0.25">
      <c r="B41" s="113"/>
      <c r="C41" s="26" t="str">
        <f>_xlfn.CONCAT("(",FIXED(VLOOKUP($H40,'Interactions by Gender '!$B:$S,9,0),4),")")</f>
        <v>(0.0440)</v>
      </c>
      <c r="D41" s="26" t="str">
        <f>_xlfn.CONCAT("(",FIXED(VLOOKUP($H40,'Interactions by Gender '!$B:$S,3,0),4),")")</f>
        <v>(0.0440)</v>
      </c>
      <c r="E41" s="26" t="str">
        <f>_xlfn.CONCAT("(",FIXED(VLOOKUP($H40,'Interactions by Gender '!$B:$S,12,0),4),")")</f>
        <v>(0.0406)</v>
      </c>
      <c r="F41" s="26" t="str">
        <f>_xlfn.CONCAT("(",FIXED(VLOOKUP($H40,'Interactions by Gender '!$B:$S,6,0),4),")")</f>
        <v>(0.0406)</v>
      </c>
    </row>
    <row r="42" spans="2:8" x14ac:dyDescent="0.25">
      <c r="B42" s="112" t="s">
        <v>96</v>
      </c>
      <c r="C42" s="25" t="str">
        <f>_xlfn.CONCAT(FIXED(VLOOKUP($H42,'Interactions by Gender '!$B:$S,8,0),4)," ",VLOOKUP($H42,'Interactions by Gender '!$B:$S,17,0))</f>
        <v>0.1786 ***</v>
      </c>
      <c r="D42" s="25" t="str">
        <f>_xlfn.CONCAT(FIXED(VLOOKUP($H42,'Interactions by Gender '!$B:$S,2,0),4)," ",VLOOKUP($H42,'Interactions by Gender '!$B:$S,15,0))</f>
        <v>0.1775 ***</v>
      </c>
      <c r="E42" s="25" t="str">
        <f>_xlfn.CONCAT(FIXED(VLOOKUP($H42,'Interactions by Gender '!$B:$S,11,0),4)," ",VLOOKUP($H42,'Interactions by Gender '!$B:$S,18,0))</f>
        <v>0.2399 ***</v>
      </c>
      <c r="F42" s="25" t="str">
        <f>_xlfn.CONCAT(FIXED(VLOOKUP($H42,'Interactions by Gender '!$B:$S,5,0),4)," ",VLOOKUP($H42,'Interactions by Gender '!$B:$S,16,0))</f>
        <v>0.2368 ***</v>
      </c>
      <c r="H42" s="10" t="s">
        <v>30</v>
      </c>
    </row>
    <row r="43" spans="2:8" x14ac:dyDescent="0.25">
      <c r="B43" s="113"/>
      <c r="C43" s="26" t="str">
        <f>_xlfn.CONCAT("(",FIXED(VLOOKUP($H42,'Interactions by Gender '!$B:$S,9,0),4),")")</f>
        <v>(0.0462)</v>
      </c>
      <c r="D43" s="26" t="str">
        <f>_xlfn.CONCAT("(",FIXED(VLOOKUP($H42,'Interactions by Gender '!$B:$S,3,0),4),")")</f>
        <v>(0.0462)</v>
      </c>
      <c r="E43" s="26" t="str">
        <f>_xlfn.CONCAT("(",FIXED(VLOOKUP($H42,'Interactions by Gender '!$B:$S,12,0),4),")")</f>
        <v>(0.0471)</v>
      </c>
      <c r="F43" s="26" t="str">
        <f>_xlfn.CONCAT("(",FIXED(VLOOKUP($H42,'Interactions by Gender '!$B:$S,6,0),4),")")</f>
        <v>(0.0470)</v>
      </c>
    </row>
    <row r="44" spans="2:8" x14ac:dyDescent="0.25">
      <c r="B44" s="112" t="s">
        <v>97</v>
      </c>
      <c r="C44" s="25" t="str">
        <f>_xlfn.CONCAT(FIXED(VLOOKUP($H44,'Interactions by Gender '!$B:$S,8,0),4)," ",VLOOKUP($H44,'Interactions by Gender '!$B:$S,17,0))</f>
        <v>0.1434 *</v>
      </c>
      <c r="D44" s="25" t="str">
        <f>_xlfn.CONCAT(FIXED(VLOOKUP($H44,'Interactions by Gender '!$B:$S,2,0),4)," ",VLOOKUP($H44,'Interactions by Gender '!$B:$S,15,0))</f>
        <v>0.1391 *</v>
      </c>
      <c r="E44" s="25" t="str">
        <f>_xlfn.CONCAT(FIXED(VLOOKUP($H44,'Interactions by Gender '!$B:$S,11,0),4)," ",VLOOKUP($H44,'Interactions by Gender '!$B:$S,18,0))</f>
        <v>0.1803 *</v>
      </c>
      <c r="F44" s="25" t="str">
        <f>_xlfn.CONCAT(FIXED(VLOOKUP($H44,'Interactions by Gender '!$B:$S,5,0),4)," ",VLOOKUP($H44,'Interactions by Gender '!$B:$S,16,0))</f>
        <v>0.1825 *</v>
      </c>
      <c r="H44" s="10" t="s">
        <v>27</v>
      </c>
    </row>
    <row r="45" spans="2:8" x14ac:dyDescent="0.25">
      <c r="B45" s="113"/>
      <c r="C45" s="26" t="str">
        <f>_xlfn.CONCAT("(",FIXED(VLOOKUP($H44,'Interactions by Gender '!$B:$S,9,0),4),")")</f>
        <v>(0.0682)</v>
      </c>
      <c r="D45" s="26" t="str">
        <f>_xlfn.CONCAT("(",FIXED(VLOOKUP($H44,'Interactions by Gender '!$B:$S,3,0),4),")")</f>
        <v>(0.0682)</v>
      </c>
      <c r="E45" s="26" t="str">
        <f>_xlfn.CONCAT("(",FIXED(VLOOKUP($H44,'Interactions by Gender '!$B:$S,12,0),4),")")</f>
        <v>(0.0735)</v>
      </c>
      <c r="F45" s="26" t="str">
        <f>_xlfn.CONCAT("(",FIXED(VLOOKUP($H44,'Interactions by Gender '!$B:$S,6,0),4),")")</f>
        <v>(0.0735)</v>
      </c>
    </row>
    <row r="46" spans="2:8" x14ac:dyDescent="0.25">
      <c r="B46" s="112" t="s">
        <v>98</v>
      </c>
      <c r="C46" s="25" t="str">
        <f>_xlfn.CONCAT(FIXED(VLOOKUP($H46,'Interactions by Gender '!$B:$S,8,0),4)," ",VLOOKUP($H46,'Interactions by Gender '!$B:$S,17,0))</f>
        <v xml:space="preserve">0.0439 </v>
      </c>
      <c r="D46" s="25" t="str">
        <f>_xlfn.CONCAT(FIXED(VLOOKUP($H46,'Interactions by Gender '!$B:$S,2,0),4)," ",VLOOKUP($H46,'Interactions by Gender '!$B:$S,15,0))</f>
        <v xml:space="preserve">0.0356 </v>
      </c>
      <c r="E46" s="25" t="str">
        <f>_xlfn.CONCAT(FIXED(VLOOKUP($H46,'Interactions by Gender '!$B:$S,11,0),4)," ",VLOOKUP($H46,'Interactions by Gender '!$B:$S,18,0))</f>
        <v>0.1897 ^</v>
      </c>
      <c r="F46" s="25" t="str">
        <f>_xlfn.CONCAT(FIXED(VLOOKUP($H46,'Interactions by Gender '!$B:$S,5,0),4)," ",VLOOKUP($H46,'Interactions by Gender '!$B:$S,16,0))</f>
        <v>0.1941 ^</v>
      </c>
      <c r="H46" s="10" t="s">
        <v>28</v>
      </c>
    </row>
    <row r="47" spans="2:8" x14ac:dyDescent="0.25">
      <c r="B47" s="113"/>
      <c r="C47" s="26" t="str">
        <f>_xlfn.CONCAT("(",FIXED(VLOOKUP($H46,'Interactions by Gender '!$B:$S,9,0),4),")")</f>
        <v>(0.1013)</v>
      </c>
      <c r="D47" s="26" t="str">
        <f>_xlfn.CONCAT("(",FIXED(VLOOKUP($H46,'Interactions by Gender '!$B:$S,3,0),4),")")</f>
        <v>(0.1015)</v>
      </c>
      <c r="E47" s="26" t="str">
        <f>_xlfn.CONCAT("(",FIXED(VLOOKUP($H46,'Interactions by Gender '!$B:$S,12,0),4),")")</f>
        <v>(0.1148)</v>
      </c>
      <c r="F47" s="26" t="str">
        <f>_xlfn.CONCAT("(",FIXED(VLOOKUP($H46,'Interactions by Gender '!$B:$S,6,0),4),")")</f>
        <v>(0.1148)</v>
      </c>
    </row>
    <row r="48" spans="2:8" x14ac:dyDescent="0.25">
      <c r="B48" s="112" t="s">
        <v>34</v>
      </c>
      <c r="C48" s="25" t="str">
        <f>_xlfn.CONCAT(FIXED(VLOOKUP($H48,'Interactions by Gender '!$B:$S,8,0),4)," ",VLOOKUP($H48,'Interactions by Gender '!$B:$S,17,0))</f>
        <v>0.0049 ***</v>
      </c>
      <c r="D48" s="25" t="str">
        <f>_xlfn.CONCAT(FIXED(VLOOKUP($H48,'Interactions by Gender '!$B:$S,2,0),4)," ",VLOOKUP($H48,'Interactions by Gender '!$B:$S,15,0))</f>
        <v>0.0049 ***</v>
      </c>
      <c r="E48" s="25" t="str">
        <f>_xlfn.CONCAT(FIXED(VLOOKUP($H48,'Interactions by Gender '!$B:$S,11,0),4)," ",VLOOKUP($H48,'Interactions by Gender '!$B:$S,18,0))</f>
        <v>0.0037 ***</v>
      </c>
      <c r="F48" s="25" t="str">
        <f>_xlfn.CONCAT(FIXED(VLOOKUP($H48,'Interactions by Gender '!$B:$S,5,0),4)," ",VLOOKUP($H48,'Interactions by Gender '!$B:$S,16,0))</f>
        <v>0.0037 ***</v>
      </c>
      <c r="H48" s="10" t="s">
        <v>34</v>
      </c>
    </row>
    <row r="49" spans="2:8" x14ac:dyDescent="0.25">
      <c r="B49" s="113"/>
      <c r="C49" s="26" t="str">
        <f>_xlfn.CONCAT("(",FIXED(VLOOKUP($H48,'Interactions by Gender '!$B:$S,9,0),4),")")</f>
        <v>(0.0007)</v>
      </c>
      <c r="D49" s="26" t="str">
        <f>_xlfn.CONCAT("(",FIXED(VLOOKUP($H48,'Interactions by Gender '!$B:$S,3,0),4),")")</f>
        <v>(0.0007)</v>
      </c>
      <c r="E49" s="26" t="str">
        <f>_xlfn.CONCAT("(",FIXED(VLOOKUP($H48,'Interactions by Gender '!$B:$S,12,0),4),")")</f>
        <v>(0.0007)</v>
      </c>
      <c r="F49" s="26" t="str">
        <f>_xlfn.CONCAT("(",FIXED(VLOOKUP($H48,'Interactions by Gender '!$B:$S,6,0),4),")")</f>
        <v>(0.0007)</v>
      </c>
    </row>
    <row r="50" spans="2:8" x14ac:dyDescent="0.25">
      <c r="B50" s="112" t="s">
        <v>99</v>
      </c>
      <c r="C50" s="25" t="str">
        <f>_xlfn.CONCAT(FIXED(VLOOKUP($H50,'Interactions by Gender '!$B:$S,8,0),4)," ",VLOOKUP($H50,'Interactions by Gender '!$B:$S,17,0))</f>
        <v>-0.0007 *</v>
      </c>
      <c r="D50" s="25" t="str">
        <f>_xlfn.CONCAT(FIXED(VLOOKUP($H50,'Interactions by Gender '!$B:$S,2,0),4)," ",VLOOKUP($H50,'Interactions by Gender '!$B:$S,15,0))</f>
        <v>-0.0007 *</v>
      </c>
      <c r="E50" s="25" t="str">
        <f>_xlfn.CONCAT(FIXED(VLOOKUP($H50,'Interactions by Gender '!$B:$S,11,0),4)," ",VLOOKUP($H50,'Interactions by Gender '!$B:$S,18,0))</f>
        <v xml:space="preserve">-0.0004 </v>
      </c>
      <c r="F50" s="25" t="str">
        <f>_xlfn.CONCAT(FIXED(VLOOKUP($H50,'Interactions by Gender '!$B:$S,5,0),4)," ",VLOOKUP($H50,'Interactions by Gender '!$B:$S,16,0))</f>
        <v xml:space="preserve">-0.0004 </v>
      </c>
      <c r="H50" s="10" t="s">
        <v>35</v>
      </c>
    </row>
    <row r="51" spans="2:8" x14ac:dyDescent="0.25">
      <c r="B51" s="113"/>
      <c r="C51" s="26" t="str">
        <f>_xlfn.CONCAT("(",FIXED(VLOOKUP($H50,'Interactions by Gender '!$B:$S,9,0),4),")")</f>
        <v>(0.0004)</v>
      </c>
      <c r="D51" s="26" t="str">
        <f>_xlfn.CONCAT("(",FIXED(VLOOKUP($H50,'Interactions by Gender '!$B:$S,3,0),4),")")</f>
        <v>(0.0004)</v>
      </c>
      <c r="E51" s="26" t="str">
        <f>_xlfn.CONCAT("(",FIXED(VLOOKUP($H50,'Interactions by Gender '!$B:$S,12,0),4),")")</f>
        <v>(0.0003)</v>
      </c>
      <c r="F51" s="26" t="str">
        <f>_xlfn.CONCAT("(",FIXED(VLOOKUP($H50,'Interactions by Gender '!$B:$S,6,0),4),")")</f>
        <v>(0.0003)</v>
      </c>
    </row>
    <row r="52" spans="2:8" x14ac:dyDescent="0.25">
      <c r="B52" s="112" t="s">
        <v>100</v>
      </c>
      <c r="C52" s="25" t="str">
        <f>_xlfn.CONCAT(FIXED(VLOOKUP($H52,'Interactions by Gender '!$B:$S,8,0),4)," ",VLOOKUP($H52,'Interactions by Gender '!$B:$S,17,0))</f>
        <v xml:space="preserve">0.0002 </v>
      </c>
      <c r="D52" s="25" t="str">
        <f>_xlfn.CONCAT(FIXED(VLOOKUP($H52,'Interactions by Gender '!$B:$S,2,0),4)," ",VLOOKUP($H52,'Interactions by Gender '!$B:$S,15,0))</f>
        <v xml:space="preserve">0.0002 </v>
      </c>
      <c r="E52" s="25" t="str">
        <f>_xlfn.CONCAT(FIXED(VLOOKUP($H52,'Interactions by Gender '!$B:$S,11,0),4)," ",VLOOKUP($H52,'Interactions by Gender '!$B:$S,18,0))</f>
        <v>0.0004 **</v>
      </c>
      <c r="F52" s="25" t="str">
        <f>_xlfn.CONCAT(FIXED(VLOOKUP($H52,'Interactions by Gender '!$B:$S,5,0),4)," ",VLOOKUP($H52,'Interactions by Gender '!$B:$S,16,0))</f>
        <v>0.0004 **</v>
      </c>
      <c r="H52" s="10" t="s">
        <v>36</v>
      </c>
    </row>
    <row r="53" spans="2:8" x14ac:dyDescent="0.25">
      <c r="B53" s="113"/>
      <c r="C53" s="26" t="str">
        <f>_xlfn.CONCAT("(",FIXED(VLOOKUP($H52,'Interactions by Gender '!$B:$S,9,0),4),")")</f>
        <v>(0.0002)</v>
      </c>
      <c r="D53" s="26" t="str">
        <f>_xlfn.CONCAT("(",FIXED(VLOOKUP($H52,'Interactions by Gender '!$B:$S,3,0),4),")")</f>
        <v>(0.0002)</v>
      </c>
      <c r="E53" s="26" t="str">
        <f>_xlfn.CONCAT("(",FIXED(VLOOKUP($H52,'Interactions by Gender '!$B:$S,12,0),4),")")</f>
        <v>(0.0002)</v>
      </c>
      <c r="F53" s="26" t="str">
        <f>_xlfn.CONCAT("(",FIXED(VLOOKUP($H52,'Interactions by Gender '!$B:$S,6,0),4),")")</f>
        <v>(0.0002)</v>
      </c>
    </row>
    <row r="54" spans="2:8" x14ac:dyDescent="0.25">
      <c r="B54" s="112" t="s">
        <v>101</v>
      </c>
      <c r="C54" s="25" t="str">
        <f>_xlfn.CONCAT(FIXED(VLOOKUP($H54,'Interactions by Gender '!$B:$S,8,0),4)," ",VLOOKUP($H54,'Interactions by Gender '!$B:$S,17,0))</f>
        <v xml:space="preserve">0.0122 </v>
      </c>
      <c r="D54" s="25" t="str">
        <f>_xlfn.CONCAT(FIXED(VLOOKUP($H54,'Interactions by Gender '!$B:$S,2,0),4)," ",VLOOKUP($H54,'Interactions by Gender '!$B:$S,15,0))</f>
        <v xml:space="preserve">0.0130 </v>
      </c>
      <c r="E54" s="25" t="str">
        <f>_xlfn.CONCAT(FIXED(VLOOKUP($H54,'Interactions by Gender '!$B:$S,11,0),4)," ",VLOOKUP($H54,'Interactions by Gender '!$B:$S,18,0))</f>
        <v xml:space="preserve">-0.0056 </v>
      </c>
      <c r="F54" s="25" t="str">
        <f>_xlfn.CONCAT(FIXED(VLOOKUP($H54,'Interactions by Gender '!$B:$S,5,0),4)," ",VLOOKUP($H54,'Interactions by Gender '!$B:$S,16,0))</f>
        <v xml:space="preserve">-0.0054 </v>
      </c>
      <c r="H54" s="10" t="s">
        <v>37</v>
      </c>
    </row>
    <row r="55" spans="2:8" x14ac:dyDescent="0.25">
      <c r="B55" s="113"/>
      <c r="C55" s="26" t="str">
        <f>_xlfn.CONCAT("(",FIXED(VLOOKUP($H54,'Interactions by Gender '!$B:$S,9,0),4),")")</f>
        <v>(0.0302)</v>
      </c>
      <c r="D55" s="26" t="str">
        <f>_xlfn.CONCAT("(",FIXED(VLOOKUP($H54,'Interactions by Gender '!$B:$S,3,0),4),")")</f>
        <v>(0.0302)</v>
      </c>
      <c r="E55" s="26" t="str">
        <f>_xlfn.CONCAT("(",FIXED(VLOOKUP($H54,'Interactions by Gender '!$B:$S,12,0),4),")")</f>
        <v>(0.0313)</v>
      </c>
      <c r="F55" s="26" t="str">
        <f>_xlfn.CONCAT("(",FIXED(VLOOKUP($H54,'Interactions by Gender '!$B:$S,6,0),4),")")</f>
        <v>(0.0313)</v>
      </c>
    </row>
    <row r="56" spans="2:8" x14ac:dyDescent="0.25">
      <c r="B56" s="112" t="s">
        <v>102</v>
      </c>
      <c r="C56" s="25" t="str">
        <f>_xlfn.CONCAT(FIXED(VLOOKUP($H56,'Interactions by Gender '!$B:$S,8,0),4)," ",VLOOKUP($H56,'Interactions by Gender '!$B:$S,17,0))</f>
        <v xml:space="preserve">0.0605 </v>
      </c>
      <c r="D56" s="25" t="str">
        <f>_xlfn.CONCAT(FIXED(VLOOKUP($H56,'Interactions by Gender '!$B:$S,2,0),4)," ",VLOOKUP($H56,'Interactions by Gender '!$B:$S,15,0))</f>
        <v xml:space="preserve">0.0609 </v>
      </c>
      <c r="E56" s="25" t="str">
        <f>_xlfn.CONCAT(FIXED(VLOOKUP($H56,'Interactions by Gender '!$B:$S,11,0),4)," ",VLOOKUP($H56,'Interactions by Gender '!$B:$S,18,0))</f>
        <v xml:space="preserve">-0.0694 </v>
      </c>
      <c r="F56" s="25" t="str">
        <f>_xlfn.CONCAT(FIXED(VLOOKUP($H56,'Interactions by Gender '!$B:$S,5,0),4)," ",VLOOKUP($H56,'Interactions by Gender '!$B:$S,16,0))</f>
        <v xml:space="preserve">-0.0680 </v>
      </c>
      <c r="H56" s="10" t="s">
        <v>38</v>
      </c>
    </row>
    <row r="57" spans="2:8" x14ac:dyDescent="0.25">
      <c r="B57" s="113"/>
      <c r="C57" s="26" t="str">
        <f>_xlfn.CONCAT("(",FIXED(VLOOKUP($H56,'Interactions by Gender '!$B:$S,9,0),4),")")</f>
        <v>(0.0441)</v>
      </c>
      <c r="D57" s="26" t="str">
        <f>_xlfn.CONCAT("(",FIXED(VLOOKUP($H56,'Interactions by Gender '!$B:$S,3,0),4),")")</f>
        <v>(0.0441)</v>
      </c>
      <c r="E57" s="26" t="str">
        <f>_xlfn.CONCAT("(",FIXED(VLOOKUP($H56,'Interactions by Gender '!$B:$S,12,0),4),")")</f>
        <v>(0.0482)</v>
      </c>
      <c r="F57" s="26" t="str">
        <f>_xlfn.CONCAT("(",FIXED(VLOOKUP($H56,'Interactions by Gender '!$B:$S,6,0),4),")")</f>
        <v>(0.0482)</v>
      </c>
    </row>
    <row r="58" spans="2:8" x14ac:dyDescent="0.25">
      <c r="B58" s="112" t="s">
        <v>126</v>
      </c>
      <c r="C58" s="25" t="str">
        <f>_xlfn.CONCAT(FIXED(VLOOKUP($H58,'Interactions by Gender '!$B:$S,8,0),4)," ",VLOOKUP($H58,'Interactions by Gender '!$B:$S,17,0))</f>
        <v xml:space="preserve">-0.0544 </v>
      </c>
      <c r="D58" s="25" t="str">
        <f>_xlfn.CONCAT(FIXED(VLOOKUP($H58,'Interactions by Gender '!$B:$S,2,0),4)," ",VLOOKUP($H58,'Interactions by Gender '!$B:$S,15,0))</f>
        <v xml:space="preserve">-0.0555 </v>
      </c>
      <c r="E58" s="25" t="str">
        <f>_xlfn.CONCAT(FIXED(VLOOKUP($H58,'Interactions by Gender '!$B:$S,11,0),4)," ",VLOOKUP($H58,'Interactions by Gender '!$B:$S,18,0))</f>
        <v>-0.2058 ***</v>
      </c>
      <c r="F58" s="25" t="str">
        <f>_xlfn.CONCAT(FIXED(VLOOKUP($H58,'Interactions by Gender '!$B:$S,5,0),4)," ",VLOOKUP($H58,'Interactions by Gender '!$B:$S,16,0))</f>
        <v>-0.2032 ***</v>
      </c>
      <c r="H58" s="10" t="s">
        <v>39</v>
      </c>
    </row>
    <row r="59" spans="2:8" x14ac:dyDescent="0.25">
      <c r="B59" s="113"/>
      <c r="C59" s="26" t="str">
        <f>_xlfn.CONCAT("(",FIXED(VLOOKUP($H58,'Interactions by Gender '!$B:$S,9,0),4),")")</f>
        <v>(0.0506)</v>
      </c>
      <c r="D59" s="26" t="str">
        <f>_xlfn.CONCAT("(",FIXED(VLOOKUP($H58,'Interactions by Gender '!$B:$S,3,0),4),")")</f>
        <v>(0.0505)</v>
      </c>
      <c r="E59" s="26" t="str">
        <f>_xlfn.CONCAT("(",FIXED(VLOOKUP($H58,'Interactions by Gender '!$B:$S,12,0),4),")")</f>
        <v>(0.0480)</v>
      </c>
      <c r="F59" s="26" t="str">
        <f>_xlfn.CONCAT("(",FIXED(VLOOKUP($H58,'Interactions by Gender '!$B:$S,6,0),4),")")</f>
        <v>(0.0480)</v>
      </c>
    </row>
    <row r="60" spans="2:8" x14ac:dyDescent="0.25">
      <c r="B60" s="112" t="s">
        <v>125</v>
      </c>
      <c r="C60" s="25" t="str">
        <f>_xlfn.CONCAT(FIXED(VLOOKUP($H60,'Interactions by Gender '!$B:$S,8,0),4)," ",VLOOKUP($H60,'Interactions by Gender '!$B:$S,17,0))</f>
        <v>-0.1589 **</v>
      </c>
      <c r="D60" s="25" t="str">
        <f>_xlfn.CONCAT(FIXED(VLOOKUP($H60,'Interactions by Gender '!$B:$S,2,0),4)," ",VLOOKUP($H60,'Interactions by Gender '!$B:$S,15,0))</f>
        <v>-0.1623 **</v>
      </c>
      <c r="E60" s="25" t="str">
        <f>_xlfn.CONCAT(FIXED(VLOOKUP($H60,'Interactions by Gender '!$B:$S,11,0),4)," ",VLOOKUP($H60,'Interactions by Gender '!$B:$S,18,0))</f>
        <v>-0.3109 ***</v>
      </c>
      <c r="F60" s="25" t="str">
        <f>_xlfn.CONCAT(FIXED(VLOOKUP($H60,'Interactions by Gender '!$B:$S,5,0),4)," ",VLOOKUP($H60,'Interactions by Gender '!$B:$S,16,0))</f>
        <v>-0.3103 ***</v>
      </c>
      <c r="H60" s="10" t="s">
        <v>40</v>
      </c>
    </row>
    <row r="61" spans="2:8" x14ac:dyDescent="0.25">
      <c r="B61" s="113"/>
      <c r="C61" s="26" t="str">
        <f>_xlfn.CONCAT("(",FIXED(VLOOKUP($H60,'Interactions by Gender '!$B:$S,9,0),4),")")</f>
        <v>(0.0549)</v>
      </c>
      <c r="D61" s="26" t="str">
        <f>_xlfn.CONCAT("(",FIXED(VLOOKUP($H60,'Interactions by Gender '!$B:$S,3,0),4),")")</f>
        <v>(0.0549)</v>
      </c>
      <c r="E61" s="26" t="str">
        <f>_xlfn.CONCAT("(",FIXED(VLOOKUP($H60,'Interactions by Gender '!$B:$S,12,0),4),")")</f>
        <v>(0.0525)</v>
      </c>
      <c r="F61" s="26" t="str">
        <f>_xlfn.CONCAT("(",FIXED(VLOOKUP($H60,'Interactions by Gender '!$B:$S,6,0),4),")")</f>
        <v>(0.0524)</v>
      </c>
    </row>
    <row r="62" spans="2:8" x14ac:dyDescent="0.25">
      <c r="B62" s="112" t="s">
        <v>103</v>
      </c>
      <c r="C62" s="25" t="str">
        <f>_xlfn.CONCAT(FIXED(VLOOKUP($H62,'Interactions by Gender '!$B:$S,8,0),4)," ",VLOOKUP($H62,'Interactions by Gender '!$B:$S,17,0))</f>
        <v xml:space="preserve">-0.0533 </v>
      </c>
      <c r="D62" s="25" t="str">
        <f>_xlfn.CONCAT(FIXED(VLOOKUP($H62,'Interactions by Gender '!$B:$S,2,0),4)," ",VLOOKUP($H62,'Interactions by Gender '!$B:$S,15,0))</f>
        <v xml:space="preserve">-0.0544 </v>
      </c>
      <c r="E62" s="25" t="str">
        <f>_xlfn.CONCAT(FIXED(VLOOKUP($H62,'Interactions by Gender '!$B:$S,11,0),4)," ",VLOOKUP($H62,'Interactions by Gender '!$B:$S,18,0))</f>
        <v>-0.1885 ***</v>
      </c>
      <c r="F62" s="25" t="str">
        <f>_xlfn.CONCAT(FIXED(VLOOKUP($H62,'Interactions by Gender '!$B:$S,5,0),4)," ",VLOOKUP($H62,'Interactions by Gender '!$B:$S,16,0))</f>
        <v>-0.1871 ***</v>
      </c>
      <c r="H62" s="10" t="s">
        <v>41</v>
      </c>
    </row>
    <row r="63" spans="2:8" x14ac:dyDescent="0.25">
      <c r="B63" s="113"/>
      <c r="C63" s="26" t="str">
        <f>_xlfn.CONCAT("(",FIXED(VLOOKUP($H62,'Interactions by Gender '!$B:$S,9,0),4),")")</f>
        <v>(0.0445)</v>
      </c>
      <c r="D63" s="26" t="str">
        <f>_xlfn.CONCAT("(",FIXED(VLOOKUP($H62,'Interactions by Gender '!$B:$S,3,0),4),")")</f>
        <v>(0.0445)</v>
      </c>
      <c r="E63" s="26" t="str">
        <f>_xlfn.CONCAT("(",FIXED(VLOOKUP($H62,'Interactions by Gender '!$B:$S,12,0),4),")")</f>
        <v>(0.0440)</v>
      </c>
      <c r="F63" s="26" t="str">
        <f>_xlfn.CONCAT("(",FIXED(VLOOKUP($H62,'Interactions by Gender '!$B:$S,6,0),4),")")</f>
        <v>(0.0440)</v>
      </c>
    </row>
    <row r="64" spans="2:8" x14ac:dyDescent="0.25">
      <c r="B64" s="112" t="s">
        <v>104</v>
      </c>
      <c r="C64" s="25" t="str">
        <f>_xlfn.CONCAT(FIXED(VLOOKUP($H64,'Interactions by Gender '!$B:$S,8,0),4)," ",VLOOKUP($H64,'Interactions by Gender '!$B:$S,17,0))</f>
        <v>-0.0803 ***</v>
      </c>
      <c r="D64" s="25" t="str">
        <f>_xlfn.CONCAT(FIXED(VLOOKUP($H64,'Interactions by Gender '!$B:$S,2,0),4)," ",VLOOKUP($H64,'Interactions by Gender '!$B:$S,15,0))</f>
        <v>-0.0809 ***</v>
      </c>
      <c r="E64" s="25" t="str">
        <f>_xlfn.CONCAT(FIXED(VLOOKUP($H64,'Interactions by Gender '!$B:$S,11,0),4)," ",VLOOKUP($H64,'Interactions by Gender '!$B:$S,18,0))</f>
        <v>-0.0867 ***</v>
      </c>
      <c r="F64" s="25" t="str">
        <f>_xlfn.CONCAT(FIXED(VLOOKUP($H64,'Interactions by Gender '!$B:$S,5,0),4)," ",VLOOKUP($H64,'Interactions by Gender '!$B:$S,16,0))</f>
        <v>-0.0867 ***</v>
      </c>
      <c r="H64" s="10" t="s">
        <v>43</v>
      </c>
    </row>
    <row r="65" spans="2:8" x14ac:dyDescent="0.25">
      <c r="B65" s="113"/>
      <c r="C65" s="26" t="str">
        <f>_xlfn.CONCAT("(",FIXED(VLOOKUP($H64,'Interactions by Gender '!$B:$S,9,0),4),")")</f>
        <v>(0.0106)</v>
      </c>
      <c r="D65" s="26" t="str">
        <f>_xlfn.CONCAT("(",FIXED(VLOOKUP($H64,'Interactions by Gender '!$B:$S,3,0),4),")")</f>
        <v>(0.0106)</v>
      </c>
      <c r="E65" s="26" t="str">
        <f>_xlfn.CONCAT("(",FIXED(VLOOKUP($H64,'Interactions by Gender '!$B:$S,12,0),4),")")</f>
        <v>(0.0102)</v>
      </c>
      <c r="F65" s="26" t="str">
        <f>_xlfn.CONCAT("(",FIXED(VLOOKUP($H64,'Interactions by Gender '!$B:$S,6,0),4),")")</f>
        <v>(0.0102)</v>
      </c>
    </row>
    <row r="66" spans="2:8" x14ac:dyDescent="0.25">
      <c r="B66" s="112" t="s">
        <v>105</v>
      </c>
      <c r="C66" s="25" t="str">
        <f>_xlfn.CONCAT(FIXED(VLOOKUP($H66,'Interactions by Gender '!$B:$S,8,0),4)," ",VLOOKUP($H66,'Interactions by Gender '!$B:$S,17,0))</f>
        <v xml:space="preserve">0.0327 </v>
      </c>
      <c r="D66" s="25" t="str">
        <f>_xlfn.CONCAT(FIXED(VLOOKUP($H66,'Interactions by Gender '!$B:$S,2,0),4)," ",VLOOKUP($H66,'Interactions by Gender '!$B:$S,15,0))</f>
        <v xml:space="preserve">0.0331 </v>
      </c>
      <c r="E66" s="25" t="str">
        <f>_xlfn.CONCAT(FIXED(VLOOKUP($H66,'Interactions by Gender '!$B:$S,11,0),4)," ",VLOOKUP($H66,'Interactions by Gender '!$B:$S,18,0))</f>
        <v xml:space="preserve">0.0134 </v>
      </c>
      <c r="F66" s="25" t="str">
        <f>_xlfn.CONCAT(FIXED(VLOOKUP($H66,'Interactions by Gender '!$B:$S,5,0),4)," ",VLOOKUP($H66,'Interactions by Gender '!$B:$S,16,0))</f>
        <v xml:space="preserve">0.0128 </v>
      </c>
      <c r="H66" s="10" t="s">
        <v>44</v>
      </c>
    </row>
    <row r="67" spans="2:8" x14ac:dyDescent="0.25">
      <c r="B67" s="113"/>
      <c r="C67" s="26" t="str">
        <f>_xlfn.CONCAT("(",FIXED(VLOOKUP($H66,'Interactions by Gender '!$B:$S,9,0),4),")")</f>
        <v>(0.0250)</v>
      </c>
      <c r="D67" s="26" t="str">
        <f>_xlfn.CONCAT("(",FIXED(VLOOKUP($H66,'Interactions by Gender '!$B:$S,3,0),4),")")</f>
        <v>(0.0250)</v>
      </c>
      <c r="E67" s="26" t="str">
        <f>_xlfn.CONCAT("(",FIXED(VLOOKUP($H66,'Interactions by Gender '!$B:$S,12,0),4),")")</f>
        <v>(0.0258)</v>
      </c>
      <c r="F67" s="26" t="str">
        <f>_xlfn.CONCAT("(",FIXED(VLOOKUP($H66,'Interactions by Gender '!$B:$S,6,0),4),")")</f>
        <v>(0.0258)</v>
      </c>
    </row>
    <row r="68" spans="2:8" x14ac:dyDescent="0.25">
      <c r="B68" s="112" t="s">
        <v>144</v>
      </c>
      <c r="C68" s="25" t="str">
        <f>_xlfn.CONCAT(FIXED(VLOOKUP($H68,'Interactions by Gender '!$B:$S,8,0),4)," ",VLOOKUP($H68,'Interactions by Gender '!$B:$S,17,0))</f>
        <v xml:space="preserve">0.0005 </v>
      </c>
      <c r="D68" s="25" t="str">
        <f>_xlfn.CONCAT(FIXED(VLOOKUP($H68,'Interactions by Gender '!$B:$S,2,0),4)," ",VLOOKUP($H68,'Interactions by Gender '!$B:$S,15,0))</f>
        <v xml:space="preserve">-0.0049 </v>
      </c>
      <c r="E68" s="25" t="str">
        <f>_xlfn.CONCAT(FIXED(VLOOKUP($H68,'Interactions by Gender '!$B:$S,11,0),4)," ",VLOOKUP($H68,'Interactions by Gender '!$B:$S,18,0))</f>
        <v xml:space="preserve">-0.0842 </v>
      </c>
      <c r="F68" s="25" t="str">
        <f>_xlfn.CONCAT(FIXED(VLOOKUP($H68,'Interactions by Gender '!$B:$S,5,0),4)," ",VLOOKUP($H68,'Interactions by Gender '!$B:$S,16,0))</f>
        <v xml:space="preserve">-0.0686 </v>
      </c>
      <c r="H68" s="10" t="s">
        <v>143</v>
      </c>
    </row>
    <row r="69" spans="2:8" x14ac:dyDescent="0.25">
      <c r="B69" s="113"/>
      <c r="C69" s="26" t="str">
        <f>_xlfn.CONCAT("(",FIXED(VLOOKUP($H68,'Interactions by Gender '!$B:$S,9,0),4),")")</f>
        <v>(0.4615)</v>
      </c>
      <c r="D69" s="26" t="str">
        <f>_xlfn.CONCAT("(",FIXED(VLOOKUP($H68,'Interactions by Gender '!$B:$S,3,0),4),")")</f>
        <v>(0.4616)</v>
      </c>
      <c r="E69" s="26" t="str">
        <f>_xlfn.CONCAT("(",FIXED(VLOOKUP($H68,'Interactions by Gender '!$B:$S,12,0),4),")")</f>
        <v>(0.2781)</v>
      </c>
      <c r="F69" s="26" t="str">
        <f>_xlfn.CONCAT("(",FIXED(VLOOKUP($H68,'Interactions by Gender '!$B:$S,6,0),4),")")</f>
        <v>(0.2779)</v>
      </c>
    </row>
    <row r="70" spans="2:8" x14ac:dyDescent="0.25">
      <c r="B70" s="112" t="s">
        <v>130</v>
      </c>
      <c r="C70" s="25" t="str">
        <f>_xlfn.CONCAT(FIXED(VLOOKUP($H70,'Interactions by Gender '!$B:$S,8,0),4)," ",VLOOKUP($H70,'Interactions by Gender '!$B:$S,17,0))</f>
        <v xml:space="preserve">0.2407 </v>
      </c>
      <c r="D70" s="25" t="str">
        <f>_xlfn.CONCAT(FIXED(VLOOKUP($H70,'Interactions by Gender '!$B:$S,2,0),4)," ",VLOOKUP($H70,'Interactions by Gender '!$B:$S,15,0))</f>
        <v xml:space="preserve">0.2312 </v>
      </c>
      <c r="E70" s="25" t="str">
        <f>_xlfn.CONCAT(FIXED(VLOOKUP($H70,'Interactions by Gender '!$B:$S,11,0),4)," ",VLOOKUP($H70,'Interactions by Gender '!$B:$S,18,0))</f>
        <v xml:space="preserve">0.2587 </v>
      </c>
      <c r="F70" s="25" t="str">
        <f>_xlfn.CONCAT(FIXED(VLOOKUP($H70,'Interactions by Gender '!$B:$S,5,0),4)," ",VLOOKUP($H70,'Interactions by Gender '!$B:$S,16,0))</f>
        <v xml:space="preserve">0.2513 </v>
      </c>
      <c r="H70" s="10" t="s">
        <v>45</v>
      </c>
    </row>
    <row r="71" spans="2:8" x14ac:dyDescent="0.25">
      <c r="B71" s="113"/>
      <c r="C71" s="26" t="str">
        <f>_xlfn.CONCAT("(",FIXED(VLOOKUP($H70,'Interactions by Gender '!$B:$S,9,0),4),")")</f>
        <v>(0.5309)</v>
      </c>
      <c r="D71" s="26" t="str">
        <f>_xlfn.CONCAT("(",FIXED(VLOOKUP($H70,'Interactions by Gender '!$B:$S,3,0),4),")")</f>
        <v>(0.5311)</v>
      </c>
      <c r="E71" s="26" t="str">
        <f>_xlfn.CONCAT("(",FIXED(VLOOKUP($H70,'Interactions by Gender '!$B:$S,12,0),4),")")</f>
        <v>(0.3459)</v>
      </c>
      <c r="F71" s="26" t="str">
        <f>_xlfn.CONCAT("(",FIXED(VLOOKUP($H70,'Interactions by Gender '!$B:$S,6,0),4),")")</f>
        <v>(0.3458)</v>
      </c>
    </row>
    <row r="72" spans="2:8" x14ac:dyDescent="0.25">
      <c r="B72" s="112" t="s">
        <v>131</v>
      </c>
      <c r="C72" s="25" t="str">
        <f>_xlfn.CONCAT(FIXED(VLOOKUP($H72,'Interactions by Gender '!$B:$S,8,0),4)," ",VLOOKUP($H72,'Interactions by Gender '!$B:$S,17,0))</f>
        <v xml:space="preserve">-0.1989 </v>
      </c>
      <c r="D72" s="25" t="str">
        <f>_xlfn.CONCAT(FIXED(VLOOKUP($H72,'Interactions by Gender '!$B:$S,2,0),4)," ",VLOOKUP($H72,'Interactions by Gender '!$B:$S,15,0))</f>
        <v xml:space="preserve">-0.2040 </v>
      </c>
      <c r="E72" s="25" t="str">
        <f>_xlfn.CONCAT(FIXED(VLOOKUP($H72,'Interactions by Gender '!$B:$S,11,0),4)," ",VLOOKUP($H72,'Interactions by Gender '!$B:$S,18,0))</f>
        <v xml:space="preserve">0.1025 </v>
      </c>
      <c r="F72" s="25" t="str">
        <f>_xlfn.CONCAT(FIXED(VLOOKUP($H72,'Interactions by Gender '!$B:$S,5,0),4)," ",VLOOKUP($H72,'Interactions by Gender '!$B:$S,16,0))</f>
        <v xml:space="preserve">0.1030 </v>
      </c>
      <c r="H72" s="10" t="s">
        <v>127</v>
      </c>
    </row>
    <row r="73" spans="2:8" x14ac:dyDescent="0.25">
      <c r="B73" s="113"/>
      <c r="C73" s="26" t="str">
        <f>_xlfn.CONCAT("(",FIXED(VLOOKUP($H72,'Interactions by Gender '!$B:$S,9,0),4),")")</f>
        <v>(0.4572)</v>
      </c>
      <c r="D73" s="26" t="str">
        <f>_xlfn.CONCAT("(",FIXED(VLOOKUP($H72,'Interactions by Gender '!$B:$S,3,0),4),")")</f>
        <v>(0.4572)</v>
      </c>
      <c r="E73" s="26" t="str">
        <f>_xlfn.CONCAT("(",FIXED(VLOOKUP($H72,'Interactions by Gender '!$B:$S,12,0),4),")")</f>
        <v>(0.2536)</v>
      </c>
      <c r="F73" s="26" t="str">
        <f>_xlfn.CONCAT("(",FIXED(VLOOKUP($H72,'Interactions by Gender '!$B:$S,6,0),4),")")</f>
        <v>(0.2535)</v>
      </c>
    </row>
    <row r="74" spans="2:8" x14ac:dyDescent="0.25">
      <c r="B74" s="112" t="s">
        <v>132</v>
      </c>
      <c r="C74" s="25" t="str">
        <f>_xlfn.CONCAT(FIXED(VLOOKUP($H74,'Interactions by Gender '!$B:$S,8,0),4)," ",VLOOKUP($H74,'Interactions by Gender '!$B:$S,17,0))</f>
        <v xml:space="preserve">0.1516 </v>
      </c>
      <c r="D74" s="25" t="str">
        <f>_xlfn.CONCAT(FIXED(VLOOKUP($H74,'Interactions by Gender '!$B:$S,2,0),4)," ",VLOOKUP($H74,'Interactions by Gender '!$B:$S,15,0))</f>
        <v xml:space="preserve">0.1501 </v>
      </c>
      <c r="E74" s="25" t="str">
        <f>_xlfn.CONCAT(FIXED(VLOOKUP($H74,'Interactions by Gender '!$B:$S,11,0),4)," ",VLOOKUP($H74,'Interactions by Gender '!$B:$S,18,0))</f>
        <v xml:space="preserve">0.0815 </v>
      </c>
      <c r="F74" s="25" t="str">
        <f>_xlfn.CONCAT(FIXED(VLOOKUP($H74,'Interactions by Gender '!$B:$S,5,0),4)," ",VLOOKUP($H74,'Interactions by Gender '!$B:$S,16,0))</f>
        <v xml:space="preserve">0.0881 </v>
      </c>
      <c r="H74" s="10" t="s">
        <v>128</v>
      </c>
    </row>
    <row r="75" spans="2:8" x14ac:dyDescent="0.25">
      <c r="B75" s="113"/>
      <c r="C75" s="26" t="str">
        <f>_xlfn.CONCAT("(",FIXED(VLOOKUP($H74,'Interactions by Gender '!$B:$S,9,0),4),")")</f>
        <v>(0.4539)</v>
      </c>
      <c r="D75" s="26" t="str">
        <f>_xlfn.CONCAT("(",FIXED(VLOOKUP($H74,'Interactions by Gender '!$B:$S,3,0),4),")")</f>
        <v>(0.4539)</v>
      </c>
      <c r="E75" s="26" t="str">
        <f>_xlfn.CONCAT("(",FIXED(VLOOKUP($H74,'Interactions by Gender '!$B:$S,12,0),4),")")</f>
        <v>(0.2482)</v>
      </c>
      <c r="F75" s="26" t="str">
        <f>_xlfn.CONCAT("(",FIXED(VLOOKUP($H74,'Interactions by Gender '!$B:$S,6,0),4),")")</f>
        <v>(0.2480)</v>
      </c>
    </row>
    <row r="76" spans="2:8" x14ac:dyDescent="0.25">
      <c r="B76" s="112" t="s">
        <v>134</v>
      </c>
      <c r="C76" s="25" t="str">
        <f>_xlfn.CONCAT(FIXED(VLOOKUP($H76,'Interactions by Gender '!$B:$S,8,0),4)," ",VLOOKUP($H76,'Interactions by Gender '!$B:$S,17,0))</f>
        <v xml:space="preserve">0.1149 </v>
      </c>
      <c r="D76" s="25" t="str">
        <f>_xlfn.CONCAT(FIXED(VLOOKUP($H76,'Interactions by Gender '!$B:$S,2,0),4)," ",VLOOKUP($H76,'Interactions by Gender '!$B:$S,15,0))</f>
        <v xml:space="preserve">0.1103 </v>
      </c>
      <c r="E76" s="25" t="str">
        <f>_xlfn.CONCAT(FIXED(VLOOKUP($H76,'Interactions by Gender '!$B:$S,11,0),4)," ",VLOOKUP($H76,'Interactions by Gender '!$B:$S,18,0))</f>
        <v xml:space="preserve">0.2035 </v>
      </c>
      <c r="F76" s="25" t="str">
        <f>_xlfn.CONCAT(FIXED(VLOOKUP($H76,'Interactions by Gender '!$B:$S,5,0),4)," ",VLOOKUP($H76,'Interactions by Gender '!$B:$S,16,0))</f>
        <v xml:space="preserve">0.2063 </v>
      </c>
      <c r="H76" s="10" t="s">
        <v>46</v>
      </c>
    </row>
    <row r="77" spans="2:8" x14ac:dyDescent="0.25">
      <c r="B77" s="113"/>
      <c r="C77" s="26" t="str">
        <f>_xlfn.CONCAT("(",FIXED(VLOOKUP($H76,'Interactions by Gender '!$B:$S,9,0),4),")")</f>
        <v>(0.4482)</v>
      </c>
      <c r="D77" s="26" t="str">
        <f>_xlfn.CONCAT("(",FIXED(VLOOKUP($H76,'Interactions by Gender '!$B:$S,3,0),4),")")</f>
        <v>(0.4483)</v>
      </c>
      <c r="E77" s="26" t="str">
        <f>_xlfn.CONCAT("(",FIXED(VLOOKUP($H76,'Interactions by Gender '!$B:$S,12,0),4),")")</f>
        <v>(0.2479)</v>
      </c>
      <c r="F77" s="26" t="str">
        <f>_xlfn.CONCAT("(",FIXED(VLOOKUP($H76,'Interactions by Gender '!$B:$S,6,0),4),")")</f>
        <v>(0.2478)</v>
      </c>
    </row>
    <row r="78" spans="2:8" x14ac:dyDescent="0.25">
      <c r="B78" s="112" t="s">
        <v>133</v>
      </c>
      <c r="C78" s="25" t="str">
        <f>_xlfn.CONCAT(FIXED(VLOOKUP($H78,'Interactions by Gender '!$B:$S,8,0),4)," ",VLOOKUP($H78,'Interactions by Gender '!$B:$S,17,0))</f>
        <v xml:space="preserve">0.3230 </v>
      </c>
      <c r="D78" s="25" t="str">
        <f>_xlfn.CONCAT(FIXED(VLOOKUP($H78,'Interactions by Gender '!$B:$S,2,0),4)," ",VLOOKUP($H78,'Interactions by Gender '!$B:$S,15,0))</f>
        <v xml:space="preserve">0.3196 </v>
      </c>
      <c r="E78" s="25" t="str">
        <f>_xlfn.CONCAT(FIXED(VLOOKUP($H78,'Interactions by Gender '!$B:$S,11,0),4)," ",VLOOKUP($H78,'Interactions by Gender '!$B:$S,18,0))</f>
        <v>0.4428 ^</v>
      </c>
      <c r="F78" s="25" t="str">
        <f>_xlfn.CONCAT(FIXED(VLOOKUP($H78,'Interactions by Gender '!$B:$S,5,0),4)," ",VLOOKUP($H78,'Interactions by Gender '!$B:$S,16,0))</f>
        <v>0.4463 ^</v>
      </c>
      <c r="H78" s="10" t="s">
        <v>129</v>
      </c>
    </row>
    <row r="79" spans="2:8" x14ac:dyDescent="0.25">
      <c r="B79" s="113"/>
      <c r="C79" s="26" t="str">
        <f>_xlfn.CONCAT("(",FIXED(VLOOKUP($H78,'Interactions by Gender '!$B:$S,9,0),4),")")</f>
        <v>(0.4371)</v>
      </c>
      <c r="D79" s="26" t="str">
        <f>_xlfn.CONCAT("(",FIXED(VLOOKUP($H78,'Interactions by Gender '!$B:$S,3,0),4),")")</f>
        <v>(0.4371)</v>
      </c>
      <c r="E79" s="26" t="str">
        <f>_xlfn.CONCAT("(",FIXED(VLOOKUP($H78,'Interactions by Gender '!$B:$S,12,0),4),")")</f>
        <v>(0.2308)</v>
      </c>
      <c r="F79" s="26" t="str">
        <f>_xlfn.CONCAT("(",FIXED(VLOOKUP($H78,'Interactions by Gender '!$B:$S,6,0),4),")")</f>
        <v>(0.2307)</v>
      </c>
    </row>
    <row r="80" spans="2:8" x14ac:dyDescent="0.25">
      <c r="B80" s="112" t="s">
        <v>106</v>
      </c>
      <c r="C80" s="25" t="str">
        <f>_xlfn.CONCAT(FIXED(VLOOKUP($H80,'Interactions by Gender '!$B:$S,8,0),4)," ",VLOOKUP($H80,'Interactions by Gender '!$B:$S,17,0))</f>
        <v xml:space="preserve">0.0144 </v>
      </c>
      <c r="D80" s="25" t="str">
        <f>_xlfn.CONCAT(FIXED(VLOOKUP($H80,'Interactions by Gender '!$B:$S,2,0),4)," ",VLOOKUP($H80,'Interactions by Gender '!$B:$S,15,0))</f>
        <v xml:space="preserve">0.0130 </v>
      </c>
      <c r="E80" s="25" t="str">
        <f>_xlfn.CONCAT(FIXED(VLOOKUP($H80,'Interactions by Gender '!$B:$S,11,0),4)," ",VLOOKUP($H80,'Interactions by Gender '!$B:$S,18,0))</f>
        <v xml:space="preserve">-0.0035 </v>
      </c>
      <c r="F80" s="25" t="str">
        <f>_xlfn.CONCAT(FIXED(VLOOKUP($H80,'Interactions by Gender '!$B:$S,5,0),4)," ",VLOOKUP($H80,'Interactions by Gender '!$B:$S,16,0))</f>
        <v xml:space="preserve">-0.0024 </v>
      </c>
      <c r="H80" s="10" t="s">
        <v>106</v>
      </c>
    </row>
    <row r="81" spans="2:6" x14ac:dyDescent="0.25">
      <c r="B81" s="113"/>
      <c r="C81" s="26" t="str">
        <f>_xlfn.CONCAT("(",FIXED(VLOOKUP($H80,'Interactions by Gender '!$B:$S,9,0),4),")")</f>
        <v>(0.1117)</v>
      </c>
      <c r="D81" s="26" t="str">
        <f>_xlfn.CONCAT("(",FIXED(VLOOKUP($H80,'Interactions by Gender '!$B:$S,3,0),4),")")</f>
        <v>(0.1117)</v>
      </c>
      <c r="E81" s="26" t="str">
        <f>_xlfn.CONCAT("(",FIXED(VLOOKUP($H80,'Interactions by Gender '!$B:$S,12,0),4),")")</f>
        <v>(0.0855)</v>
      </c>
      <c r="F81" s="26" t="str">
        <f>_xlfn.CONCAT("(",FIXED(VLOOKUP($H80,'Interactions by Gender '!$B:$S,6,0),4),")")</f>
        <v>(0.0855)</v>
      </c>
    </row>
    <row r="82" spans="2:6" x14ac:dyDescent="0.25">
      <c r="B82" s="33" t="s">
        <v>169</v>
      </c>
      <c r="C82" s="30">
        <v>7593</v>
      </c>
      <c r="D82" s="69">
        <v>7593</v>
      </c>
      <c r="E82" s="30">
        <v>7635</v>
      </c>
      <c r="F82" s="30">
        <v>7635</v>
      </c>
    </row>
    <row r="83" spans="2:6" x14ac:dyDescent="0.25">
      <c r="B83" s="17" t="s">
        <v>107</v>
      </c>
      <c r="C83" s="25" t="s">
        <v>111</v>
      </c>
      <c r="D83" s="18" t="s">
        <v>111</v>
      </c>
      <c r="E83" s="25" t="s">
        <v>111</v>
      </c>
      <c r="F83" s="25" t="s">
        <v>111</v>
      </c>
    </row>
    <row r="84" spans="2:6" x14ac:dyDescent="0.25">
      <c r="B84" s="17" t="s">
        <v>108</v>
      </c>
      <c r="C84" s="25" t="s">
        <v>111</v>
      </c>
      <c r="D84" s="18" t="s">
        <v>111</v>
      </c>
      <c r="E84" s="25" t="s">
        <v>111</v>
      </c>
      <c r="F84" s="25" t="s">
        <v>111</v>
      </c>
    </row>
    <row r="85" spans="2:6" ht="15.75" thickBot="1" x14ac:dyDescent="0.3">
      <c r="B85" s="48" t="s">
        <v>112</v>
      </c>
      <c r="C85" s="41" t="str">
        <f>FIXED(C91,4)</f>
        <v>0.4089</v>
      </c>
      <c r="D85" s="41" t="str">
        <f>FIXED(D91,4)</f>
        <v>0.4082</v>
      </c>
      <c r="E85" s="41" t="str">
        <f>FIXED(E91,4)</f>
        <v>0.4065</v>
      </c>
      <c r="F85" s="41" t="str">
        <f>FIXED(F91,4)</f>
        <v>0.4042</v>
      </c>
    </row>
    <row r="86" spans="2:6" x14ac:dyDescent="0.25">
      <c r="B86" s="114" t="s">
        <v>606</v>
      </c>
      <c r="C86" s="114"/>
      <c r="D86" s="114"/>
      <c r="E86" s="114"/>
      <c r="F86" s="114"/>
    </row>
    <row r="87" spans="2:6" x14ac:dyDescent="0.25">
      <c r="B87" s="115"/>
      <c r="C87" s="115"/>
      <c r="D87" s="115"/>
      <c r="E87" s="115"/>
      <c r="F87" s="115"/>
    </row>
    <row r="88" spans="2:6" x14ac:dyDescent="0.25">
      <c r="B88" s="115"/>
      <c r="C88" s="115"/>
      <c r="D88" s="115"/>
      <c r="E88" s="115"/>
      <c r="F88" s="115"/>
    </row>
    <row r="90" spans="2:6" x14ac:dyDescent="0.25">
      <c r="B90" s="10" t="s">
        <v>652</v>
      </c>
      <c r="C90" s="19">
        <v>7593</v>
      </c>
      <c r="D90" s="19">
        <v>7593</v>
      </c>
      <c r="E90" s="19">
        <v>7635</v>
      </c>
      <c r="F90" s="19">
        <v>7635</v>
      </c>
    </row>
    <row r="91" spans="2:6" x14ac:dyDescent="0.25">
      <c r="B91" s="10" t="s">
        <v>654</v>
      </c>
      <c r="C91" s="19">
        <v>0.40886509999999998</v>
      </c>
      <c r="D91" s="19">
        <v>0.40822989999999998</v>
      </c>
      <c r="E91" s="19">
        <v>0.40651769999999998</v>
      </c>
      <c r="F91" s="19">
        <v>0.4042077</v>
      </c>
    </row>
    <row r="92" spans="2:6" x14ac:dyDescent="0.25">
      <c r="B92" s="10" t="s">
        <v>3</v>
      </c>
      <c r="C92" s="19">
        <v>119301.2</v>
      </c>
      <c r="D92" s="19">
        <v>119303.8</v>
      </c>
      <c r="E92" s="19">
        <v>120030.9</v>
      </c>
      <c r="F92" s="19">
        <v>120037.1</v>
      </c>
    </row>
    <row r="93" spans="2:6" x14ac:dyDescent="0.25">
      <c r="B93" s="10" t="s">
        <v>653</v>
      </c>
      <c r="C93" s="19">
        <v>-58893.3</v>
      </c>
      <c r="D93" s="19">
        <v>-58891.28</v>
      </c>
      <c r="E93" s="19">
        <v>-59250.74</v>
      </c>
      <c r="F93" s="19">
        <v>-59254.2</v>
      </c>
    </row>
  </sheetData>
  <mergeCells count="44">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4.2843107514554599E-3</v>
      </c>
      <c r="D2">
        <v>8.0751962336332805E-2</v>
      </c>
      <c r="E2">
        <v>0.95768793387254303</v>
      </c>
      <c r="F2">
        <v>-1.5721746034205401E-2</v>
      </c>
      <c r="G2">
        <v>6.9726138697885298E-2</v>
      </c>
      <c r="H2">
        <v>0.82160703956672998</v>
      </c>
      <c r="I2">
        <v>1.1896587226298801E-3</v>
      </c>
      <c r="J2">
        <v>8.0668111214021898E-2</v>
      </c>
      <c r="K2">
        <v>0.98823356705865195</v>
      </c>
      <c r="L2">
        <v>-9.3708102099698005E-3</v>
      </c>
      <c r="M2">
        <v>6.8936288734255405E-2</v>
      </c>
      <c r="N2">
        <v>0.89187317314097603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-6.14004695258916E-2</v>
      </c>
      <c r="D3">
        <v>3.5615833574424299E-2</v>
      </c>
      <c r="E3">
        <v>8.47140654707184E-2</v>
      </c>
      <c r="F3">
        <v>-5.0889823789790699E-2</v>
      </c>
      <c r="G3">
        <v>3.1877312029241399E-2</v>
      </c>
      <c r="H3">
        <v>0.11039333676475201</v>
      </c>
      <c r="I3">
        <v>-6.3979037633272506E-2</v>
      </c>
      <c r="J3">
        <v>3.5540834151226101E-2</v>
      </c>
      <c r="K3">
        <v>7.1836045695506598E-2</v>
      </c>
      <c r="L3">
        <v>-5.8143675297616201E-2</v>
      </c>
      <c r="M3">
        <v>3.00164927577483E-2</v>
      </c>
      <c r="N3">
        <v>5.2738303289245801E-2</v>
      </c>
      <c r="P3" t="str">
        <f>IF(E3&lt;0.001,"***",IF(E3&lt;0.01,"**",IF(E3&lt;0.05,"*",IF(E3&lt;0.1,"^",""))))</f>
        <v>^</v>
      </c>
      <c r="Q3" t="str">
        <f t="shared" ref="Q3:Q30" si="0">IF(H3&lt;0.001,"***",IF(H3&lt;0.01,"**",IF(H3&lt;0.05,"*",IF(H3&lt;0.1,"^",""))))</f>
        <v/>
      </c>
      <c r="R3" t="str">
        <f t="shared" ref="R3:R30" si="1">IF(K3&lt;0.001,"***",IF(K3&lt;0.01,"**",IF(K3&lt;0.05,"*",IF(K3&lt;0.1,"^",""))))</f>
        <v>^</v>
      </c>
      <c r="S3" t="str">
        <f t="shared" ref="S3:S30" si="2">IF(N3&lt;0.001,"***",IF(N3&lt;0.01,"**",IF(N3&lt;0.05,"*",IF(N3&lt;0.1,"^",""))))</f>
        <v>^</v>
      </c>
    </row>
    <row r="4" spans="1:19" x14ac:dyDescent="0.25">
      <c r="A4">
        <v>3</v>
      </c>
      <c r="B4" t="s">
        <v>12</v>
      </c>
      <c r="C4">
        <v>-3.5089569145390201E-2</v>
      </c>
      <c r="D4">
        <v>4.1953961282585599E-2</v>
      </c>
      <c r="E4">
        <v>0.402939618663192</v>
      </c>
      <c r="F4">
        <v>-2.7940253932717301E-2</v>
      </c>
      <c r="G4">
        <v>3.6575997945940901E-2</v>
      </c>
      <c r="H4">
        <v>0.44492929618789101</v>
      </c>
      <c r="I4">
        <v>-3.9531723863374398E-2</v>
      </c>
      <c r="J4">
        <v>4.17895006070498E-2</v>
      </c>
      <c r="K4">
        <v>0.34416254561002901</v>
      </c>
      <c r="L4">
        <v>-3.63910108004942E-2</v>
      </c>
      <c r="M4">
        <v>3.3385679610522301E-2</v>
      </c>
      <c r="N4">
        <v>0.27570496333469902</v>
      </c>
      <c r="P4" t="str">
        <f t="shared" ref="P4:P30" si="3">IF(E4&lt;0.001,"***",IF(E4&lt;0.01,"**",IF(E4&lt;0.05,"*",IF(E4&lt;0.1,"^",""))))</f>
        <v/>
      </c>
      <c r="Q4" t="str">
        <f t="shared" si="0"/>
        <v/>
      </c>
      <c r="R4" t="str">
        <f t="shared" si="1"/>
        <v/>
      </c>
      <c r="S4" t="str">
        <f t="shared" si="2"/>
        <v/>
      </c>
    </row>
    <row r="5" spans="1:19" x14ac:dyDescent="0.25">
      <c r="A5">
        <v>4</v>
      </c>
      <c r="B5" t="s">
        <v>123</v>
      </c>
      <c r="C5">
        <v>9.3428832661323805E-2</v>
      </c>
      <c r="D5">
        <v>3.4439861422825999E-2</v>
      </c>
      <c r="E5">
        <v>6.6715158721215601E-3</v>
      </c>
      <c r="F5">
        <v>7.1800044773027996E-2</v>
      </c>
      <c r="G5">
        <v>2.9145528711303499E-2</v>
      </c>
      <c r="H5">
        <v>1.3758743728986399E-2</v>
      </c>
      <c r="I5">
        <v>9.4248007938166206E-2</v>
      </c>
      <c r="J5">
        <v>3.3206569035474302E-2</v>
      </c>
      <c r="K5">
        <v>4.5363935258281298E-3</v>
      </c>
      <c r="L5">
        <v>6.8017798127555901E-2</v>
      </c>
      <c r="M5">
        <v>2.58571060210896E-2</v>
      </c>
      <c r="N5">
        <v>8.5252766191647403E-3</v>
      </c>
      <c r="P5" t="str">
        <f t="shared" si="3"/>
        <v>**</v>
      </c>
      <c r="Q5" t="str">
        <f t="shared" si="0"/>
        <v>*</v>
      </c>
      <c r="R5" t="str">
        <f t="shared" si="1"/>
        <v>**</v>
      </c>
      <c r="S5" t="str">
        <f t="shared" si="2"/>
        <v>**</v>
      </c>
    </row>
    <row r="6" spans="1:19" x14ac:dyDescent="0.25">
      <c r="A6">
        <v>5</v>
      </c>
      <c r="B6" t="s">
        <v>25</v>
      </c>
      <c r="C6">
        <v>6.4955235101244901E-2</v>
      </c>
      <c r="D6">
        <v>4.6365760801365598E-2</v>
      </c>
      <c r="E6">
        <v>0.16123468528516</v>
      </c>
      <c r="F6">
        <v>7.0512105404814604E-2</v>
      </c>
      <c r="G6">
        <v>3.9747662219149597E-2</v>
      </c>
      <c r="H6">
        <v>7.6064179754129005E-2</v>
      </c>
      <c r="I6">
        <v>5.73159571455545E-2</v>
      </c>
      <c r="J6">
        <v>4.6035790705639498E-2</v>
      </c>
      <c r="K6">
        <v>0.21312059003845599</v>
      </c>
      <c r="L6">
        <v>6.8255632176679695E-2</v>
      </c>
      <c r="M6">
        <v>3.9302657596921302E-2</v>
      </c>
      <c r="N6">
        <v>8.2445949115103195E-2</v>
      </c>
      <c r="P6" t="str">
        <f t="shared" si="3"/>
        <v/>
      </c>
      <c r="Q6" t="str">
        <f t="shared" si="0"/>
        <v>^</v>
      </c>
      <c r="R6" t="str">
        <f t="shared" si="1"/>
        <v/>
      </c>
      <c r="S6" t="str">
        <f t="shared" si="2"/>
        <v>^</v>
      </c>
    </row>
    <row r="7" spans="1:19" x14ac:dyDescent="0.25">
      <c r="A7">
        <v>6</v>
      </c>
      <c r="B7" t="s">
        <v>26</v>
      </c>
      <c r="C7">
        <v>-0.108104401667726</v>
      </c>
      <c r="D7">
        <v>7.2732592099971294E-2</v>
      </c>
      <c r="E7">
        <v>0.13719269835895001</v>
      </c>
      <c r="F7">
        <v>-8.0617533437922995E-2</v>
      </c>
      <c r="G7">
        <v>6.0577837256157598E-2</v>
      </c>
      <c r="H7">
        <v>0.18325185268680699</v>
      </c>
      <c r="I7">
        <v>-0.121023305256986</v>
      </c>
      <c r="J7">
        <v>7.2328294059995496E-2</v>
      </c>
      <c r="K7">
        <v>9.4278125771019197E-2</v>
      </c>
      <c r="L7">
        <v>-9.2578107355890296E-2</v>
      </c>
      <c r="M7">
        <v>6.0025672601090103E-2</v>
      </c>
      <c r="N7">
        <v>0.12299863514305601</v>
      </c>
      <c r="P7" t="str">
        <f t="shared" si="3"/>
        <v/>
      </c>
      <c r="Q7" t="str">
        <f t="shared" si="0"/>
        <v/>
      </c>
      <c r="R7" t="str">
        <f t="shared" si="1"/>
        <v>^</v>
      </c>
      <c r="S7" t="str">
        <f t="shared" si="2"/>
        <v/>
      </c>
    </row>
    <row r="8" spans="1:19" x14ac:dyDescent="0.25">
      <c r="A8">
        <v>7</v>
      </c>
      <c r="B8" t="s">
        <v>30</v>
      </c>
      <c r="C8">
        <v>0.31479200850182998</v>
      </c>
      <c r="D8">
        <v>5.1807897481070599E-2</v>
      </c>
      <c r="E8" s="1">
        <v>1.2311037744794399E-9</v>
      </c>
      <c r="F8">
        <v>0.27479341526045298</v>
      </c>
      <c r="G8">
        <v>4.1498771795454699E-2</v>
      </c>
      <c r="H8" s="1">
        <v>3.5503337728555003E-11</v>
      </c>
      <c r="I8">
        <v>0.30816131431977201</v>
      </c>
      <c r="J8">
        <v>5.1632736080877199E-2</v>
      </c>
      <c r="K8" s="1">
        <v>2.3969117801669902E-9</v>
      </c>
      <c r="L8">
        <v>0.26820920724424901</v>
      </c>
      <c r="M8">
        <v>4.1221641284752399E-2</v>
      </c>
      <c r="N8" s="1">
        <v>7.6914475499501996E-11</v>
      </c>
      <c r="P8" t="str">
        <f t="shared" si="3"/>
        <v>***</v>
      </c>
      <c r="Q8" t="str">
        <f t="shared" si="0"/>
        <v>***</v>
      </c>
      <c r="R8" t="str">
        <f t="shared" si="1"/>
        <v>***</v>
      </c>
      <c r="S8" t="str">
        <f t="shared" si="2"/>
        <v>***</v>
      </c>
    </row>
    <row r="9" spans="1:19" x14ac:dyDescent="0.25">
      <c r="A9">
        <v>8</v>
      </c>
      <c r="B9" t="s">
        <v>27</v>
      </c>
      <c r="C9">
        <v>0.29311360293953198</v>
      </c>
      <c r="D9">
        <v>6.9837713316933003E-2</v>
      </c>
      <c r="E9" s="1">
        <v>2.7039325876110401E-5</v>
      </c>
      <c r="F9">
        <v>0.27665498696597202</v>
      </c>
      <c r="G9">
        <v>5.8146078781744701E-2</v>
      </c>
      <c r="H9" s="1">
        <v>1.95588056559279E-6</v>
      </c>
      <c r="I9">
        <v>0.26679356125470399</v>
      </c>
      <c r="J9">
        <v>6.8792951859164106E-2</v>
      </c>
      <c r="K9">
        <v>1.0522756811015601E-4</v>
      </c>
      <c r="L9">
        <v>0.25064721559332498</v>
      </c>
      <c r="M9">
        <v>5.6779816214963197E-2</v>
      </c>
      <c r="N9" s="1">
        <v>1.0130375878652E-5</v>
      </c>
      <c r="P9" t="str">
        <f t="shared" si="3"/>
        <v>***</v>
      </c>
      <c r="Q9" t="str">
        <f t="shared" si="0"/>
        <v>***</v>
      </c>
      <c r="R9" t="str">
        <f t="shared" si="1"/>
        <v>***</v>
      </c>
      <c r="S9" t="str">
        <f t="shared" si="2"/>
        <v>***</v>
      </c>
    </row>
    <row r="10" spans="1:19" x14ac:dyDescent="0.25">
      <c r="A10">
        <v>9</v>
      </c>
      <c r="B10" t="s">
        <v>29</v>
      </c>
      <c r="C10">
        <v>0.14266593028229199</v>
      </c>
      <c r="D10">
        <v>4.8342157355856702E-2</v>
      </c>
      <c r="E10">
        <v>3.1657250401944102E-3</v>
      </c>
      <c r="F10">
        <v>0.121485282607027</v>
      </c>
      <c r="G10">
        <v>3.9016392869192403E-2</v>
      </c>
      <c r="H10">
        <v>1.8475820421019801E-3</v>
      </c>
      <c r="I10">
        <v>0.13837848809535899</v>
      </c>
      <c r="J10">
        <v>4.8197667887609902E-2</v>
      </c>
      <c r="K10">
        <v>4.0909540369595803E-3</v>
      </c>
      <c r="L10">
        <v>0.11630607250787001</v>
      </c>
      <c r="M10">
        <v>3.8712805037158002E-2</v>
      </c>
      <c r="N10">
        <v>2.6616575808308699E-3</v>
      </c>
      <c r="P10" t="str">
        <f t="shared" si="3"/>
        <v>**</v>
      </c>
      <c r="Q10" t="str">
        <f t="shared" si="0"/>
        <v>**</v>
      </c>
      <c r="R10" t="str">
        <f t="shared" si="1"/>
        <v>**</v>
      </c>
      <c r="S10" t="str">
        <f t="shared" si="2"/>
        <v>**</v>
      </c>
    </row>
    <row r="11" spans="1:19" x14ac:dyDescent="0.25">
      <c r="A11">
        <v>10</v>
      </c>
      <c r="B11" t="s">
        <v>28</v>
      </c>
      <c r="C11">
        <v>0.193078074115871</v>
      </c>
      <c r="D11">
        <v>9.93391258755464E-2</v>
      </c>
      <c r="E11">
        <v>5.1940609141591799E-2</v>
      </c>
      <c r="F11">
        <v>0.20332920210830699</v>
      </c>
      <c r="G11">
        <v>8.4699442721220999E-2</v>
      </c>
      <c r="H11">
        <v>1.6368365652127799E-2</v>
      </c>
      <c r="I11">
        <v>0.158515478536916</v>
      </c>
      <c r="J11">
        <v>9.8006759329897095E-2</v>
      </c>
      <c r="K11">
        <v>0.105793405250332</v>
      </c>
      <c r="L11">
        <v>0.171693256272545</v>
      </c>
      <c r="M11">
        <v>8.2963334758191704E-2</v>
      </c>
      <c r="N11">
        <v>3.84984738423872E-2</v>
      </c>
      <c r="P11" t="str">
        <f t="shared" si="3"/>
        <v>^</v>
      </c>
      <c r="Q11" t="str">
        <f t="shared" si="0"/>
        <v>*</v>
      </c>
      <c r="R11" t="str">
        <f t="shared" si="1"/>
        <v/>
      </c>
      <c r="S11" t="str">
        <f t="shared" si="2"/>
        <v>*</v>
      </c>
    </row>
    <row r="12" spans="1:19" x14ac:dyDescent="0.25">
      <c r="A12">
        <v>11</v>
      </c>
      <c r="B12" t="s">
        <v>31</v>
      </c>
      <c r="C12">
        <v>-5.7012398384441103E-2</v>
      </c>
      <c r="D12">
        <v>1.1246455334497101E-2</v>
      </c>
      <c r="E12" s="1">
        <v>3.9914301652732602E-7</v>
      </c>
      <c r="F12">
        <v>-6.0323640331002099E-2</v>
      </c>
      <c r="G12">
        <v>9.8501870688264704E-3</v>
      </c>
      <c r="H12" s="1">
        <v>9.11912315968544E-10</v>
      </c>
      <c r="I12">
        <v>-5.5038627944547502E-2</v>
      </c>
      <c r="J12">
        <v>1.1212973970222299E-2</v>
      </c>
      <c r="K12" s="1">
        <v>9.1786261335880002E-7</v>
      </c>
      <c r="L12">
        <v>-5.8606233167501798E-2</v>
      </c>
      <c r="M12">
        <v>9.7954866497729498E-3</v>
      </c>
      <c r="N12" s="1">
        <v>2.19087220975851E-9</v>
      </c>
      <c r="P12" t="str">
        <f t="shared" si="3"/>
        <v>***</v>
      </c>
      <c r="Q12" t="str">
        <f t="shared" si="0"/>
        <v>***</v>
      </c>
      <c r="R12" t="str">
        <f t="shared" si="1"/>
        <v>***</v>
      </c>
      <c r="S12" t="str">
        <f t="shared" si="2"/>
        <v>***</v>
      </c>
    </row>
    <row r="13" spans="1:19" x14ac:dyDescent="0.25">
      <c r="A13">
        <v>12</v>
      </c>
      <c r="B13" t="s">
        <v>171</v>
      </c>
      <c r="C13">
        <v>-0.128282677401101</v>
      </c>
      <c r="D13">
        <v>5.0748292537805897E-2</v>
      </c>
      <c r="E13">
        <v>1.1477235001674999E-2</v>
      </c>
      <c r="F13">
        <v>-0.10240514115673501</v>
      </c>
      <c r="G13">
        <v>4.6317484201465399E-2</v>
      </c>
      <c r="H13">
        <v>2.7040048122112401E-2</v>
      </c>
      <c r="I13">
        <v>-0.13335790421070601</v>
      </c>
      <c r="J13">
        <v>5.0580746220216903E-2</v>
      </c>
      <c r="K13">
        <v>8.37575763004683E-3</v>
      </c>
      <c r="L13">
        <v>-0.10670001104681701</v>
      </c>
      <c r="M13">
        <v>4.6122401274817301E-2</v>
      </c>
      <c r="N13">
        <v>2.0700123626367199E-2</v>
      </c>
      <c r="P13" t="str">
        <f t="shared" si="3"/>
        <v>*</v>
      </c>
      <c r="Q13" t="str">
        <f t="shared" si="0"/>
        <v>*</v>
      </c>
      <c r="R13" t="str">
        <f t="shared" si="1"/>
        <v>**</v>
      </c>
      <c r="S13" t="str">
        <f t="shared" si="2"/>
        <v>*</v>
      </c>
    </row>
    <row r="14" spans="1:19" x14ac:dyDescent="0.25">
      <c r="A14">
        <v>13</v>
      </c>
      <c r="B14" t="s">
        <v>32</v>
      </c>
      <c r="C14">
        <v>9.5253549569798302E-3</v>
      </c>
      <c r="D14">
        <v>2.7109339024825201E-2</v>
      </c>
      <c r="E14">
        <v>0.72531226613044797</v>
      </c>
      <c r="F14">
        <v>-3.9856025064220896E-3</v>
      </c>
      <c r="G14">
        <v>2.3564770928072801E-2</v>
      </c>
      <c r="H14">
        <v>0.86569129075635698</v>
      </c>
      <c r="I14">
        <v>1.15575900029923E-2</v>
      </c>
      <c r="J14">
        <v>2.70321149623181E-2</v>
      </c>
      <c r="K14">
        <v>0.66897852595054497</v>
      </c>
      <c r="L14">
        <v>-1.24203794497613E-3</v>
      </c>
      <c r="M14">
        <v>2.3454727860101401E-2</v>
      </c>
      <c r="N14">
        <v>0.95776800569908105</v>
      </c>
      <c r="P14" t="str">
        <f t="shared" si="3"/>
        <v/>
      </c>
      <c r="Q14" t="str">
        <f t="shared" si="0"/>
        <v/>
      </c>
      <c r="R14" t="str">
        <f t="shared" si="1"/>
        <v/>
      </c>
      <c r="S14" t="str">
        <f t="shared" si="2"/>
        <v/>
      </c>
    </row>
    <row r="15" spans="1:19" x14ac:dyDescent="0.25">
      <c r="A15">
        <v>14</v>
      </c>
      <c r="B15" t="s">
        <v>33</v>
      </c>
      <c r="C15">
        <v>2.7134284932761099E-2</v>
      </c>
      <c r="D15">
        <v>7.3861550268996797E-3</v>
      </c>
      <c r="E15">
        <v>2.39092899372961E-4</v>
      </c>
      <c r="F15">
        <v>2.20841363210313E-2</v>
      </c>
      <c r="G15">
        <v>6.4070469545474797E-3</v>
      </c>
      <c r="H15">
        <v>5.6716124895782002E-4</v>
      </c>
      <c r="I15">
        <v>2.6018085748385499E-2</v>
      </c>
      <c r="J15">
        <v>7.3438801829814899E-3</v>
      </c>
      <c r="K15">
        <v>3.95864600360452E-4</v>
      </c>
      <c r="L15">
        <v>2.0758533276349099E-2</v>
      </c>
      <c r="M15">
        <v>6.3450875130458299E-3</v>
      </c>
      <c r="N15">
        <v>1.0694404158713101E-3</v>
      </c>
      <c r="P15" t="str">
        <f t="shared" si="3"/>
        <v>***</v>
      </c>
      <c r="Q15" t="str">
        <f t="shared" si="0"/>
        <v>***</v>
      </c>
      <c r="R15" t="str">
        <f t="shared" si="1"/>
        <v>***</v>
      </c>
      <c r="S15" t="str">
        <f t="shared" si="2"/>
        <v>**</v>
      </c>
    </row>
    <row r="16" spans="1:19" x14ac:dyDescent="0.25">
      <c r="A16">
        <v>15</v>
      </c>
      <c r="B16" t="s">
        <v>117</v>
      </c>
      <c r="C16">
        <v>-9.8026946235364103E-4</v>
      </c>
      <c r="D16">
        <v>1.09356541670882E-2</v>
      </c>
      <c r="E16">
        <v>0.92857348421865804</v>
      </c>
      <c r="F16">
        <v>4.1168919517332696E-3</v>
      </c>
      <c r="G16">
        <v>9.5800095551526795E-3</v>
      </c>
      <c r="H16">
        <v>0.66738640450091202</v>
      </c>
      <c r="I16">
        <v>4.2234133068698101E-4</v>
      </c>
      <c r="J16">
        <v>1.08819013751363E-2</v>
      </c>
      <c r="K16">
        <v>0.96904079216359196</v>
      </c>
      <c r="L16">
        <v>5.0878452413157397E-3</v>
      </c>
      <c r="M16">
        <v>9.5150247484367106E-3</v>
      </c>
      <c r="N16">
        <v>0.59284558226271</v>
      </c>
      <c r="P16" t="str">
        <f t="shared" si="3"/>
        <v/>
      </c>
      <c r="Q16" t="str">
        <f t="shared" si="0"/>
        <v/>
      </c>
      <c r="R16" t="str">
        <f t="shared" si="1"/>
        <v/>
      </c>
      <c r="S16" t="str">
        <f t="shared" si="2"/>
        <v/>
      </c>
    </row>
    <row r="17" spans="1:19" x14ac:dyDescent="0.25">
      <c r="A17">
        <v>16</v>
      </c>
      <c r="B17" t="s">
        <v>34</v>
      </c>
      <c r="C17">
        <v>3.75926288078989E-3</v>
      </c>
      <c r="D17">
        <v>6.8425248577108503E-4</v>
      </c>
      <c r="E17" s="1">
        <v>3.9299646092949598E-8</v>
      </c>
      <c r="F17">
        <v>3.1445124702001101E-3</v>
      </c>
      <c r="G17">
        <v>5.4184598944228201E-4</v>
      </c>
      <c r="H17" s="1">
        <v>6.5009671879544703E-9</v>
      </c>
      <c r="I17">
        <v>3.70314142528207E-3</v>
      </c>
      <c r="J17">
        <v>6.8085940954618301E-4</v>
      </c>
      <c r="K17" s="1">
        <v>5.3603824712311601E-8</v>
      </c>
      <c r="L17">
        <v>3.18893706390464E-3</v>
      </c>
      <c r="M17">
        <v>5.3387438109267298E-4</v>
      </c>
      <c r="N17" s="1">
        <v>2.32648111650296E-9</v>
      </c>
      <c r="P17" t="str">
        <f t="shared" si="3"/>
        <v>***</v>
      </c>
      <c r="Q17" t="str">
        <f t="shared" si="0"/>
        <v>***</v>
      </c>
      <c r="R17" t="str">
        <f t="shared" si="1"/>
        <v>***</v>
      </c>
      <c r="S17" t="str">
        <f t="shared" si="2"/>
        <v>***</v>
      </c>
    </row>
    <row r="18" spans="1:19" x14ac:dyDescent="0.25">
      <c r="A18">
        <v>17</v>
      </c>
      <c r="B18" t="s">
        <v>35</v>
      </c>
      <c r="C18" s="1">
        <v>-2.72219258246834E-5</v>
      </c>
      <c r="D18">
        <v>3.1138482742119298E-4</v>
      </c>
      <c r="E18">
        <v>0.93033597706732396</v>
      </c>
      <c r="F18" s="1">
        <v>-6.7716926857593696E-6</v>
      </c>
      <c r="G18">
        <v>2.8371146000481399E-4</v>
      </c>
      <c r="H18">
        <v>0.98095770936747795</v>
      </c>
      <c r="I18" s="1">
        <v>-9.4500216882780107E-5</v>
      </c>
      <c r="J18">
        <v>3.0969205297252201E-4</v>
      </c>
      <c r="K18">
        <v>0.76025759979949104</v>
      </c>
      <c r="L18" s="1">
        <v>-8.5765795627103605E-5</v>
      </c>
      <c r="M18">
        <v>2.8222547421241802E-4</v>
      </c>
      <c r="N18">
        <v>0.76121089679044596</v>
      </c>
      <c r="P18" t="str">
        <f t="shared" si="3"/>
        <v/>
      </c>
      <c r="Q18" t="str">
        <f t="shared" si="0"/>
        <v/>
      </c>
      <c r="R18" t="str">
        <f t="shared" si="1"/>
        <v/>
      </c>
      <c r="S18" t="str">
        <f t="shared" si="2"/>
        <v/>
      </c>
    </row>
    <row r="19" spans="1:19" x14ac:dyDescent="0.25">
      <c r="A19">
        <v>18</v>
      </c>
      <c r="B19" t="s">
        <v>36</v>
      </c>
      <c r="C19">
        <v>3.4830335673412401E-4</v>
      </c>
      <c r="D19">
        <v>1.80772580518473E-4</v>
      </c>
      <c r="E19">
        <v>5.4010940145868297E-2</v>
      </c>
      <c r="F19">
        <v>5.5776304105253395E-4</v>
      </c>
      <c r="G19">
        <v>1.49569615888507E-4</v>
      </c>
      <c r="H19">
        <v>1.92149661542509E-4</v>
      </c>
      <c r="I19">
        <v>3.1672368009561598E-4</v>
      </c>
      <c r="J19">
        <v>1.79902631823641E-4</v>
      </c>
      <c r="K19">
        <v>7.8318268303621999E-2</v>
      </c>
      <c r="L19">
        <v>5.3643914803504504E-4</v>
      </c>
      <c r="M19">
        <v>1.4834577993748499E-4</v>
      </c>
      <c r="N19">
        <v>2.9902838679233602E-4</v>
      </c>
      <c r="P19" t="str">
        <f t="shared" si="3"/>
        <v>^</v>
      </c>
      <c r="Q19" t="str">
        <f t="shared" si="0"/>
        <v>***</v>
      </c>
      <c r="R19" t="str">
        <f t="shared" si="1"/>
        <v>^</v>
      </c>
      <c r="S19" t="str">
        <f t="shared" si="2"/>
        <v>***</v>
      </c>
    </row>
    <row r="20" spans="1:19" x14ac:dyDescent="0.25">
      <c r="A20">
        <v>19</v>
      </c>
      <c r="B20" t="s">
        <v>37</v>
      </c>
      <c r="C20">
        <v>2.5067875209128399E-2</v>
      </c>
      <c r="D20">
        <v>3.2264601760402703E-2</v>
      </c>
      <c r="E20">
        <v>0.43719022924057199</v>
      </c>
      <c r="F20">
        <v>5.311343794536E-3</v>
      </c>
      <c r="G20">
        <v>2.8207103274627301E-2</v>
      </c>
      <c r="H20">
        <v>0.85064297910311304</v>
      </c>
      <c r="I20">
        <v>2.3774393821276399E-2</v>
      </c>
      <c r="J20">
        <v>3.2170303587095599E-2</v>
      </c>
      <c r="K20">
        <v>0.45989681470099197</v>
      </c>
      <c r="L20">
        <v>6.1774118858529299E-3</v>
      </c>
      <c r="M20">
        <v>2.8013385707138801E-2</v>
      </c>
      <c r="N20">
        <v>0.82546897584770496</v>
      </c>
      <c r="P20" t="str">
        <f t="shared" si="3"/>
        <v/>
      </c>
      <c r="Q20" t="str">
        <f t="shared" si="0"/>
        <v/>
      </c>
      <c r="R20" t="str">
        <f t="shared" si="1"/>
        <v/>
      </c>
      <c r="S20" t="str">
        <f t="shared" si="2"/>
        <v/>
      </c>
    </row>
    <row r="21" spans="1:19" x14ac:dyDescent="0.25">
      <c r="A21">
        <v>20</v>
      </c>
      <c r="B21" t="s">
        <v>38</v>
      </c>
      <c r="C21">
        <v>-2.4756666815083098E-2</v>
      </c>
      <c r="D21">
        <v>5.0331495973450498E-2</v>
      </c>
      <c r="E21">
        <v>0.62280964765519198</v>
      </c>
      <c r="F21">
        <v>-4.2799541005757502E-2</v>
      </c>
      <c r="G21">
        <v>4.32241528420629E-2</v>
      </c>
      <c r="H21">
        <v>0.32208784965189102</v>
      </c>
      <c r="I21">
        <v>-1.72387825028287E-2</v>
      </c>
      <c r="J21">
        <v>5.0315170471541201E-2</v>
      </c>
      <c r="K21">
        <v>0.73188736275463695</v>
      </c>
      <c r="L21">
        <v>-3.45915446310655E-2</v>
      </c>
      <c r="M21">
        <v>4.3073846070435302E-2</v>
      </c>
      <c r="N21">
        <v>0.42193117586226703</v>
      </c>
      <c r="P21" t="str">
        <f t="shared" si="3"/>
        <v/>
      </c>
      <c r="Q21" t="str">
        <f t="shared" si="0"/>
        <v/>
      </c>
      <c r="R21" t="str">
        <f t="shared" si="1"/>
        <v/>
      </c>
      <c r="S21" t="str">
        <f t="shared" si="2"/>
        <v/>
      </c>
    </row>
    <row r="22" spans="1:19" x14ac:dyDescent="0.25">
      <c r="A22">
        <v>21</v>
      </c>
      <c r="B22" t="s">
        <v>40</v>
      </c>
      <c r="C22">
        <v>-0.17097832209726599</v>
      </c>
      <c r="D22">
        <v>5.1626697994161502E-2</v>
      </c>
      <c r="E22">
        <v>9.2691220994367595E-4</v>
      </c>
      <c r="F22">
        <v>-0.139783929225723</v>
      </c>
      <c r="G22">
        <v>4.1146655920109097E-2</v>
      </c>
      <c r="H22">
        <v>6.8076107885554405E-4</v>
      </c>
      <c r="I22">
        <v>-0.17057522526312299</v>
      </c>
      <c r="J22">
        <v>5.15779405934867E-2</v>
      </c>
      <c r="K22">
        <v>9.4255373120200004E-4</v>
      </c>
      <c r="L22">
        <v>-0.139961679549921</v>
      </c>
      <c r="M22">
        <v>4.0943680386617998E-2</v>
      </c>
      <c r="N22">
        <v>6.2991576218135502E-4</v>
      </c>
      <c r="P22" t="str">
        <f t="shared" si="3"/>
        <v>***</v>
      </c>
      <c r="Q22" t="str">
        <f t="shared" si="0"/>
        <v>***</v>
      </c>
      <c r="R22" t="str">
        <f t="shared" si="1"/>
        <v>***</v>
      </c>
      <c r="S22" t="str">
        <f t="shared" si="2"/>
        <v>***</v>
      </c>
    </row>
    <row r="23" spans="1:19" x14ac:dyDescent="0.25">
      <c r="A23">
        <v>22</v>
      </c>
      <c r="B23" t="s">
        <v>41</v>
      </c>
      <c r="C23">
        <v>-0.191379115264324</v>
      </c>
      <c r="D23">
        <v>4.3844295977171301E-2</v>
      </c>
      <c r="E23" s="1">
        <v>1.27139162734435E-5</v>
      </c>
      <c r="F23">
        <v>-0.147044908137867</v>
      </c>
      <c r="G23">
        <v>3.4695504751363397E-2</v>
      </c>
      <c r="H23" s="1">
        <v>2.2536470772006101E-5</v>
      </c>
      <c r="I23">
        <v>-0.18669187506468399</v>
      </c>
      <c r="J23">
        <v>4.3620466091563399E-2</v>
      </c>
      <c r="K23" s="1">
        <v>1.8696493754522001E-5</v>
      </c>
      <c r="L23">
        <v>-0.14328256493694799</v>
      </c>
      <c r="M23">
        <v>3.4351633132578697E-2</v>
      </c>
      <c r="N23" s="1">
        <v>3.0319213113723099E-5</v>
      </c>
      <c r="P23" t="str">
        <f t="shared" si="3"/>
        <v>***</v>
      </c>
      <c r="Q23" t="str">
        <f t="shared" si="0"/>
        <v>***</v>
      </c>
      <c r="R23" t="str">
        <f t="shared" si="1"/>
        <v>***</v>
      </c>
      <c r="S23" t="str">
        <f t="shared" si="2"/>
        <v>***</v>
      </c>
    </row>
    <row r="24" spans="1:19" x14ac:dyDescent="0.25">
      <c r="A24">
        <v>23</v>
      </c>
      <c r="B24" t="s">
        <v>39</v>
      </c>
      <c r="C24">
        <v>-0.15627257651697701</v>
      </c>
      <c r="D24">
        <v>4.4445524590224501E-2</v>
      </c>
      <c r="E24">
        <v>4.3802257776770498E-4</v>
      </c>
      <c r="F24">
        <v>-0.13900766253720101</v>
      </c>
      <c r="G24">
        <v>3.5173961992831203E-2</v>
      </c>
      <c r="H24" s="1">
        <v>7.7499223453522393E-5</v>
      </c>
      <c r="I24">
        <v>-0.15139044654974801</v>
      </c>
      <c r="J24">
        <v>4.4320822940466797E-2</v>
      </c>
      <c r="K24">
        <v>6.3598205258941199E-4</v>
      </c>
      <c r="L24">
        <v>-0.136972266546565</v>
      </c>
      <c r="M24">
        <v>3.4918670795682401E-2</v>
      </c>
      <c r="N24" s="1">
        <v>8.7595511768257604E-5</v>
      </c>
      <c r="P24" t="str">
        <f t="shared" si="3"/>
        <v>***</v>
      </c>
      <c r="Q24" t="str">
        <f t="shared" si="0"/>
        <v>***</v>
      </c>
      <c r="R24" t="str">
        <f t="shared" si="1"/>
        <v>***</v>
      </c>
      <c r="S24" t="str">
        <f t="shared" si="2"/>
        <v>***</v>
      </c>
    </row>
    <row r="25" spans="1:19" x14ac:dyDescent="0.25">
      <c r="A25">
        <v>24</v>
      </c>
      <c r="B25" t="s">
        <v>43</v>
      </c>
      <c r="C25">
        <v>-8.3344892137923496E-2</v>
      </c>
      <c r="D25">
        <v>1.1200034516354899E-2</v>
      </c>
      <c r="E25" s="1">
        <v>9.9587005308876504E-14</v>
      </c>
      <c r="F25">
        <v>-7.5177732911784298E-2</v>
      </c>
      <c r="G25">
        <v>1.0090858723002E-2</v>
      </c>
      <c r="H25" s="1">
        <v>9.3281675834961295E-14</v>
      </c>
      <c r="I25">
        <v>-8.4144253375356595E-2</v>
      </c>
      <c r="J25">
        <v>1.1164891374896801E-2</v>
      </c>
      <c r="K25" s="1">
        <v>4.8294701571194297E-14</v>
      </c>
      <c r="L25">
        <v>-7.5553873135797894E-2</v>
      </c>
      <c r="M25">
        <v>1.0032054272677501E-2</v>
      </c>
      <c r="N25" s="1">
        <v>5.02582256584518E-14</v>
      </c>
      <c r="P25" t="str">
        <f t="shared" si="3"/>
        <v>***</v>
      </c>
      <c r="Q25" t="str">
        <f t="shared" si="0"/>
        <v>***</v>
      </c>
      <c r="R25" t="str">
        <f t="shared" si="1"/>
        <v>***</v>
      </c>
      <c r="S25" t="str">
        <f t="shared" si="2"/>
        <v>***</v>
      </c>
    </row>
    <row r="26" spans="1:19" x14ac:dyDescent="0.25">
      <c r="A26">
        <v>25</v>
      </c>
      <c r="B26" t="s">
        <v>44</v>
      </c>
      <c r="C26">
        <v>3.1554228801968502E-2</v>
      </c>
      <c r="D26">
        <v>2.3534292814645801E-2</v>
      </c>
      <c r="E26">
        <v>0.17999299992817899</v>
      </c>
      <c r="F26">
        <v>3.44963726540354E-2</v>
      </c>
      <c r="G26">
        <v>2.1393888817588701E-2</v>
      </c>
      <c r="H26">
        <v>0.10686611905167701</v>
      </c>
      <c r="I26">
        <v>3.0741255881525101E-2</v>
      </c>
      <c r="J26">
        <v>2.3416493485314601E-2</v>
      </c>
      <c r="K26">
        <v>0.189249151991154</v>
      </c>
      <c r="L26">
        <v>3.3270733952287898E-2</v>
      </c>
      <c r="M26">
        <v>2.1210475882493099E-2</v>
      </c>
      <c r="N26">
        <v>0.11674137600739</v>
      </c>
      <c r="P26" t="str">
        <f t="shared" si="3"/>
        <v/>
      </c>
      <c r="Q26" t="str">
        <f t="shared" si="0"/>
        <v/>
      </c>
      <c r="R26" t="str">
        <f t="shared" si="1"/>
        <v/>
      </c>
      <c r="S26" t="str">
        <f t="shared" si="2"/>
        <v/>
      </c>
    </row>
    <row r="27" spans="1:19" x14ac:dyDescent="0.25">
      <c r="A27">
        <v>26</v>
      </c>
      <c r="B27" t="s">
        <v>129</v>
      </c>
      <c r="C27">
        <v>0.24390231814853799</v>
      </c>
      <c r="D27">
        <v>0.29133049170390102</v>
      </c>
      <c r="E27">
        <v>0.40247932702150302</v>
      </c>
      <c r="F27">
        <v>0.29419284312284699</v>
      </c>
      <c r="G27">
        <v>0.26914864575241598</v>
      </c>
      <c r="H27">
        <v>0.27437198448664402</v>
      </c>
      <c r="I27">
        <v>-8.0380703860536695E-2</v>
      </c>
      <c r="J27">
        <v>3.6264604893432702E-2</v>
      </c>
      <c r="K27">
        <v>2.6656887179374901E-2</v>
      </c>
      <c r="L27">
        <v>-9.2288292907475505E-2</v>
      </c>
      <c r="M27">
        <v>3.2766426482474201E-2</v>
      </c>
      <c r="N27">
        <v>4.8542420046137399E-3</v>
      </c>
      <c r="P27" t="str">
        <f t="shared" si="3"/>
        <v/>
      </c>
      <c r="Q27" t="str">
        <f t="shared" si="0"/>
        <v/>
      </c>
      <c r="R27" t="str">
        <f t="shared" si="1"/>
        <v>*</v>
      </c>
      <c r="S27" t="str">
        <f t="shared" si="2"/>
        <v>**</v>
      </c>
    </row>
    <row r="28" spans="1:19" x14ac:dyDescent="0.25">
      <c r="A28">
        <v>27</v>
      </c>
      <c r="B28" t="s">
        <v>143</v>
      </c>
      <c r="C28">
        <v>-0.19822396213052501</v>
      </c>
      <c r="D28">
        <v>0.324322075668105</v>
      </c>
      <c r="E28">
        <v>0.54107063375922304</v>
      </c>
      <c r="F28">
        <v>-0.12676447373646499</v>
      </c>
      <c r="G28">
        <v>0.29942656024200198</v>
      </c>
      <c r="H28">
        <v>0.67203446321079596</v>
      </c>
      <c r="I28">
        <v>-0.50726512605941598</v>
      </c>
      <c r="J28">
        <v>0.140730603497742</v>
      </c>
      <c r="K28">
        <v>3.1274019676852399E-4</v>
      </c>
      <c r="L28">
        <v>-0.498072830919427</v>
      </c>
      <c r="M28">
        <v>0.13008979942516799</v>
      </c>
      <c r="N28">
        <v>1.2882990370564101E-4</v>
      </c>
      <c r="P28" t="str">
        <f t="shared" si="3"/>
        <v/>
      </c>
      <c r="Q28" t="str">
        <f t="shared" si="0"/>
        <v/>
      </c>
      <c r="R28" t="str">
        <f t="shared" si="1"/>
        <v>***</v>
      </c>
      <c r="S28" t="str">
        <f t="shared" si="2"/>
        <v>***</v>
      </c>
    </row>
    <row r="29" spans="1:19" x14ac:dyDescent="0.25">
      <c r="A29">
        <v>28</v>
      </c>
      <c r="B29" t="s">
        <v>46</v>
      </c>
      <c r="C29">
        <v>-0.128957405514394</v>
      </c>
      <c r="D29">
        <v>0.306889266163136</v>
      </c>
      <c r="E29">
        <v>0.67433331884035896</v>
      </c>
      <c r="F29">
        <v>-6.6689670226497896E-2</v>
      </c>
      <c r="G29">
        <v>0.283643887159028</v>
      </c>
      <c r="H29">
        <v>0.81411745811849401</v>
      </c>
      <c r="I29">
        <v>-0.45212112094013102</v>
      </c>
      <c r="J29">
        <v>9.88485612543131E-2</v>
      </c>
      <c r="K29" s="1">
        <v>4.7878190152506101E-6</v>
      </c>
      <c r="L29">
        <v>-0.45611280106838598</v>
      </c>
      <c r="M29">
        <v>9.1043752844908996E-2</v>
      </c>
      <c r="N29" s="1">
        <v>5.4481007309135702E-7</v>
      </c>
      <c r="P29" t="str">
        <f t="shared" si="3"/>
        <v/>
      </c>
      <c r="Q29" t="str">
        <f t="shared" si="0"/>
        <v/>
      </c>
      <c r="R29" t="str">
        <f t="shared" si="1"/>
        <v>***</v>
      </c>
      <c r="S29" t="str">
        <f t="shared" si="2"/>
        <v>***</v>
      </c>
    </row>
    <row r="30" spans="1:19" x14ac:dyDescent="0.25">
      <c r="A30">
        <v>29</v>
      </c>
      <c r="B30" t="s">
        <v>127</v>
      </c>
      <c r="C30">
        <v>-6.2787466085888102E-2</v>
      </c>
      <c r="D30">
        <v>0.31770074144696198</v>
      </c>
      <c r="E30">
        <v>0.84333389970291395</v>
      </c>
      <c r="F30">
        <v>-5.58842906200213E-4</v>
      </c>
      <c r="G30">
        <v>0.29359572657944899</v>
      </c>
      <c r="H30">
        <v>0.99848127265776399</v>
      </c>
      <c r="I30">
        <v>-0.40297463387414401</v>
      </c>
      <c r="J30">
        <v>0.13743348870172301</v>
      </c>
      <c r="K30">
        <v>3.36631767050699E-3</v>
      </c>
      <c r="L30">
        <v>-0.396567774235355</v>
      </c>
      <c r="M30">
        <v>0.126935281789823</v>
      </c>
      <c r="N30">
        <v>1.7830561581243299E-3</v>
      </c>
      <c r="P30" t="str">
        <f t="shared" si="3"/>
        <v/>
      </c>
      <c r="Q30" t="str">
        <f t="shared" si="0"/>
        <v/>
      </c>
      <c r="R30" t="str">
        <f t="shared" si="1"/>
        <v>**</v>
      </c>
      <c r="S30" t="str">
        <f t="shared" si="2"/>
        <v>**</v>
      </c>
    </row>
    <row r="31" spans="1:19" x14ac:dyDescent="0.25">
      <c r="A31">
        <v>30</v>
      </c>
      <c r="B31" t="s">
        <v>128</v>
      </c>
      <c r="C31">
        <v>-6.2375673332117298E-2</v>
      </c>
      <c r="D31">
        <v>0.31310706289121198</v>
      </c>
      <c r="E31">
        <v>0.84209444187826399</v>
      </c>
      <c r="F31">
        <v>6.65569134405853E-2</v>
      </c>
      <c r="G31">
        <v>0.289364436175441</v>
      </c>
      <c r="H31">
        <v>0.81808346348342398</v>
      </c>
      <c r="I31">
        <v>-0.39348639815319397</v>
      </c>
      <c r="J31">
        <v>0.115673208084382</v>
      </c>
      <c r="K31">
        <v>6.6966314812666504E-4</v>
      </c>
      <c r="L31">
        <v>-0.33227827294612999</v>
      </c>
      <c r="M31">
        <v>0.106685437027514</v>
      </c>
      <c r="N31">
        <v>1.8421902768940401E-3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0.42285110975679502</v>
      </c>
      <c r="D32">
        <v>0.42492133388147002</v>
      </c>
      <c r="E32">
        <v>0.31967402254279698</v>
      </c>
      <c r="F32">
        <v>0.39455715136513198</v>
      </c>
      <c r="G32">
        <v>0.39746555199580003</v>
      </c>
      <c r="H32">
        <v>0.32086464014494498</v>
      </c>
      <c r="I32">
        <v>5.55070534154836E-2</v>
      </c>
      <c r="J32">
        <v>0.30303613886632402</v>
      </c>
      <c r="K32">
        <v>0.854664829779061</v>
      </c>
      <c r="L32">
        <v>-2.62426619179153E-2</v>
      </c>
      <c r="M32">
        <v>0.29023459809352598</v>
      </c>
      <c r="N32">
        <v>0.92795442355872904</v>
      </c>
      <c r="P32" t="str">
        <f t="shared" si="4"/>
        <v/>
      </c>
      <c r="Q32" t="str">
        <f t="shared" si="5"/>
        <v/>
      </c>
      <c r="R32" t="str">
        <f t="shared" si="6"/>
        <v/>
      </c>
      <c r="S32" t="str">
        <f t="shared" si="7"/>
        <v/>
      </c>
    </row>
    <row r="33" spans="1:19" x14ac:dyDescent="0.25">
      <c r="A33">
        <v>32</v>
      </c>
      <c r="B33" t="s">
        <v>106</v>
      </c>
      <c r="C33">
        <v>-0.14139611468657701</v>
      </c>
      <c r="D33">
        <v>0.105510583300329</v>
      </c>
      <c r="E33">
        <v>0.18020857832495199</v>
      </c>
      <c r="F33">
        <v>-8.3849390849408498E-2</v>
      </c>
      <c r="G33">
        <v>9.6533330187081198E-2</v>
      </c>
      <c r="H33">
        <v>0.385062892346686</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62</v>
      </c>
      <c r="C34">
        <v>0.18082873632318899</v>
      </c>
      <c r="D34">
        <v>0.227239162120459</v>
      </c>
      <c r="E34">
        <v>0.42616924104342702</v>
      </c>
      <c r="F34">
        <v>0.16684205026294499</v>
      </c>
      <c r="G34">
        <v>0.20543950124438101</v>
      </c>
      <c r="H34">
        <v>0.41672131882063601</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54</v>
      </c>
      <c r="C35">
        <v>0.125382359519387</v>
      </c>
      <c r="D35">
        <v>0.26462675908545003</v>
      </c>
      <c r="E35">
        <v>0.63563660272238298</v>
      </c>
      <c r="F35">
        <v>0.154036556963976</v>
      </c>
      <c r="G35">
        <v>0.23964388150327301</v>
      </c>
      <c r="H35">
        <v>0.52037156677997798</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58</v>
      </c>
      <c r="C36">
        <v>0.34155040698080502</v>
      </c>
      <c r="D36">
        <v>0.23807330979936001</v>
      </c>
      <c r="E36">
        <v>0.15138861562241099</v>
      </c>
      <c r="F36">
        <v>0.29711820787594501</v>
      </c>
      <c r="G36">
        <v>0.21622728421774101</v>
      </c>
      <c r="H36">
        <v>0.16941021362436101</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61</v>
      </c>
      <c r="C37">
        <v>0.24643020687360101</v>
      </c>
      <c r="D37">
        <v>0.23125004717224401</v>
      </c>
      <c r="E37">
        <v>0.28658463711026499</v>
      </c>
      <c r="F37">
        <v>0.25274320974479803</v>
      </c>
      <c r="G37">
        <v>0.209332005089022</v>
      </c>
      <c r="H37">
        <v>0.227285956602331</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64</v>
      </c>
      <c r="C38">
        <v>0.23288798615025999</v>
      </c>
      <c r="D38">
        <v>0.270630448005722</v>
      </c>
      <c r="E38">
        <v>0.38949213526819398</v>
      </c>
      <c r="F38">
        <v>0.18206211765382399</v>
      </c>
      <c r="G38">
        <v>0.24538034644123799</v>
      </c>
      <c r="H38">
        <v>0.458112272883335</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47</v>
      </c>
      <c r="C39">
        <v>0.32608052264982301</v>
      </c>
      <c r="D39">
        <v>0.26659301022583898</v>
      </c>
      <c r="E39">
        <v>0.22127689635086101</v>
      </c>
      <c r="F39">
        <v>0.31810977738185298</v>
      </c>
      <c r="G39">
        <v>0.24255638630388299</v>
      </c>
      <c r="H39">
        <v>0.18969296282174999</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65</v>
      </c>
      <c r="C40">
        <v>0.31855416938432901</v>
      </c>
      <c r="D40">
        <v>0.25889549015250601</v>
      </c>
      <c r="E40">
        <v>0.21853411344597201</v>
      </c>
      <c r="F40">
        <v>0.25497030215524802</v>
      </c>
      <c r="G40">
        <v>0.234941122362124</v>
      </c>
      <c r="H40">
        <v>0.27781009804354201</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60</v>
      </c>
      <c r="C41">
        <v>0.24022426795502499</v>
      </c>
      <c r="D41">
        <v>0.25024145251186902</v>
      </c>
      <c r="E41">
        <v>0.337070352453683</v>
      </c>
      <c r="F41">
        <v>0.24649761864827999</v>
      </c>
      <c r="G41">
        <v>0.22738770609741099</v>
      </c>
      <c r="H41">
        <v>0.27834657694112902</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53</v>
      </c>
      <c r="C42">
        <v>-0.35157522670283903</v>
      </c>
      <c r="D42">
        <v>0.40581493866085699</v>
      </c>
      <c r="E42">
        <v>0.38630169317636198</v>
      </c>
      <c r="F42">
        <v>-0.36083097556643401</v>
      </c>
      <c r="G42">
        <v>0.37507066755386398</v>
      </c>
      <c r="H42">
        <v>0.33603220253353</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59</v>
      </c>
      <c r="C43">
        <v>0.18108293725109501</v>
      </c>
      <c r="D43">
        <v>0.24215394137836599</v>
      </c>
      <c r="E43">
        <v>0.45458025431694299</v>
      </c>
      <c r="F43">
        <v>0.15818141664236801</v>
      </c>
      <c r="G43">
        <v>0.21905293112193899</v>
      </c>
      <c r="H43">
        <v>0.47022375063796301</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67</v>
      </c>
      <c r="C44">
        <v>0.30285761128746702</v>
      </c>
      <c r="D44">
        <v>0.23553483702653399</v>
      </c>
      <c r="E44">
        <v>0.19850261745808401</v>
      </c>
      <c r="F44">
        <v>0.28661555051292797</v>
      </c>
      <c r="G44">
        <v>0.21400820152397301</v>
      </c>
      <c r="H44">
        <v>0.180481595492682</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66</v>
      </c>
      <c r="C45">
        <v>0.30566731304731498</v>
      </c>
      <c r="D45">
        <v>0.241042914950587</v>
      </c>
      <c r="E45">
        <v>0.20476106743106101</v>
      </c>
      <c r="F45">
        <v>0.29206364966458997</v>
      </c>
      <c r="G45">
        <v>0.21864312455190499</v>
      </c>
      <c r="H45">
        <v>0.18161440792564201</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49</v>
      </c>
      <c r="C46">
        <v>7.9592976761515999E-2</v>
      </c>
      <c r="D46">
        <v>0.31363810903309502</v>
      </c>
      <c r="E46">
        <v>0.79967070472675295</v>
      </c>
      <c r="F46">
        <v>6.6190151125011004E-2</v>
      </c>
      <c r="G46">
        <v>0.28356545290204199</v>
      </c>
      <c r="H46">
        <v>0.81543445435125295</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56</v>
      </c>
      <c r="C47">
        <v>0.53654138008281604</v>
      </c>
      <c r="D47">
        <v>0.27524580532938703</v>
      </c>
      <c r="E47">
        <v>5.1257556842972202E-2</v>
      </c>
      <c r="F47">
        <v>0.55210387431656105</v>
      </c>
      <c r="G47">
        <v>0.24950229810692301</v>
      </c>
      <c r="H47">
        <v>2.69100028372334E-2</v>
      </c>
      <c r="I47" t="s">
        <v>168</v>
      </c>
      <c r="J47" t="s">
        <v>168</v>
      </c>
      <c r="K47" t="s">
        <v>168</v>
      </c>
      <c r="L47" t="s">
        <v>168</v>
      </c>
      <c r="M47" t="s">
        <v>168</v>
      </c>
      <c r="N47" t="s">
        <v>168</v>
      </c>
      <c r="P47" t="str">
        <f t="shared" si="4"/>
        <v>^</v>
      </c>
      <c r="Q47" t="str">
        <f t="shared" si="5"/>
        <v>*</v>
      </c>
      <c r="R47" t="str">
        <f t="shared" si="6"/>
        <v/>
      </c>
      <c r="S47" t="str">
        <f t="shared" si="7"/>
        <v/>
      </c>
    </row>
    <row r="48" spans="1:19" x14ac:dyDescent="0.25">
      <c r="A48">
        <v>47</v>
      </c>
      <c r="B48" t="s">
        <v>52</v>
      </c>
      <c r="C48">
        <v>6.6862328409498198E-2</v>
      </c>
      <c r="D48">
        <v>0.36700916861654798</v>
      </c>
      <c r="E48">
        <v>0.85544018920898202</v>
      </c>
      <c r="F48">
        <v>7.1873303427459095E-2</v>
      </c>
      <c r="G48">
        <v>0.33535871443069898</v>
      </c>
      <c r="H48">
        <v>0.83029932754757096</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55</v>
      </c>
      <c r="C49">
        <v>0.15299880047867001</v>
      </c>
      <c r="D49">
        <v>0.27545738925520102</v>
      </c>
      <c r="E49">
        <v>0.578596846797508</v>
      </c>
      <c r="F49">
        <v>0.14109949115166001</v>
      </c>
      <c r="G49">
        <v>0.24803527051542101</v>
      </c>
      <c r="H49">
        <v>0.56944527743617102</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48</v>
      </c>
      <c r="C50">
        <v>0.24927262092705599</v>
      </c>
      <c r="D50">
        <v>0.33918199529434501</v>
      </c>
      <c r="E50">
        <v>0.46238644136021001</v>
      </c>
      <c r="F50">
        <v>0.18339710873759801</v>
      </c>
      <c r="G50">
        <v>0.30136763671435102</v>
      </c>
      <c r="H50">
        <v>0.54282312120836196</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50</v>
      </c>
      <c r="C51">
        <v>-0.135594797535419</v>
      </c>
      <c r="D51">
        <v>0.31448326026368001</v>
      </c>
      <c r="E51">
        <v>0.66634696146360906</v>
      </c>
      <c r="F51">
        <v>-9.1608720672096106E-2</v>
      </c>
      <c r="G51">
        <v>0.28710086736464602</v>
      </c>
      <c r="H51">
        <v>0.74966432820465401</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57</v>
      </c>
      <c r="C52">
        <v>9.6540022618847005E-2</v>
      </c>
      <c r="D52">
        <v>0.29811383187614499</v>
      </c>
      <c r="E52">
        <v>0.74606211885806295</v>
      </c>
      <c r="F52">
        <v>8.4775484919278998E-2</v>
      </c>
      <c r="G52">
        <v>0.27339266681695901</v>
      </c>
      <c r="H52">
        <v>0.75649487283962302</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51</v>
      </c>
      <c r="C53">
        <v>-0.116320314925969</v>
      </c>
      <c r="D53">
        <v>0.42831300982278903</v>
      </c>
      <c r="E53">
        <v>0.78594665316206602</v>
      </c>
      <c r="F53">
        <v>-5.9915169328765103E-2</v>
      </c>
      <c r="G53">
        <v>0.39753754212258802</v>
      </c>
      <c r="H53">
        <v>0.88019994743691898</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63</v>
      </c>
      <c r="C54">
        <v>9.8639660867516202E-2</v>
      </c>
      <c r="D54">
        <v>0.43549766627137598</v>
      </c>
      <c r="E54">
        <v>0.82081356020479601</v>
      </c>
      <c r="F54">
        <v>-1.36493369044052E-2</v>
      </c>
      <c r="G54">
        <v>0.39880398102213999</v>
      </c>
      <c r="H54">
        <v>0.97269718992032805</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74</v>
      </c>
      <c r="C55">
        <v>-0.73495236223495697</v>
      </c>
      <c r="D55">
        <v>0.37220567382136399</v>
      </c>
      <c r="E55">
        <v>4.8315072947243201E-2</v>
      </c>
      <c r="F55">
        <v>-0.75294129874496596</v>
      </c>
      <c r="G55">
        <v>0.34109268331741399</v>
      </c>
      <c r="H55">
        <v>2.7283402812223401E-2</v>
      </c>
      <c r="I55" t="s">
        <v>168</v>
      </c>
      <c r="J55" t="s">
        <v>168</v>
      </c>
      <c r="K55" t="s">
        <v>168</v>
      </c>
      <c r="L55" t="s">
        <v>168</v>
      </c>
      <c r="M55" t="s">
        <v>168</v>
      </c>
      <c r="N55" t="s">
        <v>168</v>
      </c>
      <c r="P55" t="str">
        <f t="shared" si="4"/>
        <v>*</v>
      </c>
      <c r="Q55" t="str">
        <f t="shared" si="5"/>
        <v>*</v>
      </c>
      <c r="R55" t="str">
        <f t="shared" si="6"/>
        <v/>
      </c>
      <c r="S55" t="str">
        <f t="shared" si="7"/>
        <v/>
      </c>
    </row>
    <row r="56" spans="1:19" x14ac:dyDescent="0.25">
      <c r="A56">
        <v>55</v>
      </c>
      <c r="B56" t="s">
        <v>71</v>
      </c>
      <c r="C56">
        <v>-0.53738342224730395</v>
      </c>
      <c r="D56">
        <v>0.38495878094491598</v>
      </c>
      <c r="E56">
        <v>0.16272938654517199</v>
      </c>
      <c r="F56">
        <v>-0.59495133649799103</v>
      </c>
      <c r="G56">
        <v>0.35245772448016399</v>
      </c>
      <c r="H56">
        <v>9.1409759755607695E-2</v>
      </c>
      <c r="I56" t="s">
        <v>168</v>
      </c>
      <c r="J56" t="s">
        <v>168</v>
      </c>
      <c r="K56" t="s">
        <v>168</v>
      </c>
      <c r="L56" t="s">
        <v>168</v>
      </c>
      <c r="M56" t="s">
        <v>168</v>
      </c>
      <c r="N56" t="s">
        <v>168</v>
      </c>
      <c r="P56" t="str">
        <f t="shared" si="4"/>
        <v/>
      </c>
      <c r="Q56" t="str">
        <f t="shared" si="5"/>
        <v>^</v>
      </c>
      <c r="R56" t="str">
        <f t="shared" si="6"/>
        <v/>
      </c>
      <c r="S56" t="str">
        <f t="shared" si="7"/>
        <v/>
      </c>
    </row>
    <row r="57" spans="1:19" x14ac:dyDescent="0.25">
      <c r="A57">
        <v>56</v>
      </c>
      <c r="B57" t="s">
        <v>72</v>
      </c>
      <c r="C57">
        <v>-0.50470923453991401</v>
      </c>
      <c r="D57">
        <v>0.37176763258100998</v>
      </c>
      <c r="E57">
        <v>0.17459278089174901</v>
      </c>
      <c r="F57">
        <v>-0.53765832711185402</v>
      </c>
      <c r="G57">
        <v>0.34108532824402898</v>
      </c>
      <c r="H57">
        <v>0.1149529509495</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79</v>
      </c>
      <c r="C58">
        <v>-0.58258175482322405</v>
      </c>
      <c r="D58">
        <v>0.36970348739204201</v>
      </c>
      <c r="E58">
        <v>0.115070032124657</v>
      </c>
      <c r="F58">
        <v>-0.64975092181981398</v>
      </c>
      <c r="G58">
        <v>0.33915864178379102</v>
      </c>
      <c r="H58">
        <v>5.5394013460342E-2</v>
      </c>
      <c r="I58" t="s">
        <v>168</v>
      </c>
      <c r="J58" t="s">
        <v>168</v>
      </c>
      <c r="K58" t="s">
        <v>168</v>
      </c>
      <c r="L58" t="s">
        <v>168</v>
      </c>
      <c r="M58" t="s">
        <v>168</v>
      </c>
      <c r="N58" t="s">
        <v>168</v>
      </c>
      <c r="P58" t="str">
        <f t="shared" si="4"/>
        <v/>
      </c>
      <c r="Q58" t="str">
        <f t="shared" si="5"/>
        <v>^</v>
      </c>
      <c r="R58" t="str">
        <f t="shared" si="6"/>
        <v/>
      </c>
      <c r="S58" t="str">
        <f t="shared" si="7"/>
        <v/>
      </c>
    </row>
    <row r="59" spans="1:19" x14ac:dyDescent="0.25">
      <c r="A59">
        <v>58</v>
      </c>
      <c r="B59" t="s">
        <v>82</v>
      </c>
      <c r="C59">
        <v>-0.56801329836283498</v>
      </c>
      <c r="D59">
        <v>0.39590947451546998</v>
      </c>
      <c r="E59">
        <v>0.151371181887303</v>
      </c>
      <c r="F59">
        <v>-0.63196917637065497</v>
      </c>
      <c r="G59">
        <v>0.363713084787258</v>
      </c>
      <c r="H59">
        <v>8.2290376108362595E-2</v>
      </c>
      <c r="I59" t="s">
        <v>168</v>
      </c>
      <c r="J59" t="s">
        <v>168</v>
      </c>
      <c r="K59" t="s">
        <v>168</v>
      </c>
      <c r="L59" t="s">
        <v>168</v>
      </c>
      <c r="M59" t="s">
        <v>168</v>
      </c>
      <c r="N59" t="s">
        <v>168</v>
      </c>
      <c r="P59" t="str">
        <f t="shared" si="4"/>
        <v/>
      </c>
      <c r="Q59" t="str">
        <f t="shared" si="5"/>
        <v>^</v>
      </c>
      <c r="R59" t="str">
        <f t="shared" si="6"/>
        <v/>
      </c>
      <c r="S59" t="str">
        <f t="shared" si="7"/>
        <v/>
      </c>
    </row>
    <row r="60" spans="1:19" x14ac:dyDescent="0.25">
      <c r="A60">
        <v>59</v>
      </c>
      <c r="B60" t="s">
        <v>70</v>
      </c>
      <c r="C60">
        <v>-0.55400272949814899</v>
      </c>
      <c r="D60">
        <v>0.39414968408204698</v>
      </c>
      <c r="E60">
        <v>0.15985353966957899</v>
      </c>
      <c r="F60">
        <v>-0.57998619633913595</v>
      </c>
      <c r="G60">
        <v>0.36106028932309397</v>
      </c>
      <c r="H60">
        <v>0.108198854426966</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68</v>
      </c>
      <c r="C61">
        <v>-0.366623162342682</v>
      </c>
      <c r="D61">
        <v>0.44813139228298998</v>
      </c>
      <c r="E61">
        <v>0.41329133552578201</v>
      </c>
      <c r="F61">
        <v>-0.37410407185856498</v>
      </c>
      <c r="G61">
        <v>0.41332310525770299</v>
      </c>
      <c r="H61">
        <v>0.36540558201182499</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78</v>
      </c>
      <c r="C62">
        <v>-0.553897264115642</v>
      </c>
      <c r="D62">
        <v>0.366393122789893</v>
      </c>
      <c r="E62">
        <v>0.13059576436088899</v>
      </c>
      <c r="F62">
        <v>-0.58437860711205303</v>
      </c>
      <c r="G62">
        <v>0.33549872736875103</v>
      </c>
      <c r="H62">
        <v>8.1539834374897105E-2</v>
      </c>
      <c r="I62" t="s">
        <v>168</v>
      </c>
      <c r="J62" t="s">
        <v>168</v>
      </c>
      <c r="K62" t="s">
        <v>168</v>
      </c>
      <c r="L62" t="s">
        <v>168</v>
      </c>
      <c r="M62" t="s">
        <v>168</v>
      </c>
      <c r="N62" t="s">
        <v>168</v>
      </c>
      <c r="P62" t="str">
        <f t="shared" si="4"/>
        <v/>
      </c>
      <c r="Q62" t="str">
        <f t="shared" si="5"/>
        <v>^</v>
      </c>
      <c r="R62" t="str">
        <f t="shared" si="6"/>
        <v/>
      </c>
      <c r="S62" t="str">
        <f t="shared" si="7"/>
        <v/>
      </c>
    </row>
    <row r="63" spans="1:19" x14ac:dyDescent="0.25">
      <c r="A63">
        <v>62</v>
      </c>
      <c r="B63" t="s">
        <v>75</v>
      </c>
      <c r="C63">
        <v>-0.585495466093649</v>
      </c>
      <c r="D63">
        <v>0.39615091211174402</v>
      </c>
      <c r="E63">
        <v>0.139418306603662</v>
      </c>
      <c r="F63">
        <v>-0.66890703686376596</v>
      </c>
      <c r="G63">
        <v>0.363911061145133</v>
      </c>
      <c r="H63">
        <v>6.6046814810744994E-2</v>
      </c>
      <c r="I63" t="s">
        <v>168</v>
      </c>
      <c r="J63" t="s">
        <v>168</v>
      </c>
      <c r="K63" t="s">
        <v>168</v>
      </c>
      <c r="L63" t="s">
        <v>168</v>
      </c>
      <c r="M63" t="s">
        <v>168</v>
      </c>
      <c r="N63" t="s">
        <v>168</v>
      </c>
      <c r="P63" t="str">
        <f t="shared" si="4"/>
        <v/>
      </c>
      <c r="Q63" t="str">
        <f t="shared" si="5"/>
        <v>^</v>
      </c>
      <c r="R63" t="str">
        <f t="shared" si="6"/>
        <v/>
      </c>
      <c r="S63" t="str">
        <f t="shared" si="7"/>
        <v/>
      </c>
    </row>
    <row r="64" spans="1:19" x14ac:dyDescent="0.25">
      <c r="A64">
        <v>63</v>
      </c>
      <c r="B64" t="s">
        <v>81</v>
      </c>
      <c r="C64">
        <v>-0.59240451278187201</v>
      </c>
      <c r="D64">
        <v>0.38011536620391601</v>
      </c>
      <c r="E64">
        <v>0.11911806164621901</v>
      </c>
      <c r="F64">
        <v>-0.66337342846177005</v>
      </c>
      <c r="G64">
        <v>0.34915842462188601</v>
      </c>
      <c r="H64">
        <v>5.7443485755716499E-2</v>
      </c>
      <c r="I64" t="s">
        <v>168</v>
      </c>
      <c r="J64" t="s">
        <v>168</v>
      </c>
      <c r="K64" t="s">
        <v>168</v>
      </c>
      <c r="L64" t="s">
        <v>168</v>
      </c>
      <c r="M64" t="s">
        <v>168</v>
      </c>
      <c r="N64" t="s">
        <v>168</v>
      </c>
      <c r="P64" t="str">
        <f t="shared" si="4"/>
        <v/>
      </c>
      <c r="Q64" t="str">
        <f t="shared" si="5"/>
        <v>^</v>
      </c>
      <c r="R64" t="str">
        <f t="shared" si="6"/>
        <v/>
      </c>
      <c r="S64" t="str">
        <f t="shared" si="7"/>
        <v/>
      </c>
    </row>
    <row r="65" spans="1:19" x14ac:dyDescent="0.25">
      <c r="A65">
        <v>64</v>
      </c>
      <c r="B65" t="s">
        <v>84</v>
      </c>
      <c r="C65">
        <v>-0.62234627134343501</v>
      </c>
      <c r="D65">
        <v>0.39714157200671502</v>
      </c>
      <c r="E65">
        <v>0.11709972641154601</v>
      </c>
      <c r="F65">
        <v>-0.719743538125587</v>
      </c>
      <c r="G65">
        <v>0.36477190875307403</v>
      </c>
      <c r="H65">
        <v>4.8480396576075002E-2</v>
      </c>
      <c r="I65" t="s">
        <v>168</v>
      </c>
      <c r="J65" t="s">
        <v>168</v>
      </c>
      <c r="K65" t="s">
        <v>168</v>
      </c>
      <c r="L65" t="s">
        <v>168</v>
      </c>
      <c r="M65" t="s">
        <v>168</v>
      </c>
      <c r="N65" t="s">
        <v>168</v>
      </c>
      <c r="P65" t="str">
        <f t="shared" si="4"/>
        <v/>
      </c>
      <c r="Q65" t="str">
        <f t="shared" si="5"/>
        <v>*</v>
      </c>
      <c r="R65" t="str">
        <f t="shared" si="6"/>
        <v/>
      </c>
      <c r="S65" t="str">
        <f t="shared" si="7"/>
        <v/>
      </c>
    </row>
    <row r="66" spans="1:19" x14ac:dyDescent="0.25">
      <c r="A66">
        <v>65</v>
      </c>
      <c r="B66" t="s">
        <v>77</v>
      </c>
      <c r="C66">
        <v>-0.65900455369748001</v>
      </c>
      <c r="D66">
        <v>0.37624740563071601</v>
      </c>
      <c r="E66">
        <v>7.98565175391968E-2</v>
      </c>
      <c r="F66">
        <v>-0.70486836989452994</v>
      </c>
      <c r="G66">
        <v>0.34496287869280101</v>
      </c>
      <c r="H66">
        <v>4.1021109244399598E-2</v>
      </c>
      <c r="I66" t="s">
        <v>168</v>
      </c>
      <c r="J66" t="s">
        <v>168</v>
      </c>
      <c r="K66" t="s">
        <v>168</v>
      </c>
      <c r="L66" t="s">
        <v>168</v>
      </c>
      <c r="M66" t="s">
        <v>168</v>
      </c>
      <c r="N66" t="s">
        <v>168</v>
      </c>
      <c r="P66" t="str">
        <f t="shared" si="4"/>
        <v>^</v>
      </c>
      <c r="Q66" t="str">
        <f t="shared" si="5"/>
        <v>*</v>
      </c>
      <c r="R66" t="str">
        <f t="shared" si="6"/>
        <v/>
      </c>
      <c r="S66" t="str">
        <f t="shared" si="7"/>
        <v/>
      </c>
    </row>
    <row r="67" spans="1:19" x14ac:dyDescent="0.25">
      <c r="A67">
        <v>66</v>
      </c>
      <c r="B67" t="s">
        <v>76</v>
      </c>
      <c r="C67">
        <v>-0.57523692539161497</v>
      </c>
      <c r="D67">
        <v>0.38755900386725001</v>
      </c>
      <c r="E67">
        <v>0.137740916765691</v>
      </c>
      <c r="F67">
        <v>-0.67957413449041904</v>
      </c>
      <c r="G67">
        <v>0.35541496178646398</v>
      </c>
      <c r="H67">
        <v>5.5868714192744501E-2</v>
      </c>
      <c r="I67" t="s">
        <v>168</v>
      </c>
      <c r="J67" t="s">
        <v>168</v>
      </c>
      <c r="K67" t="s">
        <v>168</v>
      </c>
      <c r="L67" t="s">
        <v>168</v>
      </c>
      <c r="M67" t="s">
        <v>168</v>
      </c>
      <c r="N67" t="s">
        <v>168</v>
      </c>
      <c r="P67" t="str">
        <f t="shared" si="4"/>
        <v/>
      </c>
      <c r="Q67" t="str">
        <f t="shared" si="5"/>
        <v>^</v>
      </c>
      <c r="R67" t="str">
        <f t="shared" si="6"/>
        <v/>
      </c>
      <c r="S67" t="str">
        <f t="shared" si="7"/>
        <v/>
      </c>
    </row>
    <row r="68" spans="1:19" x14ac:dyDescent="0.25">
      <c r="A68">
        <v>67</v>
      </c>
      <c r="B68" t="s">
        <v>80</v>
      </c>
      <c r="C68">
        <v>-0.54434382673307402</v>
      </c>
      <c r="D68">
        <v>0.39903203361043299</v>
      </c>
      <c r="E68">
        <v>0.1725169874052</v>
      </c>
      <c r="F68">
        <v>-0.55417391756141199</v>
      </c>
      <c r="G68">
        <v>0.36624624319067201</v>
      </c>
      <c r="H68">
        <v>0.13024959487189999</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69</v>
      </c>
      <c r="C69">
        <v>-0.48948535058561798</v>
      </c>
      <c r="D69">
        <v>0.50315445780178802</v>
      </c>
      <c r="E69">
        <v>0.33063621976824098</v>
      </c>
      <c r="F69">
        <v>-0.435830250849503</v>
      </c>
      <c r="G69">
        <v>0.46252069898913201</v>
      </c>
      <c r="H69">
        <v>0.34604239224824301</v>
      </c>
      <c r="I69" t="s">
        <v>168</v>
      </c>
      <c r="J69" t="s">
        <v>168</v>
      </c>
      <c r="K69" t="s">
        <v>168</v>
      </c>
      <c r="L69" t="s">
        <v>168</v>
      </c>
      <c r="M69" t="s">
        <v>168</v>
      </c>
      <c r="N69" t="s">
        <v>168</v>
      </c>
      <c r="P69" t="str">
        <f t="shared" si="4"/>
        <v/>
      </c>
      <c r="Q69" t="str">
        <f t="shared" si="5"/>
        <v/>
      </c>
      <c r="R69" t="str">
        <f t="shared" si="6"/>
        <v/>
      </c>
      <c r="S69" t="str">
        <f t="shared" si="7"/>
        <v/>
      </c>
    </row>
    <row r="70" spans="1:19" x14ac:dyDescent="0.25">
      <c r="A70">
        <v>69</v>
      </c>
      <c r="B70" t="s">
        <v>73</v>
      </c>
      <c r="C70">
        <v>-0.57092832552061501</v>
      </c>
      <c r="D70">
        <v>0.55951942264221199</v>
      </c>
      <c r="E70">
        <v>0.30754327885678001</v>
      </c>
      <c r="F70">
        <v>-0.60395712643188604</v>
      </c>
      <c r="G70">
        <v>0.51271020475323803</v>
      </c>
      <c r="H70">
        <v>0.238808654622891</v>
      </c>
      <c r="I70" t="s">
        <v>168</v>
      </c>
      <c r="J70" t="s">
        <v>168</v>
      </c>
      <c r="K70" t="s">
        <v>168</v>
      </c>
      <c r="L70" t="s">
        <v>168</v>
      </c>
      <c r="M70" t="s">
        <v>168</v>
      </c>
      <c r="N70" t="s">
        <v>168</v>
      </c>
      <c r="P70" t="str">
        <f t="shared" si="4"/>
        <v/>
      </c>
      <c r="Q70" t="str">
        <f t="shared" si="5"/>
        <v/>
      </c>
      <c r="R70" t="str">
        <f t="shared" si="6"/>
        <v/>
      </c>
      <c r="S70" t="str">
        <f t="shared" si="7"/>
        <v/>
      </c>
    </row>
    <row r="71" spans="1:19" x14ac:dyDescent="0.25">
      <c r="B71" t="s">
        <v>83</v>
      </c>
      <c r="C71">
        <v>-8.7725079479722801E-2</v>
      </c>
      <c r="D71">
        <v>0.65396388212804102</v>
      </c>
      <c r="E71">
        <v>0.893289011201161</v>
      </c>
      <c r="F71">
        <v>-0.16037183103230501</v>
      </c>
      <c r="G71">
        <v>0.61395181935181098</v>
      </c>
      <c r="H71">
        <v>0.79392871264026599</v>
      </c>
      <c r="I71" t="s">
        <v>168</v>
      </c>
      <c r="J71" t="s">
        <v>168</v>
      </c>
      <c r="K71" t="s">
        <v>168</v>
      </c>
      <c r="L71" t="s">
        <v>168</v>
      </c>
      <c r="M71" t="s">
        <v>168</v>
      </c>
      <c r="N71" t="s">
        <v>168</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-0.109765988175753</v>
      </c>
      <c r="D2">
        <v>0.149268949180452</v>
      </c>
      <c r="E2">
        <v>0.46212201468771502</v>
      </c>
      <c r="F2">
        <v>-7.9014749817679208E-3</v>
      </c>
      <c r="G2">
        <v>0.12512007271555201</v>
      </c>
      <c r="H2">
        <v>0.94964615327426105</v>
      </c>
      <c r="I2">
        <v>-9.6290267590258105E-2</v>
      </c>
      <c r="J2">
        <v>0.14713632391470199</v>
      </c>
      <c r="K2">
        <v>0.51283549847463095</v>
      </c>
      <c r="L2">
        <v>-3.78257420958188E-2</v>
      </c>
      <c r="M2">
        <v>0.122289651979818</v>
      </c>
      <c r="N2">
        <v>0.75708367326112902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5.7844330336196702E-2</v>
      </c>
      <c r="D3">
        <v>5.7631438189594299E-2</v>
      </c>
      <c r="E3">
        <v>0.31552611648469803</v>
      </c>
      <c r="F3">
        <v>1.7681990411247898E-2</v>
      </c>
      <c r="G3">
        <v>5.3078123304610703E-2</v>
      </c>
      <c r="H3">
        <v>0.73903508540705198</v>
      </c>
      <c r="I3">
        <v>5.5849641200290401E-2</v>
      </c>
      <c r="J3">
        <v>5.6859532827636998E-2</v>
      </c>
      <c r="K3">
        <v>0.32598220031943298</v>
      </c>
      <c r="L3">
        <v>5.0692471806954499E-2</v>
      </c>
      <c r="M3">
        <v>4.76150936574357E-2</v>
      </c>
      <c r="N3">
        <v>0.28704325914914203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-0.11176344897240199</v>
      </c>
      <c r="D4">
        <v>5.9535505441094302E-2</v>
      </c>
      <c r="E4">
        <v>6.0482867955509702E-2</v>
      </c>
      <c r="F4">
        <v>-0.111539643895713</v>
      </c>
      <c r="G4">
        <v>5.6343364637349E-2</v>
      </c>
      <c r="H4">
        <v>4.7743864194364397E-2</v>
      </c>
      <c r="I4">
        <v>-0.113054731550676</v>
      </c>
      <c r="J4">
        <v>5.8824091290720998E-2</v>
      </c>
      <c r="K4">
        <v>5.4616821756585401E-2</v>
      </c>
      <c r="L4">
        <v>-7.9028849020976497E-2</v>
      </c>
      <c r="M4">
        <v>4.6181069767441997E-2</v>
      </c>
      <c r="N4">
        <v>8.7029005277077895E-2</v>
      </c>
      <c r="P4" t="str">
        <f t="shared" ref="P4:P29" si="3">IF(E4&lt;0.001,"***",IF(E4&lt;0.01,"**",IF(E4&lt;0.05,"*",IF(E4&lt;0.1,"^",""))))</f>
        <v>^</v>
      </c>
      <c r="Q4" t="str">
        <f t="shared" si="0"/>
        <v>*</v>
      </c>
      <c r="R4" t="str">
        <f t="shared" si="1"/>
        <v>^</v>
      </c>
      <c r="S4" t="str">
        <f t="shared" si="2"/>
        <v>^</v>
      </c>
    </row>
    <row r="5" spans="1:19" x14ac:dyDescent="0.25">
      <c r="A5">
        <v>4</v>
      </c>
      <c r="B5" t="s">
        <v>25</v>
      </c>
      <c r="C5">
        <v>-2.5828751857352599E-2</v>
      </c>
      <c r="D5">
        <v>8.5947090798636203E-2</v>
      </c>
      <c r="E5">
        <v>0.76378114549210196</v>
      </c>
      <c r="F5">
        <v>-5.7799889243361498E-2</v>
      </c>
      <c r="G5">
        <v>7.1938072851361806E-2</v>
      </c>
      <c r="H5">
        <v>0.42170468908342301</v>
      </c>
      <c r="I5">
        <v>-2.0350104182235099E-2</v>
      </c>
      <c r="J5">
        <v>8.4670631683601894E-2</v>
      </c>
      <c r="K5">
        <v>0.81006335044442901</v>
      </c>
      <c r="L5">
        <v>-4.89559163679886E-2</v>
      </c>
      <c r="M5">
        <v>7.1086254254272493E-2</v>
      </c>
      <c r="N5">
        <v>0.49102258588627801</v>
      </c>
      <c r="P5" t="str">
        <f t="shared" si="3"/>
        <v/>
      </c>
      <c r="Q5" t="str">
        <f t="shared" si="0"/>
        <v/>
      </c>
      <c r="R5" t="str">
        <f t="shared" si="1"/>
        <v/>
      </c>
      <c r="S5" t="str">
        <f t="shared" si="2"/>
        <v/>
      </c>
    </row>
    <row r="6" spans="1:19" x14ac:dyDescent="0.25">
      <c r="A6">
        <v>5</v>
      </c>
      <c r="B6" t="s">
        <v>26</v>
      </c>
      <c r="C6">
        <v>4.8432032261020802E-2</v>
      </c>
      <c r="D6">
        <v>0.15859694509911301</v>
      </c>
      <c r="E6">
        <v>0.76007820654625902</v>
      </c>
      <c r="F6">
        <v>9.4116244262017798E-2</v>
      </c>
      <c r="G6">
        <v>0.131494791852345</v>
      </c>
      <c r="H6">
        <v>0.474151146343466</v>
      </c>
      <c r="I6">
        <v>4.9357340441059099E-2</v>
      </c>
      <c r="J6">
        <v>0.15566783529096101</v>
      </c>
      <c r="K6">
        <v>0.75119175561732399</v>
      </c>
      <c r="L6">
        <v>9.1503652536327001E-2</v>
      </c>
      <c r="M6">
        <v>0.12957369700750199</v>
      </c>
      <c r="N6">
        <v>0.48006997178159999</v>
      </c>
      <c r="P6" t="str">
        <f t="shared" si="3"/>
        <v/>
      </c>
      <c r="Q6" t="str">
        <f t="shared" si="0"/>
        <v/>
      </c>
      <c r="R6" t="str">
        <f t="shared" si="1"/>
        <v/>
      </c>
      <c r="S6" t="str">
        <f t="shared" si="2"/>
        <v/>
      </c>
    </row>
    <row r="7" spans="1:19" x14ac:dyDescent="0.25">
      <c r="A7">
        <v>6</v>
      </c>
      <c r="B7" t="s">
        <v>30</v>
      </c>
      <c r="C7">
        <v>8.7119534390699499E-2</v>
      </c>
      <c r="D7">
        <v>7.5664945770498093E-2</v>
      </c>
      <c r="E7">
        <v>0.24957360592928801</v>
      </c>
      <c r="F7">
        <v>4.9612972917410798E-2</v>
      </c>
      <c r="G7">
        <v>5.9466244387068198E-2</v>
      </c>
      <c r="H7">
        <v>0.40410924970012402</v>
      </c>
      <c r="I7">
        <v>6.4390352452717806E-2</v>
      </c>
      <c r="J7">
        <v>7.4550278288588706E-2</v>
      </c>
      <c r="K7">
        <v>0.387743300735582</v>
      </c>
      <c r="L7">
        <v>4.4937793640296701E-2</v>
      </c>
      <c r="M7">
        <v>5.8210881167484602E-2</v>
      </c>
      <c r="N7">
        <v>0.44012466958617502</v>
      </c>
      <c r="P7" t="str">
        <f t="shared" si="3"/>
        <v/>
      </c>
      <c r="Q7" t="str">
        <f t="shared" si="0"/>
        <v/>
      </c>
      <c r="R7" t="str">
        <f t="shared" si="1"/>
        <v/>
      </c>
      <c r="S7" t="str">
        <f t="shared" si="2"/>
        <v/>
      </c>
    </row>
    <row r="8" spans="1:19" x14ac:dyDescent="0.25">
      <c r="A8">
        <v>7</v>
      </c>
      <c r="B8" t="s">
        <v>27</v>
      </c>
      <c r="C8">
        <v>7.7559667785391195E-2</v>
      </c>
      <c r="D8">
        <v>0.13228441668719901</v>
      </c>
      <c r="E8">
        <v>0.55766725567564301</v>
      </c>
      <c r="F8">
        <v>6.7525732728854607E-2</v>
      </c>
      <c r="G8">
        <v>0.111792191345263</v>
      </c>
      <c r="H8">
        <v>0.54582431908061302</v>
      </c>
      <c r="I8">
        <v>6.9720035173976999E-2</v>
      </c>
      <c r="J8">
        <v>0.12755711800542899</v>
      </c>
      <c r="K8">
        <v>0.58466803647511101</v>
      </c>
      <c r="L8">
        <v>6.5018201763962294E-2</v>
      </c>
      <c r="M8">
        <v>0.10658551678364001</v>
      </c>
      <c r="N8">
        <v>0.54185536557275604</v>
      </c>
      <c r="P8" t="str">
        <f t="shared" si="3"/>
        <v/>
      </c>
      <c r="Q8" t="str">
        <f t="shared" si="0"/>
        <v/>
      </c>
      <c r="R8" t="str">
        <f t="shared" si="1"/>
        <v/>
      </c>
      <c r="S8" t="str">
        <f t="shared" si="2"/>
        <v/>
      </c>
    </row>
    <row r="9" spans="1:19" x14ac:dyDescent="0.25">
      <c r="A9">
        <v>8</v>
      </c>
      <c r="B9" t="s">
        <v>29</v>
      </c>
      <c r="C9">
        <v>8.7284701569717293E-2</v>
      </c>
      <c r="D9">
        <v>7.0890914724553597E-2</v>
      </c>
      <c r="E9">
        <v>0.21822798994133599</v>
      </c>
      <c r="F9">
        <v>3.7192046984325301E-2</v>
      </c>
      <c r="G9">
        <v>5.6166003685224203E-2</v>
      </c>
      <c r="H9">
        <v>0.50785538344075398</v>
      </c>
      <c r="I9">
        <v>8.3000160373061793E-2</v>
      </c>
      <c r="J9">
        <v>7.0009449801913398E-2</v>
      </c>
      <c r="K9">
        <v>0.23579747773448301</v>
      </c>
      <c r="L9">
        <v>4.4176081205212901E-2</v>
      </c>
      <c r="M9">
        <v>5.5246182814890001E-2</v>
      </c>
      <c r="N9">
        <v>0.42392964815508699</v>
      </c>
      <c r="P9" t="str">
        <f t="shared" si="3"/>
        <v/>
      </c>
      <c r="Q9" t="str">
        <f t="shared" si="0"/>
        <v/>
      </c>
      <c r="R9" t="str">
        <f t="shared" si="1"/>
        <v/>
      </c>
      <c r="S9" t="str">
        <f t="shared" si="2"/>
        <v/>
      </c>
    </row>
    <row r="10" spans="1:19" x14ac:dyDescent="0.25">
      <c r="A10">
        <v>9</v>
      </c>
      <c r="B10" t="s">
        <v>28</v>
      </c>
      <c r="C10">
        <v>1.30888560140259E-2</v>
      </c>
      <c r="D10">
        <v>0.18384440774973901</v>
      </c>
      <c r="E10">
        <v>0.94324232955480403</v>
      </c>
      <c r="F10">
        <v>1.43560487541886E-2</v>
      </c>
      <c r="G10">
        <v>0.15251761848536199</v>
      </c>
      <c r="H10">
        <v>0.92500815353417698</v>
      </c>
      <c r="I10">
        <v>2.5629594201545002E-2</v>
      </c>
      <c r="J10">
        <v>0.17814950073873201</v>
      </c>
      <c r="K10">
        <v>0.88560655865854798</v>
      </c>
      <c r="L10">
        <v>4.3392593499737599E-2</v>
      </c>
      <c r="M10">
        <v>0.14743871388422999</v>
      </c>
      <c r="N10">
        <v>0.76852152109656002</v>
      </c>
      <c r="P10" t="str">
        <f t="shared" si="3"/>
        <v/>
      </c>
      <c r="Q10" t="str">
        <f t="shared" si="0"/>
        <v/>
      </c>
      <c r="R10" t="str">
        <f t="shared" si="1"/>
        <v/>
      </c>
      <c r="S10" t="str">
        <f t="shared" si="2"/>
        <v/>
      </c>
    </row>
    <row r="11" spans="1:19" x14ac:dyDescent="0.25">
      <c r="A11">
        <v>10</v>
      </c>
      <c r="B11" t="s">
        <v>31</v>
      </c>
      <c r="C11">
        <v>-5.5671678343427698E-2</v>
      </c>
      <c r="D11">
        <v>1.51652246496427E-2</v>
      </c>
      <c r="E11">
        <v>2.4159469673734599E-4</v>
      </c>
      <c r="F11">
        <v>-6.2014817268645002E-2</v>
      </c>
      <c r="G11">
        <v>1.32943149009239E-2</v>
      </c>
      <c r="H11" s="1">
        <v>3.0897417562973099E-6</v>
      </c>
      <c r="I11">
        <v>-5.6742499949018303E-2</v>
      </c>
      <c r="J11">
        <v>1.4967109550389801E-2</v>
      </c>
      <c r="K11">
        <v>1.4995366911563199E-4</v>
      </c>
      <c r="L11">
        <v>-6.6120701525857001E-2</v>
      </c>
      <c r="M11">
        <v>1.3055578035708599E-2</v>
      </c>
      <c r="N11" s="1">
        <v>4.09354043063972E-7</v>
      </c>
      <c r="P11" t="str">
        <f t="shared" si="3"/>
        <v>***</v>
      </c>
      <c r="Q11" t="str">
        <f t="shared" si="0"/>
        <v>***</v>
      </c>
      <c r="R11" t="str">
        <f t="shared" si="1"/>
        <v>***</v>
      </c>
      <c r="S11" t="str">
        <f t="shared" si="2"/>
        <v>***</v>
      </c>
    </row>
    <row r="12" spans="1:19" x14ac:dyDescent="0.25">
      <c r="A12">
        <v>11</v>
      </c>
      <c r="B12" t="s">
        <v>171</v>
      </c>
      <c r="C12">
        <v>6.2016272343359997E-2</v>
      </c>
      <c r="D12">
        <v>7.7181721541983897E-2</v>
      </c>
      <c r="E12">
        <v>0.42168011449939902</v>
      </c>
      <c r="F12">
        <v>5.6426620272807898E-2</v>
      </c>
      <c r="G12">
        <v>7.0721160809759404E-2</v>
      </c>
      <c r="H12">
        <v>0.42494324505652198</v>
      </c>
      <c r="I12">
        <v>6.3384224617137594E-2</v>
      </c>
      <c r="J12">
        <v>7.6096195852030396E-2</v>
      </c>
      <c r="K12">
        <v>0.404873682789194</v>
      </c>
      <c r="L12">
        <v>7.2334057036765695E-2</v>
      </c>
      <c r="M12">
        <v>6.9574641187767697E-2</v>
      </c>
      <c r="N12">
        <v>0.29849731888285902</v>
      </c>
      <c r="P12" t="str">
        <f t="shared" si="3"/>
        <v/>
      </c>
      <c r="Q12" t="str">
        <f t="shared" si="0"/>
        <v/>
      </c>
      <c r="R12" t="str">
        <f t="shared" si="1"/>
        <v/>
      </c>
      <c r="S12" t="str">
        <f t="shared" si="2"/>
        <v/>
      </c>
    </row>
    <row r="13" spans="1:19" x14ac:dyDescent="0.25">
      <c r="A13">
        <v>12</v>
      </c>
      <c r="B13" t="s">
        <v>32</v>
      </c>
      <c r="C13">
        <v>2.0439260338777E-2</v>
      </c>
      <c r="D13">
        <v>2.86707911925628E-2</v>
      </c>
      <c r="E13">
        <v>0.47591080566796801</v>
      </c>
      <c r="F13">
        <v>2.0513192796801201E-2</v>
      </c>
      <c r="G13">
        <v>2.4448926579847499E-2</v>
      </c>
      <c r="H13">
        <v>0.401456837537917</v>
      </c>
      <c r="I13">
        <v>2.0321144454993799E-2</v>
      </c>
      <c r="J13">
        <v>2.8310392965134899E-2</v>
      </c>
      <c r="K13">
        <v>0.47288182483187802</v>
      </c>
      <c r="L13">
        <v>2.0438124782751602E-2</v>
      </c>
      <c r="M13">
        <v>2.4274768231774001E-2</v>
      </c>
      <c r="N13">
        <v>0.39981631787293898</v>
      </c>
      <c r="P13" t="str">
        <f t="shared" si="3"/>
        <v/>
      </c>
      <c r="Q13" t="str">
        <f t="shared" si="0"/>
        <v/>
      </c>
      <c r="R13" t="str">
        <f t="shared" si="1"/>
        <v/>
      </c>
      <c r="S13" t="str">
        <f t="shared" si="2"/>
        <v/>
      </c>
    </row>
    <row r="14" spans="1:19" x14ac:dyDescent="0.25">
      <c r="A14">
        <v>13</v>
      </c>
      <c r="B14" t="s">
        <v>33</v>
      </c>
      <c r="C14">
        <v>1.9183920395262601E-2</v>
      </c>
      <c r="D14">
        <v>8.8973386611580201E-3</v>
      </c>
      <c r="E14">
        <v>3.1072624255047601E-2</v>
      </c>
      <c r="F14">
        <v>1.7422664223755002E-2</v>
      </c>
      <c r="G14">
        <v>7.9367941487269392E-3</v>
      </c>
      <c r="H14">
        <v>2.8150937296597501E-2</v>
      </c>
      <c r="I14">
        <v>1.9678424668747099E-2</v>
      </c>
      <c r="J14">
        <v>8.8243676350789509E-3</v>
      </c>
      <c r="K14">
        <v>2.5746804593343699E-2</v>
      </c>
      <c r="L14">
        <v>1.8338629976106299E-2</v>
      </c>
      <c r="M14">
        <v>7.8975090376294192E-3</v>
      </c>
      <c r="N14">
        <v>2.0228749783780999E-2</v>
      </c>
      <c r="P14" t="str">
        <f t="shared" si="3"/>
        <v>*</v>
      </c>
      <c r="Q14" t="str">
        <f t="shared" si="0"/>
        <v>*</v>
      </c>
      <c r="R14" t="str">
        <f t="shared" si="1"/>
        <v>*</v>
      </c>
      <c r="S14" t="str">
        <f t="shared" si="2"/>
        <v>*</v>
      </c>
    </row>
    <row r="15" spans="1:19" x14ac:dyDescent="0.25">
      <c r="A15">
        <v>14</v>
      </c>
      <c r="B15" t="s">
        <v>117</v>
      </c>
      <c r="C15">
        <v>-3.4547239744209597E-2</v>
      </c>
      <c r="D15">
        <v>1.37164015115128E-2</v>
      </c>
      <c r="E15">
        <v>1.1779532629940701E-2</v>
      </c>
      <c r="F15">
        <v>-3.40609437387372E-2</v>
      </c>
      <c r="G15">
        <v>1.19040427583993E-2</v>
      </c>
      <c r="H15">
        <v>4.2191809666696101E-3</v>
      </c>
      <c r="I15">
        <v>-3.6662819448885803E-2</v>
      </c>
      <c r="J15">
        <v>1.3571884419715E-2</v>
      </c>
      <c r="K15">
        <v>6.90523580972713E-3</v>
      </c>
      <c r="L15">
        <v>-3.6143233613740798E-2</v>
      </c>
      <c r="M15">
        <v>1.1825023847065999E-2</v>
      </c>
      <c r="N15">
        <v>2.2393443422224699E-3</v>
      </c>
      <c r="P15" t="str">
        <f t="shared" si="3"/>
        <v>*</v>
      </c>
      <c r="Q15" t="str">
        <f t="shared" si="0"/>
        <v>**</v>
      </c>
      <c r="R15" t="str">
        <f t="shared" si="1"/>
        <v>**</v>
      </c>
      <c r="S15" t="str">
        <f t="shared" si="2"/>
        <v>**</v>
      </c>
    </row>
    <row r="16" spans="1:19" x14ac:dyDescent="0.25">
      <c r="A16">
        <v>15</v>
      </c>
      <c r="B16" t="s">
        <v>34</v>
      </c>
      <c r="C16">
        <v>4.6407025429850797E-3</v>
      </c>
      <c r="D16">
        <v>1.3548049622452601E-3</v>
      </c>
      <c r="E16">
        <v>6.1397223394577005E-4</v>
      </c>
      <c r="F16">
        <v>3.8993751375893098E-3</v>
      </c>
      <c r="G16">
        <v>1.02910900697527E-3</v>
      </c>
      <c r="H16">
        <v>1.51206939373416E-4</v>
      </c>
      <c r="I16">
        <v>4.4707941442961403E-3</v>
      </c>
      <c r="J16">
        <v>1.3326670963736201E-3</v>
      </c>
      <c r="K16">
        <v>7.9430446925055098E-4</v>
      </c>
      <c r="L16">
        <v>3.7911419666206902E-3</v>
      </c>
      <c r="M16">
        <v>1.0124403981099899E-3</v>
      </c>
      <c r="N16">
        <v>1.80711504804837E-4</v>
      </c>
      <c r="P16" t="str">
        <f t="shared" si="3"/>
        <v>***</v>
      </c>
      <c r="Q16" t="str">
        <f t="shared" si="0"/>
        <v>***</v>
      </c>
      <c r="R16" t="str">
        <f t="shared" si="1"/>
        <v>***</v>
      </c>
      <c r="S16" t="str">
        <f t="shared" si="2"/>
        <v>***</v>
      </c>
    </row>
    <row r="17" spans="1:19" x14ac:dyDescent="0.25">
      <c r="A17">
        <v>16</v>
      </c>
      <c r="B17" t="s">
        <v>35</v>
      </c>
      <c r="C17">
        <v>-1.21293424059562E-3</v>
      </c>
      <c r="D17">
        <v>6.7096736070191198E-4</v>
      </c>
      <c r="E17">
        <v>7.0647044639703505E-2</v>
      </c>
      <c r="F17">
        <v>-1.0353642402202599E-3</v>
      </c>
      <c r="G17">
        <v>6.1200075320301604E-4</v>
      </c>
      <c r="H17">
        <v>9.0689921126585402E-2</v>
      </c>
      <c r="I17">
        <v>-8.8471444091592398E-4</v>
      </c>
      <c r="J17">
        <v>6.4580974142496896E-4</v>
      </c>
      <c r="K17">
        <v>0.17070860793467699</v>
      </c>
      <c r="L17">
        <v>-7.5452780175934799E-4</v>
      </c>
      <c r="M17">
        <v>5.8338618851103803E-4</v>
      </c>
      <c r="N17">
        <v>0.19588690906780801</v>
      </c>
      <c r="P17" t="str">
        <f t="shared" si="3"/>
        <v>^</v>
      </c>
      <c r="Q17" t="str">
        <f t="shared" si="0"/>
        <v>^</v>
      </c>
      <c r="R17" t="str">
        <f t="shared" si="1"/>
        <v/>
      </c>
      <c r="S17" t="str">
        <f t="shared" si="2"/>
        <v/>
      </c>
    </row>
    <row r="18" spans="1:19" x14ac:dyDescent="0.25">
      <c r="A18">
        <v>17</v>
      </c>
      <c r="B18" t="s">
        <v>36</v>
      </c>
      <c r="C18">
        <v>1.2924180821535799E-4</v>
      </c>
      <c r="D18">
        <v>2.9655509491496098E-4</v>
      </c>
      <c r="E18">
        <v>0.66297426413360205</v>
      </c>
      <c r="F18">
        <v>5.3185868136188105E-4</v>
      </c>
      <c r="G18">
        <v>2.3708561191390301E-4</v>
      </c>
      <c r="H18">
        <v>2.4876244612557798E-2</v>
      </c>
      <c r="I18">
        <v>2.0139361609193399E-4</v>
      </c>
      <c r="J18">
        <v>2.9186779222274299E-4</v>
      </c>
      <c r="K18">
        <v>0.49018376022915</v>
      </c>
      <c r="L18">
        <v>5.6334280266738795E-4</v>
      </c>
      <c r="M18">
        <v>2.3301020381514501E-4</v>
      </c>
      <c r="N18">
        <v>1.5620047159108299E-2</v>
      </c>
      <c r="P18" t="str">
        <f t="shared" si="3"/>
        <v/>
      </c>
      <c r="Q18" t="str">
        <f t="shared" si="0"/>
        <v>*</v>
      </c>
      <c r="R18" t="str">
        <f t="shared" si="1"/>
        <v/>
      </c>
      <c r="S18" t="str">
        <f t="shared" si="2"/>
        <v>*</v>
      </c>
    </row>
    <row r="19" spans="1:19" x14ac:dyDescent="0.25">
      <c r="A19">
        <v>18</v>
      </c>
      <c r="B19" t="s">
        <v>37</v>
      </c>
      <c r="C19">
        <v>2.29362993464639E-2</v>
      </c>
      <c r="D19">
        <v>4.9515921980520898E-2</v>
      </c>
      <c r="E19">
        <v>0.64321342746481602</v>
      </c>
      <c r="F19">
        <v>3.1067220681346999E-2</v>
      </c>
      <c r="G19">
        <v>4.2923033750654198E-2</v>
      </c>
      <c r="H19">
        <v>0.46919526915923698</v>
      </c>
      <c r="I19">
        <v>2.92603121753502E-2</v>
      </c>
      <c r="J19">
        <v>4.8871104343270702E-2</v>
      </c>
      <c r="K19">
        <v>0.54935682589745605</v>
      </c>
      <c r="L19">
        <v>3.8185795023032397E-2</v>
      </c>
      <c r="M19">
        <v>4.23897085572549E-2</v>
      </c>
      <c r="N19">
        <v>0.36768029653184398</v>
      </c>
      <c r="P19" t="str">
        <f t="shared" si="3"/>
        <v/>
      </c>
      <c r="Q19" t="str">
        <f t="shared" si="0"/>
        <v/>
      </c>
      <c r="R19" t="str">
        <f t="shared" si="1"/>
        <v/>
      </c>
      <c r="S19" t="str">
        <f t="shared" si="2"/>
        <v/>
      </c>
    </row>
    <row r="20" spans="1:19" x14ac:dyDescent="0.25">
      <c r="A20">
        <v>19</v>
      </c>
      <c r="B20" t="s">
        <v>38</v>
      </c>
      <c r="C20">
        <v>0.165647760674868</v>
      </c>
      <c r="D20">
        <v>6.8445005884920307E-2</v>
      </c>
      <c r="E20">
        <v>1.5513744700849199E-2</v>
      </c>
      <c r="F20">
        <v>0.107234044528098</v>
      </c>
      <c r="G20">
        <v>5.8130188310264702E-2</v>
      </c>
      <c r="H20">
        <v>6.50779706508329E-2</v>
      </c>
      <c r="I20">
        <v>0.16950295273893301</v>
      </c>
      <c r="J20">
        <v>6.7740484537132994E-2</v>
      </c>
      <c r="K20">
        <v>1.2341022000872301E-2</v>
      </c>
      <c r="L20">
        <v>0.11249759177815501</v>
      </c>
      <c r="M20">
        <v>5.7707262294041099E-2</v>
      </c>
      <c r="N20">
        <v>5.1241358335798501E-2</v>
      </c>
      <c r="P20" t="str">
        <f t="shared" si="3"/>
        <v>*</v>
      </c>
      <c r="Q20" t="str">
        <f t="shared" si="0"/>
        <v>^</v>
      </c>
      <c r="R20" t="str">
        <f t="shared" si="1"/>
        <v>*</v>
      </c>
      <c r="S20" t="str">
        <f t="shared" si="2"/>
        <v>^</v>
      </c>
    </row>
    <row r="21" spans="1:19" x14ac:dyDescent="0.25">
      <c r="A21">
        <v>20</v>
      </c>
      <c r="B21" t="s">
        <v>40</v>
      </c>
      <c r="C21">
        <v>-0.140279428219658</v>
      </c>
      <c r="D21">
        <v>0.138581873182756</v>
      </c>
      <c r="E21">
        <v>0.31141878642682302</v>
      </c>
      <c r="F21">
        <v>-0.12605552352676699</v>
      </c>
      <c r="G21">
        <v>0.104649755450026</v>
      </c>
      <c r="H21">
        <v>0.228378321512657</v>
      </c>
      <c r="I21">
        <v>-9.0123034099893307E-2</v>
      </c>
      <c r="J21">
        <v>0.135859693426092</v>
      </c>
      <c r="K21">
        <v>0.50710403374139801</v>
      </c>
      <c r="L21">
        <v>-7.5951722382869E-2</v>
      </c>
      <c r="M21">
        <v>0.10295183838816099</v>
      </c>
      <c r="N21">
        <v>0.46067226446975501</v>
      </c>
      <c r="P21" t="str">
        <f t="shared" si="3"/>
        <v/>
      </c>
      <c r="Q21" t="str">
        <f t="shared" si="0"/>
        <v/>
      </c>
      <c r="R21" t="str">
        <f t="shared" si="1"/>
        <v/>
      </c>
      <c r="S21" t="str">
        <f t="shared" si="2"/>
        <v/>
      </c>
    </row>
    <row r="22" spans="1:19" x14ac:dyDescent="0.25">
      <c r="A22">
        <v>21</v>
      </c>
      <c r="B22" t="s">
        <v>41</v>
      </c>
      <c r="C22">
        <v>1.1499271179923E-2</v>
      </c>
      <c r="D22">
        <v>0.121416970982515</v>
      </c>
      <c r="E22">
        <v>0.92454602622714899</v>
      </c>
      <c r="F22">
        <v>1.3131912346058001E-2</v>
      </c>
      <c r="G22">
        <v>9.2723080057692794E-2</v>
      </c>
      <c r="H22">
        <v>0.887376166583007</v>
      </c>
      <c r="I22">
        <v>4.31990098761744E-2</v>
      </c>
      <c r="J22">
        <v>0.11879701514746099</v>
      </c>
      <c r="K22">
        <v>0.71612896987972696</v>
      </c>
      <c r="L22">
        <v>4.4301565941596101E-2</v>
      </c>
      <c r="M22">
        <v>9.0985127987008502E-2</v>
      </c>
      <c r="N22">
        <v>0.62632213320975205</v>
      </c>
      <c r="P22" t="str">
        <f t="shared" si="3"/>
        <v/>
      </c>
      <c r="Q22" t="str">
        <f t="shared" si="0"/>
        <v/>
      </c>
      <c r="R22" t="str">
        <f t="shared" si="1"/>
        <v/>
      </c>
      <c r="S22" t="str">
        <f t="shared" si="2"/>
        <v/>
      </c>
    </row>
    <row r="23" spans="1:19" x14ac:dyDescent="0.25">
      <c r="A23">
        <v>22</v>
      </c>
      <c r="B23" t="s">
        <v>39</v>
      </c>
      <c r="C23">
        <v>-0.121761374532671</v>
      </c>
      <c r="D23">
        <v>0.13308394226070699</v>
      </c>
      <c r="E23">
        <v>0.36023278515769402</v>
      </c>
      <c r="F23">
        <v>-8.0715575501197706E-2</v>
      </c>
      <c r="G23">
        <v>0.101504734305047</v>
      </c>
      <c r="H23">
        <v>0.426502839879494</v>
      </c>
      <c r="I23">
        <v>-8.1933875279026902E-2</v>
      </c>
      <c r="J23">
        <v>0.13047848465985101</v>
      </c>
      <c r="K23">
        <v>0.53003714265172597</v>
      </c>
      <c r="L23">
        <v>-4.3125043698391902E-2</v>
      </c>
      <c r="M23">
        <v>9.9831950490197899E-2</v>
      </c>
      <c r="N23">
        <v>0.66575858670685695</v>
      </c>
      <c r="P23" t="str">
        <f t="shared" si="3"/>
        <v/>
      </c>
      <c r="Q23" t="str">
        <f t="shared" si="0"/>
        <v/>
      </c>
      <c r="R23" t="str">
        <f t="shared" si="1"/>
        <v/>
      </c>
      <c r="S23" t="str">
        <f t="shared" si="2"/>
        <v/>
      </c>
    </row>
    <row r="24" spans="1:19" x14ac:dyDescent="0.25">
      <c r="A24">
        <v>23</v>
      </c>
      <c r="B24" t="s">
        <v>43</v>
      </c>
      <c r="C24">
        <v>-8.4770339191121105E-2</v>
      </c>
      <c r="D24">
        <v>1.7206648354279E-2</v>
      </c>
      <c r="E24" s="1">
        <v>8.3671171557941904E-7</v>
      </c>
      <c r="F24">
        <v>-8.10138655270254E-2</v>
      </c>
      <c r="G24">
        <v>1.56432105024179E-2</v>
      </c>
      <c r="H24" s="1">
        <v>2.2325599014441299E-7</v>
      </c>
      <c r="I24">
        <v>-8.2096524996203402E-2</v>
      </c>
      <c r="J24">
        <v>1.68833984601728E-2</v>
      </c>
      <c r="K24" s="1">
        <v>1.1587768918852599E-6</v>
      </c>
      <c r="L24">
        <v>-7.4514478934628203E-2</v>
      </c>
      <c r="M24">
        <v>1.52503003272557E-2</v>
      </c>
      <c r="N24" s="1">
        <v>1.02853434662944E-6</v>
      </c>
      <c r="P24" t="str">
        <f t="shared" si="3"/>
        <v>***</v>
      </c>
      <c r="Q24" t="str">
        <f t="shared" si="0"/>
        <v>***</v>
      </c>
      <c r="R24" t="str">
        <f t="shared" si="1"/>
        <v>***</v>
      </c>
      <c r="S24" t="str">
        <f t="shared" si="2"/>
        <v>***</v>
      </c>
    </row>
    <row r="25" spans="1:19" x14ac:dyDescent="0.25">
      <c r="A25">
        <v>24</v>
      </c>
      <c r="B25" t="s">
        <v>44</v>
      </c>
      <c r="C25">
        <v>2.6083894554247599E-2</v>
      </c>
      <c r="D25">
        <v>4.4483105978547197E-2</v>
      </c>
      <c r="E25">
        <v>0.55762182959101503</v>
      </c>
      <c r="F25">
        <v>3.7728375305634998E-2</v>
      </c>
      <c r="G25">
        <v>4.0765258052798903E-2</v>
      </c>
      <c r="H25">
        <v>0.354704238696532</v>
      </c>
      <c r="I25">
        <v>2.47688391965846E-2</v>
      </c>
      <c r="J25">
        <v>4.2056891129941001E-2</v>
      </c>
      <c r="K25">
        <v>0.55590385669298903</v>
      </c>
      <c r="L25">
        <v>3.6542365858173699E-2</v>
      </c>
      <c r="M25">
        <v>3.8346316751351903E-2</v>
      </c>
      <c r="N25">
        <v>0.34061218979672397</v>
      </c>
      <c r="P25" t="str">
        <f t="shared" si="3"/>
        <v/>
      </c>
      <c r="Q25" t="str">
        <f t="shared" si="0"/>
        <v/>
      </c>
      <c r="R25" t="str">
        <f t="shared" si="1"/>
        <v/>
      </c>
      <c r="S25" t="str">
        <f t="shared" si="2"/>
        <v/>
      </c>
    </row>
    <row r="26" spans="1:19" x14ac:dyDescent="0.25">
      <c r="A26">
        <v>25</v>
      </c>
      <c r="B26" t="s">
        <v>129</v>
      </c>
      <c r="C26">
        <v>0.58147773591430096</v>
      </c>
      <c r="D26">
        <v>0.76755146330361601</v>
      </c>
      <c r="E26">
        <v>0.44870550103784002</v>
      </c>
      <c r="F26">
        <v>0.73096857417389705</v>
      </c>
      <c r="G26">
        <v>0.71512525351265999</v>
      </c>
      <c r="H26">
        <v>0.30670773011304298</v>
      </c>
      <c r="I26">
        <v>-0.112171024206998</v>
      </c>
      <c r="J26">
        <v>5.8336780511291701E-2</v>
      </c>
      <c r="K26">
        <v>5.4502883620756802E-2</v>
      </c>
      <c r="L26">
        <v>-0.143263437868143</v>
      </c>
      <c r="M26">
        <v>5.30002643936138E-2</v>
      </c>
      <c r="N26">
        <v>6.8702224734966998E-3</v>
      </c>
      <c r="P26" t="str">
        <f t="shared" si="3"/>
        <v/>
      </c>
      <c r="Q26" t="str">
        <f t="shared" si="0"/>
        <v/>
      </c>
      <c r="R26" t="str">
        <f t="shared" si="1"/>
        <v>^</v>
      </c>
      <c r="S26" t="str">
        <f t="shared" si="2"/>
        <v>**</v>
      </c>
    </row>
    <row r="27" spans="1:19" x14ac:dyDescent="0.25">
      <c r="A27">
        <v>26</v>
      </c>
      <c r="B27" t="s">
        <v>143</v>
      </c>
      <c r="C27">
        <v>-3.6577454879865301E-2</v>
      </c>
      <c r="D27">
        <v>0.81833688444818797</v>
      </c>
      <c r="E27">
        <v>0.96434858032917703</v>
      </c>
      <c r="F27">
        <v>0.25970645366386802</v>
      </c>
      <c r="G27">
        <v>0.76379859344249101</v>
      </c>
      <c r="H27">
        <v>0.73384180573774305</v>
      </c>
      <c r="I27">
        <v>-0.78002811925747595</v>
      </c>
      <c r="J27">
        <v>0.27132824074323197</v>
      </c>
      <c r="K27">
        <v>4.0421888681763099E-3</v>
      </c>
      <c r="L27">
        <v>-0.63637675018082596</v>
      </c>
      <c r="M27">
        <v>0.254568293004725</v>
      </c>
      <c r="N27">
        <v>1.24253887668052E-2</v>
      </c>
      <c r="P27" t="str">
        <f t="shared" si="3"/>
        <v/>
      </c>
      <c r="Q27" t="str">
        <f t="shared" si="0"/>
        <v/>
      </c>
      <c r="R27" t="str">
        <f t="shared" si="1"/>
        <v>**</v>
      </c>
      <c r="S27" t="str">
        <f t="shared" si="2"/>
        <v>*</v>
      </c>
    </row>
    <row r="28" spans="1:19" x14ac:dyDescent="0.25">
      <c r="A28">
        <v>27</v>
      </c>
      <c r="B28" t="s">
        <v>46</v>
      </c>
      <c r="C28">
        <v>0.69137031852150799</v>
      </c>
      <c r="D28">
        <v>0.78636237309403101</v>
      </c>
      <c r="E28">
        <v>0.37929248589942599</v>
      </c>
      <c r="F28">
        <v>0.89989717244271505</v>
      </c>
      <c r="G28">
        <v>0.73189342050807404</v>
      </c>
      <c r="H28">
        <v>0.21886688316613501</v>
      </c>
      <c r="I28">
        <v>-1.12302090605579E-2</v>
      </c>
      <c r="J28">
        <v>0.167828953481239</v>
      </c>
      <c r="K28">
        <v>0.94664968157476403</v>
      </c>
      <c r="L28">
        <v>3.57512874662552E-3</v>
      </c>
      <c r="M28">
        <v>0.15564620530693901</v>
      </c>
      <c r="N28">
        <v>0.98167453417952699</v>
      </c>
      <c r="P28" t="str">
        <f t="shared" si="3"/>
        <v/>
      </c>
      <c r="Q28" t="str">
        <f t="shared" si="0"/>
        <v/>
      </c>
      <c r="R28" t="str">
        <f t="shared" si="1"/>
        <v/>
      </c>
      <c r="S28" t="str">
        <f t="shared" si="2"/>
        <v/>
      </c>
    </row>
    <row r="29" spans="1:19" x14ac:dyDescent="0.25">
      <c r="A29">
        <v>28</v>
      </c>
      <c r="B29" t="s">
        <v>127</v>
      </c>
      <c r="C29">
        <v>0.13647811741306101</v>
      </c>
      <c r="D29">
        <v>0.79106019631674596</v>
      </c>
      <c r="E29">
        <v>0.86302435469080296</v>
      </c>
      <c r="F29">
        <v>0.31820632858336501</v>
      </c>
      <c r="G29">
        <v>0.73694941851304696</v>
      </c>
      <c r="H29">
        <v>0.66589509450127804</v>
      </c>
      <c r="I29">
        <v>-0.53023306571527995</v>
      </c>
      <c r="J29">
        <v>0.19094139782529801</v>
      </c>
      <c r="K29">
        <v>5.4873077245480902E-3</v>
      </c>
      <c r="L29">
        <v>-0.51277336985616495</v>
      </c>
      <c r="M29">
        <v>0.1774840683126</v>
      </c>
      <c r="N29">
        <v>3.8631747474689401E-3</v>
      </c>
      <c r="P29" t="str">
        <f t="shared" si="3"/>
        <v/>
      </c>
      <c r="Q29" t="str">
        <f t="shared" si="0"/>
        <v/>
      </c>
      <c r="R29" t="str">
        <f t="shared" si="1"/>
        <v>**</v>
      </c>
      <c r="S29" t="str">
        <f t="shared" si="2"/>
        <v>**</v>
      </c>
    </row>
    <row r="30" spans="1:19" x14ac:dyDescent="0.25">
      <c r="A30">
        <v>29</v>
      </c>
      <c r="B30" t="s">
        <v>128</v>
      </c>
      <c r="C30">
        <v>0.422516519151517</v>
      </c>
      <c r="D30">
        <v>0.78653299821004496</v>
      </c>
      <c r="E30">
        <v>0.59113738102366198</v>
      </c>
      <c r="F30">
        <v>0.65119690642567296</v>
      </c>
      <c r="G30">
        <v>0.73303595293627899</v>
      </c>
      <c r="H30">
        <v>0.37434927124801998</v>
      </c>
      <c r="I30">
        <v>-0.23129823423038701</v>
      </c>
      <c r="J30">
        <v>0.171219833324535</v>
      </c>
      <c r="K30">
        <v>0.17673240550011701</v>
      </c>
      <c r="L30">
        <v>-0.189839504440069</v>
      </c>
      <c r="M30">
        <v>0.15962120233685401</v>
      </c>
      <c r="N30">
        <v>0.23431668565841199</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-7.8647089387442803E-2</v>
      </c>
      <c r="D31">
        <v>0.94996816006296503</v>
      </c>
      <c r="E31">
        <v>0.93401916902660798</v>
      </c>
      <c r="F31">
        <v>0.25169922712232001</v>
      </c>
      <c r="G31">
        <v>0.87815144483098295</v>
      </c>
      <c r="H31">
        <v>0.77440028165804797</v>
      </c>
      <c r="I31">
        <v>-0.79550722860940204</v>
      </c>
      <c r="J31">
        <v>0.553504706646057</v>
      </c>
      <c r="K31">
        <v>0.15065590542430299</v>
      </c>
      <c r="L31">
        <v>-0.68520250772086699</v>
      </c>
      <c r="M31">
        <v>0.50527726658009497</v>
      </c>
      <c r="N31">
        <v>0.17506986726010301</v>
      </c>
      <c r="P31" t="str">
        <f t="shared" si="4"/>
        <v/>
      </c>
      <c r="Q31" t="str">
        <f t="shared" si="5"/>
        <v/>
      </c>
      <c r="R31" t="str">
        <f t="shared" si="6"/>
        <v/>
      </c>
      <c r="S31" t="str">
        <f t="shared" si="7"/>
        <v/>
      </c>
    </row>
    <row r="32" spans="1:19" x14ac:dyDescent="0.25">
      <c r="A32">
        <v>31</v>
      </c>
      <c r="B32" t="s">
        <v>106</v>
      </c>
      <c r="C32">
        <v>0.28842170706348302</v>
      </c>
      <c r="D32">
        <v>0.16200016511763199</v>
      </c>
      <c r="E32">
        <v>7.5013940925971703E-2</v>
      </c>
      <c r="F32">
        <v>0.238480029302991</v>
      </c>
      <c r="G32">
        <v>0.15194980161501601</v>
      </c>
      <c r="H32">
        <v>0.116539423463866</v>
      </c>
      <c r="I32" t="s">
        <v>168</v>
      </c>
      <c r="J32" t="s">
        <v>168</v>
      </c>
      <c r="K32" t="s">
        <v>168</v>
      </c>
      <c r="L32" t="s">
        <v>168</v>
      </c>
      <c r="M32" t="s">
        <v>168</v>
      </c>
      <c r="N32" t="s">
        <v>168</v>
      </c>
      <c r="P32" t="str">
        <f t="shared" si="4"/>
        <v>^</v>
      </c>
      <c r="Q32" t="str">
        <f t="shared" si="5"/>
        <v/>
      </c>
      <c r="R32" t="str">
        <f t="shared" si="6"/>
        <v/>
      </c>
      <c r="S32" t="str">
        <f t="shared" si="7"/>
        <v/>
      </c>
    </row>
    <row r="33" spans="1:19" x14ac:dyDescent="0.25">
      <c r="A33">
        <v>32</v>
      </c>
      <c r="B33" t="s">
        <v>64</v>
      </c>
      <c r="C33">
        <v>1.29128260725573</v>
      </c>
      <c r="D33">
        <v>0.67660360953681098</v>
      </c>
      <c r="E33">
        <v>5.6329558680693101E-2</v>
      </c>
      <c r="F33">
        <v>1.03694256146783</v>
      </c>
      <c r="G33">
        <v>0.62565537787970704</v>
      </c>
      <c r="H33">
        <v>9.7444658016550806E-2</v>
      </c>
      <c r="I33" t="s">
        <v>168</v>
      </c>
      <c r="J33" t="s">
        <v>168</v>
      </c>
      <c r="K33" t="s">
        <v>168</v>
      </c>
      <c r="L33" t="s">
        <v>168</v>
      </c>
      <c r="M33" t="s">
        <v>168</v>
      </c>
      <c r="N33" t="s">
        <v>168</v>
      </c>
      <c r="P33" t="str">
        <f t="shared" si="4"/>
        <v>^</v>
      </c>
      <c r="Q33" t="str">
        <f t="shared" si="5"/>
        <v>^</v>
      </c>
      <c r="R33" t="str">
        <f t="shared" si="6"/>
        <v/>
      </c>
      <c r="S33" t="str">
        <f t="shared" si="7"/>
        <v/>
      </c>
    </row>
    <row r="34" spans="1:19" x14ac:dyDescent="0.25">
      <c r="A34">
        <v>33</v>
      </c>
      <c r="B34" t="s">
        <v>62</v>
      </c>
      <c r="C34">
        <v>0.43177285085073402</v>
      </c>
      <c r="D34">
        <v>0.460213025250436</v>
      </c>
      <c r="E34">
        <v>0.34814053246525101</v>
      </c>
      <c r="F34">
        <v>0.26734279792228899</v>
      </c>
      <c r="G34">
        <v>0.42434889752529398</v>
      </c>
      <c r="H34">
        <v>0.52868997039983501</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61</v>
      </c>
      <c r="C35">
        <v>0.30688416467275298</v>
      </c>
      <c r="D35">
        <v>0.458803052745412</v>
      </c>
      <c r="E35">
        <v>0.50357205872463595</v>
      </c>
      <c r="F35">
        <v>0.11736422201246099</v>
      </c>
      <c r="G35">
        <v>0.42343906601700099</v>
      </c>
      <c r="H35">
        <v>0.78165027021345801</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54</v>
      </c>
      <c r="C36">
        <v>0.53334846928858304</v>
      </c>
      <c r="D36">
        <v>0.50845494743686004</v>
      </c>
      <c r="E36">
        <v>0.29419692008259801</v>
      </c>
      <c r="F36">
        <v>0.30056461836842102</v>
      </c>
      <c r="G36">
        <v>0.46839625835582099</v>
      </c>
      <c r="H36">
        <v>0.52107528294484695</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60</v>
      </c>
      <c r="C37">
        <v>0.25103720907752203</v>
      </c>
      <c r="D37">
        <v>0.484857511062877</v>
      </c>
      <c r="E37">
        <v>0.60462949454340897</v>
      </c>
      <c r="F37">
        <v>0.112523297346327</v>
      </c>
      <c r="G37">
        <v>0.45005332944282</v>
      </c>
      <c r="H37">
        <v>0.80257022563424196</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56</v>
      </c>
      <c r="C38">
        <v>0.113088994428931</v>
      </c>
      <c r="D38">
        <v>0.49376583471017899</v>
      </c>
      <c r="E38">
        <v>0.81884275743420698</v>
      </c>
      <c r="F38">
        <v>-7.8830946837861408E-3</v>
      </c>
      <c r="G38">
        <v>0.457887834138827</v>
      </c>
      <c r="H38">
        <v>0.98626412765218696</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52</v>
      </c>
      <c r="C39">
        <v>7.4290395824151104E-2</v>
      </c>
      <c r="D39">
        <v>0.54294798422772295</v>
      </c>
      <c r="E39">
        <v>0.89116688341538897</v>
      </c>
      <c r="F39">
        <v>-5.4434834855156197E-2</v>
      </c>
      <c r="G39">
        <v>0.50044559059476001</v>
      </c>
      <c r="H39">
        <v>0.91338275098939103</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67</v>
      </c>
      <c r="C40">
        <v>0.303947717999763</v>
      </c>
      <c r="D40">
        <v>0.484006027734871</v>
      </c>
      <c r="E40">
        <v>0.53001485908439305</v>
      </c>
      <c r="F40">
        <v>0.20884530129643</v>
      </c>
      <c r="G40">
        <v>0.44730438324500499</v>
      </c>
      <c r="H40">
        <v>0.64057320918601501</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57</v>
      </c>
      <c r="C41">
        <v>0.20641653717236</v>
      </c>
      <c r="D41">
        <v>0.53500612361392796</v>
      </c>
      <c r="E41">
        <v>0.69962932516262899</v>
      </c>
      <c r="F41">
        <v>8.9769817068663799E-2</v>
      </c>
      <c r="G41">
        <v>0.49283357863349597</v>
      </c>
      <c r="H41">
        <v>0.85546472291633402</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59</v>
      </c>
      <c r="C42">
        <v>0.30515756177998699</v>
      </c>
      <c r="D42">
        <v>0.46940372485536902</v>
      </c>
      <c r="E42">
        <v>0.51563010570847501</v>
      </c>
      <c r="F42">
        <v>0.10425460130862101</v>
      </c>
      <c r="G42">
        <v>0.433085859814894</v>
      </c>
      <c r="H42">
        <v>0.80976824766756395</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58</v>
      </c>
      <c r="C43">
        <v>0.21216303610279999</v>
      </c>
      <c r="D43">
        <v>0.46293847489309597</v>
      </c>
      <c r="E43">
        <v>0.64673951072726499</v>
      </c>
      <c r="F43">
        <v>3.61494804112477E-2</v>
      </c>
      <c r="G43">
        <v>0.42727104359998402</v>
      </c>
      <c r="H43">
        <v>0.93257502613596299</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65</v>
      </c>
      <c r="C44">
        <v>0.90049860506357804</v>
      </c>
      <c r="D44">
        <v>0.69266730841065105</v>
      </c>
      <c r="E44">
        <v>0.193585579054567</v>
      </c>
      <c r="F44">
        <v>0.81032499492895305</v>
      </c>
      <c r="G44">
        <v>0.64149649637953798</v>
      </c>
      <c r="H44">
        <v>0.20652480642464699</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66</v>
      </c>
      <c r="C45">
        <v>0.12698530621578</v>
      </c>
      <c r="D45">
        <v>0.48471868922457101</v>
      </c>
      <c r="E45">
        <v>0.79333892284357199</v>
      </c>
      <c r="F45">
        <v>-6.0673339000148402E-2</v>
      </c>
      <c r="G45">
        <v>0.45090468406754602</v>
      </c>
      <c r="H45">
        <v>0.89296046243871396</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47</v>
      </c>
      <c r="C46">
        <v>0.360070059994055</v>
      </c>
      <c r="D46">
        <v>0.64713747714585601</v>
      </c>
      <c r="E46">
        <v>0.577934515834155</v>
      </c>
      <c r="F46">
        <v>0.23095037477795999</v>
      </c>
      <c r="G46">
        <v>0.59711046605631002</v>
      </c>
      <c r="H46">
        <v>0.69891909877083203</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48</v>
      </c>
      <c r="C47">
        <v>1.2561499080660501</v>
      </c>
      <c r="D47">
        <v>0.62797068889547902</v>
      </c>
      <c r="E47">
        <v>4.5464418232778497E-2</v>
      </c>
      <c r="F47">
        <v>0.986433617640599</v>
      </c>
      <c r="G47">
        <v>0.57681861875988705</v>
      </c>
      <c r="H47">
        <v>8.7242223158524507E-2</v>
      </c>
      <c r="I47" t="s">
        <v>168</v>
      </c>
      <c r="J47" t="s">
        <v>168</v>
      </c>
      <c r="K47" t="s">
        <v>168</v>
      </c>
      <c r="L47" t="s">
        <v>168</v>
      </c>
      <c r="M47" t="s">
        <v>168</v>
      </c>
      <c r="N47" t="s">
        <v>168</v>
      </c>
      <c r="P47" t="str">
        <f t="shared" si="4"/>
        <v>*</v>
      </c>
      <c r="Q47" t="str">
        <f t="shared" si="5"/>
        <v>^</v>
      </c>
      <c r="R47" t="str">
        <f t="shared" si="6"/>
        <v/>
      </c>
      <c r="S47" t="str">
        <f t="shared" si="7"/>
        <v/>
      </c>
    </row>
    <row r="48" spans="1:19" x14ac:dyDescent="0.25">
      <c r="A48">
        <v>47</v>
      </c>
      <c r="B48" t="s">
        <v>55</v>
      </c>
      <c r="C48">
        <v>-4.2702978058351696E-3</v>
      </c>
      <c r="D48">
        <v>0.62288727222315798</v>
      </c>
      <c r="E48">
        <v>0.99453002469035701</v>
      </c>
      <c r="F48">
        <v>-7.8197291328149801E-2</v>
      </c>
      <c r="G48">
        <v>0.57409826533850805</v>
      </c>
      <c r="H48">
        <v>0.89165614215654698</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49</v>
      </c>
      <c r="C49">
        <v>-0.31485556172347301</v>
      </c>
      <c r="D49">
        <v>0.70866840178877</v>
      </c>
      <c r="E49">
        <v>0.65683162705811005</v>
      </c>
      <c r="F49">
        <v>-0.29831219740816101</v>
      </c>
      <c r="G49">
        <v>0.67070370422564896</v>
      </c>
      <c r="H49">
        <v>0.65648240875637698</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51</v>
      </c>
      <c r="C50">
        <v>-0.53018421001317095</v>
      </c>
      <c r="D50">
        <v>0.76946670362934499</v>
      </c>
      <c r="E50">
        <v>0.490805560610382</v>
      </c>
      <c r="F50">
        <v>-0.571870423106423</v>
      </c>
      <c r="G50">
        <v>0.71983530407043195</v>
      </c>
      <c r="H50">
        <v>0.42693571647845102</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53</v>
      </c>
      <c r="C51">
        <v>1.2871977703864399</v>
      </c>
      <c r="D51">
        <v>0.88202259397600002</v>
      </c>
      <c r="E51">
        <v>0.144463155754429</v>
      </c>
      <c r="F51">
        <v>1.1407227315842801</v>
      </c>
      <c r="G51">
        <v>0.82621725942045798</v>
      </c>
      <c r="H51">
        <v>0.16738441539264801</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78</v>
      </c>
      <c r="C52">
        <v>-1.0351166744989899</v>
      </c>
      <c r="D52">
        <v>0.89035673451282904</v>
      </c>
      <c r="E52">
        <v>0.24499733131565099</v>
      </c>
      <c r="F52">
        <v>-1.1095314923000199</v>
      </c>
      <c r="G52">
        <v>0.82791264243059104</v>
      </c>
      <c r="H52">
        <v>0.18019486976524399</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68</v>
      </c>
      <c r="C53">
        <v>-0.96889062249831204</v>
      </c>
      <c r="D53">
        <v>0.93496871016751204</v>
      </c>
      <c r="E53">
        <v>0.300070911594159</v>
      </c>
      <c r="F53">
        <v>-0.87641979322369101</v>
      </c>
      <c r="G53">
        <v>0.86933951350265004</v>
      </c>
      <c r="H53">
        <v>0.31338512805975</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79</v>
      </c>
      <c r="C54">
        <v>-1.0020907542359001</v>
      </c>
      <c r="D54">
        <v>0.89144321321168796</v>
      </c>
      <c r="E54">
        <v>0.26096135597432202</v>
      </c>
      <c r="F54">
        <v>-0.99863996932383203</v>
      </c>
      <c r="G54">
        <v>0.82915208866276002</v>
      </c>
      <c r="H54">
        <v>0.228430728483249</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80</v>
      </c>
      <c r="C55">
        <v>-0.87364961202628</v>
      </c>
      <c r="D55">
        <v>0.90848119612598399</v>
      </c>
      <c r="E55">
        <v>0.33622065100627502</v>
      </c>
      <c r="F55">
        <v>-0.84314890674858001</v>
      </c>
      <c r="G55">
        <v>0.84508581247226</v>
      </c>
      <c r="H55">
        <v>0.31842095502995899</v>
      </c>
      <c r="I55" t="s">
        <v>168</v>
      </c>
      <c r="J55" t="s">
        <v>168</v>
      </c>
      <c r="K55" t="s">
        <v>168</v>
      </c>
      <c r="L55" t="s">
        <v>168</v>
      </c>
      <c r="M55" t="s">
        <v>168</v>
      </c>
      <c r="N55" t="s">
        <v>168</v>
      </c>
      <c r="P55" t="str">
        <f t="shared" si="4"/>
        <v/>
      </c>
      <c r="Q55" t="str">
        <f t="shared" si="5"/>
        <v/>
      </c>
      <c r="R55" t="str">
        <f t="shared" si="6"/>
        <v/>
      </c>
      <c r="S55" t="str">
        <f t="shared" si="7"/>
        <v/>
      </c>
    </row>
    <row r="56" spans="1:19" x14ac:dyDescent="0.25">
      <c r="A56">
        <v>55</v>
      </c>
      <c r="B56" t="s">
        <v>71</v>
      </c>
      <c r="C56">
        <v>-1.07141343014641</v>
      </c>
      <c r="D56">
        <v>0.91102690472370995</v>
      </c>
      <c r="E56">
        <v>0.23957479164876799</v>
      </c>
      <c r="F56">
        <v>-1.1196798790514</v>
      </c>
      <c r="G56">
        <v>0.84772449647673798</v>
      </c>
      <c r="H56">
        <v>0.186565949327928</v>
      </c>
      <c r="I56" t="s">
        <v>168</v>
      </c>
      <c r="J56" t="s">
        <v>168</v>
      </c>
      <c r="K56" t="s">
        <v>168</v>
      </c>
      <c r="L56" t="s">
        <v>168</v>
      </c>
      <c r="M56" t="s">
        <v>168</v>
      </c>
      <c r="N56" t="s">
        <v>168</v>
      </c>
      <c r="P56" t="str">
        <f t="shared" si="4"/>
        <v/>
      </c>
      <c r="Q56" t="str">
        <f t="shared" si="5"/>
        <v/>
      </c>
      <c r="R56" t="str">
        <f t="shared" si="6"/>
        <v/>
      </c>
      <c r="S56" t="str">
        <f t="shared" si="7"/>
        <v/>
      </c>
    </row>
    <row r="57" spans="1:19" x14ac:dyDescent="0.25">
      <c r="A57">
        <v>56</v>
      </c>
      <c r="B57" t="s">
        <v>76</v>
      </c>
      <c r="C57">
        <v>-0.70866185312177299</v>
      </c>
      <c r="D57">
        <v>0.90139659174556597</v>
      </c>
      <c r="E57">
        <v>0.431760819258796</v>
      </c>
      <c r="F57">
        <v>-0.802409909613784</v>
      </c>
      <c r="G57">
        <v>0.83966100542186695</v>
      </c>
      <c r="H57">
        <v>0.33925639261586099</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72</v>
      </c>
      <c r="C58">
        <v>-0.89928029184750502</v>
      </c>
      <c r="D58">
        <v>0.88636699918200901</v>
      </c>
      <c r="E58">
        <v>0.31031142398842898</v>
      </c>
      <c r="F58">
        <v>-0.87798533776755106</v>
      </c>
      <c r="G58">
        <v>0.82436568636560104</v>
      </c>
      <c r="H58">
        <v>0.28685623319556403</v>
      </c>
      <c r="I58" t="s">
        <v>168</v>
      </c>
      <c r="J58" t="s">
        <v>168</v>
      </c>
      <c r="K58" t="s">
        <v>168</v>
      </c>
      <c r="L58" t="s">
        <v>168</v>
      </c>
      <c r="M58" t="s">
        <v>168</v>
      </c>
      <c r="N58" t="s">
        <v>168</v>
      </c>
      <c r="P58" t="str">
        <f t="shared" si="4"/>
        <v/>
      </c>
      <c r="Q58" t="str">
        <f t="shared" si="5"/>
        <v/>
      </c>
      <c r="R58" t="str">
        <f t="shared" si="6"/>
        <v/>
      </c>
      <c r="S58" t="str">
        <f t="shared" si="7"/>
        <v/>
      </c>
    </row>
    <row r="59" spans="1:19" x14ac:dyDescent="0.25">
      <c r="A59">
        <v>58</v>
      </c>
      <c r="B59" t="s">
        <v>82</v>
      </c>
      <c r="C59">
        <v>-1.3205170699761399</v>
      </c>
      <c r="D59">
        <v>0.91376473838182004</v>
      </c>
      <c r="E59">
        <v>0.14841884331937899</v>
      </c>
      <c r="F59">
        <v>-1.3143212143019101</v>
      </c>
      <c r="G59">
        <v>0.84831832037576405</v>
      </c>
      <c r="H59">
        <v>0.12130349040371199</v>
      </c>
      <c r="I59" t="s">
        <v>168</v>
      </c>
      <c r="J59" t="s">
        <v>168</v>
      </c>
      <c r="K59" t="s">
        <v>168</v>
      </c>
      <c r="L59" t="s">
        <v>168</v>
      </c>
      <c r="M59" t="s">
        <v>168</v>
      </c>
      <c r="N59" t="s">
        <v>168</v>
      </c>
      <c r="P59" t="str">
        <f t="shared" si="4"/>
        <v/>
      </c>
      <c r="Q59" t="str">
        <f t="shared" si="5"/>
        <v/>
      </c>
      <c r="R59" t="str">
        <f t="shared" si="6"/>
        <v/>
      </c>
      <c r="S59" t="str">
        <f t="shared" si="7"/>
        <v/>
      </c>
    </row>
    <row r="60" spans="1:19" x14ac:dyDescent="0.25">
      <c r="A60">
        <v>59</v>
      </c>
      <c r="B60" t="s">
        <v>81</v>
      </c>
      <c r="C60">
        <v>-0.92388305719768304</v>
      </c>
      <c r="D60">
        <v>0.91230096175014996</v>
      </c>
      <c r="E60">
        <v>0.31120563917175598</v>
      </c>
      <c r="F60">
        <v>-0.99681222699975103</v>
      </c>
      <c r="G60">
        <v>0.85027816591710204</v>
      </c>
      <c r="H60">
        <v>0.241061936623683</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77</v>
      </c>
      <c r="C61">
        <v>-0.89814321515169404</v>
      </c>
      <c r="D61">
        <v>0.91082303083166705</v>
      </c>
      <c r="E61">
        <v>0.32409448153576598</v>
      </c>
      <c r="F61">
        <v>-0.92789366646022897</v>
      </c>
      <c r="G61">
        <v>0.849185191776203</v>
      </c>
      <c r="H61">
        <v>0.27453122528330798</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84</v>
      </c>
      <c r="C62">
        <v>-1.4140775607054701</v>
      </c>
      <c r="D62">
        <v>0.95517849626591</v>
      </c>
      <c r="E62">
        <v>0.138757786249353</v>
      </c>
      <c r="F62">
        <v>-1.3975945455910299</v>
      </c>
      <c r="G62">
        <v>0.88931235255524699</v>
      </c>
      <c r="H62">
        <v>0.11605606746245201</v>
      </c>
      <c r="I62" t="s">
        <v>168</v>
      </c>
      <c r="J62" t="s">
        <v>168</v>
      </c>
      <c r="K62" t="s">
        <v>168</v>
      </c>
      <c r="L62" t="s">
        <v>168</v>
      </c>
      <c r="M62" t="s">
        <v>168</v>
      </c>
      <c r="N62" t="s">
        <v>168</v>
      </c>
      <c r="P62" t="str">
        <f t="shared" si="4"/>
        <v/>
      </c>
      <c r="Q62" t="str">
        <f t="shared" si="5"/>
        <v/>
      </c>
      <c r="R62" t="str">
        <f t="shared" si="6"/>
        <v/>
      </c>
      <c r="S62" t="str">
        <f t="shared" si="7"/>
        <v/>
      </c>
    </row>
    <row r="63" spans="1:19" x14ac:dyDescent="0.25">
      <c r="A63">
        <v>62</v>
      </c>
      <c r="B63" t="s">
        <v>75</v>
      </c>
      <c r="C63">
        <v>-1.21907067704576</v>
      </c>
      <c r="D63">
        <v>0.91813776151150694</v>
      </c>
      <c r="E63">
        <v>0.184255935565588</v>
      </c>
      <c r="F63">
        <v>-1.23555223421005</v>
      </c>
      <c r="G63">
        <v>0.85336365441295403</v>
      </c>
      <c r="H63">
        <v>0.14765583685898401</v>
      </c>
      <c r="I63" t="s">
        <v>168</v>
      </c>
      <c r="J63" t="s">
        <v>168</v>
      </c>
      <c r="K63" t="s">
        <v>168</v>
      </c>
      <c r="L63" t="s">
        <v>168</v>
      </c>
      <c r="M63" t="s">
        <v>168</v>
      </c>
      <c r="N63" t="s">
        <v>168</v>
      </c>
      <c r="P63" t="str">
        <f t="shared" si="4"/>
        <v/>
      </c>
      <c r="Q63" t="str">
        <f t="shared" si="5"/>
        <v/>
      </c>
      <c r="R63" t="str">
        <f t="shared" si="6"/>
        <v/>
      </c>
      <c r="S63" t="str">
        <f t="shared" si="7"/>
        <v/>
      </c>
    </row>
    <row r="64" spans="1:19" x14ac:dyDescent="0.25">
      <c r="A64">
        <v>63</v>
      </c>
      <c r="B64" t="s">
        <v>74</v>
      </c>
      <c r="C64">
        <v>-1.18889037781991</v>
      </c>
      <c r="D64">
        <v>0.905178319056685</v>
      </c>
      <c r="E64">
        <v>0.18903734318572499</v>
      </c>
      <c r="F64">
        <v>-1.2037458753792101</v>
      </c>
      <c r="G64">
        <v>0.84155727406161196</v>
      </c>
      <c r="H64">
        <v>0.152608264168377</v>
      </c>
      <c r="I64" t="s">
        <v>168</v>
      </c>
      <c r="J64" t="s">
        <v>168</v>
      </c>
      <c r="K64" t="s">
        <v>168</v>
      </c>
      <c r="L64" t="s">
        <v>168</v>
      </c>
      <c r="M64" t="s">
        <v>168</v>
      </c>
      <c r="N64" t="s">
        <v>168</v>
      </c>
      <c r="P64" t="str">
        <f t="shared" si="4"/>
        <v/>
      </c>
      <c r="Q64" t="str">
        <f t="shared" si="5"/>
        <v/>
      </c>
      <c r="R64" t="str">
        <f t="shared" si="6"/>
        <v/>
      </c>
      <c r="S64" t="str">
        <f t="shared" si="7"/>
        <v/>
      </c>
    </row>
    <row r="65" spans="1:19" x14ac:dyDescent="0.25">
      <c r="A65">
        <v>64</v>
      </c>
      <c r="B65" t="s">
        <v>70</v>
      </c>
      <c r="C65">
        <v>-1.22881901360072</v>
      </c>
      <c r="D65">
        <v>1.0116990852825001</v>
      </c>
      <c r="E65">
        <v>0.22451517943468999</v>
      </c>
      <c r="F65">
        <v>-1.2355937444179199</v>
      </c>
      <c r="G65">
        <v>0.93724877428966402</v>
      </c>
      <c r="H65">
        <v>0.187396569893478</v>
      </c>
      <c r="I65" t="s">
        <v>168</v>
      </c>
      <c r="J65" t="s">
        <v>168</v>
      </c>
      <c r="K65" t="s">
        <v>168</v>
      </c>
      <c r="L65" t="s">
        <v>168</v>
      </c>
      <c r="M65" t="s">
        <v>168</v>
      </c>
      <c r="N65" t="s">
        <v>168</v>
      </c>
      <c r="P65" t="str">
        <f t="shared" si="4"/>
        <v/>
      </c>
      <c r="Q65" t="str">
        <f t="shared" si="5"/>
        <v/>
      </c>
      <c r="R65" t="str">
        <f t="shared" si="6"/>
        <v/>
      </c>
      <c r="S65" t="str">
        <f t="shared" si="7"/>
        <v/>
      </c>
    </row>
    <row r="66" spans="1:19" x14ac:dyDescent="0.25">
      <c r="B66" t="s">
        <v>69</v>
      </c>
      <c r="C66">
        <v>-3.6225786128670401</v>
      </c>
      <c r="D66">
        <v>1.3894663366392701</v>
      </c>
      <c r="E66">
        <v>9.1293319168130899E-3</v>
      </c>
      <c r="F66">
        <v>-3.0345029434901498</v>
      </c>
      <c r="G66">
        <v>1.3143052136350999</v>
      </c>
      <c r="H66">
        <v>2.0953200867514201E-2</v>
      </c>
      <c r="I66" t="s">
        <v>168</v>
      </c>
      <c r="J66" t="s">
        <v>168</v>
      </c>
      <c r="K66" t="s">
        <v>168</v>
      </c>
      <c r="L66" t="s">
        <v>168</v>
      </c>
      <c r="M66" t="s">
        <v>168</v>
      </c>
      <c r="N66" t="s">
        <v>168</v>
      </c>
      <c r="P66" t="str">
        <f t="shared" si="4"/>
        <v>**</v>
      </c>
      <c r="Q66" t="str">
        <f t="shared" si="5"/>
        <v>*</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-0.21861107819456799</v>
      </c>
      <c r="D2">
        <v>0.21811251399162501</v>
      </c>
      <c r="E2">
        <v>0.31620557296951401</v>
      </c>
      <c r="F2">
        <v>-0.179231665437421</v>
      </c>
      <c r="G2">
        <v>0.17631373116690499</v>
      </c>
      <c r="H2">
        <v>0.30936770676155101</v>
      </c>
      <c r="I2">
        <v>-0.20001381248283401</v>
      </c>
      <c r="J2">
        <v>0.215936585356968</v>
      </c>
      <c r="K2">
        <v>0.35430993739142302</v>
      </c>
      <c r="L2">
        <v>-0.157088187322665</v>
      </c>
      <c r="M2">
        <v>0.17406100497820301</v>
      </c>
      <c r="N2">
        <v>0.36679702488849603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-1.0599904731662399E-2</v>
      </c>
      <c r="D3">
        <v>5.7418957418007802E-2</v>
      </c>
      <c r="E3">
        <v>0.85353779702486898</v>
      </c>
      <c r="F3">
        <v>3.1893860475092801E-3</v>
      </c>
      <c r="G3">
        <v>5.0933028684015301E-2</v>
      </c>
      <c r="H3">
        <v>0.95006973162449904</v>
      </c>
      <c r="I3">
        <v>-3.8122288218222502E-4</v>
      </c>
      <c r="J3">
        <v>5.6769708917762299E-2</v>
      </c>
      <c r="K3">
        <v>0.99464204464586703</v>
      </c>
      <c r="L3">
        <v>-1.4806638263481799E-2</v>
      </c>
      <c r="M3">
        <v>4.7336636523212898E-2</v>
      </c>
      <c r="N3">
        <v>0.75443681493005799</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-0.112556322791209</v>
      </c>
      <c r="D4">
        <v>7.0102843617529803E-2</v>
      </c>
      <c r="E4">
        <v>0.108364343655904</v>
      </c>
      <c r="F4">
        <v>-2.09793114015344E-2</v>
      </c>
      <c r="G4">
        <v>6.7321425509564894E-2</v>
      </c>
      <c r="H4">
        <v>0.75532245952787602</v>
      </c>
      <c r="I4">
        <v>-0.10431210124426001</v>
      </c>
      <c r="J4">
        <v>6.8807592970749495E-2</v>
      </c>
      <c r="K4">
        <v>0.12952012302924301</v>
      </c>
      <c r="L4">
        <v>-0.105570809834863</v>
      </c>
      <c r="M4">
        <v>5.3768351093835098E-2</v>
      </c>
      <c r="N4">
        <v>4.9595332023091597E-2</v>
      </c>
      <c r="P4" t="str">
        <f t="shared" si="0"/>
        <v/>
      </c>
      <c r="Q4" t="str">
        <f t="shared" si="1"/>
        <v/>
      </c>
      <c r="R4" t="str">
        <f t="shared" si="2"/>
        <v/>
      </c>
      <c r="S4" t="str">
        <f t="shared" si="3"/>
        <v>*</v>
      </c>
    </row>
    <row r="5" spans="1:19" x14ac:dyDescent="0.25">
      <c r="A5">
        <v>4</v>
      </c>
      <c r="B5" t="s">
        <v>25</v>
      </c>
      <c r="C5">
        <v>-8.9506754856395296E-2</v>
      </c>
      <c r="D5">
        <v>9.9853316599175193E-2</v>
      </c>
      <c r="E5">
        <v>0.37004856780233802</v>
      </c>
      <c r="F5">
        <v>-4.5106498473425703E-2</v>
      </c>
      <c r="G5">
        <v>8.5082130238493994E-2</v>
      </c>
      <c r="H5">
        <v>0.59600624685820203</v>
      </c>
      <c r="I5">
        <v>-9.9363311164497106E-2</v>
      </c>
      <c r="J5">
        <v>9.8222338069153606E-2</v>
      </c>
      <c r="K5">
        <v>0.31172158355815099</v>
      </c>
      <c r="L5">
        <v>-4.7578912198406001E-2</v>
      </c>
      <c r="M5">
        <v>8.3795633821320797E-2</v>
      </c>
      <c r="N5">
        <v>0.57017279523507503</v>
      </c>
      <c r="P5" t="str">
        <f t="shared" si="0"/>
        <v/>
      </c>
      <c r="Q5" t="str">
        <f t="shared" si="1"/>
        <v/>
      </c>
      <c r="R5" t="str">
        <f t="shared" si="2"/>
        <v/>
      </c>
      <c r="S5" t="str">
        <f t="shared" si="3"/>
        <v/>
      </c>
    </row>
    <row r="6" spans="1:19" x14ac:dyDescent="0.25">
      <c r="A6">
        <v>5</v>
      </c>
      <c r="B6" t="s">
        <v>26</v>
      </c>
      <c r="C6">
        <v>-0.12843758221524701</v>
      </c>
      <c r="D6">
        <v>0.26478231942320102</v>
      </c>
      <c r="E6">
        <v>0.62762770294000003</v>
      </c>
      <c r="F6">
        <v>-0.13183707613809001</v>
      </c>
      <c r="G6">
        <v>0.230012566148108</v>
      </c>
      <c r="H6">
        <v>0.56652731781942001</v>
      </c>
      <c r="I6">
        <v>-9.3288634142900798E-2</v>
      </c>
      <c r="J6">
        <v>0.25759625900045702</v>
      </c>
      <c r="K6">
        <v>0.71723950919756096</v>
      </c>
      <c r="L6">
        <v>-5.5447915434233698E-2</v>
      </c>
      <c r="M6">
        <v>0.22298162950202999</v>
      </c>
      <c r="N6">
        <v>0.80361927041654002</v>
      </c>
      <c r="P6" t="str">
        <f t="shared" si="0"/>
        <v/>
      </c>
      <c r="Q6" t="str">
        <f t="shared" si="1"/>
        <v/>
      </c>
      <c r="R6" t="str">
        <f t="shared" si="2"/>
        <v/>
      </c>
      <c r="S6" t="str">
        <f t="shared" si="3"/>
        <v/>
      </c>
    </row>
    <row r="7" spans="1:19" x14ac:dyDescent="0.25">
      <c r="A7">
        <v>6</v>
      </c>
      <c r="B7" t="s">
        <v>30</v>
      </c>
      <c r="C7">
        <v>0.36916292441925103</v>
      </c>
      <c r="D7">
        <v>8.2973415589729899E-2</v>
      </c>
      <c r="E7" s="1">
        <v>8.6202317098882392E-6</v>
      </c>
      <c r="F7">
        <v>0.30483255422872102</v>
      </c>
      <c r="G7">
        <v>6.3854672908800397E-2</v>
      </c>
      <c r="H7" s="1">
        <v>1.80738088087334E-6</v>
      </c>
      <c r="I7">
        <v>0.35666770922397401</v>
      </c>
      <c r="J7">
        <v>8.1603009311129696E-2</v>
      </c>
      <c r="K7" s="1">
        <v>1.2381107079573201E-5</v>
      </c>
      <c r="L7">
        <v>0.29079781736016902</v>
      </c>
      <c r="M7">
        <v>6.2576888418222607E-2</v>
      </c>
      <c r="N7" s="1">
        <v>3.36718492616182E-6</v>
      </c>
      <c r="P7" t="str">
        <f t="shared" si="0"/>
        <v>***</v>
      </c>
      <c r="Q7" t="str">
        <f t="shared" si="1"/>
        <v>***</v>
      </c>
      <c r="R7" t="str">
        <f t="shared" si="2"/>
        <v>***</v>
      </c>
      <c r="S7" t="str">
        <f t="shared" si="3"/>
        <v>***</v>
      </c>
    </row>
    <row r="8" spans="1:19" x14ac:dyDescent="0.25">
      <c r="A8">
        <v>7</v>
      </c>
      <c r="B8" t="s">
        <v>27</v>
      </c>
      <c r="C8">
        <v>0.31188356825031299</v>
      </c>
      <c r="D8">
        <v>0.154854572958909</v>
      </c>
      <c r="E8">
        <v>4.40051549935421E-2</v>
      </c>
      <c r="F8">
        <v>0.26983069664578102</v>
      </c>
      <c r="G8">
        <v>0.12981828554052799</v>
      </c>
      <c r="H8">
        <v>3.7660928197810001E-2</v>
      </c>
      <c r="I8">
        <v>0.28861336467028997</v>
      </c>
      <c r="J8">
        <v>0.14735730182746301</v>
      </c>
      <c r="K8">
        <v>5.0160163955650899E-2</v>
      </c>
      <c r="L8">
        <v>0.23835103006738501</v>
      </c>
      <c r="M8">
        <v>0.122666954162251</v>
      </c>
      <c r="N8">
        <v>5.20071580888542E-2</v>
      </c>
      <c r="P8" t="str">
        <f t="shared" si="0"/>
        <v>*</v>
      </c>
      <c r="Q8" t="str">
        <f t="shared" si="1"/>
        <v>*</v>
      </c>
      <c r="R8" t="str">
        <f t="shared" si="2"/>
        <v>^</v>
      </c>
      <c r="S8" t="str">
        <f t="shared" si="3"/>
        <v>^</v>
      </c>
    </row>
    <row r="9" spans="1:19" x14ac:dyDescent="0.25">
      <c r="A9">
        <v>8</v>
      </c>
      <c r="B9" t="s">
        <v>29</v>
      </c>
      <c r="C9">
        <v>0.26655484283061598</v>
      </c>
      <c r="D9">
        <v>6.5854187426728397E-2</v>
      </c>
      <c r="E9" s="1">
        <v>5.1733954468002899E-5</v>
      </c>
      <c r="F9">
        <v>0.224352166855111</v>
      </c>
      <c r="G9">
        <v>5.1851466000021301E-2</v>
      </c>
      <c r="H9" s="1">
        <v>1.51274747855652E-5</v>
      </c>
      <c r="I9">
        <v>0.26267143010399102</v>
      </c>
      <c r="J9">
        <v>6.4971589902657195E-2</v>
      </c>
      <c r="K9" s="1">
        <v>5.2801805589197697E-5</v>
      </c>
      <c r="L9">
        <v>0.21701072935215199</v>
      </c>
      <c r="M9">
        <v>5.11315778551647E-2</v>
      </c>
      <c r="N9" s="1">
        <v>2.1941123998222299E-5</v>
      </c>
      <c r="P9" t="str">
        <f t="shared" si="0"/>
        <v>***</v>
      </c>
      <c r="Q9" t="str">
        <f t="shared" si="1"/>
        <v>***</v>
      </c>
      <c r="R9" t="str">
        <f t="shared" si="2"/>
        <v>***</v>
      </c>
      <c r="S9" t="str">
        <f t="shared" si="3"/>
        <v>***</v>
      </c>
    </row>
    <row r="10" spans="1:19" x14ac:dyDescent="0.25">
      <c r="A10">
        <v>9</v>
      </c>
      <c r="B10" t="s">
        <v>28</v>
      </c>
      <c r="C10">
        <v>0.92284120328071995</v>
      </c>
      <c r="D10">
        <v>0.36224261029291199</v>
      </c>
      <c r="E10">
        <v>1.08473687476547E-2</v>
      </c>
      <c r="F10">
        <v>0.85823731272966897</v>
      </c>
      <c r="G10">
        <v>0.31602011715364797</v>
      </c>
      <c r="H10">
        <v>6.6122241025148203E-3</v>
      </c>
      <c r="I10">
        <v>0.84531663367090004</v>
      </c>
      <c r="J10">
        <v>0.346226830171877</v>
      </c>
      <c r="K10">
        <v>1.4625940490118099E-2</v>
      </c>
      <c r="L10">
        <v>0.82340747017252103</v>
      </c>
      <c r="M10">
        <v>0.30119423138999502</v>
      </c>
      <c r="N10">
        <v>6.2606368388578E-3</v>
      </c>
      <c r="P10" t="str">
        <f t="shared" si="0"/>
        <v>*</v>
      </c>
      <c r="Q10" t="str">
        <f t="shared" si="1"/>
        <v>**</v>
      </c>
      <c r="R10" t="str">
        <f t="shared" si="2"/>
        <v>*</v>
      </c>
      <c r="S10" t="str">
        <f t="shared" si="3"/>
        <v>**</v>
      </c>
    </row>
    <row r="11" spans="1:19" x14ac:dyDescent="0.25">
      <c r="A11">
        <v>10</v>
      </c>
      <c r="B11" t="s">
        <v>31</v>
      </c>
      <c r="C11">
        <v>-5.0368952935118803E-2</v>
      </c>
      <c r="D11">
        <v>1.6606835769997101E-2</v>
      </c>
      <c r="E11">
        <v>2.4211530576966301E-3</v>
      </c>
      <c r="F11">
        <v>-5.5410210356127101E-2</v>
      </c>
      <c r="G11">
        <v>1.4289827124036701E-2</v>
      </c>
      <c r="H11">
        <v>1.0549267875523799E-4</v>
      </c>
      <c r="I11">
        <v>-4.9116559783592001E-2</v>
      </c>
      <c r="J11">
        <v>1.6436358936060502E-2</v>
      </c>
      <c r="K11">
        <v>2.8054585915149302E-3</v>
      </c>
      <c r="L11">
        <v>-5.4092876361153799E-2</v>
      </c>
      <c r="M11">
        <v>1.4109282850475399E-2</v>
      </c>
      <c r="N11">
        <v>1.2615300344230701E-4</v>
      </c>
      <c r="P11" t="str">
        <f t="shared" si="0"/>
        <v>**</v>
      </c>
      <c r="Q11" t="str">
        <f t="shared" si="1"/>
        <v>***</v>
      </c>
      <c r="R11" t="str">
        <f t="shared" si="2"/>
        <v>**</v>
      </c>
      <c r="S11" t="str">
        <f t="shared" si="3"/>
        <v>***</v>
      </c>
    </row>
    <row r="12" spans="1:19" x14ac:dyDescent="0.25">
      <c r="A12">
        <v>11</v>
      </c>
      <c r="B12" t="s">
        <v>171</v>
      </c>
      <c r="C12">
        <v>-5.1333345335484303E-2</v>
      </c>
      <c r="D12">
        <v>8.4261512939101404E-2</v>
      </c>
      <c r="E12">
        <v>0.5423821928957</v>
      </c>
      <c r="F12">
        <v>-4.0748089037784201E-2</v>
      </c>
      <c r="G12">
        <v>7.6380279922643304E-2</v>
      </c>
      <c r="H12">
        <v>0.59369467160684097</v>
      </c>
      <c r="I12">
        <v>-4.2299073990060901E-2</v>
      </c>
      <c r="J12">
        <v>8.3391619328167396E-2</v>
      </c>
      <c r="K12">
        <v>0.61199056275964903</v>
      </c>
      <c r="L12">
        <v>-3.30751552287862E-2</v>
      </c>
      <c r="M12">
        <v>7.5543057595063204E-2</v>
      </c>
      <c r="N12">
        <v>0.66150819460237598</v>
      </c>
      <c r="P12" t="str">
        <f t="shared" si="0"/>
        <v/>
      </c>
      <c r="Q12" t="str">
        <f t="shared" si="1"/>
        <v/>
      </c>
      <c r="R12" t="str">
        <f t="shared" si="2"/>
        <v/>
      </c>
      <c r="S12" t="str">
        <f t="shared" si="3"/>
        <v/>
      </c>
    </row>
    <row r="13" spans="1:19" x14ac:dyDescent="0.25">
      <c r="A13">
        <v>12</v>
      </c>
      <c r="B13" t="s">
        <v>32</v>
      </c>
      <c r="C13">
        <v>4.7801104218253399E-2</v>
      </c>
      <c r="D13">
        <v>3.9967490533687103E-2</v>
      </c>
      <c r="E13">
        <v>0.23169670025657499</v>
      </c>
      <c r="F13">
        <v>5.40702474845626E-2</v>
      </c>
      <c r="G13">
        <v>3.4333319205292701E-2</v>
      </c>
      <c r="H13">
        <v>0.115288249587023</v>
      </c>
      <c r="I13">
        <v>6.2602516061042696E-2</v>
      </c>
      <c r="J13">
        <v>3.9358033977539099E-2</v>
      </c>
      <c r="K13">
        <v>0.111701757449183</v>
      </c>
      <c r="L13">
        <v>6.4140630407986995E-2</v>
      </c>
      <c r="M13">
        <v>3.3974876809036797E-2</v>
      </c>
      <c r="N13">
        <v>5.90415088508097E-2</v>
      </c>
      <c r="P13" t="str">
        <f t="shared" si="0"/>
        <v/>
      </c>
      <c r="Q13" t="str">
        <f t="shared" si="1"/>
        <v/>
      </c>
      <c r="R13" t="str">
        <f t="shared" si="2"/>
        <v/>
      </c>
      <c r="S13" t="str">
        <f t="shared" si="3"/>
        <v>^</v>
      </c>
    </row>
    <row r="14" spans="1:19" x14ac:dyDescent="0.25">
      <c r="A14">
        <v>13</v>
      </c>
      <c r="B14" t="s">
        <v>33</v>
      </c>
      <c r="C14">
        <v>2.69497657570334E-3</v>
      </c>
      <c r="D14">
        <v>7.8976255940881694E-3</v>
      </c>
      <c r="E14">
        <v>0.73292378800367297</v>
      </c>
      <c r="F14">
        <v>4.4142475995209802E-3</v>
      </c>
      <c r="G14">
        <v>7.0284554080344997E-3</v>
      </c>
      <c r="H14">
        <v>0.52996874594177301</v>
      </c>
      <c r="I14">
        <v>2.6788268325949301E-3</v>
      </c>
      <c r="J14">
        <v>7.8313039972222193E-3</v>
      </c>
      <c r="K14">
        <v>0.73230083947231694</v>
      </c>
      <c r="L14">
        <v>4.4314951728471001E-3</v>
      </c>
      <c r="M14">
        <v>6.9476304294382799E-3</v>
      </c>
      <c r="N14">
        <v>0.52357609735340604</v>
      </c>
      <c r="P14" t="str">
        <f t="shared" si="0"/>
        <v/>
      </c>
      <c r="Q14" t="str">
        <f t="shared" si="1"/>
        <v/>
      </c>
      <c r="R14" t="str">
        <f t="shared" si="2"/>
        <v/>
      </c>
      <c r="S14" t="str">
        <f t="shared" si="3"/>
        <v/>
      </c>
    </row>
    <row r="15" spans="1:19" x14ac:dyDescent="0.25">
      <c r="A15">
        <v>14</v>
      </c>
      <c r="B15" t="s">
        <v>117</v>
      </c>
      <c r="C15">
        <v>-3.2112391276974898E-4</v>
      </c>
      <c r="D15">
        <v>1.5806715696800401E-2</v>
      </c>
      <c r="E15">
        <v>0.98379156092013798</v>
      </c>
      <c r="F15">
        <v>4.2820053938725598E-3</v>
      </c>
      <c r="G15">
        <v>1.29855173997956E-2</v>
      </c>
      <c r="H15">
        <v>0.74158706445028</v>
      </c>
      <c r="I15">
        <v>-3.6138654717137999E-3</v>
      </c>
      <c r="J15">
        <v>1.55778551543846E-2</v>
      </c>
      <c r="K15">
        <v>0.81654783228015004</v>
      </c>
      <c r="L15">
        <v>2.2584080805569299E-4</v>
      </c>
      <c r="M15">
        <v>1.27829495870795E-2</v>
      </c>
      <c r="N15">
        <v>0.98590422977382697</v>
      </c>
      <c r="P15" t="str">
        <f t="shared" si="0"/>
        <v/>
      </c>
      <c r="Q15" t="str">
        <f t="shared" si="1"/>
        <v/>
      </c>
      <c r="R15" t="str">
        <f t="shared" si="2"/>
        <v/>
      </c>
      <c r="S15" t="str">
        <f t="shared" si="3"/>
        <v/>
      </c>
    </row>
    <row r="16" spans="1:19" x14ac:dyDescent="0.25">
      <c r="A16">
        <v>15</v>
      </c>
      <c r="B16" t="s">
        <v>34</v>
      </c>
      <c r="C16">
        <v>3.6003135566933398E-3</v>
      </c>
      <c r="D16">
        <v>1.50773397474382E-3</v>
      </c>
      <c r="E16">
        <v>1.6945086373542799E-2</v>
      </c>
      <c r="F16">
        <v>2.0262604902413599E-3</v>
      </c>
      <c r="G16">
        <v>1.14250088813265E-3</v>
      </c>
      <c r="H16">
        <v>7.6140796348303605E-2</v>
      </c>
      <c r="I16">
        <v>3.5784231180140502E-3</v>
      </c>
      <c r="J16">
        <v>1.4844956112731601E-3</v>
      </c>
      <c r="K16">
        <v>1.59293049579999E-2</v>
      </c>
      <c r="L16">
        <v>2.0950074602202702E-3</v>
      </c>
      <c r="M16">
        <v>1.1199034790198E-3</v>
      </c>
      <c r="N16">
        <v>6.1386176753727303E-2</v>
      </c>
      <c r="P16" t="str">
        <f t="shared" si="0"/>
        <v>*</v>
      </c>
      <c r="Q16" t="str">
        <f t="shared" si="1"/>
        <v>^</v>
      </c>
      <c r="R16" t="str">
        <f t="shared" si="2"/>
        <v>*</v>
      </c>
      <c r="S16" t="str">
        <f t="shared" si="3"/>
        <v>^</v>
      </c>
    </row>
    <row r="17" spans="1:19" x14ac:dyDescent="0.25">
      <c r="A17">
        <v>16</v>
      </c>
      <c r="B17" t="s">
        <v>35</v>
      </c>
      <c r="C17">
        <v>-1.35261208059616E-4</v>
      </c>
      <c r="D17">
        <v>6.77843935655354E-4</v>
      </c>
      <c r="E17">
        <v>0.84183547697938599</v>
      </c>
      <c r="F17">
        <v>-3.5470147837970398E-4</v>
      </c>
      <c r="G17">
        <v>6.1742929925407395E-4</v>
      </c>
      <c r="H17">
        <v>0.56564226971035003</v>
      </c>
      <c r="I17">
        <v>-7.9435444959132103E-4</v>
      </c>
      <c r="J17">
        <v>6.4264945837587298E-4</v>
      </c>
      <c r="K17">
        <v>0.216435590911145</v>
      </c>
      <c r="L17">
        <v>-9.7571043888761296E-4</v>
      </c>
      <c r="M17">
        <v>5.7657932887008798E-4</v>
      </c>
      <c r="N17">
        <v>9.0600277085136197E-2</v>
      </c>
      <c r="P17" t="str">
        <f t="shared" si="0"/>
        <v/>
      </c>
      <c r="Q17" t="str">
        <f t="shared" si="1"/>
        <v/>
      </c>
      <c r="R17" t="str">
        <f t="shared" si="2"/>
        <v/>
      </c>
      <c r="S17" t="str">
        <f t="shared" si="3"/>
        <v>^</v>
      </c>
    </row>
    <row r="18" spans="1:19" x14ac:dyDescent="0.25">
      <c r="A18">
        <v>17</v>
      </c>
      <c r="B18" t="s">
        <v>36</v>
      </c>
      <c r="C18">
        <v>4.2040378437192702E-4</v>
      </c>
      <c r="D18">
        <v>2.9208005510552302E-4</v>
      </c>
      <c r="E18">
        <v>0.15005297601666401</v>
      </c>
      <c r="F18">
        <v>8.3386988875309E-4</v>
      </c>
      <c r="G18">
        <v>2.32432470812401E-4</v>
      </c>
      <c r="H18">
        <v>3.3376241788401698E-4</v>
      </c>
      <c r="I18">
        <v>3.4577557603151902E-4</v>
      </c>
      <c r="J18">
        <v>2.8859538580428202E-4</v>
      </c>
      <c r="K18">
        <v>0.230865350625263</v>
      </c>
      <c r="L18">
        <v>7.6126307406295399E-4</v>
      </c>
      <c r="M18">
        <v>2.28978869709682E-4</v>
      </c>
      <c r="N18">
        <v>8.8545578309505901E-4</v>
      </c>
      <c r="P18" t="str">
        <f t="shared" si="0"/>
        <v/>
      </c>
      <c r="Q18" t="str">
        <f t="shared" si="1"/>
        <v>***</v>
      </c>
      <c r="R18" t="str">
        <f t="shared" si="2"/>
        <v/>
      </c>
      <c r="S18" t="str">
        <f t="shared" si="3"/>
        <v>***</v>
      </c>
    </row>
    <row r="19" spans="1:19" x14ac:dyDescent="0.25">
      <c r="A19">
        <v>18</v>
      </c>
      <c r="B19" t="s">
        <v>37</v>
      </c>
      <c r="C19">
        <v>-5.26845724877869E-2</v>
      </c>
      <c r="D19">
        <v>5.5444410608495899E-2</v>
      </c>
      <c r="E19">
        <v>0.341998786549845</v>
      </c>
      <c r="F19">
        <v>-5.6637140235162801E-2</v>
      </c>
      <c r="G19">
        <v>4.8488823526117601E-2</v>
      </c>
      <c r="H19">
        <v>0.242788510947404</v>
      </c>
      <c r="I19">
        <v>-3.5363119906870397E-2</v>
      </c>
      <c r="J19">
        <v>5.4851562730424297E-2</v>
      </c>
      <c r="K19">
        <v>0.51911786553618999</v>
      </c>
      <c r="L19">
        <v>-4.0907547869843401E-2</v>
      </c>
      <c r="M19">
        <v>4.7905743294120597E-2</v>
      </c>
      <c r="N19">
        <v>0.39315075657819398</v>
      </c>
      <c r="P19" t="str">
        <f t="shared" si="0"/>
        <v/>
      </c>
      <c r="Q19" t="str">
        <f t="shared" si="1"/>
        <v/>
      </c>
      <c r="R19" t="str">
        <f t="shared" si="2"/>
        <v/>
      </c>
      <c r="S19" t="str">
        <f t="shared" si="3"/>
        <v/>
      </c>
    </row>
    <row r="20" spans="1:19" x14ac:dyDescent="0.25">
      <c r="A20">
        <v>19</v>
      </c>
      <c r="B20" t="s">
        <v>38</v>
      </c>
      <c r="C20">
        <v>-4.8602495969181397E-2</v>
      </c>
      <c r="D20">
        <v>8.3704808126745203E-2</v>
      </c>
      <c r="E20">
        <v>0.56148201089068195</v>
      </c>
      <c r="F20">
        <v>-8.4606883799569696E-2</v>
      </c>
      <c r="G20">
        <v>7.0938416998586995E-2</v>
      </c>
      <c r="H20">
        <v>0.23299443073599599</v>
      </c>
      <c r="I20">
        <v>-4.07838181236665E-2</v>
      </c>
      <c r="J20">
        <v>8.2873380127058402E-2</v>
      </c>
      <c r="K20">
        <v>0.62263306184632605</v>
      </c>
      <c r="L20">
        <v>-8.5133196374445899E-2</v>
      </c>
      <c r="M20">
        <v>6.9839407126708802E-2</v>
      </c>
      <c r="N20">
        <v>0.222849849477392</v>
      </c>
      <c r="P20" t="str">
        <f t="shared" si="0"/>
        <v/>
      </c>
      <c r="Q20" t="str">
        <f t="shared" si="1"/>
        <v/>
      </c>
      <c r="R20" t="str">
        <f t="shared" si="2"/>
        <v/>
      </c>
      <c r="S20" t="str">
        <f t="shared" si="3"/>
        <v/>
      </c>
    </row>
    <row r="21" spans="1:19" x14ac:dyDescent="0.25">
      <c r="A21">
        <v>20</v>
      </c>
      <c r="B21" t="s">
        <v>40</v>
      </c>
      <c r="C21">
        <v>-0.469590826821911</v>
      </c>
      <c r="D21">
        <v>0.13700643836703499</v>
      </c>
      <c r="E21">
        <v>6.0914568144110305E-4</v>
      </c>
      <c r="F21">
        <v>-0.38172768476381302</v>
      </c>
      <c r="G21">
        <v>0.10268219023309801</v>
      </c>
      <c r="H21">
        <v>2.0115248816650899E-4</v>
      </c>
      <c r="I21">
        <v>-0.43139282895957698</v>
      </c>
      <c r="J21">
        <v>0.13447922952862401</v>
      </c>
      <c r="K21">
        <v>1.3371866872473599E-3</v>
      </c>
      <c r="L21">
        <v>-0.356928009238421</v>
      </c>
      <c r="M21">
        <v>0.100934250267273</v>
      </c>
      <c r="N21">
        <v>4.0586158926899898E-4</v>
      </c>
      <c r="P21" t="str">
        <f t="shared" si="0"/>
        <v>***</v>
      </c>
      <c r="Q21" t="str">
        <f t="shared" si="1"/>
        <v>***</v>
      </c>
      <c r="R21" t="str">
        <f t="shared" si="2"/>
        <v>**</v>
      </c>
      <c r="S21" t="str">
        <f t="shared" si="3"/>
        <v>***</v>
      </c>
    </row>
    <row r="22" spans="1:19" x14ac:dyDescent="0.25">
      <c r="A22">
        <v>21</v>
      </c>
      <c r="B22" t="s">
        <v>41</v>
      </c>
      <c r="C22">
        <v>-0.161283279265753</v>
      </c>
      <c r="D22">
        <v>0.116188590390175</v>
      </c>
      <c r="E22">
        <v>0.165101625836195</v>
      </c>
      <c r="F22">
        <v>-0.15711584725423899</v>
      </c>
      <c r="G22">
        <v>8.7292527418583205E-2</v>
      </c>
      <c r="H22">
        <v>7.1879999004756195E-2</v>
      </c>
      <c r="I22">
        <v>-0.13094007608792399</v>
      </c>
      <c r="J22">
        <v>0.11424979310151499</v>
      </c>
      <c r="K22">
        <v>0.25175961424780802</v>
      </c>
      <c r="L22">
        <v>-0.135300442094615</v>
      </c>
      <c r="M22">
        <v>8.6147018851211496E-2</v>
      </c>
      <c r="N22">
        <v>0.11628116340712499</v>
      </c>
      <c r="P22" t="str">
        <f t="shared" si="0"/>
        <v/>
      </c>
      <c r="Q22" t="str">
        <f t="shared" si="1"/>
        <v>^</v>
      </c>
      <c r="R22" t="str">
        <f t="shared" si="2"/>
        <v/>
      </c>
      <c r="S22" t="str">
        <f t="shared" si="3"/>
        <v/>
      </c>
    </row>
    <row r="23" spans="1:19" x14ac:dyDescent="0.25">
      <c r="A23">
        <v>22</v>
      </c>
      <c r="B23" t="s">
        <v>39</v>
      </c>
      <c r="C23">
        <v>-7.5672161188900397E-2</v>
      </c>
      <c r="D23">
        <v>0.12654943411066399</v>
      </c>
      <c r="E23">
        <v>0.54986313504376405</v>
      </c>
      <c r="F23">
        <v>-0.108525095927664</v>
      </c>
      <c r="G23">
        <v>9.4273366405077497E-2</v>
      </c>
      <c r="H23">
        <v>0.24966045148292099</v>
      </c>
      <c r="I23">
        <v>-7.3491217596241096E-2</v>
      </c>
      <c r="J23">
        <v>0.124742126068248</v>
      </c>
      <c r="K23">
        <v>0.55576391325340602</v>
      </c>
      <c r="L23">
        <v>-0.105590670619275</v>
      </c>
      <c r="M23">
        <v>9.3203048264945298E-2</v>
      </c>
      <c r="N23">
        <v>0.25725202665298103</v>
      </c>
      <c r="P23" t="str">
        <f t="shared" si="0"/>
        <v/>
      </c>
      <c r="Q23" t="str">
        <f t="shared" si="1"/>
        <v/>
      </c>
      <c r="R23" t="str">
        <f t="shared" si="2"/>
        <v/>
      </c>
      <c r="S23" t="str">
        <f t="shared" si="3"/>
        <v/>
      </c>
    </row>
    <row r="24" spans="1:19" x14ac:dyDescent="0.25">
      <c r="A24">
        <v>23</v>
      </c>
      <c r="B24" t="s">
        <v>43</v>
      </c>
      <c r="C24">
        <v>-9.7032652765636093E-2</v>
      </c>
      <c r="D24">
        <v>1.8189617892289799E-2</v>
      </c>
      <c r="E24" s="1">
        <v>9.5804237099095193E-8</v>
      </c>
      <c r="F24">
        <v>-9.0495580244516094E-2</v>
      </c>
      <c r="G24">
        <v>1.6230721542590899E-2</v>
      </c>
      <c r="H24" s="1">
        <v>2.4671576908047299E-8</v>
      </c>
      <c r="I24">
        <v>-9.59354025973643E-2</v>
      </c>
      <c r="J24">
        <v>1.7960503954111098E-2</v>
      </c>
      <c r="K24" s="1">
        <v>9.2198437440238505E-8</v>
      </c>
      <c r="L24">
        <v>-8.9985602099484599E-2</v>
      </c>
      <c r="M24">
        <v>1.59812447535745E-2</v>
      </c>
      <c r="N24" s="1">
        <v>1.7947920675065301E-8</v>
      </c>
      <c r="P24" t="str">
        <f t="shared" si="0"/>
        <v>***</v>
      </c>
      <c r="Q24" t="str">
        <f t="shared" si="1"/>
        <v>***</v>
      </c>
      <c r="R24" t="str">
        <f t="shared" si="2"/>
        <v>***</v>
      </c>
      <c r="S24" t="str">
        <f t="shared" si="3"/>
        <v>***</v>
      </c>
    </row>
    <row r="25" spans="1:19" x14ac:dyDescent="0.25">
      <c r="A25">
        <v>24</v>
      </c>
      <c r="B25" t="s">
        <v>44</v>
      </c>
      <c r="C25">
        <v>-8.5739858182115505E-2</v>
      </c>
      <c r="D25">
        <v>5.4115253493323398E-2</v>
      </c>
      <c r="E25">
        <v>0.113104190521699</v>
      </c>
      <c r="F25">
        <v>-8.0096138419833193E-2</v>
      </c>
      <c r="G25">
        <v>4.8190969387403498E-2</v>
      </c>
      <c r="H25">
        <v>9.6501344490266899E-2</v>
      </c>
      <c r="I25">
        <v>-4.50726246849006E-2</v>
      </c>
      <c r="J25">
        <v>5.1972191706592098E-2</v>
      </c>
      <c r="K25">
        <v>0.38580777129768901</v>
      </c>
      <c r="L25">
        <v>-4.1492468794364801E-2</v>
      </c>
      <c r="M25">
        <v>4.5544865633177903E-2</v>
      </c>
      <c r="N25">
        <v>0.362282692141423</v>
      </c>
      <c r="P25" t="str">
        <f t="shared" si="0"/>
        <v/>
      </c>
      <c r="Q25" t="str">
        <f t="shared" si="1"/>
        <v>^</v>
      </c>
      <c r="R25" t="str">
        <f t="shared" si="2"/>
        <v/>
      </c>
      <c r="S25" t="str">
        <f t="shared" si="3"/>
        <v/>
      </c>
    </row>
    <row r="26" spans="1:19" x14ac:dyDescent="0.25">
      <c r="A26">
        <v>25</v>
      </c>
      <c r="B26" t="s">
        <v>129</v>
      </c>
      <c r="C26">
        <v>8.1939554975531695E-2</v>
      </c>
      <c r="D26">
        <v>0.47617758012856998</v>
      </c>
      <c r="E26">
        <v>0.86337642393207203</v>
      </c>
      <c r="F26">
        <v>0.16902276061681601</v>
      </c>
      <c r="G26">
        <v>0.45527382423705898</v>
      </c>
      <c r="H26">
        <v>0.71044748547678205</v>
      </c>
      <c r="I26">
        <v>-0.15486163094744501</v>
      </c>
      <c r="J26">
        <v>6.44898626334173E-2</v>
      </c>
      <c r="K26">
        <v>1.63354664676886E-2</v>
      </c>
      <c r="L26">
        <v>-0.14659887362608801</v>
      </c>
      <c r="M26">
        <v>5.7205554489145001E-2</v>
      </c>
      <c r="N26">
        <v>1.03871165732959E-2</v>
      </c>
      <c r="P26" t="str">
        <f t="shared" si="0"/>
        <v/>
      </c>
      <c r="Q26" t="str">
        <f t="shared" si="1"/>
        <v/>
      </c>
      <c r="R26" t="str">
        <f t="shared" si="2"/>
        <v>*</v>
      </c>
      <c r="S26" t="str">
        <f t="shared" si="3"/>
        <v>*</v>
      </c>
    </row>
    <row r="27" spans="1:19" x14ac:dyDescent="0.25">
      <c r="A27">
        <v>26</v>
      </c>
      <c r="B27" t="s">
        <v>143</v>
      </c>
      <c r="C27">
        <v>-9.5666194643222603E-4</v>
      </c>
      <c r="D27">
        <v>0.56652290726418297</v>
      </c>
      <c r="E27">
        <v>0.99865264859653502</v>
      </c>
      <c r="F27">
        <v>7.8880542438548196E-2</v>
      </c>
      <c r="G27">
        <v>0.53546888329394304</v>
      </c>
      <c r="H27">
        <v>0.88288642403046003</v>
      </c>
      <c r="I27">
        <v>-0.213157685878343</v>
      </c>
      <c r="J27">
        <v>0.29195722273276697</v>
      </c>
      <c r="K27">
        <v>0.46532965263468201</v>
      </c>
      <c r="L27">
        <v>-0.231636385664545</v>
      </c>
      <c r="M27">
        <v>0.270789549240254</v>
      </c>
      <c r="N27">
        <v>0.39232360179669201</v>
      </c>
      <c r="P27" t="str">
        <f t="shared" si="0"/>
        <v/>
      </c>
      <c r="Q27" t="str">
        <f t="shared" si="1"/>
        <v/>
      </c>
      <c r="R27" t="str">
        <f t="shared" si="2"/>
        <v/>
      </c>
      <c r="S27" t="str">
        <f t="shared" si="3"/>
        <v/>
      </c>
    </row>
    <row r="28" spans="1:19" x14ac:dyDescent="0.25">
      <c r="A28">
        <v>27</v>
      </c>
      <c r="B28" t="s">
        <v>46</v>
      </c>
      <c r="C28">
        <v>-0.22597917357092101</v>
      </c>
      <c r="D28">
        <v>0.50481630283943701</v>
      </c>
      <c r="E28">
        <v>0.65440844923149699</v>
      </c>
      <c r="F28">
        <v>-0.112012001162984</v>
      </c>
      <c r="G28">
        <v>0.47959238650437602</v>
      </c>
      <c r="H28">
        <v>0.81532916904941199</v>
      </c>
      <c r="I28">
        <v>-0.446134140927131</v>
      </c>
      <c r="J28">
        <v>0.15929815313943299</v>
      </c>
      <c r="K28">
        <v>5.1003997224035001E-3</v>
      </c>
      <c r="L28">
        <v>-0.42685820874142599</v>
      </c>
      <c r="M28">
        <v>0.147813404673066</v>
      </c>
      <c r="N28">
        <v>3.8792427636301901E-3</v>
      </c>
      <c r="P28" t="str">
        <f t="shared" si="0"/>
        <v/>
      </c>
      <c r="Q28" t="str">
        <f t="shared" si="1"/>
        <v/>
      </c>
      <c r="R28" t="str">
        <f t="shared" si="2"/>
        <v>**</v>
      </c>
      <c r="S28" t="str">
        <f t="shared" si="3"/>
        <v>**</v>
      </c>
    </row>
    <row r="29" spans="1:19" x14ac:dyDescent="0.25">
      <c r="A29">
        <v>28</v>
      </c>
      <c r="B29" t="s">
        <v>127</v>
      </c>
      <c r="C29">
        <v>-0.39392151935122</v>
      </c>
      <c r="D29">
        <v>0.51051425123396299</v>
      </c>
      <c r="E29">
        <v>0.44034125107885602</v>
      </c>
      <c r="F29">
        <v>-0.335470692647652</v>
      </c>
      <c r="G29">
        <v>0.48569523968290601</v>
      </c>
      <c r="H29">
        <v>0.48975280738070498</v>
      </c>
      <c r="I29">
        <v>-0.60466528855174795</v>
      </c>
      <c r="J29">
        <v>0.17892631301673101</v>
      </c>
      <c r="K29">
        <v>7.2641709502629904E-4</v>
      </c>
      <c r="L29">
        <v>-0.65213118653542601</v>
      </c>
      <c r="M29">
        <v>0.16327787974128699</v>
      </c>
      <c r="N29" s="1">
        <v>6.4968980072125201E-5</v>
      </c>
      <c r="P29" t="str">
        <f t="shared" si="0"/>
        <v/>
      </c>
      <c r="Q29" t="str">
        <f t="shared" si="1"/>
        <v/>
      </c>
      <c r="R29" t="str">
        <f t="shared" si="2"/>
        <v>***</v>
      </c>
      <c r="S29" t="str">
        <f t="shared" si="3"/>
        <v>***</v>
      </c>
    </row>
    <row r="30" spans="1:19" x14ac:dyDescent="0.25">
      <c r="A30">
        <v>29</v>
      </c>
      <c r="B30" t="s">
        <v>128</v>
      </c>
      <c r="C30">
        <v>-0.13263700603801901</v>
      </c>
      <c r="D30">
        <v>0.48791971305689102</v>
      </c>
      <c r="E30">
        <v>0.78574361129697201</v>
      </c>
      <c r="F30">
        <v>-5.3552106233133397E-2</v>
      </c>
      <c r="G30">
        <v>0.457856390782864</v>
      </c>
      <c r="H30">
        <v>0.90688963490659702</v>
      </c>
      <c r="I30">
        <v>-0.27513321533551</v>
      </c>
      <c r="J30">
        <v>0.156523183986924</v>
      </c>
      <c r="K30">
        <v>7.8785065991300599E-2</v>
      </c>
      <c r="L30">
        <v>-0.26078691026700401</v>
      </c>
      <c r="M30">
        <v>0.14349798248635401</v>
      </c>
      <c r="N30">
        <v>6.9162630192059496E-2</v>
      </c>
      <c r="P30" t="str">
        <f>IF(E30&lt;0.001,"***",IF(E30&lt;0.01,"**",IF(E30&lt;0.05,"*",IF(E30&lt;0.1,"^",""))))</f>
        <v/>
      </c>
      <c r="Q30" t="str">
        <f t="shared" si="1"/>
        <v/>
      </c>
      <c r="R30" t="str">
        <f t="shared" si="2"/>
        <v>^</v>
      </c>
      <c r="S30" t="str">
        <f t="shared" si="3"/>
        <v>^</v>
      </c>
    </row>
    <row r="31" spans="1:19" x14ac:dyDescent="0.25">
      <c r="A31">
        <v>30</v>
      </c>
      <c r="B31" t="s">
        <v>45</v>
      </c>
      <c r="C31">
        <v>-0.36987348686962401</v>
      </c>
      <c r="D31">
        <v>0.61444939563379797</v>
      </c>
      <c r="E31">
        <v>0.54720127427273002</v>
      </c>
      <c r="F31">
        <v>-0.22018970201975999</v>
      </c>
      <c r="G31">
        <v>0.58276043593122995</v>
      </c>
      <c r="H31">
        <v>0.70555009567574301</v>
      </c>
      <c r="I31">
        <v>-0.68670713391045002</v>
      </c>
      <c r="J31">
        <v>0.39008939002139698</v>
      </c>
      <c r="K31">
        <v>7.83427146169976E-2</v>
      </c>
      <c r="L31">
        <v>-0.62434428606287695</v>
      </c>
      <c r="M31">
        <v>0.364740515752706</v>
      </c>
      <c r="N31">
        <v>8.69428974448513E-2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-7.9307877891570802E-2</v>
      </c>
      <c r="D32">
        <v>0.15146297050170399</v>
      </c>
      <c r="E32">
        <v>0.60054820844076495</v>
      </c>
      <c r="F32">
        <v>-0.104366692082313</v>
      </c>
      <c r="G32">
        <v>0.13991274958357999</v>
      </c>
      <c r="H32">
        <v>0.45570290217848802</v>
      </c>
      <c r="I32" t="s">
        <v>168</v>
      </c>
      <c r="J32" t="s">
        <v>168</v>
      </c>
      <c r="K32" t="s">
        <v>168</v>
      </c>
      <c r="L32" t="s">
        <v>168</v>
      </c>
      <c r="M32" t="s">
        <v>168</v>
      </c>
      <c r="N32" t="s">
        <v>168</v>
      </c>
      <c r="P32" t="str">
        <f t="shared" si="4"/>
        <v/>
      </c>
      <c r="Q32" t="str">
        <f t="shared" si="5"/>
        <v/>
      </c>
      <c r="R32" t="str">
        <f t="shared" si="6"/>
        <v/>
      </c>
      <c r="S32" t="str">
        <f t="shared" si="7"/>
        <v/>
      </c>
    </row>
    <row r="33" spans="1:19" x14ac:dyDescent="0.25">
      <c r="A33">
        <v>32</v>
      </c>
      <c r="B33" t="s">
        <v>62</v>
      </c>
      <c r="C33">
        <v>0.13375274157782599</v>
      </c>
      <c r="D33">
        <v>0.62339571378755398</v>
      </c>
      <c r="E33">
        <v>0.83011418877489196</v>
      </c>
      <c r="F33">
        <v>-2.9673569145309199E-2</v>
      </c>
      <c r="G33">
        <v>0.55903085534770802</v>
      </c>
      <c r="H33">
        <v>0.95766786545454696</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64</v>
      </c>
      <c r="C34">
        <v>-4.23374591536608E-2</v>
      </c>
      <c r="D34">
        <v>0.67625078568686603</v>
      </c>
      <c r="E34">
        <v>0.95008013082555298</v>
      </c>
      <c r="F34">
        <v>-0.17921270469554099</v>
      </c>
      <c r="G34">
        <v>0.60755785573688803</v>
      </c>
      <c r="H34">
        <v>0.76801508211959302</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48</v>
      </c>
      <c r="C35">
        <v>-2.13884190040671E-2</v>
      </c>
      <c r="D35">
        <v>0.71616827188749499</v>
      </c>
      <c r="E35">
        <v>0.97617465969527695</v>
      </c>
      <c r="F35">
        <v>-2.76892563261509E-2</v>
      </c>
      <c r="G35">
        <v>0.64389367662424601</v>
      </c>
      <c r="H35">
        <v>0.96569927048525195</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55</v>
      </c>
      <c r="C36">
        <v>-0.451404057845947</v>
      </c>
      <c r="D36">
        <v>0.715332261176158</v>
      </c>
      <c r="E36">
        <v>0.52801365059205996</v>
      </c>
      <c r="F36">
        <v>-0.47053403100221203</v>
      </c>
      <c r="G36">
        <v>0.64279263249148699</v>
      </c>
      <c r="H36">
        <v>0.46415923945856502</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52</v>
      </c>
      <c r="C37">
        <v>0.12349554367891299</v>
      </c>
      <c r="D37">
        <v>0.76077272506619997</v>
      </c>
      <c r="E37">
        <v>0.87104670845947896</v>
      </c>
      <c r="F37">
        <v>0.12578568993813299</v>
      </c>
      <c r="G37">
        <v>0.68415732404632301</v>
      </c>
      <c r="H37">
        <v>0.85412727065180105</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56</v>
      </c>
      <c r="C38">
        <v>-0.67759555752727196</v>
      </c>
      <c r="D38">
        <v>0.76872638772128299</v>
      </c>
      <c r="E38">
        <v>0.378073120690672</v>
      </c>
      <c r="F38">
        <v>-0.83223954845345505</v>
      </c>
      <c r="G38">
        <v>0.69842892459186201</v>
      </c>
      <c r="H38">
        <v>0.23342281961525099</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61</v>
      </c>
      <c r="C39">
        <v>0.348303001598466</v>
      </c>
      <c r="D39">
        <v>0.633473762657356</v>
      </c>
      <c r="E39">
        <v>0.58243584709879404</v>
      </c>
      <c r="F39">
        <v>0.12769327648866799</v>
      </c>
      <c r="G39">
        <v>0.573458881149436</v>
      </c>
      <c r="H39">
        <v>0.823790740034126</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67</v>
      </c>
      <c r="C40">
        <v>0.22583671994212001</v>
      </c>
      <c r="D40">
        <v>0.62819467638938997</v>
      </c>
      <c r="E40">
        <v>0.719220204137618</v>
      </c>
      <c r="F40">
        <v>6.4440519877273506E-2</v>
      </c>
      <c r="G40">
        <v>0.56568179121650597</v>
      </c>
      <c r="H40">
        <v>0.909303943412888</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59</v>
      </c>
      <c r="C41">
        <v>0.367203306604792</v>
      </c>
      <c r="D41">
        <v>0.63277389095118897</v>
      </c>
      <c r="E41">
        <v>0.56170740713965495</v>
      </c>
      <c r="F41">
        <v>0.19198611739229501</v>
      </c>
      <c r="G41">
        <v>0.571055357663939</v>
      </c>
      <c r="H41">
        <v>0.73672360997442099</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54</v>
      </c>
      <c r="C42">
        <v>-0.15913217849662001</v>
      </c>
      <c r="D42">
        <v>0.85800331318482603</v>
      </c>
      <c r="E42">
        <v>0.85286195882910598</v>
      </c>
      <c r="F42">
        <v>-0.36592860813221201</v>
      </c>
      <c r="G42">
        <v>0.75077740835304296</v>
      </c>
      <c r="H42">
        <v>0.62597517732853003</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66</v>
      </c>
      <c r="C43">
        <v>0.38014894312757902</v>
      </c>
      <c r="D43">
        <v>0.64386283116098997</v>
      </c>
      <c r="E43">
        <v>0.554909677493713</v>
      </c>
      <c r="F43">
        <v>0.21779867693427901</v>
      </c>
      <c r="G43">
        <v>0.57970551854399799</v>
      </c>
      <c r="H43">
        <v>0.707135687935599</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65</v>
      </c>
      <c r="C44">
        <v>0.35020910944323802</v>
      </c>
      <c r="D44">
        <v>0.67380806939634097</v>
      </c>
      <c r="E44">
        <v>0.60324055828062895</v>
      </c>
      <c r="F44">
        <v>9.1812216844857394E-2</v>
      </c>
      <c r="G44">
        <v>0.61024433919416199</v>
      </c>
      <c r="H44">
        <v>0.88040835995120004</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49</v>
      </c>
      <c r="C45">
        <v>0.25433231897606301</v>
      </c>
      <c r="D45">
        <v>0.89126496100722596</v>
      </c>
      <c r="E45">
        <v>0.77536753312221696</v>
      </c>
      <c r="F45">
        <v>0.26001057707052799</v>
      </c>
      <c r="G45">
        <v>0.81488029620333002</v>
      </c>
      <c r="H45">
        <v>0.74966717796646498</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57</v>
      </c>
      <c r="C46">
        <v>0.119992201330947</v>
      </c>
      <c r="D46">
        <v>0.65660513240325002</v>
      </c>
      <c r="E46">
        <v>0.85499703411632599</v>
      </c>
      <c r="F46">
        <v>2.9331250736319099E-2</v>
      </c>
      <c r="G46">
        <v>0.59155906872103903</v>
      </c>
      <c r="H46">
        <v>0.96045472440428803</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58</v>
      </c>
      <c r="C47">
        <v>-0.102149695912994</v>
      </c>
      <c r="D47">
        <v>0.63540136790777701</v>
      </c>
      <c r="E47">
        <v>0.87227924251461497</v>
      </c>
      <c r="F47">
        <v>-0.270033850986869</v>
      </c>
      <c r="G47">
        <v>0.57296485208483094</v>
      </c>
      <c r="H47">
        <v>0.637432103271521</v>
      </c>
      <c r="I47" t="s">
        <v>168</v>
      </c>
      <c r="J47" t="s">
        <v>168</v>
      </c>
      <c r="K47" t="s">
        <v>168</v>
      </c>
      <c r="L47" t="s">
        <v>168</v>
      </c>
      <c r="M47" t="s">
        <v>168</v>
      </c>
      <c r="N47" t="s">
        <v>168</v>
      </c>
      <c r="P47" t="str">
        <f t="shared" si="4"/>
        <v/>
      </c>
      <c r="Q47" t="str">
        <f t="shared" si="5"/>
        <v/>
      </c>
      <c r="R47" t="str">
        <f t="shared" si="6"/>
        <v/>
      </c>
      <c r="S47" t="str">
        <f t="shared" si="7"/>
        <v/>
      </c>
    </row>
    <row r="48" spans="1:19" x14ac:dyDescent="0.25">
      <c r="A48">
        <v>47</v>
      </c>
      <c r="B48" t="s">
        <v>50</v>
      </c>
      <c r="C48">
        <v>-0.127194823544408</v>
      </c>
      <c r="D48">
        <v>0.81864129006352504</v>
      </c>
      <c r="E48">
        <v>0.87652720076018897</v>
      </c>
      <c r="F48">
        <v>-0.18627702156957399</v>
      </c>
      <c r="G48">
        <v>0.75142659188744299</v>
      </c>
      <c r="H48">
        <v>0.80421345888699103</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47</v>
      </c>
      <c r="C49">
        <v>0.33619651294824399</v>
      </c>
      <c r="D49">
        <v>0.70759496507127695</v>
      </c>
      <c r="E49">
        <v>0.63469742186660905</v>
      </c>
      <c r="F49">
        <v>0.19942414842173201</v>
      </c>
      <c r="G49">
        <v>0.63937219426021896</v>
      </c>
      <c r="H49">
        <v>0.75511181414300799</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60</v>
      </c>
      <c r="C50">
        <v>2.1183101332118801E-2</v>
      </c>
      <c r="D50">
        <v>0.67796121373610496</v>
      </c>
      <c r="E50">
        <v>0.975073913569387</v>
      </c>
      <c r="F50">
        <v>-3.3905843717843401E-2</v>
      </c>
      <c r="G50">
        <v>0.61266562962700999</v>
      </c>
      <c r="H50">
        <v>0.95586638917654099</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63</v>
      </c>
      <c r="C51">
        <v>0.60362233229463202</v>
      </c>
      <c r="D51">
        <v>0.78317493448220399</v>
      </c>
      <c r="E51">
        <v>0.44086250844411701</v>
      </c>
      <c r="F51">
        <v>0.49414603441890398</v>
      </c>
      <c r="G51">
        <v>0.69577973478629496</v>
      </c>
      <c r="H51">
        <v>0.47757720974613599</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53</v>
      </c>
      <c r="C52">
        <v>1.6282953770922799</v>
      </c>
      <c r="D52">
        <v>1.1614082214467301</v>
      </c>
      <c r="E52">
        <v>0.16091497656279599</v>
      </c>
      <c r="F52">
        <v>1.3412721724852901</v>
      </c>
      <c r="G52">
        <v>1.1370578697699301</v>
      </c>
      <c r="H52">
        <v>0.238159794632715</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51</v>
      </c>
      <c r="C53">
        <v>-0.64910477315438098</v>
      </c>
      <c r="D53">
        <v>1.25365497385528</v>
      </c>
      <c r="E53">
        <v>0.60461884246632203</v>
      </c>
      <c r="F53">
        <v>-0.459668330992692</v>
      </c>
      <c r="G53">
        <v>1.1748040809257201</v>
      </c>
      <c r="H53">
        <v>0.69559594871780694</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74</v>
      </c>
      <c r="C54">
        <v>-0.44542584720668199</v>
      </c>
      <c r="D54">
        <v>0.75938514829494197</v>
      </c>
      <c r="E54">
        <v>0.55749846232640199</v>
      </c>
      <c r="F54">
        <v>-0.369002903656656</v>
      </c>
      <c r="G54">
        <v>0.69844921911083302</v>
      </c>
      <c r="H54">
        <v>0.59727902878373496</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75</v>
      </c>
      <c r="C55">
        <v>-0.941993048458306</v>
      </c>
      <c r="D55">
        <v>0.81591797066126903</v>
      </c>
      <c r="E55">
        <v>0.24828732855906199</v>
      </c>
      <c r="F55">
        <v>-0.723629496067973</v>
      </c>
      <c r="G55">
        <v>0.75093301136802804</v>
      </c>
      <c r="H55">
        <v>0.33522617210318301</v>
      </c>
      <c r="I55" t="s">
        <v>168</v>
      </c>
      <c r="J55" t="s">
        <v>168</v>
      </c>
      <c r="K55" t="s">
        <v>168</v>
      </c>
      <c r="L55" t="s">
        <v>168</v>
      </c>
      <c r="M55" t="s">
        <v>168</v>
      </c>
      <c r="N55" t="s">
        <v>168</v>
      </c>
      <c r="P55" t="str">
        <f t="shared" si="4"/>
        <v/>
      </c>
      <c r="Q55" t="str">
        <f t="shared" si="5"/>
        <v/>
      </c>
      <c r="R55" t="str">
        <f t="shared" si="6"/>
        <v/>
      </c>
      <c r="S55" t="str">
        <f t="shared" si="7"/>
        <v/>
      </c>
    </row>
    <row r="56" spans="1:19" x14ac:dyDescent="0.25">
      <c r="A56">
        <v>55</v>
      </c>
      <c r="B56" t="s">
        <v>79</v>
      </c>
      <c r="C56">
        <v>-0.47681109217672002</v>
      </c>
      <c r="D56">
        <v>0.78811668992116701</v>
      </c>
      <c r="E56">
        <v>0.54517857956496696</v>
      </c>
      <c r="F56">
        <v>-0.39420614454514202</v>
      </c>
      <c r="G56">
        <v>0.72485878937150905</v>
      </c>
      <c r="H56">
        <v>0.58655258632711005</v>
      </c>
      <c r="I56" t="s">
        <v>168</v>
      </c>
      <c r="J56" t="s">
        <v>168</v>
      </c>
      <c r="K56" t="s">
        <v>168</v>
      </c>
      <c r="L56" t="s">
        <v>168</v>
      </c>
      <c r="M56" t="s">
        <v>168</v>
      </c>
      <c r="N56" t="s">
        <v>168</v>
      </c>
      <c r="P56" t="str">
        <f t="shared" si="4"/>
        <v/>
      </c>
      <c r="Q56" t="str">
        <f t="shared" si="5"/>
        <v/>
      </c>
      <c r="R56" t="str">
        <f t="shared" si="6"/>
        <v/>
      </c>
      <c r="S56" t="str">
        <f t="shared" si="7"/>
        <v/>
      </c>
    </row>
    <row r="57" spans="1:19" x14ac:dyDescent="0.25">
      <c r="A57">
        <v>56</v>
      </c>
      <c r="B57" t="s">
        <v>81</v>
      </c>
      <c r="C57">
        <v>-0.74670284968719403</v>
      </c>
      <c r="D57">
        <v>0.81794013202276605</v>
      </c>
      <c r="E57">
        <v>0.36129172729743803</v>
      </c>
      <c r="F57">
        <v>-0.65296956248066196</v>
      </c>
      <c r="G57">
        <v>0.751946068454725</v>
      </c>
      <c r="H57">
        <v>0.38519024414970399</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76</v>
      </c>
      <c r="C58">
        <v>-0.29821607886035201</v>
      </c>
      <c r="D58">
        <v>0.82338966422978699</v>
      </c>
      <c r="E58">
        <v>0.717216788831889</v>
      </c>
      <c r="F58">
        <v>-0.27923601646653801</v>
      </c>
      <c r="G58">
        <v>0.75755936675629898</v>
      </c>
      <c r="H58">
        <v>0.71242625585388397</v>
      </c>
      <c r="I58" t="s">
        <v>168</v>
      </c>
      <c r="J58" t="s">
        <v>168</v>
      </c>
      <c r="K58" t="s">
        <v>168</v>
      </c>
      <c r="L58" t="s">
        <v>168</v>
      </c>
      <c r="M58" t="s">
        <v>168</v>
      </c>
      <c r="N58" t="s">
        <v>168</v>
      </c>
      <c r="P58" t="str">
        <f t="shared" si="4"/>
        <v/>
      </c>
      <c r="Q58" t="str">
        <f t="shared" si="5"/>
        <v/>
      </c>
      <c r="R58" t="str">
        <f t="shared" si="6"/>
        <v/>
      </c>
      <c r="S58" t="str">
        <f t="shared" si="7"/>
        <v/>
      </c>
    </row>
    <row r="59" spans="1:19" x14ac:dyDescent="0.25">
      <c r="A59">
        <v>58</v>
      </c>
      <c r="B59" t="s">
        <v>82</v>
      </c>
      <c r="C59">
        <v>-0.652382063250463</v>
      </c>
      <c r="D59">
        <v>0.80234301351243398</v>
      </c>
      <c r="E59">
        <v>0.41616289936546302</v>
      </c>
      <c r="F59">
        <v>-0.61544851830746305</v>
      </c>
      <c r="G59">
        <v>0.73893673676369398</v>
      </c>
      <c r="H59">
        <v>0.404910205116495</v>
      </c>
      <c r="I59" t="s">
        <v>168</v>
      </c>
      <c r="J59" t="s">
        <v>168</v>
      </c>
      <c r="K59" t="s">
        <v>168</v>
      </c>
      <c r="L59" t="s">
        <v>168</v>
      </c>
      <c r="M59" t="s">
        <v>168</v>
      </c>
      <c r="N59" t="s">
        <v>168</v>
      </c>
      <c r="P59" t="str">
        <f t="shared" si="4"/>
        <v/>
      </c>
      <c r="Q59" t="str">
        <f t="shared" si="5"/>
        <v/>
      </c>
      <c r="R59" t="str">
        <f t="shared" si="6"/>
        <v/>
      </c>
      <c r="S59" t="str">
        <f t="shared" si="7"/>
        <v/>
      </c>
    </row>
    <row r="60" spans="1:19" x14ac:dyDescent="0.25">
      <c r="A60">
        <v>59</v>
      </c>
      <c r="B60" t="s">
        <v>78</v>
      </c>
      <c r="C60">
        <v>-0.43151809614283099</v>
      </c>
      <c r="D60">
        <v>0.78612813672008297</v>
      </c>
      <c r="E60">
        <v>0.58306328609416003</v>
      </c>
      <c r="F60">
        <v>-0.36887761482729098</v>
      </c>
      <c r="G60">
        <v>0.72287647521138199</v>
      </c>
      <c r="H60">
        <v>0.60984735955028502</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72</v>
      </c>
      <c r="C61">
        <v>-0.33781235579607999</v>
      </c>
      <c r="D61">
        <v>0.79205808458699101</v>
      </c>
      <c r="E61">
        <v>0.66974393181811798</v>
      </c>
      <c r="F61">
        <v>-0.18965502524979</v>
      </c>
      <c r="G61">
        <v>0.73052695116959399</v>
      </c>
      <c r="H61">
        <v>0.79516153466717598</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71</v>
      </c>
      <c r="C62">
        <v>-5.9897372658258501E-2</v>
      </c>
      <c r="D62">
        <v>0.82352238253964705</v>
      </c>
      <c r="E62">
        <v>0.94201847268863403</v>
      </c>
      <c r="F62">
        <v>-0.118980044491696</v>
      </c>
      <c r="G62">
        <v>0.75994042513188198</v>
      </c>
      <c r="H62">
        <v>0.87558771746388397</v>
      </c>
      <c r="I62" t="s">
        <v>168</v>
      </c>
      <c r="J62" t="s">
        <v>168</v>
      </c>
      <c r="K62" t="s">
        <v>168</v>
      </c>
      <c r="L62" t="s">
        <v>168</v>
      </c>
      <c r="M62" t="s">
        <v>168</v>
      </c>
      <c r="N62" t="s">
        <v>168</v>
      </c>
      <c r="P62" t="str">
        <f t="shared" si="4"/>
        <v/>
      </c>
      <c r="Q62" t="str">
        <f t="shared" si="5"/>
        <v/>
      </c>
      <c r="R62" t="str">
        <f t="shared" si="6"/>
        <v/>
      </c>
      <c r="S62" t="str">
        <f t="shared" si="7"/>
        <v/>
      </c>
    </row>
    <row r="63" spans="1:19" x14ac:dyDescent="0.25">
      <c r="A63">
        <v>62</v>
      </c>
      <c r="B63" t="s">
        <v>84</v>
      </c>
      <c r="C63">
        <v>-0.31532728876317601</v>
      </c>
      <c r="D63">
        <v>0.82026162643435996</v>
      </c>
      <c r="E63">
        <v>0.70066508852005704</v>
      </c>
      <c r="F63">
        <v>-0.24418128994997201</v>
      </c>
      <c r="G63">
        <v>0.75391957666375498</v>
      </c>
      <c r="H63">
        <v>0.74602706107071803</v>
      </c>
      <c r="I63" t="s">
        <v>168</v>
      </c>
      <c r="J63" t="s">
        <v>168</v>
      </c>
      <c r="K63" t="s">
        <v>168</v>
      </c>
      <c r="L63" t="s">
        <v>168</v>
      </c>
      <c r="M63" t="s">
        <v>168</v>
      </c>
      <c r="N63" t="s">
        <v>168</v>
      </c>
      <c r="P63" t="str">
        <f t="shared" si="4"/>
        <v/>
      </c>
      <c r="Q63" t="str">
        <f t="shared" si="5"/>
        <v/>
      </c>
      <c r="R63" t="str">
        <f t="shared" si="6"/>
        <v/>
      </c>
      <c r="S63" t="str">
        <f t="shared" si="7"/>
        <v/>
      </c>
    </row>
    <row r="64" spans="1:19" x14ac:dyDescent="0.25">
      <c r="A64">
        <v>63</v>
      </c>
      <c r="B64" t="s">
        <v>68</v>
      </c>
      <c r="C64">
        <v>-5.0826749071115798E-2</v>
      </c>
      <c r="D64">
        <v>0.91568057566465</v>
      </c>
      <c r="E64">
        <v>0.955734494753957</v>
      </c>
      <c r="F64">
        <v>-0.29340833160226798</v>
      </c>
      <c r="G64">
        <v>0.84628055193141904</v>
      </c>
      <c r="H64">
        <v>0.72881416728706405</v>
      </c>
      <c r="I64" t="s">
        <v>168</v>
      </c>
      <c r="J64" t="s">
        <v>168</v>
      </c>
      <c r="K64" t="s">
        <v>168</v>
      </c>
      <c r="L64" t="s">
        <v>168</v>
      </c>
      <c r="M64" t="s">
        <v>168</v>
      </c>
      <c r="N64" t="s">
        <v>168</v>
      </c>
      <c r="P64" t="str">
        <f t="shared" si="4"/>
        <v/>
      </c>
      <c r="Q64" t="str">
        <f t="shared" si="5"/>
        <v/>
      </c>
      <c r="R64" t="str">
        <f t="shared" si="6"/>
        <v/>
      </c>
      <c r="S64" t="str">
        <f t="shared" si="7"/>
        <v/>
      </c>
    </row>
    <row r="65" spans="1:19" x14ac:dyDescent="0.25">
      <c r="A65">
        <v>64</v>
      </c>
      <c r="B65" t="s">
        <v>77</v>
      </c>
      <c r="C65">
        <v>-0.35996460288167198</v>
      </c>
      <c r="D65">
        <v>0.79947690728935805</v>
      </c>
      <c r="E65">
        <v>0.65253007417237496</v>
      </c>
      <c r="F65">
        <v>-0.27680327027992202</v>
      </c>
      <c r="G65">
        <v>0.73547242349020603</v>
      </c>
      <c r="H65">
        <v>0.70664840072656099</v>
      </c>
      <c r="I65" t="s">
        <v>168</v>
      </c>
      <c r="J65" t="s">
        <v>168</v>
      </c>
      <c r="K65" t="s">
        <v>168</v>
      </c>
      <c r="L65" t="s">
        <v>168</v>
      </c>
      <c r="M65" t="s">
        <v>168</v>
      </c>
      <c r="N65" t="s">
        <v>168</v>
      </c>
      <c r="P65" t="str">
        <f t="shared" si="4"/>
        <v/>
      </c>
      <c r="Q65" t="str">
        <f t="shared" si="5"/>
        <v/>
      </c>
      <c r="R65" t="str">
        <f t="shared" si="6"/>
        <v/>
      </c>
      <c r="S65" t="str">
        <f t="shared" si="7"/>
        <v/>
      </c>
    </row>
    <row r="66" spans="1:19" x14ac:dyDescent="0.25">
      <c r="A66">
        <v>65</v>
      </c>
      <c r="B66" t="s">
        <v>70</v>
      </c>
      <c r="C66">
        <v>-1.3391676359562499E-2</v>
      </c>
      <c r="D66">
        <v>0.82665832219031399</v>
      </c>
      <c r="E66">
        <v>0.98707501734043201</v>
      </c>
      <c r="F66">
        <v>5.0175419676137499E-2</v>
      </c>
      <c r="G66">
        <v>0.75741574812452195</v>
      </c>
      <c r="H66">
        <v>0.94718233603633795</v>
      </c>
      <c r="I66" t="s">
        <v>168</v>
      </c>
      <c r="J66" t="s">
        <v>168</v>
      </c>
      <c r="K66" t="s">
        <v>168</v>
      </c>
      <c r="L66" t="s">
        <v>168</v>
      </c>
      <c r="M66" t="s">
        <v>168</v>
      </c>
      <c r="N66" t="s">
        <v>168</v>
      </c>
      <c r="P66" t="str">
        <f t="shared" si="4"/>
        <v/>
      </c>
      <c r="Q66" t="str">
        <f t="shared" si="5"/>
        <v/>
      </c>
      <c r="R66" t="str">
        <f t="shared" si="6"/>
        <v/>
      </c>
      <c r="S66" t="str">
        <f t="shared" si="7"/>
        <v/>
      </c>
    </row>
    <row r="67" spans="1:19" x14ac:dyDescent="0.25">
      <c r="A67">
        <v>66</v>
      </c>
      <c r="B67" t="s">
        <v>80</v>
      </c>
      <c r="C67">
        <v>0.168492052978227</v>
      </c>
      <c r="D67">
        <v>0.95247779316063497</v>
      </c>
      <c r="E67">
        <v>0.859587984847338</v>
      </c>
      <c r="F67">
        <v>0.185599035940093</v>
      </c>
      <c r="G67">
        <v>0.88069153284507695</v>
      </c>
      <c r="H67">
        <v>0.83308829717218202</v>
      </c>
      <c r="I67" t="s">
        <v>168</v>
      </c>
      <c r="J67" t="s">
        <v>168</v>
      </c>
      <c r="K67" t="s">
        <v>168</v>
      </c>
      <c r="L67" t="s">
        <v>168</v>
      </c>
      <c r="M67" t="s">
        <v>168</v>
      </c>
      <c r="N67" t="s">
        <v>168</v>
      </c>
      <c r="P67" t="str">
        <f t="shared" si="4"/>
        <v/>
      </c>
      <c r="Q67" t="str">
        <f t="shared" si="5"/>
        <v/>
      </c>
      <c r="R67" t="str">
        <f t="shared" si="6"/>
        <v/>
      </c>
      <c r="S67" t="str">
        <f t="shared" si="7"/>
        <v/>
      </c>
    </row>
    <row r="68" spans="1:19" x14ac:dyDescent="0.25">
      <c r="A68">
        <v>67</v>
      </c>
      <c r="B68" t="s">
        <v>73</v>
      </c>
      <c r="C68">
        <v>-1.1857435551145199</v>
      </c>
      <c r="D68">
        <v>1.0359313432000601</v>
      </c>
      <c r="E68">
        <v>0.25236827553415903</v>
      </c>
      <c r="F68">
        <v>-0.90765586267134502</v>
      </c>
      <c r="G68">
        <v>0.939121641041744</v>
      </c>
      <c r="H68">
        <v>0.33379681810150602</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69</v>
      </c>
      <c r="C69">
        <v>-0.91352539693294099</v>
      </c>
      <c r="D69">
        <v>0.89996890591449097</v>
      </c>
      <c r="E69">
        <v>0.31007566006374399</v>
      </c>
      <c r="F69">
        <v>-0.94436480196929196</v>
      </c>
      <c r="G69">
        <v>0.82377866872653005</v>
      </c>
      <c r="H69">
        <v>0.25163724560860501</v>
      </c>
      <c r="I69" t="s">
        <v>168</v>
      </c>
      <c r="J69" t="s">
        <v>168</v>
      </c>
      <c r="K69" t="s">
        <v>168</v>
      </c>
      <c r="L69" t="s">
        <v>168</v>
      </c>
      <c r="M69" t="s">
        <v>168</v>
      </c>
      <c r="N69" t="s">
        <v>168</v>
      </c>
      <c r="P69" t="str">
        <f t="shared" si="4"/>
        <v/>
      </c>
      <c r="Q69" t="str">
        <f t="shared" si="5"/>
        <v/>
      </c>
      <c r="R69" t="str">
        <f t="shared" si="6"/>
        <v/>
      </c>
      <c r="S69" t="str">
        <f t="shared" si="7"/>
        <v/>
      </c>
    </row>
    <row r="70" spans="1:19" x14ac:dyDescent="0.25">
      <c r="B70" t="s">
        <v>83</v>
      </c>
      <c r="C70">
        <v>1.1746916980581501</v>
      </c>
      <c r="D70">
        <v>1.3247078613983101</v>
      </c>
      <c r="E70">
        <v>0.37521066603452702</v>
      </c>
      <c r="F70">
        <v>1.06747781281939</v>
      </c>
      <c r="G70">
        <v>1.2518243544518699</v>
      </c>
      <c r="H70">
        <v>0.39380478284218001</v>
      </c>
      <c r="I70" t="s">
        <v>168</v>
      </c>
      <c r="J70" t="s">
        <v>168</v>
      </c>
      <c r="K70" t="s">
        <v>168</v>
      </c>
      <c r="L70" t="s">
        <v>168</v>
      </c>
      <c r="M70" t="s">
        <v>168</v>
      </c>
      <c r="N70" t="s">
        <v>168</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zoomScaleNormal="100" workbookViewId="0">
      <selection activeCell="K56" sqref="A1:L56"/>
    </sheetView>
  </sheetViews>
  <sheetFormatPr defaultRowHeight="15" x14ac:dyDescent="0.25"/>
  <cols>
    <col min="1" max="1" width="14.140625" style="10" bestFit="1" customWidth="1"/>
    <col min="2" max="2" width="43" style="78" customWidth="1"/>
    <col min="3" max="3" width="12" style="10" bestFit="1" customWidth="1"/>
    <col min="4" max="4" width="6.7109375" style="10" customWidth="1"/>
    <col min="5" max="5" width="12" style="10" bestFit="1" customWidth="1"/>
    <col min="6" max="12" width="6.7109375" style="10" customWidth="1"/>
    <col min="13" max="13" width="22.140625" style="10" bestFit="1" customWidth="1"/>
    <col min="14" max="14" width="9.140625" style="10"/>
    <col min="15" max="15" width="12.5703125" style="10" bestFit="1" customWidth="1"/>
    <col min="16" max="18" width="12.7109375" style="10" bestFit="1" customWidth="1"/>
    <col min="19" max="19" width="6.7109375" style="10" bestFit="1" customWidth="1"/>
    <col min="20" max="16384" width="9.140625" style="10"/>
  </cols>
  <sheetData>
    <row r="1" spans="1:19" ht="18.75" x14ac:dyDescent="0.3">
      <c r="A1" s="103" t="s">
        <v>602</v>
      </c>
      <c r="B1" s="103"/>
      <c r="C1" s="103"/>
      <c r="D1" s="103"/>
      <c r="E1" s="103"/>
      <c r="F1" s="103"/>
      <c r="G1" s="103"/>
      <c r="H1" s="103"/>
      <c r="I1" s="103"/>
      <c r="J1" s="103"/>
      <c r="K1" s="103"/>
      <c r="L1" s="103"/>
    </row>
    <row r="2" spans="1:19" ht="18.75" x14ac:dyDescent="0.3">
      <c r="A2" s="104" t="s">
        <v>603</v>
      </c>
      <c r="B2" s="104"/>
      <c r="C2" s="104"/>
      <c r="D2" s="104"/>
      <c r="E2" s="104"/>
      <c r="F2" s="104"/>
      <c r="G2" s="104"/>
      <c r="H2" s="104"/>
      <c r="I2" s="104"/>
      <c r="J2" s="104"/>
      <c r="K2" s="104"/>
      <c r="L2" s="104"/>
    </row>
    <row r="3" spans="1:19" x14ac:dyDescent="0.25">
      <c r="C3" s="105" t="s">
        <v>601</v>
      </c>
      <c r="D3" s="106"/>
      <c r="E3" s="105" t="s">
        <v>122</v>
      </c>
      <c r="F3" s="106"/>
      <c r="G3" s="105" t="s">
        <v>600</v>
      </c>
      <c r="H3" s="106"/>
      <c r="I3" s="105" t="s">
        <v>0</v>
      </c>
      <c r="J3" s="106"/>
      <c r="K3" s="105" t="s">
        <v>2</v>
      </c>
      <c r="L3" s="106"/>
    </row>
    <row r="4" spans="1:19" x14ac:dyDescent="0.25">
      <c r="A4" s="70" t="s">
        <v>17</v>
      </c>
      <c r="B4" s="79" t="s">
        <v>599</v>
      </c>
      <c r="C4" s="71" t="s">
        <v>598</v>
      </c>
      <c r="D4" s="72" t="s">
        <v>597</v>
      </c>
      <c r="E4" s="71" t="s">
        <v>598</v>
      </c>
      <c r="F4" s="72" t="s">
        <v>597</v>
      </c>
      <c r="G4" s="71" t="s">
        <v>598</v>
      </c>
      <c r="H4" s="72" t="s">
        <v>597</v>
      </c>
      <c r="I4" s="71" t="s">
        <v>598</v>
      </c>
      <c r="J4" s="72" t="s">
        <v>597</v>
      </c>
      <c r="K4" s="71" t="s">
        <v>598</v>
      </c>
      <c r="L4" s="72" t="s">
        <v>597</v>
      </c>
      <c r="M4" s="10" t="s">
        <v>19</v>
      </c>
    </row>
    <row r="5" spans="1:19" x14ac:dyDescent="0.25">
      <c r="A5" s="73" t="s">
        <v>596</v>
      </c>
      <c r="B5" s="80" t="s">
        <v>595</v>
      </c>
      <c r="C5" s="74" t="str">
        <f>FIXED(VLOOKUP($M5,'Full Sample by BMI Level'!$A:$AH,3,0),3)</f>
        <v>12.607</v>
      </c>
      <c r="D5" s="75" t="str">
        <f>FIXED(VLOOKUP($M5,'Full Sample by BMI Level'!$A:$AH,4,0),3)</f>
        <v>17.537</v>
      </c>
      <c r="E5" s="74" t="str">
        <f>FIXED(VLOOKUP($M5,'Full Sample by BMI Level'!$A:$AH,31,0),3)</f>
        <v>11.330</v>
      </c>
      <c r="F5" s="75" t="str">
        <f>FIXED(VLOOKUP($M5,'Full Sample by BMI Level'!$A:$AH,32,0),3)</f>
        <v>14.036</v>
      </c>
      <c r="G5" s="74" t="str">
        <f>FIXED(VLOOKUP($M5,'Full Sample by BMI Level'!$A:$AH,10,0),3)</f>
        <v>11.419</v>
      </c>
      <c r="H5" s="75" t="str">
        <f>FIXED(VLOOKUP($M5,'Full Sample by BMI Level'!$A:$AH,11,0),3)</f>
        <v>15.932</v>
      </c>
      <c r="I5" s="74" t="str">
        <f>FIXED(VLOOKUP($M5,'Full Sample by BMI Level'!$A:$AH,17,0),3)</f>
        <v>12.907</v>
      </c>
      <c r="J5" s="75" t="str">
        <f>FIXED(VLOOKUP($M5,'Full Sample by BMI Level'!$A:$AH,18,0),3)</f>
        <v>17.344</v>
      </c>
      <c r="K5" s="74" t="str">
        <f>FIXED(VLOOKUP($M5,'Full Sample by BMI Level'!$A:$AH,24,0),3)</f>
        <v>14.675</v>
      </c>
      <c r="L5" s="75" t="str">
        <f>FIXED(VLOOKUP($M5,'Full Sample by BMI Level'!$A:$AH,25,0),3)</f>
        <v>20.541</v>
      </c>
      <c r="M5" s="10" t="s">
        <v>518</v>
      </c>
    </row>
    <row r="6" spans="1:19" x14ac:dyDescent="0.25">
      <c r="A6" s="73" t="s">
        <v>517</v>
      </c>
      <c r="B6" s="80" t="s">
        <v>594</v>
      </c>
      <c r="C6" s="74" t="str">
        <f>FIXED(VLOOKUP($M6,'Full Sample by BMI Level'!$A:$AH,3,0),3)</f>
        <v>26.759</v>
      </c>
      <c r="D6" s="75" t="str">
        <f>FIXED(VLOOKUP($M6,'Full Sample by BMI Level'!$A:$AH,4,0),3)</f>
        <v>6.607</v>
      </c>
      <c r="E6" s="74" t="str">
        <f>FIXED(VLOOKUP($M6,'Full Sample by BMI Level'!$A:$AH,31,0),3)</f>
        <v>17.535</v>
      </c>
      <c r="F6" s="75" t="str">
        <f>FIXED(VLOOKUP($M6,'Full Sample by BMI Level'!$A:$AH,32,0),3)</f>
        <v>1.017</v>
      </c>
      <c r="G6" s="74" t="str">
        <f>FIXED(VLOOKUP($M6,'Full Sample by BMI Level'!$A:$AH,10,0),3)</f>
        <v>22.091</v>
      </c>
      <c r="H6" s="75" t="str">
        <f>FIXED(VLOOKUP($M6,'Full Sample by BMI Level'!$A:$AH,11,0),3)</f>
        <v>1.700</v>
      </c>
      <c r="I6" s="74" t="str">
        <f>FIXED(VLOOKUP($M6,'Full Sample by BMI Level'!$A:$AH,17,0),3)</f>
        <v>27.212</v>
      </c>
      <c r="J6" s="75" t="str">
        <f>FIXED(VLOOKUP($M6,'Full Sample by BMI Level'!$A:$AH,18,0),3)</f>
        <v>1.476</v>
      </c>
      <c r="K6" s="74" t="str">
        <f>FIXED(VLOOKUP($M6,'Full Sample by BMI Level'!$A:$AH,24,0),3)</f>
        <v>36.124</v>
      </c>
      <c r="L6" s="75" t="str">
        <f>FIXED(VLOOKUP($M6,'Full Sample by BMI Level'!$A:$AH,25,0),3)</f>
        <v>5.753</v>
      </c>
      <c r="M6" s="10" t="s">
        <v>517</v>
      </c>
      <c r="P6" s="10" t="s">
        <v>122</v>
      </c>
      <c r="Q6" s="10" t="s">
        <v>600</v>
      </c>
      <c r="R6" s="10" t="s">
        <v>0</v>
      </c>
      <c r="S6" s="10" t="s">
        <v>2</v>
      </c>
    </row>
    <row r="7" spans="1:19" x14ac:dyDescent="0.25">
      <c r="A7" s="73" t="s">
        <v>593</v>
      </c>
      <c r="B7" s="81" t="s">
        <v>592</v>
      </c>
      <c r="C7" s="74" t="str">
        <f>FIXED(VLOOKUP($M7,'Full Sample by BMI Level'!$A:$AH,3,0),3)</f>
        <v>0.026</v>
      </c>
      <c r="D7" s="75" t="str">
        <f>FIXED(VLOOKUP($M7,'Full Sample by BMI Level'!$A:$AH,4,0),3)</f>
        <v>0.158</v>
      </c>
      <c r="E7" s="74"/>
      <c r="F7" s="75"/>
      <c r="G7" s="74"/>
      <c r="H7" s="75"/>
      <c r="I7" s="74"/>
      <c r="J7" s="75"/>
      <c r="K7" s="74"/>
      <c r="L7" s="75"/>
      <c r="M7" s="10" t="s">
        <v>119</v>
      </c>
      <c r="O7" s="10" t="s">
        <v>122</v>
      </c>
    </row>
    <row r="8" spans="1:19" x14ac:dyDescent="0.25">
      <c r="A8" s="73" t="s">
        <v>591</v>
      </c>
      <c r="B8" s="80" t="s">
        <v>590</v>
      </c>
      <c r="C8" s="74" t="str">
        <f>FIXED(VLOOKUP($M8,'Full Sample by BMI Level'!$A:$AH,3,0),3)</f>
        <v>0.463</v>
      </c>
      <c r="D8" s="75" t="str">
        <f>FIXED(VLOOKUP($M8,'Full Sample by BMI Level'!$A:$AH,4,0),3)</f>
        <v>0.499</v>
      </c>
      <c r="E8" s="74"/>
      <c r="F8" s="75"/>
      <c r="G8" s="74"/>
      <c r="H8" s="75"/>
      <c r="I8" s="74"/>
      <c r="J8" s="75"/>
      <c r="K8" s="74"/>
      <c r="L8" s="75"/>
      <c r="M8" s="10" t="s">
        <v>515</v>
      </c>
      <c r="O8" s="10" t="s">
        <v>600</v>
      </c>
      <c r="P8" s="10">
        <f>((E5-G5)/(SQRT(((F5^2)/E55)+((H5^2)/G55))))</f>
        <v>-0.12112946950439071</v>
      </c>
    </row>
    <row r="9" spans="1:19" x14ac:dyDescent="0.25">
      <c r="A9" s="73" t="s">
        <v>589</v>
      </c>
      <c r="B9" s="80" t="s">
        <v>588</v>
      </c>
      <c r="C9" s="74" t="str">
        <f>FIXED(VLOOKUP($M9,'Full Sample by BMI Level'!$A:$AH,3,0),3)</f>
        <v>0.268</v>
      </c>
      <c r="D9" s="75" t="str">
        <f>FIXED(VLOOKUP($M9,'Full Sample by BMI Level'!$A:$AH,4,0),3)</f>
        <v>0.443</v>
      </c>
      <c r="E9" s="74"/>
      <c r="F9" s="75"/>
      <c r="G9" s="74"/>
      <c r="H9" s="75"/>
      <c r="I9" s="74"/>
      <c r="J9" s="75"/>
      <c r="K9" s="74"/>
      <c r="L9" s="75"/>
      <c r="M9" s="10" t="s">
        <v>10</v>
      </c>
      <c r="O9" s="10" t="s">
        <v>0</v>
      </c>
      <c r="P9" s="10">
        <f>(E5-I5)/(SQRT(((F5^2)/E55)+((J5^2)/I55)))</f>
        <v>-2.0751493121983455</v>
      </c>
      <c r="Q9" s="10">
        <f>((G5-I5)/(SQRT(((H5^2)/G55)+((J5^2)/I55))))</f>
        <v>-4.4935257601196366</v>
      </c>
    </row>
    <row r="10" spans="1:19" x14ac:dyDescent="0.25">
      <c r="A10" s="73" t="s">
        <v>587</v>
      </c>
      <c r="B10" s="80" t="s">
        <v>586</v>
      </c>
      <c r="C10" s="74" t="str">
        <f>FIXED(VLOOKUP($M10,'Full Sample by BMI Level'!$A:$AH,3,0),3)</f>
        <v>0.243</v>
      </c>
      <c r="D10" s="75" t="str">
        <f>FIXED(VLOOKUP($M10,'Full Sample by BMI Level'!$A:$AH,4,0),3)</f>
        <v>0.429</v>
      </c>
      <c r="E10" s="74"/>
      <c r="F10" s="75"/>
      <c r="G10" s="74"/>
      <c r="H10" s="75"/>
      <c r="I10" s="74"/>
      <c r="J10" s="75"/>
      <c r="K10" s="74"/>
      <c r="L10" s="75"/>
      <c r="M10" s="10" t="s">
        <v>12</v>
      </c>
      <c r="O10" s="10" t="s">
        <v>2</v>
      </c>
      <c r="P10" s="10">
        <f>(E5-K5)/(SQRT(((F5^2)/E55)+((L5^2)/K55)))</f>
        <v>-4.2555931291670763</v>
      </c>
      <c r="Q10" s="10">
        <f>(G5-K5)/(SQRT(((H5^2)/G55)+((L5^2)/K55)))</f>
        <v>-8.4077068058975524</v>
      </c>
      <c r="R10" s="10">
        <f>((I5-K5)/(SQRT(((J5^2)/I55)+((L5^2)/K55))))</f>
        <v>-4.0815950431794992</v>
      </c>
    </row>
    <row r="11" spans="1:19" x14ac:dyDescent="0.25">
      <c r="A11" s="73" t="s">
        <v>500</v>
      </c>
      <c r="B11" s="81" t="s">
        <v>585</v>
      </c>
      <c r="C11" s="74" t="str">
        <f>FIXED(VLOOKUP($M11,'Full Sample by BMI Level'!$A:$AH,3,0),3)</f>
        <v>0.427</v>
      </c>
      <c r="D11" s="75" t="str">
        <f>FIXED(VLOOKUP($M11,'Full Sample by BMI Level'!$A:$AH,4,0),3)</f>
        <v>0.495</v>
      </c>
      <c r="E11" s="74" t="str">
        <f>FIXED(VLOOKUP($M11,'Full Sample by BMI Level'!$A:$AH,31,0),3)</f>
        <v>0.092</v>
      </c>
      <c r="F11" s="75" t="str">
        <f>FIXED(VLOOKUP($M11,'Full Sample by BMI Level'!$A:$AH,32,0),3)</f>
        <v>0.289</v>
      </c>
      <c r="G11" s="74" t="str">
        <f>FIXED(VLOOKUP($M11,'Full Sample by BMI Level'!$A:$AH,10,0),3)</f>
        <v>0.228</v>
      </c>
      <c r="H11" s="75" t="str">
        <f>FIXED(VLOOKUP($M11,'Full Sample by BMI Level'!$A:$AH,11,0),3)</f>
        <v>0.420</v>
      </c>
      <c r="I11" s="74" t="str">
        <f>FIXED(VLOOKUP($M11,'Full Sample by BMI Level'!$A:$AH,17,0),3)</f>
        <v>0.502</v>
      </c>
      <c r="J11" s="75" t="str">
        <f>FIXED(VLOOKUP($M11,'Full Sample by BMI Level'!$A:$AH,18,0),3)</f>
        <v>0.500</v>
      </c>
      <c r="K11" s="74" t="str">
        <f>FIXED(VLOOKUP($M11,'Full Sample by BMI Level'!$A:$AH,24,0),3)</f>
        <v>0.757</v>
      </c>
      <c r="L11" s="75" t="str">
        <f>FIXED(VLOOKUP($M11,'Full Sample by BMI Level'!$A:$AH,25,0),3)</f>
        <v>0.429</v>
      </c>
      <c r="M11" s="10" t="s">
        <v>500</v>
      </c>
    </row>
    <row r="12" spans="1:19" x14ac:dyDescent="0.25">
      <c r="A12" s="73" t="s">
        <v>501</v>
      </c>
      <c r="B12" s="81" t="s">
        <v>584</v>
      </c>
      <c r="C12" s="74" t="str">
        <f>FIXED(VLOOKUP($M12,'Full Sample by BMI Level'!$A:$AH,3,0),3)</f>
        <v>0.166</v>
      </c>
      <c r="D12" s="75" t="str">
        <f>FIXED(VLOOKUP($M12,'Full Sample by BMI Level'!$A:$AH,4,0),3)</f>
        <v>0.372</v>
      </c>
      <c r="E12" s="74" t="str">
        <f>FIXED(VLOOKUP($M12,'Full Sample by BMI Level'!$A:$AH,31,0),3)</f>
        <v>0.488</v>
      </c>
      <c r="F12" s="75" t="str">
        <f>FIXED(VLOOKUP($M12,'Full Sample by BMI Level'!$A:$AH,32,0),3)</f>
        <v>0.501</v>
      </c>
      <c r="G12" s="74" t="str">
        <f>FIXED(VLOOKUP($M12,'Full Sample by BMI Level'!$A:$AH,10,0),3)</f>
        <v>0.283</v>
      </c>
      <c r="H12" s="75" t="str">
        <f>FIXED(VLOOKUP($M12,'Full Sample by BMI Level'!$A:$AH,11,0),3)</f>
        <v>0.451</v>
      </c>
      <c r="I12" s="74" t="str">
        <f>FIXED(VLOOKUP($M12,'Full Sample by BMI Level'!$A:$AH,17,0),3)</f>
        <v>0.075</v>
      </c>
      <c r="J12" s="75" t="str">
        <f>FIXED(VLOOKUP($M12,'Full Sample by BMI Level'!$A:$AH,18,0),3)</f>
        <v>0.264</v>
      </c>
      <c r="K12" s="74" t="str">
        <f>FIXED(VLOOKUP($M12,'Full Sample by BMI Level'!$A:$AH,24,0),3)</f>
        <v>0.009</v>
      </c>
      <c r="L12" s="75" t="str">
        <f>FIXED(VLOOKUP($M12,'Full Sample by BMI Level'!$A:$AH,25,0),3)</f>
        <v>0.093</v>
      </c>
      <c r="M12" s="10" t="s">
        <v>501</v>
      </c>
    </row>
    <row r="13" spans="1:19" x14ac:dyDescent="0.25">
      <c r="A13" s="73" t="s">
        <v>502</v>
      </c>
      <c r="B13" s="81" t="s">
        <v>583</v>
      </c>
      <c r="C13" s="74" t="str">
        <f>FIXED(VLOOKUP($M13,'Full Sample by BMI Level'!$A:$AH,3,0),3)</f>
        <v>0.217</v>
      </c>
      <c r="D13" s="75" t="str">
        <f>FIXED(VLOOKUP($M13,'Full Sample by BMI Level'!$A:$AH,4,0),3)</f>
        <v>0.412</v>
      </c>
      <c r="E13" s="74" t="str">
        <f>FIXED(VLOOKUP($M13,'Full Sample by BMI Level'!$A:$AH,31,0),3)</f>
        <v>0.161</v>
      </c>
      <c r="F13" s="75" t="str">
        <f>FIXED(VLOOKUP($M13,'Full Sample by BMI Level'!$A:$AH,32,0),3)</f>
        <v>0.368</v>
      </c>
      <c r="G13" s="74" t="str">
        <f>FIXED(VLOOKUP($M13,'Full Sample by BMI Level'!$A:$AH,10,0),3)</f>
        <v>0.276</v>
      </c>
      <c r="H13" s="75" t="str">
        <f>FIXED(VLOOKUP($M13,'Full Sample by BMI Level'!$A:$AH,11,0),3)</f>
        <v>0.447</v>
      </c>
      <c r="I13" s="74" t="str">
        <f>FIXED(VLOOKUP($M13,'Full Sample by BMI Level'!$A:$AH,17,0),3)</f>
        <v>0.235</v>
      </c>
      <c r="J13" s="75" t="str">
        <f>FIXED(VLOOKUP($M13,'Full Sample by BMI Level'!$A:$AH,18,0),3)</f>
        <v>0.424</v>
      </c>
      <c r="K13" s="74" t="str">
        <f>FIXED(VLOOKUP($M13,'Full Sample by BMI Level'!$A:$AH,24,0),3)</f>
        <v>0.091</v>
      </c>
      <c r="L13" s="75" t="str">
        <f>FIXED(VLOOKUP($M13,'Full Sample by BMI Level'!$A:$AH,25,0),3)</f>
        <v>0.288</v>
      </c>
      <c r="M13" s="10" t="s">
        <v>502</v>
      </c>
    </row>
    <row r="14" spans="1:19" x14ac:dyDescent="0.25">
      <c r="A14" s="73" t="s">
        <v>508</v>
      </c>
      <c r="B14" s="81" t="s">
        <v>582</v>
      </c>
      <c r="C14" s="74" t="str">
        <f>FIXED(VLOOKUP($M14,'Full Sample by BMI Level'!$A:$AH,3,0),3)</f>
        <v>0.190</v>
      </c>
      <c r="D14" s="75" t="str">
        <f>FIXED(VLOOKUP($M14,'Full Sample by BMI Level'!$A:$AH,4,0),3)</f>
        <v>0.393</v>
      </c>
      <c r="E14" s="74" t="str">
        <f>FIXED(VLOOKUP($M14,'Full Sample by BMI Level'!$A:$AH,31,0),3)</f>
        <v>0.258</v>
      </c>
      <c r="F14" s="75" t="str">
        <f>FIXED(VLOOKUP($M14,'Full Sample by BMI Level'!$A:$AH,32,0),3)</f>
        <v>0.438</v>
      </c>
      <c r="G14" s="74" t="str">
        <f>FIXED(VLOOKUP($M14,'Full Sample by BMI Level'!$A:$AH,10,0),3)</f>
        <v>0.213</v>
      </c>
      <c r="H14" s="75" t="str">
        <f>FIXED(VLOOKUP($M14,'Full Sample by BMI Level'!$A:$AH,11,0),3)</f>
        <v>0.410</v>
      </c>
      <c r="I14" s="74" t="str">
        <f>FIXED(VLOOKUP($M14,'Full Sample by BMI Level'!$A:$AH,17,0),3)</f>
        <v>0.188</v>
      </c>
      <c r="J14" s="75" t="str">
        <f>FIXED(VLOOKUP($M14,'Full Sample by BMI Level'!$A:$AH,18,0),3)</f>
        <v>0.390</v>
      </c>
      <c r="K14" s="74" t="str">
        <f>FIXED(VLOOKUP($M14,'Full Sample by BMI Level'!$A:$AH,24,0),3)</f>
        <v>0.143</v>
      </c>
      <c r="L14" s="75" t="str">
        <f>FIXED(VLOOKUP($M14,'Full Sample by BMI Level'!$A:$AH,25,0),3)</f>
        <v>0.350</v>
      </c>
      <c r="M14" s="10" t="s">
        <v>508</v>
      </c>
    </row>
    <row r="15" spans="1:19" x14ac:dyDescent="0.25">
      <c r="A15" s="73" t="s">
        <v>31</v>
      </c>
      <c r="B15" s="80" t="s">
        <v>581</v>
      </c>
      <c r="C15" s="74" t="str">
        <f>FIXED(VLOOKUP($M15,'Full Sample by BMI Level'!$A:$AH,3,0),3)</f>
        <v>22.796</v>
      </c>
      <c r="D15" s="75" t="str">
        <f>FIXED(VLOOKUP($M15,'Full Sample by BMI Level'!$A:$AH,4,0),3)</f>
        <v>3.545</v>
      </c>
      <c r="E15" s="74" t="str">
        <f>FIXED(VLOOKUP($M15,'Full Sample by BMI Level'!$A:$AH,31,0),3)</f>
        <v>21.440</v>
      </c>
      <c r="F15" s="75" t="str">
        <f>FIXED(VLOOKUP($M15,'Full Sample by BMI Level'!$A:$AH,32,0),3)</f>
        <v>3.550</v>
      </c>
      <c r="G15" s="74" t="str">
        <f>FIXED(VLOOKUP($M15,'Full Sample by BMI Level'!$A:$AH,10,0),3)</f>
        <v>22.123</v>
      </c>
      <c r="H15" s="75" t="str">
        <f>FIXED(VLOOKUP($M15,'Full Sample by BMI Level'!$A:$AH,11,0),3)</f>
        <v>3.392</v>
      </c>
      <c r="I15" s="74" t="str">
        <f>FIXED(VLOOKUP($M15,'Full Sample by BMI Level'!$A:$AH,17,0),3)</f>
        <v>23.180</v>
      </c>
      <c r="J15" s="75" t="str">
        <f>FIXED(VLOOKUP($M15,'Full Sample by BMI Level'!$A:$AH,18,0),3)</f>
        <v>3.505</v>
      </c>
      <c r="K15" s="74" t="str">
        <f>FIXED(VLOOKUP($M15,'Full Sample by BMI Level'!$A:$AH,24,0),3)</f>
        <v>23.796</v>
      </c>
      <c r="L15" s="75" t="str">
        <f>FIXED(VLOOKUP($M15,'Full Sample by BMI Level'!$A:$AH,25,0),3)</f>
        <v>3.560</v>
      </c>
      <c r="M15" s="10" t="s">
        <v>31</v>
      </c>
    </row>
    <row r="16" spans="1:19" x14ac:dyDescent="0.25">
      <c r="A16" s="73" t="s">
        <v>171</v>
      </c>
      <c r="B16" s="81" t="s">
        <v>580</v>
      </c>
      <c r="C16" s="74" t="str">
        <f>FIXED(VLOOKUP($M16,'Full Sample by BMI Level'!$A:$AH,3,0),3)</f>
        <v>0.578</v>
      </c>
      <c r="D16" s="75" t="str">
        <f>FIXED(VLOOKUP($M16,'Full Sample by BMI Level'!$A:$AH,4,0),3)</f>
        <v>0.494</v>
      </c>
      <c r="E16" s="74" t="str">
        <f>FIXED(VLOOKUP($M16,'Full Sample by BMI Level'!$A:$AH,31,0),3)</f>
        <v>0.389</v>
      </c>
      <c r="F16" s="75" t="str">
        <f>FIXED(VLOOKUP($M16,'Full Sample by BMI Level'!$A:$AH,32,0),3)</f>
        <v>0.488</v>
      </c>
      <c r="G16" s="74" t="str">
        <f>FIXED(VLOOKUP($M16,'Full Sample by BMI Level'!$A:$AH,10,0),3)</f>
        <v>0.497</v>
      </c>
      <c r="H16" s="75" t="str">
        <f>FIXED(VLOOKUP($M16,'Full Sample by BMI Level'!$A:$AH,11,0),3)</f>
        <v>0.500</v>
      </c>
      <c r="I16" s="74" t="str">
        <f>FIXED(VLOOKUP($M16,'Full Sample by BMI Level'!$A:$AH,17,0),3)</f>
        <v>0.631</v>
      </c>
      <c r="J16" s="75" t="str">
        <f>FIXED(VLOOKUP($M16,'Full Sample by BMI Level'!$A:$AH,18,0),3)</f>
        <v>0.482</v>
      </c>
      <c r="K16" s="74" t="str">
        <f>FIXED(VLOOKUP($M16,'Full Sample by BMI Level'!$A:$AH,24,0),3)</f>
        <v>0.693</v>
      </c>
      <c r="L16" s="75" t="str">
        <f>FIXED(VLOOKUP($M16,'Full Sample by BMI Level'!$A:$AH,25,0),3)</f>
        <v>0.461</v>
      </c>
      <c r="M16" s="10" t="s">
        <v>171</v>
      </c>
    </row>
    <row r="17" spans="1:13" x14ac:dyDescent="0.25">
      <c r="A17" s="73" t="s">
        <v>89</v>
      </c>
      <c r="B17" s="80" t="s">
        <v>579</v>
      </c>
      <c r="C17" s="74" t="str">
        <f>FIXED(VLOOKUP($M17,'Full Sample by BMI Level'!$A:$AH,3,0),3)</f>
        <v>0.499</v>
      </c>
      <c r="D17" s="75" t="str">
        <f>FIXED(VLOOKUP($M17,'Full Sample by BMI Level'!$A:$AH,4,0),3)</f>
        <v>0.500</v>
      </c>
      <c r="E17" s="74" t="str">
        <f>FIXED(VLOOKUP($M17,'Full Sample by BMI Level'!$A:$AH,31,0),3)</f>
        <v>0.688</v>
      </c>
      <c r="F17" s="75" t="str">
        <f>FIXED(VLOOKUP($M17,'Full Sample by BMI Level'!$A:$AH,32,0),3)</f>
        <v>0.464</v>
      </c>
      <c r="G17" s="74" t="str">
        <f>FIXED(VLOOKUP($M17,'Full Sample by BMI Level'!$A:$AH,10,0),3)</f>
        <v>0.487</v>
      </c>
      <c r="H17" s="75" t="str">
        <f>FIXED(VLOOKUP($M17,'Full Sample by BMI Level'!$A:$AH,11,0),3)</f>
        <v>0.500</v>
      </c>
      <c r="I17" s="74" t="str">
        <f>FIXED(VLOOKUP($M17,'Full Sample by BMI Level'!$A:$AH,17,0),3)</f>
        <v>0.431</v>
      </c>
      <c r="J17" s="75" t="str">
        <f>FIXED(VLOOKUP($M17,'Full Sample by BMI Level'!$A:$AH,18,0),3)</f>
        <v>0.495</v>
      </c>
      <c r="K17" s="74" t="str">
        <f>FIXED(VLOOKUP($M17,'Full Sample by BMI Level'!$A:$AH,24,0),3)</f>
        <v>0.575</v>
      </c>
      <c r="L17" s="75" t="str">
        <f>FIXED(VLOOKUP($M17,'Full Sample by BMI Level'!$A:$AH,25,0),3)</f>
        <v>0.494</v>
      </c>
      <c r="M17" s="10" t="s">
        <v>123</v>
      </c>
    </row>
    <row r="18" spans="1:13" x14ac:dyDescent="0.25">
      <c r="A18" s="73" t="s">
        <v>578</v>
      </c>
      <c r="B18" s="80" t="s">
        <v>577</v>
      </c>
      <c r="C18" s="74" t="str">
        <f>FIXED(VLOOKUP($M18,'Full Sample by BMI Level'!$A:$AH,3,0),3)</f>
        <v>0.501</v>
      </c>
      <c r="D18" s="75" t="str">
        <f>FIXED(VLOOKUP($M18,'Full Sample by BMI Level'!$A:$AH,4,0),3)</f>
        <v>0.500</v>
      </c>
      <c r="E18" s="74" t="str">
        <f>FIXED(VLOOKUP($M18,'Full Sample by BMI Level'!$A:$AH,31,0),3)</f>
        <v>0.312</v>
      </c>
      <c r="F18" s="75" t="str">
        <f>FIXED(VLOOKUP($M18,'Full Sample by BMI Level'!$A:$AH,32,0),3)</f>
        <v>0.464</v>
      </c>
      <c r="G18" s="74" t="str">
        <f>FIXED(VLOOKUP($M18,'Full Sample by BMI Level'!$A:$AH,10,0),3)</f>
        <v>0.513</v>
      </c>
      <c r="H18" s="75" t="str">
        <f>FIXED(VLOOKUP($M18,'Full Sample by BMI Level'!$A:$AH,11,0),3)</f>
        <v>0.500</v>
      </c>
      <c r="I18" s="74" t="str">
        <f>FIXED(VLOOKUP($M18,'Full Sample by BMI Level'!$A:$AH,17,0),3)</f>
        <v>0.569</v>
      </c>
      <c r="J18" s="75" t="str">
        <f>FIXED(VLOOKUP($M18,'Full Sample by BMI Level'!$A:$AH,18,0),3)</f>
        <v>0.495</v>
      </c>
      <c r="K18" s="74" t="str">
        <f>FIXED(VLOOKUP($M18,'Full Sample by BMI Level'!$A:$AH,24,0),3)</f>
        <v>0.425</v>
      </c>
      <c r="L18" s="75" t="str">
        <f>FIXED(VLOOKUP($M18,'Full Sample by BMI Level'!$A:$AH,25,0),3)</f>
        <v>0.494</v>
      </c>
      <c r="M18" s="10" t="s">
        <v>516</v>
      </c>
    </row>
    <row r="19" spans="1:13" x14ac:dyDescent="0.25">
      <c r="A19" s="73" t="s">
        <v>576</v>
      </c>
      <c r="B19" s="80" t="s">
        <v>575</v>
      </c>
      <c r="C19" s="74" t="str">
        <f>FIXED(VLOOKUP($M19,'Full Sample by BMI Level'!$A:$AH,3,0),3)</f>
        <v>0.443</v>
      </c>
      <c r="D19" s="75" t="str">
        <f>FIXED(VLOOKUP($M19,'Full Sample by BMI Level'!$A:$AH,4,0),3)</f>
        <v>0.497</v>
      </c>
      <c r="E19" s="74" t="str">
        <f>FIXED(VLOOKUP($M19,'Full Sample by BMI Level'!$A:$AH,31,0),3)</f>
        <v>0.586</v>
      </c>
      <c r="F19" s="75" t="str">
        <f>FIXED(VLOOKUP($M19,'Full Sample by BMI Level'!$A:$AH,32,0),3)</f>
        <v>0.493</v>
      </c>
      <c r="G19" s="74" t="str">
        <f>FIXED(VLOOKUP($M19,'Full Sample by BMI Level'!$A:$AH,10,0),3)</f>
        <v>0.489</v>
      </c>
      <c r="H19" s="75" t="str">
        <f>FIXED(VLOOKUP($M19,'Full Sample by BMI Level'!$A:$AH,11,0),3)</f>
        <v>0.500</v>
      </c>
      <c r="I19" s="74" t="str">
        <f>FIXED(VLOOKUP($M19,'Full Sample by BMI Level'!$A:$AH,17,0),3)</f>
        <v>0.423</v>
      </c>
      <c r="J19" s="75" t="str">
        <f>FIXED(VLOOKUP($M19,'Full Sample by BMI Level'!$A:$AH,18,0),3)</f>
        <v>0.494</v>
      </c>
      <c r="K19" s="74" t="str">
        <f>FIXED(VLOOKUP($M19,'Full Sample by BMI Level'!$A:$AH,24,0),3)</f>
        <v>0.362</v>
      </c>
      <c r="L19" s="75" t="str">
        <f>FIXED(VLOOKUP($M19,'Full Sample by BMI Level'!$A:$AH,25,0),3)</f>
        <v>0.481</v>
      </c>
      <c r="M19" s="10" t="s">
        <v>514</v>
      </c>
    </row>
    <row r="20" spans="1:13" x14ac:dyDescent="0.25">
      <c r="A20" s="73" t="s">
        <v>90</v>
      </c>
      <c r="B20" s="80" t="s">
        <v>574</v>
      </c>
      <c r="C20" s="74" t="str">
        <f>FIXED(VLOOKUP($M20,'Full Sample by BMI Level'!$A:$AH,3,0),3)</f>
        <v>0.365</v>
      </c>
      <c r="D20" s="75" t="str">
        <f>FIXED(VLOOKUP($M20,'Full Sample by BMI Level'!$A:$AH,4,0),3)</f>
        <v>0.481</v>
      </c>
      <c r="E20" s="74" t="str">
        <f>FIXED(VLOOKUP($M20,'Full Sample by BMI Level'!$A:$AH,31,0),3)</f>
        <v>0.276</v>
      </c>
      <c r="F20" s="75" t="str">
        <f>FIXED(VLOOKUP($M20,'Full Sample by BMI Level'!$A:$AH,32,0),3)</f>
        <v>0.448</v>
      </c>
      <c r="G20" s="74" t="str">
        <f>FIXED(VLOOKUP($M20,'Full Sample by BMI Level'!$A:$AH,10,0),3)</f>
        <v>0.341</v>
      </c>
      <c r="H20" s="75" t="str">
        <f>FIXED(VLOOKUP($M20,'Full Sample by BMI Level'!$A:$AH,11,0),3)</f>
        <v>0.474</v>
      </c>
      <c r="I20" s="74" t="str">
        <f>FIXED(VLOOKUP($M20,'Full Sample by BMI Level'!$A:$AH,17,0),3)</f>
        <v>0.371</v>
      </c>
      <c r="J20" s="75" t="str">
        <f>FIXED(VLOOKUP($M20,'Full Sample by BMI Level'!$A:$AH,18,0),3)</f>
        <v>0.483</v>
      </c>
      <c r="K20" s="74" t="str">
        <f>FIXED(VLOOKUP($M20,'Full Sample by BMI Level'!$A:$AH,24,0),3)</f>
        <v>0.413</v>
      </c>
      <c r="L20" s="75" t="str">
        <f>FIXED(VLOOKUP($M20,'Full Sample by BMI Level'!$A:$AH,25,0),3)</f>
        <v>0.492</v>
      </c>
      <c r="M20" s="10" t="s">
        <v>23</v>
      </c>
    </row>
    <row r="21" spans="1:13" x14ac:dyDescent="0.25">
      <c r="A21" s="73" t="s">
        <v>91</v>
      </c>
      <c r="B21" s="80" t="s">
        <v>573</v>
      </c>
      <c r="C21" s="74" t="str">
        <f>FIXED(VLOOKUP($M21,'Full Sample by BMI Level'!$A:$AH,3,0),3)</f>
        <v>0.192</v>
      </c>
      <c r="D21" s="75" t="str">
        <f>FIXED(VLOOKUP($M21,'Full Sample by BMI Level'!$A:$AH,4,0),3)</f>
        <v>0.394</v>
      </c>
      <c r="E21" s="74" t="str">
        <f>FIXED(VLOOKUP($M21,'Full Sample by BMI Level'!$A:$AH,31,0),3)</f>
        <v>0.138</v>
      </c>
      <c r="F21" s="75" t="str">
        <f>FIXED(VLOOKUP($M21,'Full Sample by BMI Level'!$A:$AH,32,0),3)</f>
        <v>0.345</v>
      </c>
      <c r="G21" s="74" t="str">
        <f>FIXED(VLOOKUP($M21,'Full Sample by BMI Level'!$A:$AH,10,0),3)</f>
        <v>0.170</v>
      </c>
      <c r="H21" s="75" t="str">
        <f>FIXED(VLOOKUP($M21,'Full Sample by BMI Level'!$A:$AH,11,0),3)</f>
        <v>0.376</v>
      </c>
      <c r="I21" s="74" t="str">
        <f>FIXED(VLOOKUP($M21,'Full Sample by BMI Level'!$A:$AH,17,0),3)</f>
        <v>0.206</v>
      </c>
      <c r="J21" s="75" t="str">
        <f>FIXED(VLOOKUP($M21,'Full Sample by BMI Level'!$A:$AH,18,0),3)</f>
        <v>0.405</v>
      </c>
      <c r="K21" s="74" t="str">
        <f>FIXED(VLOOKUP($M21,'Full Sample by BMI Level'!$A:$AH,24,0),3)</f>
        <v>0.226</v>
      </c>
      <c r="L21" s="75" t="str">
        <f>FIXED(VLOOKUP($M21,'Full Sample by BMI Level'!$A:$AH,25,0),3)</f>
        <v>0.418</v>
      </c>
      <c r="M21" s="10" t="s">
        <v>24</v>
      </c>
    </row>
    <row r="22" spans="1:13" x14ac:dyDescent="0.25">
      <c r="A22" s="73" t="s">
        <v>572</v>
      </c>
      <c r="B22" s="80" t="s">
        <v>571</v>
      </c>
      <c r="C22" s="74" t="str">
        <f>FIXED(VLOOKUP($M22,'Full Sample by BMI Level'!$A:$AH,3,0),3)</f>
        <v>0.842</v>
      </c>
      <c r="D22" s="75" t="str">
        <f>FIXED(VLOOKUP($M22,'Full Sample by BMI Level'!$A:$AH,4,0),3)</f>
        <v>0.365</v>
      </c>
      <c r="E22" s="74" t="str">
        <f>FIXED(VLOOKUP($M22,'Full Sample by BMI Level'!$A:$AH,31,0),3)</f>
        <v>0.885</v>
      </c>
      <c r="F22" s="75" t="str">
        <f>FIXED(VLOOKUP($M22,'Full Sample by BMI Level'!$A:$AH,32,0),3)</f>
        <v>0.320</v>
      </c>
      <c r="G22" s="74" t="str">
        <f>FIXED(VLOOKUP($M22,'Full Sample by BMI Level'!$A:$AH,10,0),3)</f>
        <v>0.877</v>
      </c>
      <c r="H22" s="75" t="str">
        <f>FIXED(VLOOKUP($M22,'Full Sample by BMI Level'!$A:$AH,11,0),3)</f>
        <v>0.328</v>
      </c>
      <c r="I22" s="74" t="str">
        <f>FIXED(VLOOKUP($M22,'Full Sample by BMI Level'!$A:$AH,17,0),3)</f>
        <v>0.829</v>
      </c>
      <c r="J22" s="75" t="str">
        <f>FIXED(VLOOKUP($M22,'Full Sample by BMI Level'!$A:$AH,18,0),3)</f>
        <v>0.377</v>
      </c>
      <c r="K22" s="74" t="str">
        <f>FIXED(VLOOKUP($M22,'Full Sample by BMI Level'!$A:$AH,24,0),3)</f>
        <v>0.783</v>
      </c>
      <c r="L22" s="75" t="str">
        <f>FIXED(VLOOKUP($M22,'Full Sample by BMI Level'!$A:$AH,25,0),3)</f>
        <v>0.412</v>
      </c>
      <c r="M22" s="10" t="s">
        <v>512</v>
      </c>
    </row>
    <row r="23" spans="1:13" x14ac:dyDescent="0.25">
      <c r="A23" s="73" t="s">
        <v>92</v>
      </c>
      <c r="B23" s="80" t="s">
        <v>570</v>
      </c>
      <c r="C23" s="74" t="str">
        <f>FIXED(VLOOKUP($M23,'Full Sample by BMI Level'!$A:$AH,3,0),3)</f>
        <v>0.124</v>
      </c>
      <c r="D23" s="75" t="str">
        <f>FIXED(VLOOKUP($M23,'Full Sample by BMI Level'!$A:$AH,4,0),3)</f>
        <v>0.329</v>
      </c>
      <c r="E23" s="74" t="str">
        <f>FIXED(VLOOKUP($M23,'Full Sample by BMI Level'!$A:$AH,31,0),3)</f>
        <v>0.064</v>
      </c>
      <c r="F23" s="75" t="str">
        <f>FIXED(VLOOKUP($M23,'Full Sample by BMI Level'!$A:$AH,32,0),3)</f>
        <v>0.245</v>
      </c>
      <c r="G23" s="74" t="str">
        <f>FIXED(VLOOKUP($M23,'Full Sample by BMI Level'!$A:$AH,10,0),3)</f>
        <v>0.093</v>
      </c>
      <c r="H23" s="75" t="str">
        <f>FIXED(VLOOKUP($M23,'Full Sample by BMI Level'!$A:$AH,11,0),3)</f>
        <v>0.291</v>
      </c>
      <c r="I23" s="74" t="str">
        <f>FIXED(VLOOKUP($M23,'Full Sample by BMI Level'!$A:$AH,17,0),3)</f>
        <v>0.134</v>
      </c>
      <c r="J23" s="75" t="str">
        <f>FIXED(VLOOKUP($M23,'Full Sample by BMI Level'!$A:$AH,18,0),3)</f>
        <v>0.340</v>
      </c>
      <c r="K23" s="74" t="str">
        <f>FIXED(VLOOKUP($M23,'Full Sample by BMI Level'!$A:$AH,24,0),3)</f>
        <v>0.177</v>
      </c>
      <c r="L23" s="75" t="str">
        <f>FIXED(VLOOKUP($M23,'Full Sample by BMI Level'!$A:$AH,25,0),3)</f>
        <v>0.382</v>
      </c>
      <c r="M23" s="10" t="s">
        <v>25</v>
      </c>
    </row>
    <row r="24" spans="1:13" x14ac:dyDescent="0.25">
      <c r="A24" s="73" t="s">
        <v>93</v>
      </c>
      <c r="B24" s="80" t="s">
        <v>569</v>
      </c>
      <c r="C24" s="74" t="str">
        <f>FIXED(VLOOKUP($M24,'Full Sample by BMI Level'!$A:$AH,3,0),3)</f>
        <v>0.035</v>
      </c>
      <c r="D24" s="75" t="str">
        <f>FIXED(VLOOKUP($M24,'Full Sample by BMI Level'!$A:$AH,4,0),3)</f>
        <v>0.183</v>
      </c>
      <c r="E24" s="74" t="str">
        <f>FIXED(VLOOKUP($M24,'Full Sample by BMI Level'!$A:$AH,31,0),3)</f>
        <v>0.051</v>
      </c>
      <c r="F24" s="75" t="str">
        <f>FIXED(VLOOKUP($M24,'Full Sample by BMI Level'!$A:$AH,32,0),3)</f>
        <v>0.221</v>
      </c>
      <c r="G24" s="74" t="str">
        <f>FIXED(VLOOKUP($M24,'Full Sample by BMI Level'!$A:$AH,10,0),3)</f>
        <v>0.029</v>
      </c>
      <c r="H24" s="75" t="str">
        <f>FIXED(VLOOKUP($M24,'Full Sample by BMI Level'!$A:$AH,11,0),3)</f>
        <v>0.169</v>
      </c>
      <c r="I24" s="74" t="str">
        <f>FIXED(VLOOKUP($M24,'Full Sample by BMI Level'!$A:$AH,17,0),3)</f>
        <v>0.037</v>
      </c>
      <c r="J24" s="75" t="str">
        <f>FIXED(VLOOKUP($M24,'Full Sample by BMI Level'!$A:$AH,18,0),3)</f>
        <v>0.190</v>
      </c>
      <c r="K24" s="74" t="str">
        <f>FIXED(VLOOKUP($M24,'Full Sample by BMI Level'!$A:$AH,24,0),3)</f>
        <v>0.040</v>
      </c>
      <c r="L24" s="75" t="str">
        <f>FIXED(VLOOKUP($M24,'Full Sample by BMI Level'!$A:$AH,25,0),3)</f>
        <v>0.197</v>
      </c>
      <c r="M24" s="10" t="s">
        <v>26</v>
      </c>
    </row>
    <row r="25" spans="1:13" x14ac:dyDescent="0.25">
      <c r="A25" s="73" t="s">
        <v>32</v>
      </c>
      <c r="B25" s="80" t="s">
        <v>568</v>
      </c>
      <c r="C25" s="74" t="str">
        <f>FIXED(VLOOKUP($M25,'Full Sample by BMI Level'!$A:$AH,3,0),3)</f>
        <v>0.453</v>
      </c>
      <c r="D25" s="75" t="str">
        <f>FIXED(VLOOKUP($M25,'Full Sample by BMI Level'!$A:$AH,4,0),3)</f>
        <v>0.790</v>
      </c>
      <c r="E25" s="74" t="str">
        <f>FIXED(VLOOKUP($M25,'Full Sample by BMI Level'!$A:$AH,31,0),3)</f>
        <v>0.338</v>
      </c>
      <c r="F25" s="75" t="str">
        <f>FIXED(VLOOKUP($M25,'Full Sample by BMI Level'!$A:$AH,32,0),3)</f>
        <v>0.708</v>
      </c>
      <c r="G25" s="74" t="str">
        <f>FIXED(VLOOKUP($M25,'Full Sample by BMI Level'!$A:$AH,10,0),3)</f>
        <v>0.385</v>
      </c>
      <c r="H25" s="75" t="str">
        <f>FIXED(VLOOKUP($M25,'Full Sample by BMI Level'!$A:$AH,11,0),3)</f>
        <v>0.755</v>
      </c>
      <c r="I25" s="74" t="str">
        <f>FIXED(VLOOKUP($M25,'Full Sample by BMI Level'!$A:$AH,17,0),3)</f>
        <v>0.458</v>
      </c>
      <c r="J25" s="75" t="str">
        <f>FIXED(VLOOKUP($M25,'Full Sample by BMI Level'!$A:$AH,18,0),3)</f>
        <v>0.777</v>
      </c>
      <c r="K25" s="74" t="str">
        <f>FIXED(VLOOKUP($M25,'Full Sample by BMI Level'!$A:$AH,24,0),3)</f>
        <v>0.589</v>
      </c>
      <c r="L25" s="75" t="str">
        <f>FIXED(VLOOKUP($M25,'Full Sample by BMI Level'!$A:$AH,25,0),3)</f>
        <v>0.859</v>
      </c>
      <c r="M25" s="10" t="s">
        <v>32</v>
      </c>
    </row>
    <row r="26" spans="1:13" x14ac:dyDescent="0.25">
      <c r="A26" s="73" t="s">
        <v>33</v>
      </c>
      <c r="B26" s="80" t="s">
        <v>567</v>
      </c>
      <c r="C26" s="74" t="str">
        <f>FIXED(VLOOKUP($M26,'Full Sample by BMI Level'!$A:$AH,3,0),3)</f>
        <v>10.438</v>
      </c>
      <c r="D26" s="75" t="str">
        <f>FIXED(VLOOKUP($M26,'Full Sample by BMI Level'!$A:$AH,4,0),3)</f>
        <v>2.466</v>
      </c>
      <c r="E26" s="74" t="str">
        <f>FIXED(VLOOKUP($M26,'Full Sample by BMI Level'!$A:$AH,31,0),3)</f>
        <v>10.450</v>
      </c>
      <c r="F26" s="75" t="str">
        <f>FIXED(VLOOKUP($M26,'Full Sample by BMI Level'!$A:$AH,32,0),3)</f>
        <v>2.177</v>
      </c>
      <c r="G26" s="74" t="str">
        <f>FIXED(VLOOKUP($M26,'Full Sample by BMI Level'!$A:$AH,10,0),3)</f>
        <v>10.492</v>
      </c>
      <c r="H26" s="75" t="str">
        <f>FIXED(VLOOKUP($M26,'Full Sample by BMI Level'!$A:$AH,11,0),3)</f>
        <v>2.417</v>
      </c>
      <c r="I26" s="74" t="str">
        <f>FIXED(VLOOKUP($M26,'Full Sample by BMI Level'!$A:$AH,17,0),3)</f>
        <v>10.436</v>
      </c>
      <c r="J26" s="75" t="str">
        <f>FIXED(VLOOKUP($M26,'Full Sample by BMI Level'!$A:$AH,18,0),3)</f>
        <v>2.523</v>
      </c>
      <c r="K26" s="74" t="str">
        <f>FIXED(VLOOKUP($M26,'Full Sample by BMI Level'!$A:$AH,24,0),3)</f>
        <v>10.337</v>
      </c>
      <c r="L26" s="75" t="str">
        <f>FIXED(VLOOKUP($M26,'Full Sample by BMI Level'!$A:$AH,25,0),3)</f>
        <v>2.521</v>
      </c>
      <c r="M26" s="10" t="s">
        <v>33</v>
      </c>
    </row>
    <row r="27" spans="1:13" x14ac:dyDescent="0.25">
      <c r="A27" s="73" t="s">
        <v>117</v>
      </c>
      <c r="B27" s="80" t="s">
        <v>566</v>
      </c>
      <c r="C27" s="74" t="str">
        <f>FIXED(VLOOKUP($M27,'Full Sample by BMI Level'!$A:$AH,3,0),3)</f>
        <v>3.662</v>
      </c>
      <c r="D27" s="75" t="str">
        <f>FIXED(VLOOKUP($M27,'Full Sample by BMI Level'!$A:$AH,4,0),3)</f>
        <v>1.803</v>
      </c>
      <c r="E27" s="74" t="str">
        <f>FIXED(VLOOKUP($M27,'Full Sample by BMI Level'!$A:$AH,31,0),3)</f>
        <v>3.514</v>
      </c>
      <c r="F27" s="75" t="str">
        <f>FIXED(VLOOKUP($M27,'Full Sample by BMI Level'!$A:$AH,32,0),3)</f>
        <v>1.871</v>
      </c>
      <c r="G27" s="74" t="str">
        <f>FIXED(VLOOKUP($M27,'Full Sample by BMI Level'!$A:$AH,10,0),3)</f>
        <v>3.649</v>
      </c>
      <c r="H27" s="75" t="str">
        <f>FIXED(VLOOKUP($M27,'Full Sample by BMI Level'!$A:$AH,11,0),3)</f>
        <v>1.784</v>
      </c>
      <c r="I27" s="74" t="str">
        <f>FIXED(VLOOKUP($M27,'Full Sample by BMI Level'!$A:$AH,17,0),3)</f>
        <v>3.632</v>
      </c>
      <c r="J27" s="75" t="str">
        <f>FIXED(VLOOKUP($M27,'Full Sample by BMI Level'!$A:$AH,18,0),3)</f>
        <v>1.830</v>
      </c>
      <c r="K27" s="74" t="str">
        <f>FIXED(VLOOKUP($M27,'Full Sample by BMI Level'!$A:$AH,24,0),3)</f>
        <v>3.734</v>
      </c>
      <c r="L27" s="75" t="str">
        <f>FIXED(VLOOKUP($M27,'Full Sample by BMI Level'!$A:$AH,25,0),3)</f>
        <v>1.801</v>
      </c>
      <c r="M27" s="10" t="s">
        <v>117</v>
      </c>
    </row>
    <row r="28" spans="1:13" x14ac:dyDescent="0.25">
      <c r="A28" s="73" t="s">
        <v>565</v>
      </c>
      <c r="B28" s="80" t="s">
        <v>564</v>
      </c>
      <c r="C28" s="74" t="str">
        <f>FIXED(VLOOKUP($M28,'Full Sample by BMI Level'!$A:$AH,3,0),3)</f>
        <v>0.221</v>
      </c>
      <c r="D28" s="75" t="str">
        <f>FIXED(VLOOKUP($M28,'Full Sample by BMI Level'!$A:$AH,4,0),3)</f>
        <v>0.415</v>
      </c>
      <c r="E28" s="74" t="str">
        <f>FIXED(VLOOKUP($M28,'Full Sample by BMI Level'!$A:$AH,31,0),3)</f>
        <v>0.304</v>
      </c>
      <c r="F28" s="75" t="str">
        <f>FIXED(VLOOKUP($M28,'Full Sample by BMI Level'!$A:$AH,32,0),3)</f>
        <v>0.461</v>
      </c>
      <c r="G28" s="74" t="str">
        <f>FIXED(VLOOKUP($M28,'Full Sample by BMI Level'!$A:$AH,10,0),3)</f>
        <v>0.221</v>
      </c>
      <c r="H28" s="75" t="str">
        <f>FIXED(VLOOKUP($M28,'Full Sample by BMI Level'!$A:$AH,11,0),3)</f>
        <v>0.415</v>
      </c>
      <c r="I28" s="74" t="str">
        <f>FIXED(VLOOKUP($M28,'Full Sample by BMI Level'!$A:$AH,17,0),3)</f>
        <v>0.202</v>
      </c>
      <c r="J28" s="75" t="str">
        <f>FIXED(VLOOKUP($M28,'Full Sample by BMI Level'!$A:$AH,18,0),3)</f>
        <v>0.401</v>
      </c>
      <c r="K28" s="74" t="str">
        <f>FIXED(VLOOKUP($M28,'Full Sample by BMI Level'!$A:$AH,24,0),3)</f>
        <v>0.233</v>
      </c>
      <c r="L28" s="75" t="str">
        <f>FIXED(VLOOKUP($M28,'Full Sample by BMI Level'!$A:$AH,25,0),3)</f>
        <v>0.423</v>
      </c>
      <c r="M28" s="10" t="s">
        <v>510</v>
      </c>
    </row>
    <row r="29" spans="1:13" x14ac:dyDescent="0.25">
      <c r="A29" s="73" t="s">
        <v>95</v>
      </c>
      <c r="B29" s="80" t="s">
        <v>563</v>
      </c>
      <c r="C29" s="74" t="str">
        <f>FIXED(VLOOKUP($M29,'Full Sample by BMI Level'!$A:$AH,3,0),3)</f>
        <v>0.317</v>
      </c>
      <c r="D29" s="75" t="str">
        <f>FIXED(VLOOKUP($M29,'Full Sample by BMI Level'!$A:$AH,4,0),3)</f>
        <v>0.465</v>
      </c>
      <c r="E29" s="74" t="str">
        <f>FIXED(VLOOKUP($M29,'Full Sample by BMI Level'!$A:$AH,31,0),3)</f>
        <v>0.276</v>
      </c>
      <c r="F29" s="75" t="str">
        <f>FIXED(VLOOKUP($M29,'Full Sample by BMI Level'!$A:$AH,32,0),3)</f>
        <v>0.448</v>
      </c>
      <c r="G29" s="74" t="str">
        <f>FIXED(VLOOKUP($M29,'Full Sample by BMI Level'!$A:$AH,10,0),3)</f>
        <v>0.303</v>
      </c>
      <c r="H29" s="75" t="str">
        <f>FIXED(VLOOKUP($M29,'Full Sample by BMI Level'!$A:$AH,11,0),3)</f>
        <v>0.459</v>
      </c>
      <c r="I29" s="74" t="str">
        <f>FIXED(VLOOKUP($M29,'Full Sample by BMI Level'!$A:$AH,17,0),3)</f>
        <v>0.331</v>
      </c>
      <c r="J29" s="75" t="str">
        <f>FIXED(VLOOKUP($M29,'Full Sample by BMI Level'!$A:$AH,18,0),3)</f>
        <v>0.471</v>
      </c>
      <c r="K29" s="74" t="str">
        <f>FIXED(VLOOKUP($M29,'Full Sample by BMI Level'!$A:$AH,24,0),3)</f>
        <v>0.334</v>
      </c>
      <c r="L29" s="75" t="str">
        <f>FIXED(VLOOKUP($M29,'Full Sample by BMI Level'!$A:$AH,25,0),3)</f>
        <v>0.472</v>
      </c>
      <c r="M29" s="10" t="s">
        <v>29</v>
      </c>
    </row>
    <row r="30" spans="1:13" x14ac:dyDescent="0.25">
      <c r="A30" s="73" t="s">
        <v>96</v>
      </c>
      <c r="B30" s="80" t="s">
        <v>562</v>
      </c>
      <c r="C30" s="74" t="str">
        <f>FIXED(VLOOKUP($M30,'Full Sample by BMI Level'!$A:$AH,3,0),3)</f>
        <v>0.361</v>
      </c>
      <c r="D30" s="75" t="str">
        <f>FIXED(VLOOKUP($M30,'Full Sample by BMI Level'!$A:$AH,4,0),3)</f>
        <v>0.480</v>
      </c>
      <c r="E30" s="74" t="str">
        <f>FIXED(VLOOKUP($M30,'Full Sample by BMI Level'!$A:$AH,31,0),3)</f>
        <v>0.345</v>
      </c>
      <c r="F30" s="75" t="str">
        <f>FIXED(VLOOKUP($M30,'Full Sample by BMI Level'!$A:$AH,32,0),3)</f>
        <v>0.476</v>
      </c>
      <c r="G30" s="74" t="str">
        <f>FIXED(VLOOKUP($M30,'Full Sample by BMI Level'!$A:$AH,10,0),3)</f>
        <v>0.369</v>
      </c>
      <c r="H30" s="75" t="str">
        <f>FIXED(VLOOKUP($M30,'Full Sample by BMI Level'!$A:$AH,11,0),3)</f>
        <v>0.483</v>
      </c>
      <c r="I30" s="74" t="str">
        <f>FIXED(VLOOKUP($M30,'Full Sample by BMI Level'!$A:$AH,17,0),3)</f>
        <v>0.357</v>
      </c>
      <c r="J30" s="75" t="str">
        <f>FIXED(VLOOKUP($M30,'Full Sample by BMI Level'!$A:$AH,18,0),3)</f>
        <v>0.479</v>
      </c>
      <c r="K30" s="74" t="str">
        <f>FIXED(VLOOKUP($M30,'Full Sample by BMI Level'!$A:$AH,24,0),3)</f>
        <v>0.353</v>
      </c>
      <c r="L30" s="75" t="str">
        <f>FIXED(VLOOKUP($M30,'Full Sample by BMI Level'!$A:$AH,25,0),3)</f>
        <v>0.478</v>
      </c>
      <c r="M30" s="10" t="s">
        <v>30</v>
      </c>
    </row>
    <row r="31" spans="1:13" x14ac:dyDescent="0.25">
      <c r="A31" s="73" t="s">
        <v>97</v>
      </c>
      <c r="B31" s="80" t="s">
        <v>561</v>
      </c>
      <c r="C31" s="74" t="str">
        <f>FIXED(VLOOKUP($M31,'Full Sample by BMI Level'!$A:$AH,3,0),3)</f>
        <v>0.078</v>
      </c>
      <c r="D31" s="75" t="str">
        <f>FIXED(VLOOKUP($M31,'Full Sample by BMI Level'!$A:$AH,4,0),3)</f>
        <v>0.268</v>
      </c>
      <c r="E31" s="74" t="str">
        <f>FIXED(VLOOKUP($M31,'Full Sample by BMI Level'!$A:$AH,31,0),3)</f>
        <v>0.049</v>
      </c>
      <c r="F31" s="75" t="str">
        <f>FIXED(VLOOKUP($M31,'Full Sample by BMI Level'!$A:$AH,32,0),3)</f>
        <v>0.215</v>
      </c>
      <c r="G31" s="74" t="str">
        <f>FIXED(VLOOKUP($M31,'Full Sample by BMI Level'!$A:$AH,10,0),3)</f>
        <v>0.084</v>
      </c>
      <c r="H31" s="75" t="str">
        <f>FIXED(VLOOKUP($M31,'Full Sample by BMI Level'!$A:$AH,11,0),3)</f>
        <v>0.277</v>
      </c>
      <c r="I31" s="74" t="str">
        <f>FIXED(VLOOKUP($M31,'Full Sample by BMI Level'!$A:$AH,17,0),3)</f>
        <v>0.085</v>
      </c>
      <c r="J31" s="75" t="str">
        <f>FIXED(VLOOKUP($M31,'Full Sample by BMI Level'!$A:$AH,18,0),3)</f>
        <v>0.279</v>
      </c>
      <c r="K31" s="74" t="str">
        <f>FIXED(VLOOKUP($M31,'Full Sample by BMI Level'!$A:$AH,24,0),3)</f>
        <v>0.063</v>
      </c>
      <c r="L31" s="75" t="str">
        <f>FIXED(VLOOKUP($M31,'Full Sample by BMI Level'!$A:$AH,25,0),3)</f>
        <v>0.243</v>
      </c>
      <c r="M31" s="10" t="s">
        <v>27</v>
      </c>
    </row>
    <row r="32" spans="1:13" x14ac:dyDescent="0.25">
      <c r="A32" s="73" t="s">
        <v>98</v>
      </c>
      <c r="B32" s="80" t="s">
        <v>560</v>
      </c>
      <c r="C32" s="74" t="str">
        <f>FIXED(VLOOKUP($M32,'Full Sample by BMI Level'!$A:$AH,3,0),3)</f>
        <v>0.023</v>
      </c>
      <c r="D32" s="75" t="str">
        <f>FIXED(VLOOKUP($M32,'Full Sample by BMI Level'!$A:$AH,4,0),3)</f>
        <v>0.148</v>
      </c>
      <c r="E32" s="74" t="str">
        <f>FIXED(VLOOKUP($M32,'Full Sample by BMI Level'!$A:$AH,31,0),3)</f>
        <v>0.026</v>
      </c>
      <c r="F32" s="75" t="str">
        <f>FIXED(VLOOKUP($M32,'Full Sample by BMI Level'!$A:$AH,32,0),3)</f>
        <v>0.158</v>
      </c>
      <c r="G32" s="74" t="str">
        <f>FIXED(VLOOKUP($M32,'Full Sample by BMI Level'!$A:$AH,10,0),3)</f>
        <v>0.024</v>
      </c>
      <c r="H32" s="75" t="str">
        <f>FIXED(VLOOKUP($M32,'Full Sample by BMI Level'!$A:$AH,11,0),3)</f>
        <v>0.153</v>
      </c>
      <c r="I32" s="74" t="str">
        <f>FIXED(VLOOKUP($M32,'Full Sample by BMI Level'!$A:$AH,17,0),3)</f>
        <v>0.025</v>
      </c>
      <c r="J32" s="75" t="str">
        <f>FIXED(VLOOKUP($M32,'Full Sample by BMI Level'!$A:$AH,18,0),3)</f>
        <v>0.156</v>
      </c>
      <c r="K32" s="74" t="str">
        <f>FIXED(VLOOKUP($M32,'Full Sample by BMI Level'!$A:$AH,24,0),3)</f>
        <v>0.017</v>
      </c>
      <c r="L32" s="75" t="str">
        <f>FIXED(VLOOKUP($M32,'Full Sample by BMI Level'!$A:$AH,25,0),3)</f>
        <v>0.129</v>
      </c>
      <c r="M32" s="10" t="s">
        <v>28</v>
      </c>
    </row>
    <row r="33" spans="1:13" x14ac:dyDescent="0.25">
      <c r="A33" s="73" t="s">
        <v>34</v>
      </c>
      <c r="B33" s="80" t="s">
        <v>559</v>
      </c>
      <c r="C33" s="74" t="str">
        <f>FIXED(VLOOKUP($M33,'Full Sample by BMI Level'!$A:$AH,3,0),3)</f>
        <v>38.563</v>
      </c>
      <c r="D33" s="75" t="str">
        <f>FIXED(VLOOKUP($M33,'Full Sample by BMI Level'!$A:$AH,4,0),3)</f>
        <v>28.572</v>
      </c>
      <c r="E33" s="74" t="str">
        <f>FIXED(VLOOKUP($M33,'Full Sample by BMI Level'!$A:$AH,31,0),3)</f>
        <v>38.113</v>
      </c>
      <c r="F33" s="75" t="str">
        <f>FIXED(VLOOKUP($M33,'Full Sample by BMI Level'!$A:$AH,32,0),3)</f>
        <v>28.377</v>
      </c>
      <c r="G33" s="74" t="str">
        <f>FIXED(VLOOKUP($M33,'Full Sample by BMI Level'!$A:$AH,10,0),3)</f>
        <v>40.848</v>
      </c>
      <c r="H33" s="75" t="str">
        <f>FIXED(VLOOKUP($M33,'Full Sample by BMI Level'!$A:$AH,11,0),3)</f>
        <v>29.384</v>
      </c>
      <c r="I33" s="74" t="str">
        <f>FIXED(VLOOKUP($M33,'Full Sample by BMI Level'!$A:$AH,17,0),3)</f>
        <v>37.912</v>
      </c>
      <c r="J33" s="75" t="str">
        <f>FIXED(VLOOKUP($M33,'Full Sample by BMI Level'!$A:$AH,18,0),3)</f>
        <v>28.379</v>
      </c>
      <c r="K33" s="74" t="str">
        <f>FIXED(VLOOKUP($M33,'Full Sample by BMI Level'!$A:$AH,24,0),3)</f>
        <v>34.977</v>
      </c>
      <c r="L33" s="75" t="str">
        <f>FIXED(VLOOKUP($M33,'Full Sample by BMI Level'!$A:$AH,25,0),3)</f>
        <v>26.784</v>
      </c>
      <c r="M33" s="10" t="s">
        <v>34</v>
      </c>
    </row>
    <row r="34" spans="1:13" x14ac:dyDescent="0.25">
      <c r="A34" s="73" t="s">
        <v>35</v>
      </c>
      <c r="B34" s="80" t="s">
        <v>558</v>
      </c>
      <c r="C34" s="74" t="str">
        <f>FIXED(VLOOKUP($M34,'Full Sample by BMI Level'!$A:$AH,3,0),3)</f>
        <v>21.655</v>
      </c>
      <c r="D34" s="75" t="str">
        <f>FIXED(VLOOKUP($M34,'Full Sample by BMI Level'!$A:$AH,4,0),3)</f>
        <v>51.615</v>
      </c>
      <c r="E34" s="74" t="str">
        <f>FIXED(VLOOKUP($M34,'Full Sample by BMI Level'!$A:$AH,31,0),3)</f>
        <v>15.425</v>
      </c>
      <c r="F34" s="75" t="str">
        <f>FIXED(VLOOKUP($M34,'Full Sample by BMI Level'!$A:$AH,32,0),3)</f>
        <v>36.544</v>
      </c>
      <c r="G34" s="74" t="str">
        <f>FIXED(VLOOKUP($M34,'Full Sample by BMI Level'!$A:$AH,10,0),3)</f>
        <v>19.754</v>
      </c>
      <c r="H34" s="75" t="str">
        <f>FIXED(VLOOKUP($M34,'Full Sample by BMI Level'!$A:$AH,11,0),3)</f>
        <v>49.229</v>
      </c>
      <c r="I34" s="74" t="str">
        <f>FIXED(VLOOKUP($M34,'Full Sample by BMI Level'!$A:$AH,17,0),3)</f>
        <v>22.063</v>
      </c>
      <c r="J34" s="75" t="str">
        <f>FIXED(VLOOKUP($M34,'Full Sample by BMI Level'!$A:$AH,18,0),3)</f>
        <v>51.395</v>
      </c>
      <c r="K34" s="74" t="str">
        <f>FIXED(VLOOKUP($M34,'Full Sample by BMI Level'!$A:$AH,24,0),3)</f>
        <v>25.483</v>
      </c>
      <c r="L34" s="75" t="str">
        <f>FIXED(VLOOKUP($M34,'Full Sample by BMI Level'!$A:$AH,25,0),3)</f>
        <v>57.131</v>
      </c>
      <c r="M34" s="10" t="s">
        <v>35</v>
      </c>
    </row>
    <row r="35" spans="1:13" ht="30" x14ac:dyDescent="0.25">
      <c r="A35" s="73" t="s">
        <v>36</v>
      </c>
      <c r="B35" s="80" t="s">
        <v>557</v>
      </c>
      <c r="C35" s="74" t="str">
        <f>FIXED(VLOOKUP($M35,'Full Sample by BMI Level'!$A:$AH,3,0),3)</f>
        <v>182.565</v>
      </c>
      <c r="D35" s="75" t="str">
        <f>FIXED(VLOOKUP($M35,'Full Sample by BMI Level'!$A:$AH,4,0),3)</f>
        <v>147.192</v>
      </c>
      <c r="E35" s="74" t="str">
        <f>FIXED(VLOOKUP($M35,'Full Sample by BMI Level'!$A:$AH,31,0),3)</f>
        <v>133.432</v>
      </c>
      <c r="F35" s="75" t="str">
        <f>FIXED(VLOOKUP($M35,'Full Sample by BMI Level'!$A:$AH,32,0),3)</f>
        <v>126.932</v>
      </c>
      <c r="G35" s="74" t="str">
        <f>FIXED(VLOOKUP($M35,'Full Sample by BMI Level'!$A:$AH,10,0),3)</f>
        <v>161.805</v>
      </c>
      <c r="H35" s="75" t="str">
        <f>FIXED(VLOOKUP($M35,'Full Sample by BMI Level'!$A:$AH,11,0),3)</f>
        <v>137.712</v>
      </c>
      <c r="I35" s="74" t="str">
        <f>FIXED(VLOOKUP($M35,'Full Sample by BMI Level'!$A:$AH,17,0),3)</f>
        <v>194.127</v>
      </c>
      <c r="J35" s="75" t="str">
        <f>FIXED(VLOOKUP($M35,'Full Sample by BMI Level'!$A:$AH,18,0),3)</f>
        <v>148.620</v>
      </c>
      <c r="K35" s="74" t="str">
        <f>FIXED(VLOOKUP($M35,'Full Sample by BMI Level'!$A:$AH,24,0),3)</f>
        <v>214.542</v>
      </c>
      <c r="L35" s="75" t="str">
        <f>FIXED(VLOOKUP($M35,'Full Sample by BMI Level'!$A:$AH,25,0),3)</f>
        <v>157.165</v>
      </c>
      <c r="M35" s="10" t="s">
        <v>36</v>
      </c>
    </row>
    <row r="36" spans="1:13" x14ac:dyDescent="0.25">
      <c r="A36" s="73" t="s">
        <v>556</v>
      </c>
      <c r="B36" s="80" t="s">
        <v>555</v>
      </c>
      <c r="C36" s="74" t="str">
        <f>FIXED(VLOOKUP($M36,'Full Sample by BMI Level'!$A:$AH,3,0),3)</f>
        <v>0.592</v>
      </c>
      <c r="D36" s="75" t="str">
        <f>FIXED(VLOOKUP($M36,'Full Sample by BMI Level'!$A:$AH,4,0),3)</f>
        <v>0.492</v>
      </c>
      <c r="E36" s="74" t="str">
        <f>FIXED(VLOOKUP($M36,'Full Sample by BMI Level'!$A:$AH,31,0),3)</f>
        <v>0.621</v>
      </c>
      <c r="F36" s="75" t="str">
        <f>FIXED(VLOOKUP($M36,'Full Sample by BMI Level'!$A:$AH,32,0),3)</f>
        <v>0.486</v>
      </c>
      <c r="G36" s="74" t="str">
        <f>FIXED(VLOOKUP($M36,'Full Sample by BMI Level'!$A:$AH,10,0),3)</f>
        <v>0.658</v>
      </c>
      <c r="H36" s="75" t="str">
        <f>FIXED(VLOOKUP($M36,'Full Sample by BMI Level'!$A:$AH,11,0),3)</f>
        <v>0.475</v>
      </c>
      <c r="I36" s="74" t="str">
        <f>FIXED(VLOOKUP($M36,'Full Sample by BMI Level'!$A:$AH,17,0),3)</f>
        <v>0.620</v>
      </c>
      <c r="J36" s="75" t="str">
        <f>FIXED(VLOOKUP($M36,'Full Sample by BMI Level'!$A:$AH,18,0),3)</f>
        <v>0.486</v>
      </c>
      <c r="K36" s="74" t="str">
        <f>FIXED(VLOOKUP($M36,'Full Sample by BMI Level'!$A:$AH,24,0),3)</f>
        <v>0.431</v>
      </c>
      <c r="L36" s="75" t="str">
        <f>FIXED(VLOOKUP($M36,'Full Sample by BMI Level'!$A:$AH,25,0),3)</f>
        <v>0.495</v>
      </c>
      <c r="M36" s="10" t="s">
        <v>511</v>
      </c>
    </row>
    <row r="37" spans="1:13" x14ac:dyDescent="0.25">
      <c r="A37" s="73" t="s">
        <v>554</v>
      </c>
      <c r="B37" s="80" t="s">
        <v>553</v>
      </c>
      <c r="C37" s="74" t="str">
        <f>FIXED(VLOOKUP($M37,'Full Sample by BMI Level'!$A:$AH,3,0),3)</f>
        <v>0.298</v>
      </c>
      <c r="D37" s="75" t="str">
        <f>FIXED(VLOOKUP($M37,'Full Sample by BMI Level'!$A:$AH,4,0),3)</f>
        <v>0.457</v>
      </c>
      <c r="E37" s="74" t="str">
        <f>FIXED(VLOOKUP($M37,'Full Sample by BMI Level'!$A:$AH,31,0),3)</f>
        <v>0.243</v>
      </c>
      <c r="F37" s="75" t="str">
        <f>FIXED(VLOOKUP($M37,'Full Sample by BMI Level'!$A:$AH,32,0),3)</f>
        <v>0.429</v>
      </c>
      <c r="G37" s="74" t="str">
        <f>FIXED(VLOOKUP($M37,'Full Sample by BMI Level'!$A:$AH,10,0),3)</f>
        <v>0.263</v>
      </c>
      <c r="H37" s="75" t="str">
        <f>FIXED(VLOOKUP($M37,'Full Sample by BMI Level'!$A:$AH,11,0),3)</f>
        <v>0.440</v>
      </c>
      <c r="I37" s="74" t="str">
        <f>FIXED(VLOOKUP($M37,'Full Sample by BMI Level'!$A:$AH,17,0),3)</f>
        <v>0.287</v>
      </c>
      <c r="J37" s="75" t="str">
        <f>FIXED(VLOOKUP($M37,'Full Sample by BMI Level'!$A:$AH,18,0),3)</f>
        <v>0.452</v>
      </c>
      <c r="K37" s="74" t="str">
        <f>FIXED(VLOOKUP($M37,'Full Sample by BMI Level'!$A:$AH,24,0),3)</f>
        <v>0.381</v>
      </c>
      <c r="L37" s="75" t="str">
        <f>FIXED(VLOOKUP($M37,'Full Sample by BMI Level'!$A:$AH,25,0),3)</f>
        <v>0.486</v>
      </c>
      <c r="M37" s="10" t="s">
        <v>37</v>
      </c>
    </row>
    <row r="38" spans="1:13" x14ac:dyDescent="0.25">
      <c r="A38" s="73" t="s">
        <v>552</v>
      </c>
      <c r="B38" s="80" t="s">
        <v>551</v>
      </c>
      <c r="C38" s="74" t="str">
        <f>FIXED(VLOOKUP($M38,'Full Sample by BMI Level'!$A:$AH,3,0),3)</f>
        <v>0.111</v>
      </c>
      <c r="D38" s="75" t="str">
        <f>FIXED(VLOOKUP($M38,'Full Sample by BMI Level'!$A:$AH,4,0),3)</f>
        <v>0.314</v>
      </c>
      <c r="E38" s="74" t="str">
        <f>FIXED(VLOOKUP($M38,'Full Sample by BMI Level'!$A:$AH,31,0),3)</f>
        <v>0.136</v>
      </c>
      <c r="F38" s="75" t="str">
        <f>FIXED(VLOOKUP($M38,'Full Sample by BMI Level'!$A:$AH,32,0),3)</f>
        <v>0.343</v>
      </c>
      <c r="G38" s="74" t="str">
        <f>FIXED(VLOOKUP($M38,'Full Sample by BMI Level'!$A:$AH,10,0),3)</f>
        <v>0.079</v>
      </c>
      <c r="H38" s="75" t="str">
        <f>FIXED(VLOOKUP($M38,'Full Sample by BMI Level'!$A:$AH,11,0),3)</f>
        <v>0.270</v>
      </c>
      <c r="I38" s="74" t="str">
        <f>FIXED(VLOOKUP($M38,'Full Sample by BMI Level'!$A:$AH,17,0),3)</f>
        <v>0.093</v>
      </c>
      <c r="J38" s="75" t="str">
        <f>FIXED(VLOOKUP($M38,'Full Sample by BMI Level'!$A:$AH,18,0),3)</f>
        <v>0.291</v>
      </c>
      <c r="K38" s="74" t="str">
        <f>FIXED(VLOOKUP($M38,'Full Sample by BMI Level'!$A:$AH,24,0),3)</f>
        <v>0.187</v>
      </c>
      <c r="L38" s="75" t="str">
        <f>FIXED(VLOOKUP($M38,'Full Sample by BMI Level'!$A:$AH,25,0),3)</f>
        <v>0.390</v>
      </c>
      <c r="M38" s="10" t="s">
        <v>38</v>
      </c>
    </row>
    <row r="39" spans="1:13" x14ac:dyDescent="0.25">
      <c r="A39" s="73" t="s">
        <v>550</v>
      </c>
      <c r="B39" s="80" t="s">
        <v>549</v>
      </c>
      <c r="C39" s="74" t="str">
        <f>FIXED(VLOOKUP($M39,'Full Sample by BMI Level'!$A:$AH,3,0),3)</f>
        <v>0.212</v>
      </c>
      <c r="D39" s="75" t="str">
        <f>FIXED(VLOOKUP($M39,'Full Sample by BMI Level'!$A:$AH,4,0),3)</f>
        <v>0.409</v>
      </c>
      <c r="E39" s="74" t="str">
        <f>FIXED(VLOOKUP($M39,'Full Sample by BMI Level'!$A:$AH,31,0),3)</f>
        <v>0.258</v>
      </c>
      <c r="F39" s="75" t="str">
        <f>FIXED(VLOOKUP($M39,'Full Sample by BMI Level'!$A:$AH,32,0),3)</f>
        <v>0.438</v>
      </c>
      <c r="G39" s="74" t="str">
        <f>FIXED(VLOOKUP($M39,'Full Sample by BMI Level'!$A:$AH,10,0),3)</f>
        <v>0.217</v>
      </c>
      <c r="H39" s="75" t="str">
        <f>FIXED(VLOOKUP($M39,'Full Sample by BMI Level'!$A:$AH,11,0),3)</f>
        <v>0.412</v>
      </c>
      <c r="I39" s="74" t="str">
        <f>FIXED(VLOOKUP($M39,'Full Sample by BMI Level'!$A:$AH,17,0),3)</f>
        <v>0.218</v>
      </c>
      <c r="J39" s="75" t="str">
        <f>FIXED(VLOOKUP($M39,'Full Sample by BMI Level'!$A:$AH,18,0),3)</f>
        <v>0.413</v>
      </c>
      <c r="K39" s="74" t="str">
        <f>FIXED(VLOOKUP($M39,'Full Sample by BMI Level'!$A:$AH,24,0),3)</f>
        <v>0.190</v>
      </c>
      <c r="L39" s="75" t="str">
        <f>FIXED(VLOOKUP($M39,'Full Sample by BMI Level'!$A:$AH,25,0),3)</f>
        <v>0.392</v>
      </c>
      <c r="M39" s="10" t="s">
        <v>513</v>
      </c>
    </row>
    <row r="40" spans="1:13" x14ac:dyDescent="0.25">
      <c r="A40" s="73" t="s">
        <v>548</v>
      </c>
      <c r="B40" s="80" t="s">
        <v>547</v>
      </c>
      <c r="C40" s="74" t="str">
        <f>FIXED(VLOOKUP($M40,'Full Sample by BMI Level'!$A:$AH,3,0),3)</f>
        <v>0.143</v>
      </c>
      <c r="D40" s="75" t="str">
        <f>FIXED(VLOOKUP($M40,'Full Sample by BMI Level'!$A:$AH,4,0),3)</f>
        <v>0.350</v>
      </c>
      <c r="E40" s="74" t="str">
        <f>FIXED(VLOOKUP($M40,'Full Sample by BMI Level'!$A:$AH,31,0),3)</f>
        <v>0.133</v>
      </c>
      <c r="F40" s="75" t="str">
        <f>FIXED(VLOOKUP($M40,'Full Sample by BMI Level'!$A:$AH,32,0),3)</f>
        <v>0.340</v>
      </c>
      <c r="G40" s="74" t="str">
        <f>FIXED(VLOOKUP($M40,'Full Sample by BMI Level'!$A:$AH,10,0),3)</f>
        <v>0.152</v>
      </c>
      <c r="H40" s="75" t="str">
        <f>FIXED(VLOOKUP($M40,'Full Sample by BMI Level'!$A:$AH,11,0),3)</f>
        <v>0.359</v>
      </c>
      <c r="I40" s="74" t="str">
        <f>FIXED(VLOOKUP($M40,'Full Sample by BMI Level'!$A:$AH,17,0),3)</f>
        <v>0.135</v>
      </c>
      <c r="J40" s="75" t="str">
        <f>FIXED(VLOOKUP($M40,'Full Sample by BMI Level'!$A:$AH,18,0),3)</f>
        <v>0.342</v>
      </c>
      <c r="K40" s="74" t="str">
        <f>FIXED(VLOOKUP($M40,'Full Sample by BMI Level'!$A:$AH,24,0),3)</f>
        <v>0.136</v>
      </c>
      <c r="L40" s="75" t="str">
        <f>FIXED(VLOOKUP($M40,'Full Sample by BMI Level'!$A:$AH,25,0),3)</f>
        <v>0.342</v>
      </c>
      <c r="M40" s="10" t="s">
        <v>40</v>
      </c>
    </row>
    <row r="41" spans="1:13" x14ac:dyDescent="0.25">
      <c r="A41" s="73" t="s">
        <v>546</v>
      </c>
      <c r="B41" s="80" t="s">
        <v>545</v>
      </c>
      <c r="C41" s="74" t="str">
        <f>FIXED(VLOOKUP($M41,'Full Sample by BMI Level'!$A:$AH,3,0),3)</f>
        <v>0.436</v>
      </c>
      <c r="D41" s="75" t="str">
        <f>FIXED(VLOOKUP($M41,'Full Sample by BMI Level'!$A:$AH,4,0),3)</f>
        <v>0.496</v>
      </c>
      <c r="E41" s="74" t="str">
        <f>FIXED(VLOOKUP($M41,'Full Sample by BMI Level'!$A:$AH,31,0),3)</f>
        <v>0.414</v>
      </c>
      <c r="F41" s="75" t="str">
        <f>FIXED(VLOOKUP($M41,'Full Sample by BMI Level'!$A:$AH,32,0),3)</f>
        <v>0.493</v>
      </c>
      <c r="G41" s="74" t="str">
        <f>FIXED(VLOOKUP($M41,'Full Sample by BMI Level'!$A:$AH,10,0),3)</f>
        <v>0.419</v>
      </c>
      <c r="H41" s="75" t="str">
        <f>FIXED(VLOOKUP($M41,'Full Sample by BMI Level'!$A:$AH,11,0),3)</f>
        <v>0.493</v>
      </c>
      <c r="I41" s="74" t="str">
        <f>FIXED(VLOOKUP($M41,'Full Sample by BMI Level'!$A:$AH,17,0),3)</f>
        <v>0.422</v>
      </c>
      <c r="J41" s="75" t="str">
        <f>FIXED(VLOOKUP($M41,'Full Sample by BMI Level'!$A:$AH,18,0),3)</f>
        <v>0.494</v>
      </c>
      <c r="K41" s="74" t="str">
        <f>FIXED(VLOOKUP($M41,'Full Sample by BMI Level'!$A:$AH,24,0),3)</f>
        <v>0.485</v>
      </c>
      <c r="L41" s="75" t="str">
        <f>FIXED(VLOOKUP($M41,'Full Sample by BMI Level'!$A:$AH,25,0),3)</f>
        <v>0.500</v>
      </c>
      <c r="M41" s="10" t="s">
        <v>41</v>
      </c>
    </row>
    <row r="42" spans="1:13" x14ac:dyDescent="0.25">
      <c r="A42" s="73" t="s">
        <v>103</v>
      </c>
      <c r="B42" s="80" t="s">
        <v>544</v>
      </c>
      <c r="C42" s="74" t="str">
        <f>FIXED(VLOOKUP($M42,'Full Sample by BMI Level'!$A:$AH,3,0),3)</f>
        <v>0.210</v>
      </c>
      <c r="D42" s="75" t="str">
        <f>FIXED(VLOOKUP($M42,'Full Sample by BMI Level'!$A:$AH,4,0),3)</f>
        <v>0.407</v>
      </c>
      <c r="E42" s="74" t="str">
        <f>FIXED(VLOOKUP($M42,'Full Sample by BMI Level'!$A:$AH,31,0),3)</f>
        <v>0.194</v>
      </c>
      <c r="F42" s="75" t="str">
        <f>FIXED(VLOOKUP($M42,'Full Sample by BMI Level'!$A:$AH,32,0),3)</f>
        <v>0.396</v>
      </c>
      <c r="G42" s="74" t="str">
        <f>FIXED(VLOOKUP($M42,'Full Sample by BMI Level'!$A:$AH,10,0),3)</f>
        <v>0.213</v>
      </c>
      <c r="H42" s="75" t="str">
        <f>FIXED(VLOOKUP($M42,'Full Sample by BMI Level'!$A:$AH,11,0),3)</f>
        <v>0.409</v>
      </c>
      <c r="I42" s="74" t="str">
        <f>FIXED(VLOOKUP($M42,'Full Sample by BMI Level'!$A:$AH,17,0),3)</f>
        <v>0.225</v>
      </c>
      <c r="J42" s="75" t="str">
        <f>FIXED(VLOOKUP($M42,'Full Sample by BMI Level'!$A:$AH,18,0),3)</f>
        <v>0.417</v>
      </c>
      <c r="K42" s="74" t="str">
        <f>FIXED(VLOOKUP($M42,'Full Sample by BMI Level'!$A:$AH,24,0),3)</f>
        <v>0.190</v>
      </c>
      <c r="L42" s="75" t="str">
        <f>FIXED(VLOOKUP($M42,'Full Sample by BMI Level'!$A:$AH,25,0),3)</f>
        <v>0.392</v>
      </c>
      <c r="M42" s="10" t="s">
        <v>39</v>
      </c>
    </row>
    <row r="43" spans="1:13" x14ac:dyDescent="0.25">
      <c r="A43" s="73" t="s">
        <v>543</v>
      </c>
      <c r="B43" s="80" t="s">
        <v>542</v>
      </c>
      <c r="C43" s="74" t="str">
        <f>FIXED(VLOOKUP($M43,'Full Sample by BMI Level'!$A:$AH,3,0),3)</f>
        <v>6.012</v>
      </c>
      <c r="D43" s="75" t="str">
        <f>FIXED(VLOOKUP($M43,'Full Sample by BMI Level'!$A:$AH,4,0),3)</f>
        <v>1.868</v>
      </c>
      <c r="E43" s="74" t="str">
        <f>FIXED(VLOOKUP($M43,'Full Sample by BMI Level'!$A:$AH,31,0),3)</f>
        <v>5.608</v>
      </c>
      <c r="F43" s="75" t="str">
        <f>FIXED(VLOOKUP($M43,'Full Sample by BMI Level'!$A:$AH,32,0),3)</f>
        <v>1.677</v>
      </c>
      <c r="G43" s="74" t="str">
        <f>FIXED(VLOOKUP($M43,'Full Sample by BMI Level'!$A:$AH,10,0),3)</f>
        <v>5.759</v>
      </c>
      <c r="H43" s="75" t="str">
        <f>FIXED(VLOOKUP($M43,'Full Sample by BMI Level'!$A:$AH,11,0),3)</f>
        <v>1.703</v>
      </c>
      <c r="I43" s="74" t="str">
        <f>FIXED(VLOOKUP($M43,'Full Sample by BMI Level'!$A:$AH,17,0),3)</f>
        <v>6.129</v>
      </c>
      <c r="J43" s="75" t="str">
        <f>FIXED(VLOOKUP($M43,'Full Sample by BMI Level'!$A:$AH,18,0),3)</f>
        <v>1.891</v>
      </c>
      <c r="K43" s="74" t="str">
        <f>FIXED(VLOOKUP($M43,'Full Sample by BMI Level'!$A:$AH,24,0),3)</f>
        <v>6.406</v>
      </c>
      <c r="L43" s="75" t="str">
        <f>FIXED(VLOOKUP($M43,'Full Sample by BMI Level'!$A:$AH,25,0),3)</f>
        <v>2.067</v>
      </c>
      <c r="M43" s="10" t="s">
        <v>43</v>
      </c>
    </row>
    <row r="44" spans="1:13" ht="30" x14ac:dyDescent="0.25">
      <c r="A44" s="73" t="s">
        <v>44</v>
      </c>
      <c r="B44" s="80" t="s">
        <v>541</v>
      </c>
      <c r="C44" s="74" t="str">
        <f>FIXED(VLOOKUP($M44,'Full Sample by BMI Level'!$A:$AH,3,0),3)</f>
        <v>0.074</v>
      </c>
      <c r="D44" s="75" t="str">
        <f>FIXED(VLOOKUP($M44,'Full Sample by BMI Level'!$A:$AH,4,0),3)</f>
        <v>0.516</v>
      </c>
      <c r="E44" s="74" t="str">
        <f>FIXED(VLOOKUP($M44,'Full Sample by BMI Level'!$A:$AH,31,0),3)</f>
        <v>0.072</v>
      </c>
      <c r="F44" s="75" t="str">
        <f>FIXED(VLOOKUP($M44,'Full Sample by BMI Level'!$A:$AH,32,0),3)</f>
        <v>0.486</v>
      </c>
      <c r="G44" s="74" t="str">
        <f>FIXED(VLOOKUP($M44,'Full Sample by BMI Level'!$A:$AH,10,0),3)</f>
        <v>0.084</v>
      </c>
      <c r="H44" s="75" t="str">
        <f>FIXED(VLOOKUP($M44,'Full Sample by BMI Level'!$A:$AH,11,0),3)</f>
        <v>0.548</v>
      </c>
      <c r="I44" s="74" t="str">
        <f>FIXED(VLOOKUP($M44,'Full Sample by BMI Level'!$A:$AH,17,0),3)</f>
        <v>0.070</v>
      </c>
      <c r="J44" s="75" t="str">
        <f>FIXED(VLOOKUP($M44,'Full Sample by BMI Level'!$A:$AH,18,0),3)</f>
        <v>0.495</v>
      </c>
      <c r="K44" s="74" t="str">
        <f>FIXED(VLOOKUP($M44,'Full Sample by BMI Level'!$A:$AH,24,0),3)</f>
        <v>0.059</v>
      </c>
      <c r="L44" s="75" t="str">
        <f>FIXED(VLOOKUP($M44,'Full Sample by BMI Level'!$A:$AH,25,0),3)</f>
        <v>0.478</v>
      </c>
      <c r="M44" s="10" t="s">
        <v>44</v>
      </c>
    </row>
    <row r="45" spans="1:13" x14ac:dyDescent="0.25">
      <c r="A45" s="73" t="s">
        <v>540</v>
      </c>
      <c r="B45" s="80" t="s">
        <v>539</v>
      </c>
      <c r="C45" s="74" t="str">
        <f>FIXED(VLOOKUP($M45,'Full Sample by BMI Level'!$A:$AH,3,0),3)</f>
        <v>0.631</v>
      </c>
      <c r="D45" s="75" t="str">
        <f>FIXED(VLOOKUP($M45,'Full Sample by BMI Level'!$A:$AH,4,0),3)</f>
        <v>0.482</v>
      </c>
      <c r="E45" s="74" t="str">
        <f>FIXED(VLOOKUP($M45,'Full Sample by BMI Level'!$A:$AH,31,0),3)</f>
        <v>0.678</v>
      </c>
      <c r="F45" s="75" t="str">
        <f>FIXED(VLOOKUP($M45,'Full Sample by BMI Level'!$A:$AH,32,0),3)</f>
        <v>0.468</v>
      </c>
      <c r="G45" s="74" t="str">
        <f>FIXED(VLOOKUP($M45,'Full Sample by BMI Level'!$A:$AH,10,0),3)</f>
        <v>0.651</v>
      </c>
      <c r="H45" s="75" t="str">
        <f>FIXED(VLOOKUP($M45,'Full Sample by BMI Level'!$A:$AH,11,0),3)</f>
        <v>0.477</v>
      </c>
      <c r="I45" s="74" t="str">
        <f>FIXED(VLOOKUP($M45,'Full Sample by BMI Level'!$A:$AH,17,0),3)</f>
        <v>0.622</v>
      </c>
      <c r="J45" s="75" t="str">
        <f>FIXED(VLOOKUP($M45,'Full Sample by BMI Level'!$A:$AH,18,0),3)</f>
        <v>0.485</v>
      </c>
      <c r="K45" s="74" t="str">
        <f>FIXED(VLOOKUP($M45,'Full Sample by BMI Level'!$A:$AH,24,0),3)</f>
        <v>0.599</v>
      </c>
      <c r="L45" s="75" t="str">
        <f>FIXED(VLOOKUP($M45,'Full Sample by BMI Level'!$A:$AH,25,0),3)</f>
        <v>0.490</v>
      </c>
      <c r="M45" s="10" t="s">
        <v>509</v>
      </c>
    </row>
    <row r="46" spans="1:13" x14ac:dyDescent="0.25">
      <c r="A46" s="73" t="s">
        <v>538</v>
      </c>
      <c r="B46" s="80" t="s">
        <v>537</v>
      </c>
      <c r="C46" s="74" t="str">
        <f>FIXED(VLOOKUP($M46,'Full Sample by BMI Level'!$A:$AH,3,0),3)</f>
        <v>0.011</v>
      </c>
      <c r="D46" s="75" t="str">
        <f>FIXED(VLOOKUP($M46,'Full Sample by BMI Level'!$A:$AH,4,0),3)</f>
        <v>0.104</v>
      </c>
      <c r="E46" s="74" t="str">
        <f>FIXED(VLOOKUP($M46,'Full Sample by BMI Level'!$A:$AH,31,0),3)</f>
        <v>0.003</v>
      </c>
      <c r="F46" s="75" t="str">
        <f>FIXED(VLOOKUP($M46,'Full Sample by BMI Level'!$A:$AH,32,0),3)</f>
        <v>0.051</v>
      </c>
      <c r="G46" s="74" t="str">
        <f>FIXED(VLOOKUP($M46,'Full Sample by BMI Level'!$A:$AH,10,0),3)</f>
        <v>0.011</v>
      </c>
      <c r="H46" s="75" t="str">
        <f>FIXED(VLOOKUP($M46,'Full Sample by BMI Level'!$A:$AH,11,0),3)</f>
        <v>0.104</v>
      </c>
      <c r="I46" s="74" t="str">
        <f>FIXED(VLOOKUP($M46,'Full Sample by BMI Level'!$A:$AH,17,0),3)</f>
        <v>0.013</v>
      </c>
      <c r="J46" s="75" t="str">
        <f>FIXED(VLOOKUP($M46,'Full Sample by BMI Level'!$A:$AH,18,0),3)</f>
        <v>0.114</v>
      </c>
      <c r="K46" s="74" t="str">
        <f>FIXED(VLOOKUP($M46,'Full Sample by BMI Level'!$A:$AH,24,0),3)</f>
        <v>0.009</v>
      </c>
      <c r="L46" s="75" t="str">
        <f>FIXED(VLOOKUP($M46,'Full Sample by BMI Level'!$A:$AH,25,0),3)</f>
        <v>0.097</v>
      </c>
      <c r="M46" s="10" t="s">
        <v>127</v>
      </c>
    </row>
    <row r="47" spans="1:13" x14ac:dyDescent="0.25">
      <c r="A47" s="73" t="s">
        <v>536</v>
      </c>
      <c r="B47" s="80" t="s">
        <v>535</v>
      </c>
      <c r="C47" s="74" t="str">
        <f>FIXED(VLOOKUP($M47,'Full Sample by BMI Level'!$A:$AH,3,0),3)</f>
        <v>0.007</v>
      </c>
      <c r="D47" s="75" t="str">
        <f>FIXED(VLOOKUP($M47,'Full Sample by BMI Level'!$A:$AH,4,0),3)</f>
        <v>0.083</v>
      </c>
      <c r="E47" s="74" t="str">
        <f>FIXED(VLOOKUP($M47,'Full Sample by BMI Level'!$A:$AH,31,0),3)</f>
        <v>0.005</v>
      </c>
      <c r="F47" s="75" t="str">
        <f>FIXED(VLOOKUP($M47,'Full Sample by BMI Level'!$A:$AH,32,0),3)</f>
        <v>0.071</v>
      </c>
      <c r="G47" s="74" t="str">
        <f>FIXED(VLOOKUP($M47,'Full Sample by BMI Level'!$A:$AH,10,0),3)</f>
        <v>0.007</v>
      </c>
      <c r="H47" s="75" t="str">
        <f>FIXED(VLOOKUP($M47,'Full Sample by BMI Level'!$A:$AH,11,0),3)</f>
        <v>0.081</v>
      </c>
      <c r="I47" s="74" t="str">
        <f>FIXED(VLOOKUP($M47,'Full Sample by BMI Level'!$A:$AH,17,0),3)</f>
        <v>0.007</v>
      </c>
      <c r="J47" s="75" t="str">
        <f>FIXED(VLOOKUP($M47,'Full Sample by BMI Level'!$A:$AH,18,0),3)</f>
        <v>0.081</v>
      </c>
      <c r="K47" s="74" t="str">
        <f>FIXED(VLOOKUP($M47,'Full Sample by BMI Level'!$A:$AH,24,0),3)</f>
        <v>0.008</v>
      </c>
      <c r="L47" s="75" t="str">
        <f>FIXED(VLOOKUP($M47,'Full Sample by BMI Level'!$A:$AH,25,0),3)</f>
        <v>0.091</v>
      </c>
      <c r="M47" s="10" t="s">
        <v>143</v>
      </c>
    </row>
    <row r="48" spans="1:13" x14ac:dyDescent="0.25">
      <c r="A48" s="73" t="s">
        <v>534</v>
      </c>
      <c r="B48" s="80" t="s">
        <v>533</v>
      </c>
      <c r="C48" s="74" t="str">
        <f>FIXED(VLOOKUP($M48,'Full Sample by BMI Level'!$A:$AH,3,0),3)</f>
        <v>0.002</v>
      </c>
      <c r="D48" s="75" t="str">
        <f>FIXED(VLOOKUP($M48,'Full Sample by BMI Level'!$A:$AH,4,0),3)</f>
        <v>0.045</v>
      </c>
      <c r="E48" s="74" t="s">
        <v>532</v>
      </c>
      <c r="F48" s="75" t="s">
        <v>532</v>
      </c>
      <c r="G48" s="74" t="str">
        <f>FIXED(VLOOKUP($M48,'Full Sample by BMI Level'!$A:$AH,10,0),3)</f>
        <v>0.001</v>
      </c>
      <c r="H48" s="75" t="str">
        <f>FIXED(VLOOKUP($M48,'Full Sample by BMI Level'!$A:$AH,11,0),3)</f>
        <v>0.036</v>
      </c>
      <c r="I48" s="74" t="str">
        <f>FIXED(VLOOKUP($M48,'Full Sample by BMI Level'!$A:$AH,17,0),3)</f>
        <v>0.003</v>
      </c>
      <c r="J48" s="75" t="str">
        <f>FIXED(VLOOKUP($M48,'Full Sample by BMI Level'!$A:$AH,18,0),3)</f>
        <v>0.052</v>
      </c>
      <c r="K48" s="74" t="str">
        <f>FIXED(VLOOKUP($M48,'Full Sample by BMI Level'!$A:$AH,24,0),3)</f>
        <v>0.003</v>
      </c>
      <c r="L48" s="75" t="str">
        <f>FIXED(VLOOKUP($M48,'Full Sample by BMI Level'!$A:$AH,25,0),3)</f>
        <v>0.054</v>
      </c>
      <c r="M48" s="10" t="s">
        <v>45</v>
      </c>
    </row>
    <row r="49" spans="1:13" x14ac:dyDescent="0.25">
      <c r="A49" s="73" t="s">
        <v>531</v>
      </c>
      <c r="B49" s="80" t="s">
        <v>530</v>
      </c>
      <c r="C49" s="74" t="str">
        <f>FIXED(VLOOKUP($M49,'Full Sample by BMI Level'!$A:$AH,3,0),3)</f>
        <v>0.018</v>
      </c>
      <c r="D49" s="75" t="str">
        <f>FIXED(VLOOKUP($M49,'Full Sample by BMI Level'!$A:$AH,4,0),3)</f>
        <v>0.134</v>
      </c>
      <c r="E49" s="74" t="str">
        <f>FIXED(VLOOKUP($M49,'Full Sample by BMI Level'!$A:$AH,31,0),3)</f>
        <v>0.010</v>
      </c>
      <c r="F49" s="75" t="str">
        <f>FIXED(VLOOKUP($M49,'Full Sample by BMI Level'!$A:$AH,32,0),3)</f>
        <v>0.101</v>
      </c>
      <c r="G49" s="74" t="str">
        <f>FIXED(VLOOKUP($M49,'Full Sample by BMI Level'!$A:$AH,10,0),3)</f>
        <v>0.019</v>
      </c>
      <c r="H49" s="75" t="str">
        <f>FIXED(VLOOKUP($M49,'Full Sample by BMI Level'!$A:$AH,11,0),3)</f>
        <v>0.138</v>
      </c>
      <c r="I49" s="74" t="str">
        <f>FIXED(VLOOKUP($M49,'Full Sample by BMI Level'!$A:$AH,17,0),3)</f>
        <v>0.018</v>
      </c>
      <c r="J49" s="75" t="str">
        <f>FIXED(VLOOKUP($M49,'Full Sample by BMI Level'!$A:$AH,18,0),3)</f>
        <v>0.133</v>
      </c>
      <c r="K49" s="74" t="str">
        <f>FIXED(VLOOKUP($M49,'Full Sample by BMI Level'!$A:$AH,24,0),3)</f>
        <v>0.017</v>
      </c>
      <c r="L49" s="75" t="str">
        <f>FIXED(VLOOKUP($M49,'Full Sample by BMI Level'!$A:$AH,25,0),3)</f>
        <v>0.130</v>
      </c>
      <c r="M49" s="10" t="s">
        <v>46</v>
      </c>
    </row>
    <row r="50" spans="1:13" x14ac:dyDescent="0.25">
      <c r="A50" s="73" t="s">
        <v>529</v>
      </c>
      <c r="B50" s="81" t="s">
        <v>528</v>
      </c>
      <c r="C50" s="74" t="str">
        <f>FIXED(VLOOKUP($M50,'Full Sample by BMI Level'!$A:$AH,3,0),3)</f>
        <v>0.317</v>
      </c>
      <c r="D50" s="75" t="str">
        <f>FIXED(VLOOKUP($M50,'Full Sample by BMI Level'!$A:$AH,4,0),3)</f>
        <v>0.465</v>
      </c>
      <c r="E50" s="74" t="str">
        <f>FIXED(VLOOKUP($M50,'Full Sample by BMI Level'!$A:$AH,31,0),3)</f>
        <v>0.286</v>
      </c>
      <c r="F50" s="75" t="str">
        <f>FIXED(VLOOKUP($M50,'Full Sample by BMI Level'!$A:$AH,32,0),3)</f>
        <v>0.453</v>
      </c>
      <c r="G50" s="74" t="str">
        <f>FIXED(VLOOKUP($M50,'Full Sample by BMI Level'!$A:$AH,10,0),3)</f>
        <v>0.297</v>
      </c>
      <c r="H50" s="75" t="str">
        <f>FIXED(VLOOKUP($M50,'Full Sample by BMI Level'!$A:$AH,11,0),3)</f>
        <v>0.457</v>
      </c>
      <c r="I50" s="74" t="str">
        <f>FIXED(VLOOKUP($M50,'Full Sample by BMI Level'!$A:$AH,17,0),3)</f>
        <v>0.324</v>
      </c>
      <c r="J50" s="75" t="str">
        <f>FIXED(VLOOKUP($M50,'Full Sample by BMI Level'!$A:$AH,18,0),3)</f>
        <v>0.468</v>
      </c>
      <c r="K50" s="74" t="str">
        <f>FIXED(VLOOKUP($M50,'Full Sample by BMI Level'!$A:$AH,24,0),3)</f>
        <v>0.349</v>
      </c>
      <c r="L50" s="75" t="str">
        <f>FIXED(VLOOKUP($M50,'Full Sample by BMI Level'!$A:$AH,25,0),3)</f>
        <v>0.477</v>
      </c>
      <c r="M50" s="10" t="s">
        <v>129</v>
      </c>
    </row>
    <row r="51" spans="1:13" x14ac:dyDescent="0.25">
      <c r="A51" s="73" t="s">
        <v>527</v>
      </c>
      <c r="B51" s="81" t="s">
        <v>526</v>
      </c>
      <c r="C51" s="74" t="str">
        <f>FIXED(VLOOKUP($M51,'Full Sample by BMI Level'!$A:$AH,3,0),3)</f>
        <v>0.014</v>
      </c>
      <c r="D51" s="75" t="str">
        <f>FIXED(VLOOKUP($M51,'Full Sample by BMI Level'!$A:$AH,4,0),3)</f>
        <v>0.117</v>
      </c>
      <c r="E51" s="74" t="str">
        <f>FIXED(VLOOKUP($M51,'Full Sample by BMI Level'!$A:$AH,31,0),3)</f>
        <v>0.018</v>
      </c>
      <c r="F51" s="75" t="str">
        <f>FIXED(VLOOKUP($M51,'Full Sample by BMI Level'!$A:$AH,32,0),3)</f>
        <v>0.133</v>
      </c>
      <c r="G51" s="74" t="str">
        <f>FIXED(VLOOKUP($M51,'Full Sample by BMI Level'!$A:$AH,10,0),3)</f>
        <v>0.014</v>
      </c>
      <c r="H51" s="75" t="str">
        <f>FIXED(VLOOKUP($M51,'Full Sample by BMI Level'!$A:$AH,11,0),3)</f>
        <v>0.116</v>
      </c>
      <c r="I51" s="74" t="str">
        <f>FIXED(VLOOKUP($M51,'Full Sample by BMI Level'!$A:$AH,17,0),3)</f>
        <v>0.013</v>
      </c>
      <c r="J51" s="75" t="str">
        <f>FIXED(VLOOKUP($M51,'Full Sample by BMI Level'!$A:$AH,18,0),3)</f>
        <v>0.115</v>
      </c>
      <c r="K51" s="74" t="str">
        <f>FIXED(VLOOKUP($M51,'Full Sample by BMI Level'!$A:$AH,24,0),3)</f>
        <v>0.015</v>
      </c>
      <c r="L51" s="75" t="str">
        <f>FIXED(VLOOKUP($M51,'Full Sample by BMI Level'!$A:$AH,25,0),3)</f>
        <v>0.120</v>
      </c>
      <c r="M51" s="10" t="s">
        <v>128</v>
      </c>
    </row>
    <row r="52" spans="1:13" x14ac:dyDescent="0.25">
      <c r="A52" s="70" t="s">
        <v>106</v>
      </c>
      <c r="B52" s="79" t="s">
        <v>525</v>
      </c>
      <c r="C52" s="71" t="str">
        <f>FIXED(VLOOKUP($M52,'Full Sample by BMI Level'!$A:$AH,3,0),3)</f>
        <v>0.019</v>
      </c>
      <c r="D52" s="72" t="str">
        <f>FIXED(VLOOKUP($M52,'Full Sample by BMI Level'!$A:$AH,4,0),3)</f>
        <v>0.136</v>
      </c>
      <c r="E52" s="71" t="str">
        <f>FIXED(VLOOKUP($M52,'Full Sample by BMI Level'!$A:$AH,31,0),3)</f>
        <v>0.013</v>
      </c>
      <c r="F52" s="72" t="str">
        <f>FIXED(VLOOKUP($M52,'Full Sample by BMI Level'!$A:$AH,32,0),3)</f>
        <v>0.113</v>
      </c>
      <c r="G52" s="71" t="str">
        <f>FIXED(VLOOKUP($M52,'Full Sample by BMI Level'!$A:$AH,10,0),3)</f>
        <v>0.016</v>
      </c>
      <c r="H52" s="72" t="str">
        <f>FIXED(VLOOKUP($M52,'Full Sample by BMI Level'!$A:$AH,11,0),3)</f>
        <v>0.127</v>
      </c>
      <c r="I52" s="71" t="str">
        <f>FIXED(VLOOKUP($M52,'Full Sample by BMI Level'!$A:$AH,17,0),3)</f>
        <v>0.024</v>
      </c>
      <c r="J52" s="72" t="str">
        <f>FIXED(VLOOKUP($M52,'Full Sample by BMI Level'!$A:$AH,18,0),3)</f>
        <v>0.152</v>
      </c>
      <c r="K52" s="71" t="str">
        <f>FIXED(VLOOKUP($M52,'Full Sample by BMI Level'!$A:$AH,24,0),3)</f>
        <v>0.019</v>
      </c>
      <c r="L52" s="72" t="str">
        <f>FIXED(VLOOKUP($M52,'Full Sample by BMI Level'!$A:$AH,25,0),3)</f>
        <v>0.138</v>
      </c>
      <c r="M52" s="10" t="s">
        <v>106</v>
      </c>
    </row>
    <row r="53" spans="1:13" x14ac:dyDescent="0.25">
      <c r="A53" s="76" t="s">
        <v>524</v>
      </c>
      <c r="B53" s="107" t="s">
        <v>523</v>
      </c>
      <c r="C53" s="108"/>
      <c r="D53" s="108"/>
      <c r="E53" s="108"/>
      <c r="F53" s="108"/>
      <c r="G53" s="108"/>
      <c r="H53" s="108"/>
      <c r="I53" s="108"/>
      <c r="J53" s="108"/>
      <c r="K53" s="77"/>
      <c r="L53" s="77"/>
    </row>
    <row r="54" spans="1:13" x14ac:dyDescent="0.25">
      <c r="A54" s="70" t="s">
        <v>522</v>
      </c>
      <c r="B54" s="109" t="s">
        <v>521</v>
      </c>
      <c r="C54" s="110"/>
      <c r="D54" s="110"/>
      <c r="E54" s="110"/>
      <c r="F54" s="110"/>
      <c r="G54" s="110"/>
      <c r="H54" s="110"/>
      <c r="I54" s="110"/>
      <c r="J54" s="110"/>
      <c r="K54" s="11"/>
      <c r="L54" s="11"/>
    </row>
    <row r="55" spans="1:13" x14ac:dyDescent="0.25">
      <c r="A55" s="101" t="s">
        <v>520</v>
      </c>
      <c r="B55" s="102"/>
      <c r="C55" s="99">
        <f>'Full Sample by BMI Level'!B1</f>
        <v>15228</v>
      </c>
      <c r="D55" s="100"/>
      <c r="E55" s="111">
        <f>'Full Sample by BMI Level'!AD1</f>
        <v>391</v>
      </c>
      <c r="F55" s="100"/>
      <c r="G55" s="99">
        <f>'Full Sample by BMI Level'!I1</f>
        <v>7051</v>
      </c>
      <c r="H55" s="100"/>
      <c r="I55" s="99">
        <f>'Full Sample by BMI Level'!P1</f>
        <v>4084</v>
      </c>
      <c r="J55" s="100"/>
      <c r="K55" s="99">
        <f>'Full Sample by BMI Level'!W1</f>
        <v>3702</v>
      </c>
      <c r="L55" s="100"/>
    </row>
    <row r="56" spans="1:13" ht="15.75" thickBot="1" x14ac:dyDescent="0.3">
      <c r="A56" s="96" t="s">
        <v>519</v>
      </c>
      <c r="B56" s="97"/>
      <c r="C56" s="94">
        <v>4691</v>
      </c>
      <c r="D56" s="95"/>
      <c r="E56" s="98">
        <v>224</v>
      </c>
      <c r="F56" s="95"/>
      <c r="G56" s="94">
        <v>2746</v>
      </c>
      <c r="H56" s="95"/>
      <c r="I56" s="94">
        <v>1914</v>
      </c>
      <c r="J56" s="95"/>
      <c r="K56" s="94">
        <v>1351</v>
      </c>
      <c r="L56" s="95"/>
    </row>
    <row r="57" spans="1:13" x14ac:dyDescent="0.25">
      <c r="C57" s="10">
        <f>C55/C56</f>
        <v>3.2462161586015776</v>
      </c>
      <c r="E57" s="10">
        <f>E55/E56</f>
        <v>1.7455357142857142</v>
      </c>
      <c r="G57" s="10">
        <f>G55/G56</f>
        <v>2.5677348871085215</v>
      </c>
      <c r="I57" s="10">
        <f>I55/I56</f>
        <v>2.1337513061650992</v>
      </c>
      <c r="K57" s="10">
        <f>K55/K56</f>
        <v>2.7401924500370098</v>
      </c>
    </row>
    <row r="71" spans="2:5" x14ac:dyDescent="0.25">
      <c r="B71" s="78">
        <v>17750</v>
      </c>
      <c r="C71" s="10" t="e">
        <f>LOG(B71+(SQRT((B71^2)+1)),1)</f>
        <v>#DIV/0!</v>
      </c>
      <c r="E71" s="10">
        <f>ASINH(B71)</f>
        <v>10.477287976257001</v>
      </c>
    </row>
    <row r="72" spans="2:5" x14ac:dyDescent="0.25">
      <c r="B72" s="78">
        <v>57356</v>
      </c>
      <c r="C72" s="10">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4.2843107514554599E-3</v>
      </c>
      <c r="D2">
        <v>8.0751962336332805E-2</v>
      </c>
      <c r="E2">
        <v>0.95768793387254303</v>
      </c>
      <c r="F2">
        <v>-1.5721746034205401E-2</v>
      </c>
      <c r="G2">
        <v>6.9726138697885298E-2</v>
      </c>
      <c r="H2">
        <v>0.82160703956672998</v>
      </c>
      <c r="I2">
        <v>1.1896587226298801E-3</v>
      </c>
      <c r="J2">
        <v>8.0668111214021898E-2</v>
      </c>
      <c r="K2">
        <v>0.98823356705865195</v>
      </c>
      <c r="L2">
        <v>-9.3708102099698005E-3</v>
      </c>
      <c r="M2">
        <v>6.8936288734255405E-2</v>
      </c>
      <c r="N2">
        <v>0.89187317314097603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-6.14004695258916E-2</v>
      </c>
      <c r="D3">
        <v>3.5615833574424299E-2</v>
      </c>
      <c r="E3">
        <v>8.47140654707184E-2</v>
      </c>
      <c r="F3">
        <v>-5.0889823789790699E-2</v>
      </c>
      <c r="G3">
        <v>3.1877312029241399E-2</v>
      </c>
      <c r="H3">
        <v>0.11039333676475201</v>
      </c>
      <c r="I3">
        <v>-6.3979037633272506E-2</v>
      </c>
      <c r="J3">
        <v>3.5540834151226101E-2</v>
      </c>
      <c r="K3">
        <v>7.1836045695506598E-2</v>
      </c>
      <c r="L3">
        <v>-5.8143675297616201E-2</v>
      </c>
      <c r="M3">
        <v>3.00164927577483E-2</v>
      </c>
      <c r="N3">
        <v>5.2738303289245801E-2</v>
      </c>
      <c r="P3" t="str">
        <f t="shared" ref="P3:P30" si="0">IF(E3&lt;0.001,"***",IF(E3&lt;0.01,"**",IF(E3&lt;0.05,"*",IF(E3&lt;0.1,"^",""))))</f>
        <v>^</v>
      </c>
      <c r="Q3" t="str">
        <f t="shared" ref="Q3:Q30" si="1">IF(H3&lt;0.001,"***",IF(H3&lt;0.01,"**",IF(H3&lt;0.05,"*",IF(H3&lt;0.1,"^",""))))</f>
        <v/>
      </c>
      <c r="R3" t="str">
        <f t="shared" ref="R3:R30" si="2">IF(K3&lt;0.001,"***",IF(K3&lt;0.01,"**",IF(K3&lt;0.05,"*",IF(K3&lt;0.1,"^",""))))</f>
        <v>^</v>
      </c>
      <c r="S3" t="str">
        <f t="shared" ref="S3:S30" si="3">IF(N3&lt;0.001,"***",IF(N3&lt;0.01,"**",IF(N3&lt;0.05,"*",IF(N3&lt;0.1,"^",""))))</f>
        <v>^</v>
      </c>
    </row>
    <row r="4" spans="1:19" x14ac:dyDescent="0.25">
      <c r="A4">
        <v>3</v>
      </c>
      <c r="B4" t="s">
        <v>12</v>
      </c>
      <c r="C4">
        <v>-3.5089569145390201E-2</v>
      </c>
      <c r="D4">
        <v>4.1953961282585599E-2</v>
      </c>
      <c r="E4">
        <v>0.402939618663192</v>
      </c>
      <c r="F4">
        <v>-2.7940253932717301E-2</v>
      </c>
      <c r="G4">
        <v>3.6575997945940901E-2</v>
      </c>
      <c r="H4">
        <v>0.44492929618789101</v>
      </c>
      <c r="I4">
        <v>-3.9531723863374398E-2</v>
      </c>
      <c r="J4">
        <v>4.17895006070498E-2</v>
      </c>
      <c r="K4">
        <v>0.34416254561002901</v>
      </c>
      <c r="L4">
        <v>-3.63910108004942E-2</v>
      </c>
      <c r="M4">
        <v>3.3385679610522301E-2</v>
      </c>
      <c r="N4">
        <v>0.27570496333469902</v>
      </c>
      <c r="P4" t="str">
        <f t="shared" si="0"/>
        <v/>
      </c>
      <c r="Q4" t="str">
        <f t="shared" si="1"/>
        <v/>
      </c>
      <c r="R4" t="str">
        <f t="shared" si="2"/>
        <v/>
      </c>
      <c r="S4" t="str">
        <f t="shared" si="3"/>
        <v/>
      </c>
    </row>
    <row r="5" spans="1:19" x14ac:dyDescent="0.25">
      <c r="A5">
        <v>4</v>
      </c>
      <c r="B5" t="s">
        <v>123</v>
      </c>
      <c r="C5">
        <v>9.3428832661323805E-2</v>
      </c>
      <c r="D5">
        <v>3.4439861422825999E-2</v>
      </c>
      <c r="E5">
        <v>6.6715158721215601E-3</v>
      </c>
      <c r="F5">
        <v>7.1800044773027996E-2</v>
      </c>
      <c r="G5">
        <v>2.9145528711303499E-2</v>
      </c>
      <c r="H5">
        <v>1.3758743728986399E-2</v>
      </c>
      <c r="I5">
        <v>9.4248007938166206E-2</v>
      </c>
      <c r="J5">
        <v>3.3206569035474302E-2</v>
      </c>
      <c r="K5">
        <v>4.5363935258281298E-3</v>
      </c>
      <c r="L5">
        <v>6.8017798127555901E-2</v>
      </c>
      <c r="M5">
        <v>2.58571060210896E-2</v>
      </c>
      <c r="N5">
        <v>8.5252766191647403E-3</v>
      </c>
      <c r="P5" t="str">
        <f t="shared" si="0"/>
        <v>**</v>
      </c>
      <c r="Q5" t="str">
        <f t="shared" si="1"/>
        <v>*</v>
      </c>
      <c r="R5" t="str">
        <f t="shared" si="2"/>
        <v>**</v>
      </c>
      <c r="S5" t="str">
        <f t="shared" si="3"/>
        <v>**</v>
      </c>
    </row>
    <row r="6" spans="1:19" x14ac:dyDescent="0.25">
      <c r="A6">
        <v>5</v>
      </c>
      <c r="B6" t="s">
        <v>25</v>
      </c>
      <c r="C6">
        <v>6.4955235101244901E-2</v>
      </c>
      <c r="D6">
        <v>4.6365760801365598E-2</v>
      </c>
      <c r="E6">
        <v>0.16123468528516</v>
      </c>
      <c r="F6">
        <v>7.0512105404814604E-2</v>
      </c>
      <c r="G6">
        <v>3.9747662219149597E-2</v>
      </c>
      <c r="H6">
        <v>7.6064179754129005E-2</v>
      </c>
      <c r="I6">
        <v>5.73159571455545E-2</v>
      </c>
      <c r="J6">
        <v>4.6035790705639498E-2</v>
      </c>
      <c r="K6">
        <v>0.21312059003845599</v>
      </c>
      <c r="L6">
        <v>6.8255632176679695E-2</v>
      </c>
      <c r="M6">
        <v>3.9302657596921302E-2</v>
      </c>
      <c r="N6">
        <v>8.2445949115103195E-2</v>
      </c>
      <c r="P6" t="str">
        <f t="shared" si="0"/>
        <v/>
      </c>
      <c r="Q6" t="str">
        <f t="shared" si="1"/>
        <v>^</v>
      </c>
      <c r="R6" t="str">
        <f t="shared" si="2"/>
        <v/>
      </c>
      <c r="S6" t="str">
        <f t="shared" si="3"/>
        <v>^</v>
      </c>
    </row>
    <row r="7" spans="1:19" x14ac:dyDescent="0.25">
      <c r="A7">
        <v>6</v>
      </c>
      <c r="B7" t="s">
        <v>26</v>
      </c>
      <c r="C7">
        <v>-0.108104401667726</v>
      </c>
      <c r="D7">
        <v>7.2732592099971294E-2</v>
      </c>
      <c r="E7">
        <v>0.13719269835895001</v>
      </c>
      <c r="F7">
        <v>-8.0617533437922995E-2</v>
      </c>
      <c r="G7">
        <v>6.0577837256157598E-2</v>
      </c>
      <c r="H7">
        <v>0.18325185268680699</v>
      </c>
      <c r="I7">
        <v>-0.121023305256986</v>
      </c>
      <c r="J7">
        <v>7.2328294059995496E-2</v>
      </c>
      <c r="K7">
        <v>9.4278125771019197E-2</v>
      </c>
      <c r="L7">
        <v>-9.2578107355890296E-2</v>
      </c>
      <c r="M7">
        <v>6.0025672601090103E-2</v>
      </c>
      <c r="N7">
        <v>0.12299863514305601</v>
      </c>
      <c r="P7" t="str">
        <f t="shared" si="0"/>
        <v/>
      </c>
      <c r="Q7" t="str">
        <f t="shared" si="1"/>
        <v/>
      </c>
      <c r="R7" t="str">
        <f t="shared" si="2"/>
        <v>^</v>
      </c>
      <c r="S7" t="str">
        <f t="shared" si="3"/>
        <v/>
      </c>
    </row>
    <row r="8" spans="1:19" x14ac:dyDescent="0.25">
      <c r="A8">
        <v>7</v>
      </c>
      <c r="B8" t="s">
        <v>30</v>
      </c>
      <c r="C8">
        <v>0.31479200850182998</v>
      </c>
      <c r="D8">
        <v>5.1807897481070599E-2</v>
      </c>
      <c r="E8" s="1">
        <v>1.2311037744794399E-9</v>
      </c>
      <c r="F8">
        <v>0.27479341526045298</v>
      </c>
      <c r="G8">
        <v>4.1498771795454699E-2</v>
      </c>
      <c r="H8" s="1">
        <v>3.5503337728555003E-11</v>
      </c>
      <c r="I8">
        <v>0.30816131431977201</v>
      </c>
      <c r="J8">
        <v>5.1632736080877199E-2</v>
      </c>
      <c r="K8" s="1">
        <v>2.3969117801669902E-9</v>
      </c>
      <c r="L8">
        <v>0.26820920724424901</v>
      </c>
      <c r="M8">
        <v>4.1221641284752399E-2</v>
      </c>
      <c r="N8" s="1">
        <v>7.6914475499501996E-11</v>
      </c>
      <c r="P8" t="str">
        <f t="shared" si="0"/>
        <v>***</v>
      </c>
      <c r="Q8" t="str">
        <f t="shared" si="1"/>
        <v>***</v>
      </c>
      <c r="R8" t="str">
        <f t="shared" si="2"/>
        <v>***</v>
      </c>
      <c r="S8" t="str">
        <f t="shared" si="3"/>
        <v>***</v>
      </c>
    </row>
    <row r="9" spans="1:19" x14ac:dyDescent="0.25">
      <c r="A9">
        <v>8</v>
      </c>
      <c r="B9" t="s">
        <v>27</v>
      </c>
      <c r="C9">
        <v>0.29311360293953198</v>
      </c>
      <c r="D9">
        <v>6.9837713316933003E-2</v>
      </c>
      <c r="E9" s="1">
        <v>2.7039325876110401E-5</v>
      </c>
      <c r="F9">
        <v>0.27665498696597202</v>
      </c>
      <c r="G9">
        <v>5.8146078781744701E-2</v>
      </c>
      <c r="H9" s="1">
        <v>1.95588056559279E-6</v>
      </c>
      <c r="I9">
        <v>0.26679356125470399</v>
      </c>
      <c r="J9">
        <v>6.8792951859164106E-2</v>
      </c>
      <c r="K9">
        <v>1.0522756811015601E-4</v>
      </c>
      <c r="L9">
        <v>0.25064721559332498</v>
      </c>
      <c r="M9">
        <v>5.6779816214963197E-2</v>
      </c>
      <c r="N9" s="1">
        <v>1.0130375878652E-5</v>
      </c>
      <c r="P9" t="str">
        <f t="shared" si="0"/>
        <v>***</v>
      </c>
      <c r="Q9" t="str">
        <f t="shared" si="1"/>
        <v>***</v>
      </c>
      <c r="R9" t="str">
        <f t="shared" si="2"/>
        <v>***</v>
      </c>
      <c r="S9" t="str">
        <f t="shared" si="3"/>
        <v>***</v>
      </c>
    </row>
    <row r="10" spans="1:19" x14ac:dyDescent="0.25">
      <c r="A10">
        <v>9</v>
      </c>
      <c r="B10" t="s">
        <v>29</v>
      </c>
      <c r="C10">
        <v>0.14266593028229199</v>
      </c>
      <c r="D10">
        <v>4.8342157355856702E-2</v>
      </c>
      <c r="E10">
        <v>3.1657250401944102E-3</v>
      </c>
      <c r="F10">
        <v>0.121485282607027</v>
      </c>
      <c r="G10">
        <v>3.9016392869192403E-2</v>
      </c>
      <c r="H10">
        <v>1.8475820421019801E-3</v>
      </c>
      <c r="I10">
        <v>0.13837848809535899</v>
      </c>
      <c r="J10">
        <v>4.8197667887609902E-2</v>
      </c>
      <c r="K10">
        <v>4.0909540369595803E-3</v>
      </c>
      <c r="L10">
        <v>0.11630607250787001</v>
      </c>
      <c r="M10">
        <v>3.8712805037158002E-2</v>
      </c>
      <c r="N10">
        <v>2.6616575808308699E-3</v>
      </c>
      <c r="P10" t="str">
        <f t="shared" si="0"/>
        <v>**</v>
      </c>
      <c r="Q10" t="str">
        <f t="shared" si="1"/>
        <v>**</v>
      </c>
      <c r="R10" t="str">
        <f t="shared" si="2"/>
        <v>**</v>
      </c>
      <c r="S10" t="str">
        <f t="shared" si="3"/>
        <v>**</v>
      </c>
    </row>
    <row r="11" spans="1:19" x14ac:dyDescent="0.25">
      <c r="A11">
        <v>10</v>
      </c>
      <c r="B11" t="s">
        <v>28</v>
      </c>
      <c r="C11">
        <v>0.193078074115871</v>
      </c>
      <c r="D11">
        <v>9.93391258755464E-2</v>
      </c>
      <c r="E11">
        <v>5.1940609141591799E-2</v>
      </c>
      <c r="F11">
        <v>0.20332920210830699</v>
      </c>
      <c r="G11">
        <v>8.4699442721220999E-2</v>
      </c>
      <c r="H11">
        <v>1.6368365652127799E-2</v>
      </c>
      <c r="I11">
        <v>0.158515478536916</v>
      </c>
      <c r="J11">
        <v>9.8006759329897095E-2</v>
      </c>
      <c r="K11">
        <v>0.105793405250332</v>
      </c>
      <c r="L11">
        <v>0.171693256272545</v>
      </c>
      <c r="M11">
        <v>8.2963334758191704E-2</v>
      </c>
      <c r="N11">
        <v>3.84984738423872E-2</v>
      </c>
      <c r="P11" t="str">
        <f t="shared" si="0"/>
        <v>^</v>
      </c>
      <c r="Q11" t="str">
        <f t="shared" si="1"/>
        <v>*</v>
      </c>
      <c r="R11" t="str">
        <f t="shared" si="2"/>
        <v/>
      </c>
      <c r="S11" t="str">
        <f t="shared" si="3"/>
        <v>*</v>
      </c>
    </row>
    <row r="12" spans="1:19" x14ac:dyDescent="0.25">
      <c r="A12">
        <v>11</v>
      </c>
      <c r="B12" t="s">
        <v>31</v>
      </c>
      <c r="C12">
        <v>-5.7012398384441103E-2</v>
      </c>
      <c r="D12">
        <v>1.1246455334497101E-2</v>
      </c>
      <c r="E12" s="1">
        <v>3.9914301652732602E-7</v>
      </c>
      <c r="F12">
        <v>-6.0323640331002099E-2</v>
      </c>
      <c r="G12">
        <v>9.8501870688264704E-3</v>
      </c>
      <c r="H12" s="1">
        <v>9.11912315968544E-10</v>
      </c>
      <c r="I12">
        <v>-5.5038627944547502E-2</v>
      </c>
      <c r="J12">
        <v>1.1212973970222299E-2</v>
      </c>
      <c r="K12" s="1">
        <v>9.1786261335880002E-7</v>
      </c>
      <c r="L12">
        <v>-5.8606233167501798E-2</v>
      </c>
      <c r="M12">
        <v>9.7954866497729498E-3</v>
      </c>
      <c r="N12" s="1">
        <v>2.19087220975851E-9</v>
      </c>
      <c r="P12" t="str">
        <f t="shared" si="0"/>
        <v>***</v>
      </c>
      <c r="Q12" t="str">
        <f t="shared" si="1"/>
        <v>***</v>
      </c>
      <c r="R12" t="str">
        <f t="shared" si="2"/>
        <v>***</v>
      </c>
      <c r="S12" t="str">
        <f t="shared" si="3"/>
        <v>***</v>
      </c>
    </row>
    <row r="13" spans="1:19" x14ac:dyDescent="0.25">
      <c r="A13">
        <v>12</v>
      </c>
      <c r="B13" t="s">
        <v>171</v>
      </c>
      <c r="C13">
        <v>-0.128282677401101</v>
      </c>
      <c r="D13">
        <v>5.0748292537805897E-2</v>
      </c>
      <c r="E13">
        <v>1.1477235001674999E-2</v>
      </c>
      <c r="F13">
        <v>-0.10240514115673501</v>
      </c>
      <c r="G13">
        <v>4.6317484201465399E-2</v>
      </c>
      <c r="H13">
        <v>2.7040048122112401E-2</v>
      </c>
      <c r="I13">
        <v>-0.13335790421070601</v>
      </c>
      <c r="J13">
        <v>5.0580746220216903E-2</v>
      </c>
      <c r="K13">
        <v>8.37575763004683E-3</v>
      </c>
      <c r="L13">
        <v>-0.10670001104681701</v>
      </c>
      <c r="M13">
        <v>4.6122401274817301E-2</v>
      </c>
      <c r="N13">
        <v>2.0700123626367199E-2</v>
      </c>
      <c r="P13" t="str">
        <f t="shared" si="0"/>
        <v>*</v>
      </c>
      <c r="Q13" t="str">
        <f t="shared" si="1"/>
        <v>*</v>
      </c>
      <c r="R13" t="str">
        <f t="shared" si="2"/>
        <v>**</v>
      </c>
      <c r="S13" t="str">
        <f t="shared" si="3"/>
        <v>*</v>
      </c>
    </row>
    <row r="14" spans="1:19" x14ac:dyDescent="0.25">
      <c r="A14">
        <v>13</v>
      </c>
      <c r="B14" t="s">
        <v>32</v>
      </c>
      <c r="C14">
        <v>9.5253549569798302E-3</v>
      </c>
      <c r="D14">
        <v>2.7109339024825201E-2</v>
      </c>
      <c r="E14">
        <v>0.72531226613044797</v>
      </c>
      <c r="F14">
        <v>-3.9856025064220896E-3</v>
      </c>
      <c r="G14">
        <v>2.3564770928072801E-2</v>
      </c>
      <c r="H14">
        <v>0.86569129075635698</v>
      </c>
      <c r="I14">
        <v>1.15575900029923E-2</v>
      </c>
      <c r="J14">
        <v>2.70321149623181E-2</v>
      </c>
      <c r="K14">
        <v>0.66897852595054497</v>
      </c>
      <c r="L14">
        <v>-1.24203794497613E-3</v>
      </c>
      <c r="M14">
        <v>2.3454727860101401E-2</v>
      </c>
      <c r="N14">
        <v>0.95776800569908105</v>
      </c>
      <c r="P14" t="str">
        <f t="shared" si="0"/>
        <v/>
      </c>
      <c r="Q14" t="str">
        <f t="shared" si="1"/>
        <v/>
      </c>
      <c r="R14" t="str">
        <f t="shared" si="2"/>
        <v/>
      </c>
      <c r="S14" t="str">
        <f t="shared" si="3"/>
        <v/>
      </c>
    </row>
    <row r="15" spans="1:19" x14ac:dyDescent="0.25">
      <c r="A15">
        <v>14</v>
      </c>
      <c r="B15" t="s">
        <v>33</v>
      </c>
      <c r="C15">
        <v>2.7134284932761099E-2</v>
      </c>
      <c r="D15">
        <v>7.3861550268996797E-3</v>
      </c>
      <c r="E15">
        <v>2.39092899372961E-4</v>
      </c>
      <c r="F15">
        <v>2.20841363210313E-2</v>
      </c>
      <c r="G15">
        <v>6.4070469545474797E-3</v>
      </c>
      <c r="H15">
        <v>5.6716124895782002E-4</v>
      </c>
      <c r="I15">
        <v>2.6018085748385499E-2</v>
      </c>
      <c r="J15">
        <v>7.3438801829814899E-3</v>
      </c>
      <c r="K15">
        <v>3.95864600360452E-4</v>
      </c>
      <c r="L15">
        <v>2.0758533276349099E-2</v>
      </c>
      <c r="M15">
        <v>6.3450875130458299E-3</v>
      </c>
      <c r="N15">
        <v>1.0694404158713101E-3</v>
      </c>
      <c r="P15" t="str">
        <f t="shared" si="0"/>
        <v>***</v>
      </c>
      <c r="Q15" t="str">
        <f t="shared" si="1"/>
        <v>***</v>
      </c>
      <c r="R15" t="str">
        <f t="shared" si="2"/>
        <v>***</v>
      </c>
      <c r="S15" t="str">
        <f t="shared" si="3"/>
        <v>**</v>
      </c>
    </row>
    <row r="16" spans="1:19" x14ac:dyDescent="0.25">
      <c r="A16">
        <v>15</v>
      </c>
      <c r="B16" t="s">
        <v>117</v>
      </c>
      <c r="C16">
        <v>-9.8026946235364103E-4</v>
      </c>
      <c r="D16">
        <v>1.09356541670882E-2</v>
      </c>
      <c r="E16">
        <v>0.92857348421865804</v>
      </c>
      <c r="F16">
        <v>4.1168919517332696E-3</v>
      </c>
      <c r="G16">
        <v>9.5800095551526795E-3</v>
      </c>
      <c r="H16">
        <v>0.66738640450091202</v>
      </c>
      <c r="I16">
        <v>4.2234133068698101E-4</v>
      </c>
      <c r="J16">
        <v>1.08819013751363E-2</v>
      </c>
      <c r="K16">
        <v>0.96904079216359196</v>
      </c>
      <c r="L16">
        <v>5.0878452413157397E-3</v>
      </c>
      <c r="M16">
        <v>9.5150247484367106E-3</v>
      </c>
      <c r="N16">
        <v>0.59284558226271</v>
      </c>
      <c r="P16" t="str">
        <f t="shared" si="0"/>
        <v/>
      </c>
      <c r="Q16" t="str">
        <f t="shared" si="1"/>
        <v/>
      </c>
      <c r="R16" t="str">
        <f t="shared" si="2"/>
        <v/>
      </c>
      <c r="S16" t="str">
        <f t="shared" si="3"/>
        <v/>
      </c>
    </row>
    <row r="17" spans="1:19" x14ac:dyDescent="0.25">
      <c r="A17">
        <v>16</v>
      </c>
      <c r="B17" t="s">
        <v>34</v>
      </c>
      <c r="C17">
        <v>3.75926288078989E-3</v>
      </c>
      <c r="D17">
        <v>6.8425248577108503E-4</v>
      </c>
      <c r="E17" s="1">
        <v>3.9299646092949598E-8</v>
      </c>
      <c r="F17">
        <v>3.1445124702001101E-3</v>
      </c>
      <c r="G17">
        <v>5.4184598944228201E-4</v>
      </c>
      <c r="H17" s="1">
        <v>6.5009671879544703E-9</v>
      </c>
      <c r="I17">
        <v>3.70314142528207E-3</v>
      </c>
      <c r="J17">
        <v>6.8085940954618301E-4</v>
      </c>
      <c r="K17" s="1">
        <v>5.3603824712311601E-8</v>
      </c>
      <c r="L17">
        <v>3.18893706390464E-3</v>
      </c>
      <c r="M17">
        <v>5.3387438109267298E-4</v>
      </c>
      <c r="N17" s="1">
        <v>2.32648111650296E-9</v>
      </c>
      <c r="P17" t="str">
        <f t="shared" si="0"/>
        <v>***</v>
      </c>
      <c r="Q17" t="str">
        <f t="shared" si="1"/>
        <v>***</v>
      </c>
      <c r="R17" t="str">
        <f t="shared" si="2"/>
        <v>***</v>
      </c>
      <c r="S17" t="str">
        <f t="shared" si="3"/>
        <v>***</v>
      </c>
    </row>
    <row r="18" spans="1:19" x14ac:dyDescent="0.25">
      <c r="A18">
        <v>17</v>
      </c>
      <c r="B18" t="s">
        <v>35</v>
      </c>
      <c r="C18" s="1">
        <v>-2.72219258246834E-5</v>
      </c>
      <c r="D18">
        <v>3.1138482742119298E-4</v>
      </c>
      <c r="E18">
        <v>0.93033597706732396</v>
      </c>
      <c r="F18" s="1">
        <v>-6.7716926857593696E-6</v>
      </c>
      <c r="G18">
        <v>2.8371146000481399E-4</v>
      </c>
      <c r="H18">
        <v>0.98095770936747795</v>
      </c>
      <c r="I18" s="1">
        <v>-9.4500216882780107E-5</v>
      </c>
      <c r="J18">
        <v>3.0969205297252201E-4</v>
      </c>
      <c r="K18">
        <v>0.76025759979949104</v>
      </c>
      <c r="L18" s="1">
        <v>-8.5765795627103605E-5</v>
      </c>
      <c r="M18">
        <v>2.8222547421241802E-4</v>
      </c>
      <c r="N18">
        <v>0.76121089679044596</v>
      </c>
      <c r="P18" t="str">
        <f t="shared" si="0"/>
        <v/>
      </c>
      <c r="Q18" t="str">
        <f t="shared" si="1"/>
        <v/>
      </c>
      <c r="R18" t="str">
        <f t="shared" si="2"/>
        <v/>
      </c>
      <c r="S18" t="str">
        <f t="shared" si="3"/>
        <v/>
      </c>
    </row>
    <row r="19" spans="1:19" x14ac:dyDescent="0.25">
      <c r="A19">
        <v>18</v>
      </c>
      <c r="B19" t="s">
        <v>36</v>
      </c>
      <c r="C19">
        <v>3.4830335673412401E-4</v>
      </c>
      <c r="D19">
        <v>1.80772580518473E-4</v>
      </c>
      <c r="E19">
        <v>5.4010940145868297E-2</v>
      </c>
      <c r="F19">
        <v>5.5776304105253395E-4</v>
      </c>
      <c r="G19">
        <v>1.49569615888507E-4</v>
      </c>
      <c r="H19">
        <v>1.92149661542509E-4</v>
      </c>
      <c r="I19">
        <v>3.1672368009561598E-4</v>
      </c>
      <c r="J19">
        <v>1.79902631823641E-4</v>
      </c>
      <c r="K19">
        <v>7.8318268303621999E-2</v>
      </c>
      <c r="L19">
        <v>5.3643914803504504E-4</v>
      </c>
      <c r="M19">
        <v>1.4834577993748499E-4</v>
      </c>
      <c r="N19">
        <v>2.9902838679233602E-4</v>
      </c>
      <c r="P19" t="str">
        <f t="shared" si="0"/>
        <v>^</v>
      </c>
      <c r="Q19" t="str">
        <f t="shared" si="1"/>
        <v>***</v>
      </c>
      <c r="R19" t="str">
        <f t="shared" si="2"/>
        <v>^</v>
      </c>
      <c r="S19" t="str">
        <f t="shared" si="3"/>
        <v>***</v>
      </c>
    </row>
    <row r="20" spans="1:19" x14ac:dyDescent="0.25">
      <c r="A20">
        <v>19</v>
      </c>
      <c r="B20" t="s">
        <v>37</v>
      </c>
      <c r="C20">
        <v>2.5067875209128399E-2</v>
      </c>
      <c r="D20">
        <v>3.2264601760402703E-2</v>
      </c>
      <c r="E20">
        <v>0.43719022924057199</v>
      </c>
      <c r="F20">
        <v>5.311343794536E-3</v>
      </c>
      <c r="G20">
        <v>2.8207103274627301E-2</v>
      </c>
      <c r="H20">
        <v>0.85064297910311304</v>
      </c>
      <c r="I20">
        <v>2.3774393821276399E-2</v>
      </c>
      <c r="J20">
        <v>3.2170303587095599E-2</v>
      </c>
      <c r="K20">
        <v>0.45989681470099197</v>
      </c>
      <c r="L20">
        <v>6.1774118858529299E-3</v>
      </c>
      <c r="M20">
        <v>2.8013385707138801E-2</v>
      </c>
      <c r="N20">
        <v>0.82546897584770496</v>
      </c>
      <c r="P20" t="str">
        <f t="shared" si="0"/>
        <v/>
      </c>
      <c r="Q20" t="str">
        <f t="shared" si="1"/>
        <v/>
      </c>
      <c r="R20" t="str">
        <f t="shared" si="2"/>
        <v/>
      </c>
      <c r="S20" t="str">
        <f t="shared" si="3"/>
        <v/>
      </c>
    </row>
    <row r="21" spans="1:19" x14ac:dyDescent="0.25">
      <c r="A21">
        <v>20</v>
      </c>
      <c r="B21" t="s">
        <v>38</v>
      </c>
      <c r="C21">
        <v>-2.4756666815083098E-2</v>
      </c>
      <c r="D21">
        <v>5.0331495973450498E-2</v>
      </c>
      <c r="E21">
        <v>0.62280964765519198</v>
      </c>
      <c r="F21">
        <v>-4.2799541005757502E-2</v>
      </c>
      <c r="G21">
        <v>4.32241528420629E-2</v>
      </c>
      <c r="H21">
        <v>0.32208784965189102</v>
      </c>
      <c r="I21">
        <v>-1.72387825028287E-2</v>
      </c>
      <c r="J21">
        <v>5.0315170471541201E-2</v>
      </c>
      <c r="K21">
        <v>0.73188736275463695</v>
      </c>
      <c r="L21">
        <v>-3.45915446310655E-2</v>
      </c>
      <c r="M21">
        <v>4.3073846070435302E-2</v>
      </c>
      <c r="N21">
        <v>0.42193117586226703</v>
      </c>
      <c r="P21" t="str">
        <f t="shared" si="0"/>
        <v/>
      </c>
      <c r="Q21" t="str">
        <f t="shared" si="1"/>
        <v/>
      </c>
      <c r="R21" t="str">
        <f t="shared" si="2"/>
        <v/>
      </c>
      <c r="S21" t="str">
        <f t="shared" si="3"/>
        <v/>
      </c>
    </row>
    <row r="22" spans="1:19" x14ac:dyDescent="0.25">
      <c r="A22">
        <v>21</v>
      </c>
      <c r="B22" t="s">
        <v>40</v>
      </c>
      <c r="C22">
        <v>-0.17097832209726599</v>
      </c>
      <c r="D22">
        <v>5.1626697994161502E-2</v>
      </c>
      <c r="E22">
        <v>9.2691220994367595E-4</v>
      </c>
      <c r="F22">
        <v>-0.139783929225723</v>
      </c>
      <c r="G22">
        <v>4.1146655920109097E-2</v>
      </c>
      <c r="H22">
        <v>6.8076107885554405E-4</v>
      </c>
      <c r="I22">
        <v>-0.17057522526312299</v>
      </c>
      <c r="J22">
        <v>5.15779405934867E-2</v>
      </c>
      <c r="K22">
        <v>9.4255373120200004E-4</v>
      </c>
      <c r="L22">
        <v>-0.139961679549921</v>
      </c>
      <c r="M22">
        <v>4.0943680386617998E-2</v>
      </c>
      <c r="N22">
        <v>6.2991576218135502E-4</v>
      </c>
      <c r="P22" t="str">
        <f t="shared" si="0"/>
        <v>***</v>
      </c>
      <c r="Q22" t="str">
        <f t="shared" si="1"/>
        <v>***</v>
      </c>
      <c r="R22" t="str">
        <f t="shared" si="2"/>
        <v>***</v>
      </c>
      <c r="S22" t="str">
        <f t="shared" si="3"/>
        <v>***</v>
      </c>
    </row>
    <row r="23" spans="1:19" x14ac:dyDescent="0.25">
      <c r="A23">
        <v>22</v>
      </c>
      <c r="B23" t="s">
        <v>41</v>
      </c>
      <c r="C23">
        <v>-0.191379115264324</v>
      </c>
      <c r="D23">
        <v>4.3844295977171301E-2</v>
      </c>
      <c r="E23" s="1">
        <v>1.27139162734435E-5</v>
      </c>
      <c r="F23">
        <v>-0.147044908137867</v>
      </c>
      <c r="G23">
        <v>3.4695504751363397E-2</v>
      </c>
      <c r="H23" s="1">
        <v>2.2536470772006101E-5</v>
      </c>
      <c r="I23">
        <v>-0.18669187506468399</v>
      </c>
      <c r="J23">
        <v>4.3620466091563399E-2</v>
      </c>
      <c r="K23" s="1">
        <v>1.8696493754522001E-5</v>
      </c>
      <c r="L23">
        <v>-0.14328256493694799</v>
      </c>
      <c r="M23">
        <v>3.4351633132578697E-2</v>
      </c>
      <c r="N23" s="1">
        <v>3.0319213113723099E-5</v>
      </c>
      <c r="P23" t="str">
        <f t="shared" si="0"/>
        <v>***</v>
      </c>
      <c r="Q23" t="str">
        <f t="shared" si="1"/>
        <v>***</v>
      </c>
      <c r="R23" t="str">
        <f t="shared" si="2"/>
        <v>***</v>
      </c>
      <c r="S23" t="str">
        <f t="shared" si="3"/>
        <v>***</v>
      </c>
    </row>
    <row r="24" spans="1:19" x14ac:dyDescent="0.25">
      <c r="A24">
        <v>23</v>
      </c>
      <c r="B24" t="s">
        <v>39</v>
      </c>
      <c r="C24">
        <v>-0.15627257651697701</v>
      </c>
      <c r="D24">
        <v>4.4445524590224501E-2</v>
      </c>
      <c r="E24">
        <v>4.3802257776770498E-4</v>
      </c>
      <c r="F24">
        <v>-0.13900766253720101</v>
      </c>
      <c r="G24">
        <v>3.5173961992831203E-2</v>
      </c>
      <c r="H24" s="1">
        <v>7.7499223453522393E-5</v>
      </c>
      <c r="I24">
        <v>-0.15139044654974801</v>
      </c>
      <c r="J24">
        <v>4.4320822940466797E-2</v>
      </c>
      <c r="K24">
        <v>6.3598205258941199E-4</v>
      </c>
      <c r="L24">
        <v>-0.136972266546565</v>
      </c>
      <c r="M24">
        <v>3.4918670795682401E-2</v>
      </c>
      <c r="N24" s="1">
        <v>8.7595511768257604E-5</v>
      </c>
      <c r="P24" t="str">
        <f t="shared" si="0"/>
        <v>***</v>
      </c>
      <c r="Q24" t="str">
        <f t="shared" si="1"/>
        <v>***</v>
      </c>
      <c r="R24" t="str">
        <f t="shared" si="2"/>
        <v>***</v>
      </c>
      <c r="S24" t="str">
        <f t="shared" si="3"/>
        <v>***</v>
      </c>
    </row>
    <row r="25" spans="1:19" x14ac:dyDescent="0.25">
      <c r="A25">
        <v>24</v>
      </c>
      <c r="B25" t="s">
        <v>43</v>
      </c>
      <c r="C25">
        <v>-8.3344892137923496E-2</v>
      </c>
      <c r="D25">
        <v>1.1200034516354899E-2</v>
      </c>
      <c r="E25" s="1">
        <v>9.9587005308876504E-14</v>
      </c>
      <c r="F25">
        <v>-7.5177732911784298E-2</v>
      </c>
      <c r="G25">
        <v>1.0090858723002E-2</v>
      </c>
      <c r="H25" s="1">
        <v>9.3281675834961295E-14</v>
      </c>
      <c r="I25">
        <v>-8.4144253375356595E-2</v>
      </c>
      <c r="J25">
        <v>1.1164891374896801E-2</v>
      </c>
      <c r="K25" s="1">
        <v>4.8294701571194297E-14</v>
      </c>
      <c r="L25">
        <v>-7.5553873135797894E-2</v>
      </c>
      <c r="M25">
        <v>1.0032054272677501E-2</v>
      </c>
      <c r="N25" s="1">
        <v>5.02582256584518E-14</v>
      </c>
      <c r="P25" t="str">
        <f t="shared" si="0"/>
        <v>***</v>
      </c>
      <c r="Q25" t="str">
        <f t="shared" si="1"/>
        <v>***</v>
      </c>
      <c r="R25" t="str">
        <f t="shared" si="2"/>
        <v>***</v>
      </c>
      <c r="S25" t="str">
        <f t="shared" si="3"/>
        <v>***</v>
      </c>
    </row>
    <row r="26" spans="1:19" x14ac:dyDescent="0.25">
      <c r="A26">
        <v>25</v>
      </c>
      <c r="B26" t="s">
        <v>44</v>
      </c>
      <c r="C26">
        <v>3.1554228801968502E-2</v>
      </c>
      <c r="D26">
        <v>2.3534292814645801E-2</v>
      </c>
      <c r="E26">
        <v>0.17999299992817899</v>
      </c>
      <c r="F26">
        <v>3.44963726540354E-2</v>
      </c>
      <c r="G26">
        <v>2.1393888817588701E-2</v>
      </c>
      <c r="H26">
        <v>0.10686611905167701</v>
      </c>
      <c r="I26">
        <v>3.0741255881525101E-2</v>
      </c>
      <c r="J26">
        <v>2.3416493485314601E-2</v>
      </c>
      <c r="K26">
        <v>0.189249151991154</v>
      </c>
      <c r="L26">
        <v>3.3270733952287898E-2</v>
      </c>
      <c r="M26">
        <v>2.1210475882493099E-2</v>
      </c>
      <c r="N26">
        <v>0.11674137600739</v>
      </c>
      <c r="P26" t="str">
        <f t="shared" si="0"/>
        <v/>
      </c>
      <c r="Q26" t="str">
        <f t="shared" si="1"/>
        <v/>
      </c>
      <c r="R26" t="str">
        <f t="shared" si="2"/>
        <v/>
      </c>
      <c r="S26" t="str">
        <f t="shared" si="3"/>
        <v/>
      </c>
    </row>
    <row r="27" spans="1:19" x14ac:dyDescent="0.25">
      <c r="A27">
        <v>26</v>
      </c>
      <c r="B27" t="s">
        <v>129</v>
      </c>
      <c r="C27">
        <v>0.24390231814853799</v>
      </c>
      <c r="D27">
        <v>0.29133049170390102</v>
      </c>
      <c r="E27">
        <v>0.40247932702150302</v>
      </c>
      <c r="F27">
        <v>0.29419284312284699</v>
      </c>
      <c r="G27">
        <v>0.26914864575241598</v>
      </c>
      <c r="H27">
        <v>0.27437198448664402</v>
      </c>
      <c r="I27">
        <v>-8.0380703860536695E-2</v>
      </c>
      <c r="J27">
        <v>3.6264604893432702E-2</v>
      </c>
      <c r="K27">
        <v>2.6656887179374901E-2</v>
      </c>
      <c r="L27">
        <v>-9.2288292907475505E-2</v>
      </c>
      <c r="M27">
        <v>3.2766426482474201E-2</v>
      </c>
      <c r="N27">
        <v>4.8542420046137399E-3</v>
      </c>
      <c r="P27" t="str">
        <f t="shared" si="0"/>
        <v/>
      </c>
      <c r="Q27" t="str">
        <f t="shared" si="1"/>
        <v/>
      </c>
      <c r="R27" t="str">
        <f t="shared" si="2"/>
        <v>*</v>
      </c>
      <c r="S27" t="str">
        <f t="shared" si="3"/>
        <v>**</v>
      </c>
    </row>
    <row r="28" spans="1:19" x14ac:dyDescent="0.25">
      <c r="A28">
        <v>27</v>
      </c>
      <c r="B28" t="s">
        <v>143</v>
      </c>
      <c r="C28">
        <v>-0.19822396213052501</v>
      </c>
      <c r="D28">
        <v>0.324322075668105</v>
      </c>
      <c r="E28">
        <v>0.54107063375922304</v>
      </c>
      <c r="F28">
        <v>-0.12676447373646499</v>
      </c>
      <c r="G28">
        <v>0.29942656024200198</v>
      </c>
      <c r="H28">
        <v>0.67203446321079596</v>
      </c>
      <c r="I28">
        <v>-0.50726512605941598</v>
      </c>
      <c r="J28">
        <v>0.140730603497742</v>
      </c>
      <c r="K28">
        <v>3.1274019676852399E-4</v>
      </c>
      <c r="L28">
        <v>-0.498072830919427</v>
      </c>
      <c r="M28">
        <v>0.13008979942516799</v>
      </c>
      <c r="N28">
        <v>1.2882990370564101E-4</v>
      </c>
      <c r="P28" t="str">
        <f t="shared" si="0"/>
        <v/>
      </c>
      <c r="Q28" t="str">
        <f t="shared" si="1"/>
        <v/>
      </c>
      <c r="R28" t="str">
        <f t="shared" si="2"/>
        <v>***</v>
      </c>
      <c r="S28" t="str">
        <f t="shared" si="3"/>
        <v>***</v>
      </c>
    </row>
    <row r="29" spans="1:19" x14ac:dyDescent="0.25">
      <c r="A29">
        <v>28</v>
      </c>
      <c r="B29" t="s">
        <v>46</v>
      </c>
      <c r="C29">
        <v>-0.128957405514394</v>
      </c>
      <c r="D29">
        <v>0.306889266163136</v>
      </c>
      <c r="E29">
        <v>0.67433331884035896</v>
      </c>
      <c r="F29">
        <v>-6.6689670226497896E-2</v>
      </c>
      <c r="G29">
        <v>0.283643887159028</v>
      </c>
      <c r="H29">
        <v>0.81411745811849401</v>
      </c>
      <c r="I29">
        <v>-0.45212112094013102</v>
      </c>
      <c r="J29">
        <v>9.88485612543131E-2</v>
      </c>
      <c r="K29" s="1">
        <v>4.7878190152506101E-6</v>
      </c>
      <c r="L29">
        <v>-0.45611280106838598</v>
      </c>
      <c r="M29">
        <v>9.1043752844908996E-2</v>
      </c>
      <c r="N29" s="1">
        <v>5.4481007309135702E-7</v>
      </c>
      <c r="P29" t="str">
        <f t="shared" si="0"/>
        <v/>
      </c>
      <c r="Q29" t="str">
        <f t="shared" si="1"/>
        <v/>
      </c>
      <c r="R29" t="str">
        <f t="shared" si="2"/>
        <v>***</v>
      </c>
      <c r="S29" t="str">
        <f t="shared" si="3"/>
        <v>***</v>
      </c>
    </row>
    <row r="30" spans="1:19" x14ac:dyDescent="0.25">
      <c r="A30">
        <v>29</v>
      </c>
      <c r="B30" t="s">
        <v>127</v>
      </c>
      <c r="C30">
        <v>-6.2787466085888102E-2</v>
      </c>
      <c r="D30">
        <v>0.31770074144696198</v>
      </c>
      <c r="E30">
        <v>0.84333389970291395</v>
      </c>
      <c r="F30">
        <v>-5.58842906200213E-4</v>
      </c>
      <c r="G30">
        <v>0.29359572657944899</v>
      </c>
      <c r="H30">
        <v>0.99848127265776399</v>
      </c>
      <c r="I30">
        <v>-0.40297463387414401</v>
      </c>
      <c r="J30">
        <v>0.13743348870172301</v>
      </c>
      <c r="K30">
        <v>3.36631767050699E-3</v>
      </c>
      <c r="L30">
        <v>-0.396567774235355</v>
      </c>
      <c r="M30">
        <v>0.126935281789823</v>
      </c>
      <c r="N30">
        <v>1.7830561581243299E-3</v>
      </c>
      <c r="P30" t="str">
        <f t="shared" si="0"/>
        <v/>
      </c>
      <c r="Q30" t="str">
        <f t="shared" si="1"/>
        <v/>
      </c>
      <c r="R30" t="str">
        <f t="shared" si="2"/>
        <v>**</v>
      </c>
      <c r="S30" t="str">
        <f t="shared" si="3"/>
        <v>**</v>
      </c>
    </row>
    <row r="31" spans="1:19" x14ac:dyDescent="0.25">
      <c r="A31">
        <v>30</v>
      </c>
      <c r="B31" t="s">
        <v>128</v>
      </c>
      <c r="C31">
        <v>-6.2375673332117298E-2</v>
      </c>
      <c r="D31">
        <v>0.31310706289121198</v>
      </c>
      <c r="E31">
        <v>0.84209444187826399</v>
      </c>
      <c r="F31">
        <v>6.65569134405853E-2</v>
      </c>
      <c r="G31">
        <v>0.289364436175441</v>
      </c>
      <c r="H31">
        <v>0.81808346348342398</v>
      </c>
      <c r="I31">
        <v>-0.39348639815319397</v>
      </c>
      <c r="J31">
        <v>0.115673208084382</v>
      </c>
      <c r="K31">
        <v>6.6966314812666504E-4</v>
      </c>
      <c r="L31">
        <v>-0.33227827294612999</v>
      </c>
      <c r="M31">
        <v>0.106685437027514</v>
      </c>
      <c r="N31">
        <v>1.8421902768940401E-3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0.42285110975679502</v>
      </c>
      <c r="D32">
        <v>0.42492133388147002</v>
      </c>
      <c r="E32">
        <v>0.31967402254279698</v>
      </c>
      <c r="F32">
        <v>0.39455715136513198</v>
      </c>
      <c r="G32">
        <v>0.39746555199580003</v>
      </c>
      <c r="H32">
        <v>0.32086464014494498</v>
      </c>
      <c r="I32">
        <v>5.55070534154836E-2</v>
      </c>
      <c r="J32">
        <v>0.30303613886632402</v>
      </c>
      <c r="K32">
        <v>0.854664829779061</v>
      </c>
      <c r="L32">
        <v>-2.62426619179153E-2</v>
      </c>
      <c r="M32">
        <v>0.29023459809352598</v>
      </c>
      <c r="N32">
        <v>0.92795442355872904</v>
      </c>
      <c r="P32" t="str">
        <f t="shared" si="4"/>
        <v/>
      </c>
      <c r="Q32" t="str">
        <f t="shared" si="5"/>
        <v/>
      </c>
      <c r="R32" t="str">
        <f t="shared" si="6"/>
        <v/>
      </c>
      <c r="S32" t="str">
        <f t="shared" si="7"/>
        <v/>
      </c>
    </row>
    <row r="33" spans="1:19" x14ac:dyDescent="0.25">
      <c r="A33">
        <v>32</v>
      </c>
      <c r="B33" t="s">
        <v>106</v>
      </c>
      <c r="C33">
        <v>-0.14139611468657701</v>
      </c>
      <c r="D33">
        <v>0.105510583300329</v>
      </c>
      <c r="E33">
        <v>0.18020857832495199</v>
      </c>
      <c r="F33">
        <v>-8.3849390849408498E-2</v>
      </c>
      <c r="G33">
        <v>9.6533330187081198E-2</v>
      </c>
      <c r="H33">
        <v>0.385062892346686</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62</v>
      </c>
      <c r="C34">
        <v>0.18082873632318899</v>
      </c>
      <c r="D34">
        <v>0.227239162120459</v>
      </c>
      <c r="E34">
        <v>0.42616924104342702</v>
      </c>
      <c r="F34">
        <v>0.16684205026294499</v>
      </c>
      <c r="G34">
        <v>0.20543950124438101</v>
      </c>
      <c r="H34">
        <v>0.41672131882063601</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54</v>
      </c>
      <c r="C35">
        <v>0.125382359519387</v>
      </c>
      <c r="D35">
        <v>0.26462675908545003</v>
      </c>
      <c r="E35">
        <v>0.63563660272238298</v>
      </c>
      <c r="F35">
        <v>0.154036556963976</v>
      </c>
      <c r="G35">
        <v>0.23964388150327301</v>
      </c>
      <c r="H35">
        <v>0.52037156677997798</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58</v>
      </c>
      <c r="C36">
        <v>0.34155040698080502</v>
      </c>
      <c r="D36">
        <v>0.23807330979936001</v>
      </c>
      <c r="E36">
        <v>0.15138861562241099</v>
      </c>
      <c r="F36">
        <v>0.29711820787594501</v>
      </c>
      <c r="G36">
        <v>0.21622728421774101</v>
      </c>
      <c r="H36">
        <v>0.16941021362436101</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61</v>
      </c>
      <c r="C37">
        <v>0.24643020687360101</v>
      </c>
      <c r="D37">
        <v>0.23125004717224401</v>
      </c>
      <c r="E37">
        <v>0.28658463711026499</v>
      </c>
      <c r="F37">
        <v>0.25274320974479803</v>
      </c>
      <c r="G37">
        <v>0.209332005089022</v>
      </c>
      <c r="H37">
        <v>0.227285956602331</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64</v>
      </c>
      <c r="C38">
        <v>0.23288798615025999</v>
      </c>
      <c r="D38">
        <v>0.270630448005722</v>
      </c>
      <c r="E38">
        <v>0.38949213526819398</v>
      </c>
      <c r="F38">
        <v>0.18206211765382399</v>
      </c>
      <c r="G38">
        <v>0.24538034644123799</v>
      </c>
      <c r="H38">
        <v>0.458112272883335</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47</v>
      </c>
      <c r="C39">
        <v>0.32608052264982301</v>
      </c>
      <c r="D39">
        <v>0.26659301022583898</v>
      </c>
      <c r="E39">
        <v>0.22127689635086101</v>
      </c>
      <c r="F39">
        <v>0.31810977738185298</v>
      </c>
      <c r="G39">
        <v>0.24255638630388299</v>
      </c>
      <c r="H39">
        <v>0.18969296282174999</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65</v>
      </c>
      <c r="C40">
        <v>0.31855416938432901</v>
      </c>
      <c r="D40">
        <v>0.25889549015250601</v>
      </c>
      <c r="E40">
        <v>0.21853411344597201</v>
      </c>
      <c r="F40">
        <v>0.25497030215524802</v>
      </c>
      <c r="G40">
        <v>0.234941122362124</v>
      </c>
      <c r="H40">
        <v>0.27781009804354201</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60</v>
      </c>
      <c r="C41">
        <v>0.24022426795502499</v>
      </c>
      <c r="D41">
        <v>0.25024145251186902</v>
      </c>
      <c r="E41">
        <v>0.337070352453683</v>
      </c>
      <c r="F41">
        <v>0.24649761864827999</v>
      </c>
      <c r="G41">
        <v>0.22738770609741099</v>
      </c>
      <c r="H41">
        <v>0.27834657694112902</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53</v>
      </c>
      <c r="C42">
        <v>-0.35157522670283903</v>
      </c>
      <c r="D42">
        <v>0.40581493866085699</v>
      </c>
      <c r="E42">
        <v>0.38630169317636198</v>
      </c>
      <c r="F42">
        <v>-0.36083097556643401</v>
      </c>
      <c r="G42">
        <v>0.37507066755386398</v>
      </c>
      <c r="H42">
        <v>0.33603220253353</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59</v>
      </c>
      <c r="C43">
        <v>0.18108293725109501</v>
      </c>
      <c r="D43">
        <v>0.24215394137836599</v>
      </c>
      <c r="E43">
        <v>0.45458025431694299</v>
      </c>
      <c r="F43">
        <v>0.15818141664236801</v>
      </c>
      <c r="G43">
        <v>0.21905293112193899</v>
      </c>
      <c r="H43">
        <v>0.47022375063796301</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67</v>
      </c>
      <c r="C44">
        <v>0.30285761128746702</v>
      </c>
      <c r="D44">
        <v>0.23553483702653399</v>
      </c>
      <c r="E44">
        <v>0.19850261745808401</v>
      </c>
      <c r="F44">
        <v>0.28661555051292797</v>
      </c>
      <c r="G44">
        <v>0.21400820152397301</v>
      </c>
      <c r="H44">
        <v>0.180481595492682</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66</v>
      </c>
      <c r="C45">
        <v>0.30566731304731498</v>
      </c>
      <c r="D45">
        <v>0.241042914950587</v>
      </c>
      <c r="E45">
        <v>0.20476106743106101</v>
      </c>
      <c r="F45">
        <v>0.29206364966458997</v>
      </c>
      <c r="G45">
        <v>0.21864312455190499</v>
      </c>
      <c r="H45">
        <v>0.18161440792564201</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49</v>
      </c>
      <c r="C46">
        <v>7.9592976761515999E-2</v>
      </c>
      <c r="D46">
        <v>0.31363810903309502</v>
      </c>
      <c r="E46">
        <v>0.79967070472675295</v>
      </c>
      <c r="F46">
        <v>6.6190151125011004E-2</v>
      </c>
      <c r="G46">
        <v>0.28356545290204199</v>
      </c>
      <c r="H46">
        <v>0.81543445435125295</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56</v>
      </c>
      <c r="C47">
        <v>0.53654138008281604</v>
      </c>
      <c r="D47">
        <v>0.27524580532938703</v>
      </c>
      <c r="E47">
        <v>5.1257556842972202E-2</v>
      </c>
      <c r="F47">
        <v>0.55210387431656105</v>
      </c>
      <c r="G47">
        <v>0.24950229810692301</v>
      </c>
      <c r="H47">
        <v>2.69100028372334E-2</v>
      </c>
      <c r="I47" t="s">
        <v>168</v>
      </c>
      <c r="J47" t="s">
        <v>168</v>
      </c>
      <c r="K47" t="s">
        <v>168</v>
      </c>
      <c r="L47" t="s">
        <v>168</v>
      </c>
      <c r="M47" t="s">
        <v>168</v>
      </c>
      <c r="N47" t="s">
        <v>168</v>
      </c>
      <c r="P47" t="str">
        <f t="shared" si="4"/>
        <v>^</v>
      </c>
      <c r="Q47" t="str">
        <f t="shared" si="5"/>
        <v>*</v>
      </c>
      <c r="R47" t="str">
        <f t="shared" si="6"/>
        <v/>
      </c>
      <c r="S47" t="str">
        <f t="shared" si="7"/>
        <v/>
      </c>
    </row>
    <row r="48" spans="1:19" x14ac:dyDescent="0.25">
      <c r="A48">
        <v>47</v>
      </c>
      <c r="B48" t="s">
        <v>52</v>
      </c>
      <c r="C48">
        <v>6.6862328409498198E-2</v>
      </c>
      <c r="D48">
        <v>0.36700916861654798</v>
      </c>
      <c r="E48">
        <v>0.85544018920898202</v>
      </c>
      <c r="F48">
        <v>7.1873303427459095E-2</v>
      </c>
      <c r="G48">
        <v>0.33535871443069898</v>
      </c>
      <c r="H48">
        <v>0.83029932754757096</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55</v>
      </c>
      <c r="C49">
        <v>0.15299880047867001</v>
      </c>
      <c r="D49">
        <v>0.27545738925520102</v>
      </c>
      <c r="E49">
        <v>0.578596846797508</v>
      </c>
      <c r="F49">
        <v>0.14109949115166001</v>
      </c>
      <c r="G49">
        <v>0.24803527051542101</v>
      </c>
      <c r="H49">
        <v>0.56944527743617102</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48</v>
      </c>
      <c r="C50">
        <v>0.24927262092705599</v>
      </c>
      <c r="D50">
        <v>0.33918199529434501</v>
      </c>
      <c r="E50">
        <v>0.46238644136021001</v>
      </c>
      <c r="F50">
        <v>0.18339710873759801</v>
      </c>
      <c r="G50">
        <v>0.30136763671435102</v>
      </c>
      <c r="H50">
        <v>0.54282312120836196</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50</v>
      </c>
      <c r="C51">
        <v>-0.135594797535419</v>
      </c>
      <c r="D51">
        <v>0.31448326026368001</v>
      </c>
      <c r="E51">
        <v>0.66634696146360906</v>
      </c>
      <c r="F51">
        <v>-9.1608720672096106E-2</v>
      </c>
      <c r="G51">
        <v>0.28710086736464602</v>
      </c>
      <c r="H51">
        <v>0.74966432820465401</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57</v>
      </c>
      <c r="C52">
        <v>9.6540022618847005E-2</v>
      </c>
      <c r="D52">
        <v>0.29811383187614499</v>
      </c>
      <c r="E52">
        <v>0.74606211885806295</v>
      </c>
      <c r="F52">
        <v>8.4775484919278998E-2</v>
      </c>
      <c r="G52">
        <v>0.27339266681695901</v>
      </c>
      <c r="H52">
        <v>0.75649487283962302</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51</v>
      </c>
      <c r="C53">
        <v>-0.116320314925969</v>
      </c>
      <c r="D53">
        <v>0.42831300982278903</v>
      </c>
      <c r="E53">
        <v>0.78594665316206602</v>
      </c>
      <c r="F53">
        <v>-5.9915169328765103E-2</v>
      </c>
      <c r="G53">
        <v>0.39753754212258802</v>
      </c>
      <c r="H53">
        <v>0.88019994743691898</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63</v>
      </c>
      <c r="C54">
        <v>9.8639660867516202E-2</v>
      </c>
      <c r="D54">
        <v>0.43549766627137598</v>
      </c>
      <c r="E54">
        <v>0.82081356020479601</v>
      </c>
      <c r="F54">
        <v>-1.36493369044052E-2</v>
      </c>
      <c r="G54">
        <v>0.39880398102213999</v>
      </c>
      <c r="H54">
        <v>0.97269718992032805</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74</v>
      </c>
      <c r="C55">
        <v>-0.73495236223495697</v>
      </c>
      <c r="D55">
        <v>0.37220567382136399</v>
      </c>
      <c r="E55">
        <v>4.8315072947243201E-2</v>
      </c>
      <c r="F55">
        <v>-0.75294129874496596</v>
      </c>
      <c r="G55">
        <v>0.34109268331741399</v>
      </c>
      <c r="H55">
        <v>2.7283402812223401E-2</v>
      </c>
      <c r="I55" t="s">
        <v>168</v>
      </c>
      <c r="J55" t="s">
        <v>168</v>
      </c>
      <c r="K55" t="s">
        <v>168</v>
      </c>
      <c r="L55" t="s">
        <v>168</v>
      </c>
      <c r="M55" t="s">
        <v>168</v>
      </c>
      <c r="N55" t="s">
        <v>168</v>
      </c>
      <c r="P55" t="str">
        <f t="shared" si="4"/>
        <v>*</v>
      </c>
      <c r="Q55" t="str">
        <f t="shared" si="5"/>
        <v>*</v>
      </c>
      <c r="R55" t="str">
        <f t="shared" si="6"/>
        <v/>
      </c>
      <c r="S55" t="str">
        <f t="shared" si="7"/>
        <v/>
      </c>
    </row>
    <row r="56" spans="1:19" x14ac:dyDescent="0.25">
      <c r="A56">
        <v>55</v>
      </c>
      <c r="B56" t="s">
        <v>71</v>
      </c>
      <c r="C56">
        <v>-0.53738342224730395</v>
      </c>
      <c r="D56">
        <v>0.38495878094491598</v>
      </c>
      <c r="E56">
        <v>0.16272938654517199</v>
      </c>
      <c r="F56">
        <v>-0.59495133649799103</v>
      </c>
      <c r="G56">
        <v>0.35245772448016399</v>
      </c>
      <c r="H56">
        <v>9.1409759755607695E-2</v>
      </c>
      <c r="I56" t="s">
        <v>168</v>
      </c>
      <c r="J56" t="s">
        <v>168</v>
      </c>
      <c r="K56" t="s">
        <v>168</v>
      </c>
      <c r="L56" t="s">
        <v>168</v>
      </c>
      <c r="M56" t="s">
        <v>168</v>
      </c>
      <c r="N56" t="s">
        <v>168</v>
      </c>
      <c r="P56" t="str">
        <f t="shared" si="4"/>
        <v/>
      </c>
      <c r="Q56" t="str">
        <f t="shared" si="5"/>
        <v>^</v>
      </c>
      <c r="R56" t="str">
        <f t="shared" si="6"/>
        <v/>
      </c>
      <c r="S56" t="str">
        <f t="shared" si="7"/>
        <v/>
      </c>
    </row>
    <row r="57" spans="1:19" x14ac:dyDescent="0.25">
      <c r="A57">
        <v>56</v>
      </c>
      <c r="B57" t="s">
        <v>72</v>
      </c>
      <c r="C57">
        <v>-0.50470923453991401</v>
      </c>
      <c r="D57">
        <v>0.37176763258100998</v>
      </c>
      <c r="E57">
        <v>0.17459278089174901</v>
      </c>
      <c r="F57">
        <v>-0.53765832711185402</v>
      </c>
      <c r="G57">
        <v>0.34108532824402898</v>
      </c>
      <c r="H57">
        <v>0.1149529509495</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79</v>
      </c>
      <c r="C58">
        <v>-0.58258175482322405</v>
      </c>
      <c r="D58">
        <v>0.36970348739204201</v>
      </c>
      <c r="E58">
        <v>0.115070032124657</v>
      </c>
      <c r="F58">
        <v>-0.64975092181981398</v>
      </c>
      <c r="G58">
        <v>0.33915864178379102</v>
      </c>
      <c r="H58">
        <v>5.5394013460342E-2</v>
      </c>
      <c r="I58" t="s">
        <v>168</v>
      </c>
      <c r="J58" t="s">
        <v>168</v>
      </c>
      <c r="K58" t="s">
        <v>168</v>
      </c>
      <c r="L58" t="s">
        <v>168</v>
      </c>
      <c r="M58" t="s">
        <v>168</v>
      </c>
      <c r="N58" t="s">
        <v>168</v>
      </c>
      <c r="P58" t="str">
        <f t="shared" si="4"/>
        <v/>
      </c>
      <c r="Q58" t="str">
        <f t="shared" si="5"/>
        <v>^</v>
      </c>
      <c r="R58" t="str">
        <f t="shared" si="6"/>
        <v/>
      </c>
      <c r="S58" t="str">
        <f t="shared" si="7"/>
        <v/>
      </c>
    </row>
    <row r="59" spans="1:19" x14ac:dyDescent="0.25">
      <c r="A59">
        <v>58</v>
      </c>
      <c r="B59" t="s">
        <v>82</v>
      </c>
      <c r="C59">
        <v>-0.56801329836283498</v>
      </c>
      <c r="D59">
        <v>0.39590947451546998</v>
      </c>
      <c r="E59">
        <v>0.151371181887303</v>
      </c>
      <c r="F59">
        <v>-0.63196917637065497</v>
      </c>
      <c r="G59">
        <v>0.363713084787258</v>
      </c>
      <c r="H59">
        <v>8.2290376108362595E-2</v>
      </c>
      <c r="I59" t="s">
        <v>168</v>
      </c>
      <c r="J59" t="s">
        <v>168</v>
      </c>
      <c r="K59" t="s">
        <v>168</v>
      </c>
      <c r="L59" t="s">
        <v>168</v>
      </c>
      <c r="M59" t="s">
        <v>168</v>
      </c>
      <c r="N59" t="s">
        <v>168</v>
      </c>
      <c r="P59" t="str">
        <f t="shared" si="4"/>
        <v/>
      </c>
      <c r="Q59" t="str">
        <f t="shared" si="5"/>
        <v>^</v>
      </c>
      <c r="R59" t="str">
        <f t="shared" si="6"/>
        <v/>
      </c>
      <c r="S59" t="str">
        <f t="shared" si="7"/>
        <v/>
      </c>
    </row>
    <row r="60" spans="1:19" x14ac:dyDescent="0.25">
      <c r="A60">
        <v>59</v>
      </c>
      <c r="B60" t="s">
        <v>70</v>
      </c>
      <c r="C60">
        <v>-0.55400272949814899</v>
      </c>
      <c r="D60">
        <v>0.39414968408204698</v>
      </c>
      <c r="E60">
        <v>0.15985353966957899</v>
      </c>
      <c r="F60">
        <v>-0.57998619633913595</v>
      </c>
      <c r="G60">
        <v>0.36106028932309397</v>
      </c>
      <c r="H60">
        <v>0.108198854426966</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68</v>
      </c>
      <c r="C61">
        <v>-0.366623162342682</v>
      </c>
      <c r="D61">
        <v>0.44813139228298998</v>
      </c>
      <c r="E61">
        <v>0.41329133552578201</v>
      </c>
      <c r="F61">
        <v>-0.37410407185856498</v>
      </c>
      <c r="G61">
        <v>0.41332310525770299</v>
      </c>
      <c r="H61">
        <v>0.36540558201182499</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78</v>
      </c>
      <c r="C62">
        <v>-0.553897264115642</v>
      </c>
      <c r="D62">
        <v>0.366393122789893</v>
      </c>
      <c r="E62">
        <v>0.13059576436088899</v>
      </c>
      <c r="F62">
        <v>-0.58437860711205303</v>
      </c>
      <c r="G62">
        <v>0.33549872736875103</v>
      </c>
      <c r="H62">
        <v>8.1539834374897105E-2</v>
      </c>
      <c r="I62" t="s">
        <v>168</v>
      </c>
      <c r="J62" t="s">
        <v>168</v>
      </c>
      <c r="K62" t="s">
        <v>168</v>
      </c>
      <c r="L62" t="s">
        <v>168</v>
      </c>
      <c r="M62" t="s">
        <v>168</v>
      </c>
      <c r="N62" t="s">
        <v>168</v>
      </c>
      <c r="P62" t="str">
        <f t="shared" si="4"/>
        <v/>
      </c>
      <c r="Q62" t="str">
        <f t="shared" si="5"/>
        <v>^</v>
      </c>
      <c r="R62" t="str">
        <f t="shared" si="6"/>
        <v/>
      </c>
      <c r="S62" t="str">
        <f t="shared" si="7"/>
        <v/>
      </c>
    </row>
    <row r="63" spans="1:19" x14ac:dyDescent="0.25">
      <c r="A63">
        <v>62</v>
      </c>
      <c r="B63" t="s">
        <v>75</v>
      </c>
      <c r="C63">
        <v>-0.585495466093649</v>
      </c>
      <c r="D63">
        <v>0.39615091211174402</v>
      </c>
      <c r="E63">
        <v>0.139418306603662</v>
      </c>
      <c r="F63">
        <v>-0.66890703686376596</v>
      </c>
      <c r="G63">
        <v>0.363911061145133</v>
      </c>
      <c r="H63">
        <v>6.6046814810744994E-2</v>
      </c>
      <c r="I63" t="s">
        <v>168</v>
      </c>
      <c r="J63" t="s">
        <v>168</v>
      </c>
      <c r="K63" t="s">
        <v>168</v>
      </c>
      <c r="L63" t="s">
        <v>168</v>
      </c>
      <c r="M63" t="s">
        <v>168</v>
      </c>
      <c r="N63" t="s">
        <v>168</v>
      </c>
      <c r="P63" t="str">
        <f t="shared" si="4"/>
        <v/>
      </c>
      <c r="Q63" t="str">
        <f t="shared" si="5"/>
        <v>^</v>
      </c>
      <c r="R63" t="str">
        <f t="shared" si="6"/>
        <v/>
      </c>
      <c r="S63" t="str">
        <f t="shared" si="7"/>
        <v/>
      </c>
    </row>
    <row r="64" spans="1:19" x14ac:dyDescent="0.25">
      <c r="A64">
        <v>63</v>
      </c>
      <c r="B64" t="s">
        <v>81</v>
      </c>
      <c r="C64">
        <v>-0.59240451278187201</v>
      </c>
      <c r="D64">
        <v>0.38011536620391601</v>
      </c>
      <c r="E64">
        <v>0.11911806164621901</v>
      </c>
      <c r="F64">
        <v>-0.66337342846177005</v>
      </c>
      <c r="G64">
        <v>0.34915842462188601</v>
      </c>
      <c r="H64">
        <v>5.7443485755716499E-2</v>
      </c>
      <c r="I64" t="s">
        <v>168</v>
      </c>
      <c r="J64" t="s">
        <v>168</v>
      </c>
      <c r="K64" t="s">
        <v>168</v>
      </c>
      <c r="L64" t="s">
        <v>168</v>
      </c>
      <c r="M64" t="s">
        <v>168</v>
      </c>
      <c r="N64" t="s">
        <v>168</v>
      </c>
      <c r="P64" t="str">
        <f t="shared" si="4"/>
        <v/>
      </c>
      <c r="Q64" t="str">
        <f t="shared" si="5"/>
        <v>^</v>
      </c>
      <c r="R64" t="str">
        <f t="shared" si="6"/>
        <v/>
      </c>
      <c r="S64" t="str">
        <f t="shared" si="7"/>
        <v/>
      </c>
    </row>
    <row r="65" spans="1:19" x14ac:dyDescent="0.25">
      <c r="A65">
        <v>64</v>
      </c>
      <c r="B65" t="s">
        <v>84</v>
      </c>
      <c r="C65">
        <v>-0.62234627134343501</v>
      </c>
      <c r="D65">
        <v>0.39714157200671502</v>
      </c>
      <c r="E65">
        <v>0.11709972641154601</v>
      </c>
      <c r="F65">
        <v>-0.719743538125587</v>
      </c>
      <c r="G65">
        <v>0.36477190875307403</v>
      </c>
      <c r="H65">
        <v>4.8480396576075002E-2</v>
      </c>
      <c r="I65" t="s">
        <v>168</v>
      </c>
      <c r="J65" t="s">
        <v>168</v>
      </c>
      <c r="K65" t="s">
        <v>168</v>
      </c>
      <c r="L65" t="s">
        <v>168</v>
      </c>
      <c r="M65" t="s">
        <v>168</v>
      </c>
      <c r="N65" t="s">
        <v>168</v>
      </c>
      <c r="P65" t="str">
        <f t="shared" si="4"/>
        <v/>
      </c>
      <c r="Q65" t="str">
        <f t="shared" si="5"/>
        <v>*</v>
      </c>
      <c r="R65" t="str">
        <f t="shared" si="6"/>
        <v/>
      </c>
      <c r="S65" t="str">
        <f t="shared" si="7"/>
        <v/>
      </c>
    </row>
    <row r="66" spans="1:19" x14ac:dyDescent="0.25">
      <c r="A66">
        <v>65</v>
      </c>
      <c r="B66" t="s">
        <v>77</v>
      </c>
      <c r="C66">
        <v>-0.65900455369748001</v>
      </c>
      <c r="D66">
        <v>0.37624740563071601</v>
      </c>
      <c r="E66">
        <v>7.98565175391968E-2</v>
      </c>
      <c r="F66">
        <v>-0.70486836989452994</v>
      </c>
      <c r="G66">
        <v>0.34496287869280101</v>
      </c>
      <c r="H66">
        <v>4.1021109244399598E-2</v>
      </c>
      <c r="I66" t="s">
        <v>168</v>
      </c>
      <c r="J66" t="s">
        <v>168</v>
      </c>
      <c r="K66" t="s">
        <v>168</v>
      </c>
      <c r="L66" t="s">
        <v>168</v>
      </c>
      <c r="M66" t="s">
        <v>168</v>
      </c>
      <c r="N66" t="s">
        <v>168</v>
      </c>
      <c r="P66" t="str">
        <f t="shared" si="4"/>
        <v>^</v>
      </c>
      <c r="Q66" t="str">
        <f t="shared" si="5"/>
        <v>*</v>
      </c>
      <c r="R66" t="str">
        <f t="shared" si="6"/>
        <v/>
      </c>
      <c r="S66" t="str">
        <f t="shared" si="7"/>
        <v/>
      </c>
    </row>
    <row r="67" spans="1:19" x14ac:dyDescent="0.25">
      <c r="A67">
        <v>66</v>
      </c>
      <c r="B67" t="s">
        <v>76</v>
      </c>
      <c r="C67">
        <v>-0.57523692539161497</v>
      </c>
      <c r="D67">
        <v>0.38755900386725001</v>
      </c>
      <c r="E67">
        <v>0.137740916765691</v>
      </c>
      <c r="F67">
        <v>-0.67957413449041904</v>
      </c>
      <c r="G67">
        <v>0.35541496178646398</v>
      </c>
      <c r="H67">
        <v>5.5868714192744501E-2</v>
      </c>
      <c r="I67" t="s">
        <v>168</v>
      </c>
      <c r="J67" t="s">
        <v>168</v>
      </c>
      <c r="K67" t="s">
        <v>168</v>
      </c>
      <c r="L67" t="s">
        <v>168</v>
      </c>
      <c r="M67" t="s">
        <v>168</v>
      </c>
      <c r="N67" t="s">
        <v>168</v>
      </c>
      <c r="P67" t="str">
        <f t="shared" si="4"/>
        <v/>
      </c>
      <c r="Q67" t="str">
        <f t="shared" si="5"/>
        <v>^</v>
      </c>
      <c r="R67" t="str">
        <f t="shared" si="6"/>
        <v/>
      </c>
      <c r="S67" t="str">
        <f t="shared" si="7"/>
        <v/>
      </c>
    </row>
    <row r="68" spans="1:19" x14ac:dyDescent="0.25">
      <c r="A68">
        <v>67</v>
      </c>
      <c r="B68" t="s">
        <v>80</v>
      </c>
      <c r="C68">
        <v>-0.54434382673307402</v>
      </c>
      <c r="D68">
        <v>0.39903203361043299</v>
      </c>
      <c r="E68">
        <v>0.1725169874052</v>
      </c>
      <c r="F68">
        <v>-0.55417391756141199</v>
      </c>
      <c r="G68">
        <v>0.36624624319067201</v>
      </c>
      <c r="H68">
        <v>0.13024959487189999</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69</v>
      </c>
      <c r="C69">
        <v>-0.48948535058561798</v>
      </c>
      <c r="D69">
        <v>0.50315445780178802</v>
      </c>
      <c r="E69">
        <v>0.33063621976824098</v>
      </c>
      <c r="F69">
        <v>-0.435830250849503</v>
      </c>
      <c r="G69">
        <v>0.46252069898913201</v>
      </c>
      <c r="H69">
        <v>0.34604239224824301</v>
      </c>
      <c r="I69" t="s">
        <v>168</v>
      </c>
      <c r="J69" t="s">
        <v>168</v>
      </c>
      <c r="K69" t="s">
        <v>168</v>
      </c>
      <c r="L69" t="s">
        <v>168</v>
      </c>
      <c r="M69" t="s">
        <v>168</v>
      </c>
      <c r="N69" t="s">
        <v>168</v>
      </c>
      <c r="P69" t="str">
        <f t="shared" si="4"/>
        <v/>
      </c>
      <c r="Q69" t="str">
        <f t="shared" si="5"/>
        <v/>
      </c>
      <c r="R69" t="str">
        <f t="shared" si="6"/>
        <v/>
      </c>
      <c r="S69" t="str">
        <f t="shared" si="7"/>
        <v/>
      </c>
    </row>
    <row r="70" spans="1:19" x14ac:dyDescent="0.25">
      <c r="A70">
        <v>69</v>
      </c>
      <c r="B70" t="s">
        <v>73</v>
      </c>
      <c r="C70">
        <v>-0.57092832552061501</v>
      </c>
      <c r="D70">
        <v>0.55951942264221199</v>
      </c>
      <c r="E70">
        <v>0.30754327885678001</v>
      </c>
      <c r="F70">
        <v>-0.60395712643188604</v>
      </c>
      <c r="G70">
        <v>0.51271020475323803</v>
      </c>
      <c r="H70">
        <v>0.238808654622891</v>
      </c>
      <c r="I70" t="s">
        <v>168</v>
      </c>
      <c r="J70" t="s">
        <v>168</v>
      </c>
      <c r="K70" t="s">
        <v>168</v>
      </c>
      <c r="L70" t="s">
        <v>168</v>
      </c>
      <c r="M70" t="s">
        <v>168</v>
      </c>
      <c r="N70" t="s">
        <v>168</v>
      </c>
      <c r="P70" t="str">
        <f t="shared" si="4"/>
        <v/>
      </c>
      <c r="Q70" t="str">
        <f t="shared" si="5"/>
        <v/>
      </c>
      <c r="R70" t="str">
        <f t="shared" si="6"/>
        <v/>
      </c>
      <c r="S70" t="str">
        <f t="shared" si="7"/>
        <v/>
      </c>
    </row>
    <row r="71" spans="1:19" x14ac:dyDescent="0.25">
      <c r="B71" t="s">
        <v>83</v>
      </c>
      <c r="C71">
        <v>-8.7725079479722801E-2</v>
      </c>
      <c r="D71">
        <v>0.65396388212804102</v>
      </c>
      <c r="E71">
        <v>0.893289011201161</v>
      </c>
      <c r="F71">
        <v>-0.16037183103230501</v>
      </c>
      <c r="G71">
        <v>0.61395181935181098</v>
      </c>
      <c r="H71">
        <v>0.79392871264026599</v>
      </c>
      <c r="I71" t="s">
        <v>168</v>
      </c>
      <c r="J71" t="s">
        <v>168</v>
      </c>
      <c r="K71" t="s">
        <v>168</v>
      </c>
      <c r="L71" t="s">
        <v>168</v>
      </c>
      <c r="M71" t="s">
        <v>168</v>
      </c>
      <c r="N71" t="s">
        <v>168</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0.124794640908602</v>
      </c>
      <c r="D2">
        <v>0.10064583398112301</v>
      </c>
      <c r="E2">
        <v>0.214998155199429</v>
      </c>
      <c r="F2">
        <v>0.107411640785791</v>
      </c>
      <c r="G2">
        <v>9.1070016701741099E-2</v>
      </c>
      <c r="H2">
        <v>0.23822292654009</v>
      </c>
      <c r="I2">
        <v>0.130784745899441</v>
      </c>
      <c r="J2">
        <v>0.100236417480738</v>
      </c>
      <c r="K2">
        <v>0.19197363945409299</v>
      </c>
      <c r="L2">
        <v>9.6592593233137E-2</v>
      </c>
      <c r="M2">
        <v>8.4384962030335006E-2</v>
      </c>
      <c r="N2">
        <v>0.25234755905045197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-7.8136627217295807E-2</v>
      </c>
      <c r="D3">
        <v>5.6482124282077398E-2</v>
      </c>
      <c r="E3">
        <v>0.166546284663</v>
      </c>
      <c r="F3">
        <v>-4.2063412619844101E-2</v>
      </c>
      <c r="G3">
        <v>4.9929213782391998E-2</v>
      </c>
      <c r="H3">
        <v>0.39952999178072501</v>
      </c>
      <c r="I3">
        <v>-6.7309878638706605E-2</v>
      </c>
      <c r="J3">
        <v>5.6109915661264401E-2</v>
      </c>
      <c r="K3">
        <v>0.23029179171174299</v>
      </c>
      <c r="L3">
        <v>-4.2873664241336602E-2</v>
      </c>
      <c r="M3">
        <v>4.7601207132676397E-2</v>
      </c>
      <c r="N3">
        <v>0.367756150343924</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-0.122499237832906</v>
      </c>
      <c r="D4">
        <v>5.95151480536565E-2</v>
      </c>
      <c r="E4">
        <v>3.9562619907541001E-2</v>
      </c>
      <c r="F4">
        <v>-9.5675952638718101E-2</v>
      </c>
      <c r="G4">
        <v>5.0042426182461901E-2</v>
      </c>
      <c r="H4">
        <v>5.5889436947614599E-2</v>
      </c>
      <c r="I4">
        <v>-0.11794758591941</v>
      </c>
      <c r="J4">
        <v>5.9170898684485503E-2</v>
      </c>
      <c r="K4">
        <v>4.6224475593122601E-2</v>
      </c>
      <c r="L4">
        <v>-0.10410830429578299</v>
      </c>
      <c r="M4">
        <v>4.6992071034198502E-2</v>
      </c>
      <c r="N4">
        <v>2.6729600463620901E-2</v>
      </c>
      <c r="P4" t="str">
        <f t="shared" si="0"/>
        <v>*</v>
      </c>
      <c r="Q4" t="str">
        <f t="shared" si="1"/>
        <v>^</v>
      </c>
      <c r="R4" t="str">
        <f t="shared" si="2"/>
        <v>*</v>
      </c>
      <c r="S4" t="str">
        <f t="shared" si="3"/>
        <v>*</v>
      </c>
    </row>
    <row r="5" spans="1:19" x14ac:dyDescent="0.25">
      <c r="A5">
        <v>4</v>
      </c>
      <c r="B5" t="s">
        <v>25</v>
      </c>
      <c r="C5">
        <v>6.9112004317745293E-2</v>
      </c>
      <c r="D5">
        <v>6.1222498154984303E-2</v>
      </c>
      <c r="E5">
        <v>0.25895431232219002</v>
      </c>
      <c r="F5">
        <v>7.21979765536232E-2</v>
      </c>
      <c r="G5">
        <v>5.2200607547775002E-2</v>
      </c>
      <c r="H5">
        <v>0.16663822145997101</v>
      </c>
      <c r="I5">
        <v>6.7132181491454904E-2</v>
      </c>
      <c r="J5">
        <v>6.0448520213433901E-2</v>
      </c>
      <c r="K5">
        <v>0.26675441943260603</v>
      </c>
      <c r="L5">
        <v>7.8959812407672705E-2</v>
      </c>
      <c r="M5">
        <v>5.1082088546727099E-2</v>
      </c>
      <c r="N5">
        <v>0.122166498402627</v>
      </c>
      <c r="P5" t="str">
        <f t="shared" si="0"/>
        <v/>
      </c>
      <c r="Q5" t="str">
        <f t="shared" si="1"/>
        <v/>
      </c>
      <c r="R5" t="str">
        <f t="shared" si="2"/>
        <v/>
      </c>
      <c r="S5" t="str">
        <f t="shared" si="3"/>
        <v/>
      </c>
    </row>
    <row r="6" spans="1:19" x14ac:dyDescent="0.25">
      <c r="A6">
        <v>5</v>
      </c>
      <c r="B6" t="s">
        <v>26</v>
      </c>
      <c r="C6">
        <v>-0.21858066631571299</v>
      </c>
      <c r="D6">
        <v>9.5429741885535505E-2</v>
      </c>
      <c r="E6">
        <v>2.1993050895263901E-2</v>
      </c>
      <c r="F6">
        <v>-0.154084600335022</v>
      </c>
      <c r="G6">
        <v>7.8578419316207598E-2</v>
      </c>
      <c r="H6">
        <v>4.9890425189061401E-2</v>
      </c>
      <c r="I6">
        <v>-0.22336702526058799</v>
      </c>
      <c r="J6">
        <v>9.4074359140976102E-2</v>
      </c>
      <c r="K6">
        <v>1.7579082540361401E-2</v>
      </c>
      <c r="L6">
        <v>-0.16111297684009601</v>
      </c>
      <c r="M6">
        <v>7.7221964416996997E-2</v>
      </c>
      <c r="N6">
        <v>3.6945838888253299E-2</v>
      </c>
      <c r="P6" t="str">
        <f t="shared" si="0"/>
        <v>*</v>
      </c>
      <c r="Q6" t="str">
        <f t="shared" si="1"/>
        <v>*</v>
      </c>
      <c r="R6" t="str">
        <f t="shared" si="2"/>
        <v>*</v>
      </c>
      <c r="S6" t="str">
        <f t="shared" si="3"/>
        <v>*</v>
      </c>
    </row>
    <row r="7" spans="1:19" x14ac:dyDescent="0.25">
      <c r="A7">
        <v>6</v>
      </c>
      <c r="B7" t="s">
        <v>30</v>
      </c>
      <c r="C7">
        <v>0.35582093240141499</v>
      </c>
      <c r="D7">
        <v>7.4418477594459506E-2</v>
      </c>
      <c r="E7" s="1">
        <v>1.7412021964258201E-6</v>
      </c>
      <c r="F7">
        <v>0.29309172557312302</v>
      </c>
      <c r="G7">
        <v>6.0232747048248499E-2</v>
      </c>
      <c r="H7" s="1">
        <v>1.13887372297579E-6</v>
      </c>
      <c r="I7">
        <v>0.341342073392923</v>
      </c>
      <c r="J7">
        <v>7.4128705496242994E-2</v>
      </c>
      <c r="K7" s="1">
        <v>4.1301742246258002E-6</v>
      </c>
      <c r="L7">
        <v>0.27933950912557098</v>
      </c>
      <c r="M7">
        <v>5.9638052905266803E-2</v>
      </c>
      <c r="N7" s="1">
        <v>2.81448174762739E-6</v>
      </c>
      <c r="P7" t="str">
        <f t="shared" si="0"/>
        <v>***</v>
      </c>
      <c r="Q7" t="str">
        <f t="shared" si="1"/>
        <v>***</v>
      </c>
      <c r="R7" t="str">
        <f t="shared" si="2"/>
        <v>***</v>
      </c>
      <c r="S7" t="str">
        <f t="shared" si="3"/>
        <v>***</v>
      </c>
    </row>
    <row r="8" spans="1:19" x14ac:dyDescent="0.25">
      <c r="A8">
        <v>7</v>
      </c>
      <c r="B8" t="s">
        <v>27</v>
      </c>
      <c r="C8">
        <v>0.33040769194170699</v>
      </c>
      <c r="D8">
        <v>9.9314108275535495E-2</v>
      </c>
      <c r="E8">
        <v>8.7819198255190101E-4</v>
      </c>
      <c r="F8">
        <v>0.30275872406224003</v>
      </c>
      <c r="G8">
        <v>8.3488643457678202E-2</v>
      </c>
      <c r="H8">
        <v>2.8745991349416898E-4</v>
      </c>
      <c r="I8">
        <v>0.29183448872078699</v>
      </c>
      <c r="J8">
        <v>9.8315735877825106E-2</v>
      </c>
      <c r="K8">
        <v>2.9941335988841202E-3</v>
      </c>
      <c r="L8">
        <v>0.2601037347288</v>
      </c>
      <c r="M8">
        <v>8.1789353915567603E-2</v>
      </c>
      <c r="N8">
        <v>1.4719063234783301E-3</v>
      </c>
      <c r="P8" t="str">
        <f t="shared" si="0"/>
        <v>***</v>
      </c>
      <c r="Q8" t="str">
        <f t="shared" si="1"/>
        <v>***</v>
      </c>
      <c r="R8" t="str">
        <f t="shared" si="2"/>
        <v>**</v>
      </c>
      <c r="S8" t="str">
        <f t="shared" si="3"/>
        <v>**</v>
      </c>
    </row>
    <row r="9" spans="1:19" x14ac:dyDescent="0.25">
      <c r="A9">
        <v>8</v>
      </c>
      <c r="B9" t="s">
        <v>29</v>
      </c>
      <c r="C9">
        <v>0.14807230774760699</v>
      </c>
      <c r="D9">
        <v>7.2067571379470396E-2</v>
      </c>
      <c r="E9">
        <v>3.9914603432489398E-2</v>
      </c>
      <c r="F9">
        <v>0.104010131896874</v>
      </c>
      <c r="G9">
        <v>5.8323505733460797E-2</v>
      </c>
      <c r="H9">
        <v>7.4532393082623397E-2</v>
      </c>
      <c r="I9">
        <v>0.145465759939781</v>
      </c>
      <c r="J9">
        <v>7.1854757644098599E-2</v>
      </c>
      <c r="K9">
        <v>4.2924735969241998E-2</v>
      </c>
      <c r="L9">
        <v>0.102939797401063</v>
      </c>
      <c r="M9">
        <v>5.7914766515239698E-2</v>
      </c>
      <c r="N9">
        <v>7.54965137159615E-2</v>
      </c>
      <c r="P9" t="str">
        <f t="shared" si="0"/>
        <v>*</v>
      </c>
      <c r="Q9" t="str">
        <f t="shared" si="1"/>
        <v>^</v>
      </c>
      <c r="R9" t="str">
        <f t="shared" si="2"/>
        <v>*</v>
      </c>
      <c r="S9" t="str">
        <f t="shared" si="3"/>
        <v>^</v>
      </c>
    </row>
    <row r="10" spans="1:19" x14ac:dyDescent="0.25">
      <c r="A10">
        <v>9</v>
      </c>
      <c r="B10" t="s">
        <v>28</v>
      </c>
      <c r="C10">
        <v>0.18410583183594101</v>
      </c>
      <c r="D10">
        <v>0.14270104408832801</v>
      </c>
      <c r="E10">
        <v>0.196998388328019</v>
      </c>
      <c r="F10">
        <v>0.17565876300431399</v>
      </c>
      <c r="G10">
        <v>0.12135714764844199</v>
      </c>
      <c r="H10">
        <v>0.147770101136982</v>
      </c>
      <c r="I10">
        <v>0.13768267071249701</v>
      </c>
      <c r="J10">
        <v>0.139806784311234</v>
      </c>
      <c r="K10">
        <v>0.32471898392637299</v>
      </c>
      <c r="L10">
        <v>0.13429067617628301</v>
      </c>
      <c r="M10">
        <v>0.118275294254324</v>
      </c>
      <c r="N10">
        <v>0.25620454781750701</v>
      </c>
      <c r="P10" t="str">
        <f t="shared" si="0"/>
        <v/>
      </c>
      <c r="Q10" t="str">
        <f t="shared" si="1"/>
        <v/>
      </c>
      <c r="R10" t="str">
        <f t="shared" si="2"/>
        <v/>
      </c>
      <c r="S10" t="str">
        <f t="shared" si="3"/>
        <v/>
      </c>
    </row>
    <row r="11" spans="1:19" x14ac:dyDescent="0.25">
      <c r="A11">
        <v>10</v>
      </c>
      <c r="B11" t="s">
        <v>31</v>
      </c>
      <c r="C11">
        <v>-4.607887039078E-2</v>
      </c>
      <c r="D11">
        <v>1.6547743894719701E-2</v>
      </c>
      <c r="E11">
        <v>5.3593565151152101E-3</v>
      </c>
      <c r="F11">
        <v>-4.37334136910872E-2</v>
      </c>
      <c r="G11">
        <v>1.4527529111746901E-2</v>
      </c>
      <c r="H11">
        <v>2.60919217156767E-3</v>
      </c>
      <c r="I11">
        <v>-4.43491783632474E-2</v>
      </c>
      <c r="J11">
        <v>1.6450228685191099E-2</v>
      </c>
      <c r="K11">
        <v>7.0185840275307498E-3</v>
      </c>
      <c r="L11">
        <v>-4.3182155882737799E-2</v>
      </c>
      <c r="M11">
        <v>1.4401582138678801E-2</v>
      </c>
      <c r="N11">
        <v>2.7137325483393899E-3</v>
      </c>
      <c r="P11" t="str">
        <f t="shared" si="0"/>
        <v>**</v>
      </c>
      <c r="Q11" t="str">
        <f t="shared" si="1"/>
        <v>**</v>
      </c>
      <c r="R11" t="str">
        <f t="shared" si="2"/>
        <v>**</v>
      </c>
      <c r="S11" t="str">
        <f t="shared" si="3"/>
        <v>**</v>
      </c>
    </row>
    <row r="12" spans="1:19" x14ac:dyDescent="0.25">
      <c r="A12">
        <v>11</v>
      </c>
      <c r="B12" t="s">
        <v>171</v>
      </c>
      <c r="C12">
        <v>-0.129933905271408</v>
      </c>
      <c r="D12">
        <v>7.5327820619733296E-2</v>
      </c>
      <c r="E12">
        <v>8.4543228446336299E-2</v>
      </c>
      <c r="F12">
        <v>-0.11845242926798399</v>
      </c>
      <c r="G12">
        <v>6.8559033372172798E-2</v>
      </c>
      <c r="H12">
        <v>8.4034207889627094E-2</v>
      </c>
      <c r="I12">
        <v>-0.147445108801564</v>
      </c>
      <c r="J12">
        <v>7.4815224616353704E-2</v>
      </c>
      <c r="K12">
        <v>4.8747882218503798E-2</v>
      </c>
      <c r="L12">
        <v>-0.12807097800264799</v>
      </c>
      <c r="M12">
        <v>6.7937277975483198E-2</v>
      </c>
      <c r="N12">
        <v>5.94115392617739E-2</v>
      </c>
      <c r="P12" t="str">
        <f t="shared" si="0"/>
        <v>^</v>
      </c>
      <c r="Q12" t="str">
        <f t="shared" si="1"/>
        <v>^</v>
      </c>
      <c r="R12" t="str">
        <f t="shared" si="2"/>
        <v>*</v>
      </c>
      <c r="S12" t="str">
        <f t="shared" si="3"/>
        <v>^</v>
      </c>
    </row>
    <row r="13" spans="1:19" x14ac:dyDescent="0.25">
      <c r="A13">
        <v>12</v>
      </c>
      <c r="B13" t="s">
        <v>32</v>
      </c>
      <c r="C13">
        <v>1.3025163696089101E-2</v>
      </c>
      <c r="D13">
        <v>3.6282517107510098E-2</v>
      </c>
      <c r="E13">
        <v>0.719600448960387</v>
      </c>
      <c r="F13">
        <v>-9.3090310085793999E-3</v>
      </c>
      <c r="G13">
        <v>3.1235192944881598E-2</v>
      </c>
      <c r="H13">
        <v>0.76568010903671901</v>
      </c>
      <c r="I13">
        <v>1.9690405620017299E-2</v>
      </c>
      <c r="J13">
        <v>3.6109880453163698E-2</v>
      </c>
      <c r="K13">
        <v>0.58555314930975899</v>
      </c>
      <c r="L13">
        <v>-2.9801911551804801E-3</v>
      </c>
      <c r="M13">
        <v>3.09338056024515E-2</v>
      </c>
      <c r="N13">
        <v>0.92324981623889402</v>
      </c>
      <c r="P13" t="str">
        <f t="shared" si="0"/>
        <v/>
      </c>
      <c r="Q13" t="str">
        <f t="shared" si="1"/>
        <v/>
      </c>
      <c r="R13" t="str">
        <f t="shared" si="2"/>
        <v/>
      </c>
      <c r="S13" t="str">
        <f t="shared" si="3"/>
        <v/>
      </c>
    </row>
    <row r="14" spans="1:19" x14ac:dyDescent="0.25">
      <c r="A14">
        <v>13</v>
      </c>
      <c r="B14" t="s">
        <v>33</v>
      </c>
      <c r="C14">
        <v>4.36386881227133E-2</v>
      </c>
      <c r="D14">
        <v>1.12317394196303E-2</v>
      </c>
      <c r="E14">
        <v>1.02203191759354E-4</v>
      </c>
      <c r="F14">
        <v>3.5854660915037299E-2</v>
      </c>
      <c r="G14">
        <v>9.7251085886656194E-3</v>
      </c>
      <c r="H14">
        <v>2.27079716423624E-4</v>
      </c>
      <c r="I14">
        <v>4.19220165599693E-2</v>
      </c>
      <c r="J14">
        <v>1.1133101065462701E-2</v>
      </c>
      <c r="K14">
        <v>1.6619673330009501E-4</v>
      </c>
      <c r="L14">
        <v>3.3575978210768603E-2</v>
      </c>
      <c r="M14">
        <v>9.5535842585963999E-3</v>
      </c>
      <c r="N14">
        <v>4.4059893568604801E-4</v>
      </c>
      <c r="P14" t="str">
        <f t="shared" si="0"/>
        <v>***</v>
      </c>
      <c r="Q14" t="str">
        <f t="shared" si="1"/>
        <v>***</v>
      </c>
      <c r="R14" t="str">
        <f t="shared" si="2"/>
        <v>***</v>
      </c>
      <c r="S14" t="str">
        <f t="shared" si="3"/>
        <v>***</v>
      </c>
    </row>
    <row r="15" spans="1:19" x14ac:dyDescent="0.25">
      <c r="A15">
        <v>14</v>
      </c>
      <c r="B15" t="s">
        <v>117</v>
      </c>
      <c r="C15">
        <v>2.4749813068936401E-2</v>
      </c>
      <c r="D15">
        <v>1.62481724835816E-2</v>
      </c>
      <c r="E15">
        <v>0.127699490701908</v>
      </c>
      <c r="F15">
        <v>2.9129678237612401E-2</v>
      </c>
      <c r="G15">
        <v>1.4171877002467701E-2</v>
      </c>
      <c r="H15">
        <v>3.9834922646240299E-2</v>
      </c>
      <c r="I15">
        <v>2.5541434759242199E-2</v>
      </c>
      <c r="J15">
        <v>1.60271019665084E-2</v>
      </c>
      <c r="K15">
        <v>0.11101663429854</v>
      </c>
      <c r="L15">
        <v>3.03295854133745E-2</v>
      </c>
      <c r="M15">
        <v>1.39079831935874E-2</v>
      </c>
      <c r="N15">
        <v>2.9203237235780201E-2</v>
      </c>
      <c r="P15" t="str">
        <f t="shared" si="0"/>
        <v/>
      </c>
      <c r="Q15" t="str">
        <f t="shared" si="1"/>
        <v>*</v>
      </c>
      <c r="R15" t="str">
        <f t="shared" si="2"/>
        <v/>
      </c>
      <c r="S15" t="str">
        <f t="shared" si="3"/>
        <v>*</v>
      </c>
    </row>
    <row r="16" spans="1:19" x14ac:dyDescent="0.25">
      <c r="A16">
        <v>15</v>
      </c>
      <c r="B16" t="s">
        <v>34</v>
      </c>
      <c r="C16">
        <v>4.2109879392592401E-3</v>
      </c>
      <c r="D16">
        <v>1.0494765351498499E-3</v>
      </c>
      <c r="E16" s="1">
        <v>6.0087972313827003E-5</v>
      </c>
      <c r="F16">
        <v>3.50513543915588E-3</v>
      </c>
      <c r="G16">
        <v>8.4424445465181496E-4</v>
      </c>
      <c r="H16" s="1">
        <v>3.2986824247091897E-5</v>
      </c>
      <c r="I16">
        <v>4.2287437884774102E-3</v>
      </c>
      <c r="J16">
        <v>1.0443189525396899E-3</v>
      </c>
      <c r="K16" s="1">
        <v>5.13746197194909E-5</v>
      </c>
      <c r="L16">
        <v>3.6389230755169799E-3</v>
      </c>
      <c r="M16">
        <v>8.3178273733215105E-4</v>
      </c>
      <c r="N16" s="1">
        <v>1.21517101294718E-5</v>
      </c>
      <c r="P16" t="str">
        <f t="shared" si="0"/>
        <v>***</v>
      </c>
      <c r="Q16" t="str">
        <f t="shared" si="1"/>
        <v>***</v>
      </c>
      <c r="R16" t="str">
        <f t="shared" si="2"/>
        <v>***</v>
      </c>
      <c r="S16" t="str">
        <f t="shared" si="3"/>
        <v>***</v>
      </c>
    </row>
    <row r="17" spans="1:19" x14ac:dyDescent="0.25">
      <c r="A17">
        <v>16</v>
      </c>
      <c r="B17" t="s">
        <v>35</v>
      </c>
      <c r="C17">
        <v>1.13470720527157E-4</v>
      </c>
      <c r="D17">
        <v>5.15821879374972E-4</v>
      </c>
      <c r="E17">
        <v>0.82588639343451198</v>
      </c>
      <c r="F17">
        <v>1.26306726422886E-4</v>
      </c>
      <c r="G17">
        <v>4.7085196288693901E-4</v>
      </c>
      <c r="H17">
        <v>0.78850576671211503</v>
      </c>
      <c r="I17" s="1">
        <v>5.8232693832778199E-5</v>
      </c>
      <c r="J17">
        <v>5.0820994168383196E-4</v>
      </c>
      <c r="K17">
        <v>0.90877491554483703</v>
      </c>
      <c r="L17" s="1">
        <v>5.5569554875939002E-5</v>
      </c>
      <c r="M17">
        <v>4.6635394277159102E-4</v>
      </c>
      <c r="N17">
        <v>0.90515060235834999</v>
      </c>
      <c r="P17" t="str">
        <f t="shared" si="0"/>
        <v/>
      </c>
      <c r="Q17" t="str">
        <f t="shared" si="1"/>
        <v/>
      </c>
      <c r="R17" t="str">
        <f t="shared" si="2"/>
        <v/>
      </c>
      <c r="S17" t="str">
        <f t="shared" si="3"/>
        <v/>
      </c>
    </row>
    <row r="18" spans="1:19" x14ac:dyDescent="0.25">
      <c r="A18">
        <v>17</v>
      </c>
      <c r="B18" t="s">
        <v>36</v>
      </c>
      <c r="C18">
        <v>2.2228787127165399E-4</v>
      </c>
      <c r="D18">
        <v>2.63953881844472E-4</v>
      </c>
      <c r="E18">
        <v>0.39970588475428698</v>
      </c>
      <c r="F18">
        <v>3.6243836697411302E-4</v>
      </c>
      <c r="G18">
        <v>2.1740391665283601E-4</v>
      </c>
      <c r="H18">
        <v>9.54905922379162E-2</v>
      </c>
      <c r="I18">
        <v>1.7218863917808501E-4</v>
      </c>
      <c r="J18">
        <v>2.6226718031231299E-4</v>
      </c>
      <c r="K18">
        <v>0.51147736589589499</v>
      </c>
      <c r="L18">
        <v>3.3926693205275899E-4</v>
      </c>
      <c r="M18">
        <v>2.15624019646103E-4</v>
      </c>
      <c r="N18">
        <v>0.115621827500584</v>
      </c>
      <c r="P18" t="str">
        <f t="shared" si="0"/>
        <v/>
      </c>
      <c r="Q18" t="str">
        <f t="shared" si="1"/>
        <v>^</v>
      </c>
      <c r="R18" t="str">
        <f t="shared" si="2"/>
        <v/>
      </c>
      <c r="S18" t="str">
        <f t="shared" si="3"/>
        <v/>
      </c>
    </row>
    <row r="19" spans="1:19" x14ac:dyDescent="0.25">
      <c r="A19">
        <v>18</v>
      </c>
      <c r="B19" t="s">
        <v>37</v>
      </c>
      <c r="C19">
        <v>-1.1846639699585999E-2</v>
      </c>
      <c r="D19">
        <v>4.66986389363594E-2</v>
      </c>
      <c r="E19">
        <v>0.79974065256321403</v>
      </c>
      <c r="F19">
        <v>-2.5188580117496601E-2</v>
      </c>
      <c r="G19">
        <v>4.0967602364347599E-2</v>
      </c>
      <c r="H19">
        <v>0.53865943131087102</v>
      </c>
      <c r="I19">
        <v>-1.8163591132611401E-3</v>
      </c>
      <c r="J19">
        <v>4.6420163522886103E-2</v>
      </c>
      <c r="K19">
        <v>0.96878780562979105</v>
      </c>
      <c r="L19">
        <v>-1.7243748674841901E-2</v>
      </c>
      <c r="M19">
        <v>4.05519321043901E-2</v>
      </c>
      <c r="N19">
        <v>0.67067170236191698</v>
      </c>
      <c r="P19" t="str">
        <f t="shared" si="0"/>
        <v/>
      </c>
      <c r="Q19" t="str">
        <f t="shared" si="1"/>
        <v/>
      </c>
      <c r="R19" t="str">
        <f t="shared" si="2"/>
        <v/>
      </c>
      <c r="S19" t="str">
        <f t="shared" si="3"/>
        <v/>
      </c>
    </row>
    <row r="20" spans="1:19" x14ac:dyDescent="0.25">
      <c r="A20">
        <v>19</v>
      </c>
      <c r="B20" t="s">
        <v>38</v>
      </c>
      <c r="C20">
        <v>-1.0737834288707599E-2</v>
      </c>
      <c r="D20">
        <v>7.2043876686225694E-2</v>
      </c>
      <c r="E20">
        <v>0.88151752565727604</v>
      </c>
      <c r="F20">
        <v>-3.7739622502066097E-2</v>
      </c>
      <c r="G20">
        <v>6.2991680089734894E-2</v>
      </c>
      <c r="H20">
        <v>0.549092366720764</v>
      </c>
      <c r="I20">
        <v>6.4221637202274097E-3</v>
      </c>
      <c r="J20">
        <v>7.1892451114391895E-2</v>
      </c>
      <c r="K20">
        <v>0.92881953053438804</v>
      </c>
      <c r="L20">
        <v>-3.17030008583426E-2</v>
      </c>
      <c r="M20">
        <v>6.2454629347427897E-2</v>
      </c>
      <c r="N20">
        <v>0.61172231130834998</v>
      </c>
      <c r="P20" t="str">
        <f t="shared" si="0"/>
        <v/>
      </c>
      <c r="Q20" t="str">
        <f t="shared" si="1"/>
        <v/>
      </c>
      <c r="R20" t="str">
        <f t="shared" si="2"/>
        <v/>
      </c>
      <c r="S20" t="str">
        <f t="shared" si="3"/>
        <v/>
      </c>
    </row>
    <row r="21" spans="1:19" x14ac:dyDescent="0.25">
      <c r="A21">
        <v>20</v>
      </c>
      <c r="B21" t="s">
        <v>40</v>
      </c>
      <c r="C21">
        <v>-0.112509581998716</v>
      </c>
      <c r="D21">
        <v>7.8029407618682101E-2</v>
      </c>
      <c r="E21">
        <v>0.14933427753147699</v>
      </c>
      <c r="F21">
        <v>-8.8448678300206196E-2</v>
      </c>
      <c r="G21">
        <v>6.2650330630398404E-2</v>
      </c>
      <c r="H21">
        <v>0.15801383462152499</v>
      </c>
      <c r="I21">
        <v>-0.10652593954090001</v>
      </c>
      <c r="J21">
        <v>7.7595256264566606E-2</v>
      </c>
      <c r="K21">
        <v>0.16980182037047101</v>
      </c>
      <c r="L21">
        <v>-8.8362773309766399E-2</v>
      </c>
      <c r="M21">
        <v>6.1815476840582403E-2</v>
      </c>
      <c r="N21">
        <v>0.15287196260875299</v>
      </c>
      <c r="P21" t="str">
        <f t="shared" si="0"/>
        <v/>
      </c>
      <c r="Q21" t="str">
        <f t="shared" si="1"/>
        <v/>
      </c>
      <c r="R21" t="str">
        <f t="shared" si="2"/>
        <v/>
      </c>
      <c r="S21" t="str">
        <f t="shared" si="3"/>
        <v/>
      </c>
    </row>
    <row r="22" spans="1:19" x14ac:dyDescent="0.25">
      <c r="A22">
        <v>21</v>
      </c>
      <c r="B22" t="s">
        <v>41</v>
      </c>
      <c r="C22">
        <v>-0.155378730933523</v>
      </c>
      <c r="D22">
        <v>6.2672575750611595E-2</v>
      </c>
      <c r="E22">
        <v>1.3167225768471799E-2</v>
      </c>
      <c r="F22">
        <v>-0.123507961249762</v>
      </c>
      <c r="G22">
        <v>4.97767187631762E-2</v>
      </c>
      <c r="H22">
        <v>1.30926366698778E-2</v>
      </c>
      <c r="I22">
        <v>-0.161776840762375</v>
      </c>
      <c r="J22">
        <v>6.22370828604287E-2</v>
      </c>
      <c r="K22">
        <v>9.3396643302983105E-3</v>
      </c>
      <c r="L22">
        <v>-0.132474829103082</v>
      </c>
      <c r="M22">
        <v>4.9009515112599399E-2</v>
      </c>
      <c r="N22">
        <v>6.8707847330695803E-3</v>
      </c>
      <c r="P22" t="str">
        <f t="shared" si="0"/>
        <v>*</v>
      </c>
      <c r="Q22" t="str">
        <f t="shared" si="1"/>
        <v>*</v>
      </c>
      <c r="R22" t="str">
        <f t="shared" si="2"/>
        <v>**</v>
      </c>
      <c r="S22" t="str">
        <f t="shared" si="3"/>
        <v>**</v>
      </c>
    </row>
    <row r="23" spans="1:19" x14ac:dyDescent="0.25">
      <c r="A23">
        <v>22</v>
      </c>
      <c r="B23" t="s">
        <v>39</v>
      </c>
      <c r="C23">
        <v>-8.0296319603528593E-2</v>
      </c>
      <c r="D23">
        <v>6.5679594200440006E-2</v>
      </c>
      <c r="E23">
        <v>0.22150125160232501</v>
      </c>
      <c r="F23">
        <v>-8.4589159315491394E-2</v>
      </c>
      <c r="G23">
        <v>5.28726723548519E-2</v>
      </c>
      <c r="H23">
        <v>0.10962844562436699</v>
      </c>
      <c r="I23">
        <v>-7.0857872420000703E-2</v>
      </c>
      <c r="J23">
        <v>6.5136827725286506E-2</v>
      </c>
      <c r="K23">
        <v>0.27666964026917001</v>
      </c>
      <c r="L23">
        <v>-7.9992162327102406E-2</v>
      </c>
      <c r="M23">
        <v>5.1963444891170898E-2</v>
      </c>
      <c r="N23">
        <v>0.123708386589046</v>
      </c>
      <c r="P23" t="str">
        <f t="shared" si="0"/>
        <v/>
      </c>
      <c r="Q23" t="str">
        <f t="shared" si="1"/>
        <v/>
      </c>
      <c r="R23" t="str">
        <f t="shared" si="2"/>
        <v/>
      </c>
      <c r="S23" t="str">
        <f t="shared" si="3"/>
        <v/>
      </c>
    </row>
    <row r="24" spans="1:19" x14ac:dyDescent="0.25">
      <c r="A24">
        <v>23</v>
      </c>
      <c r="B24" t="s">
        <v>43</v>
      </c>
      <c r="C24">
        <v>-8.3677830615130094E-2</v>
      </c>
      <c r="D24">
        <v>1.67749020673412E-2</v>
      </c>
      <c r="E24" s="1">
        <v>6.0920695799104905E-7</v>
      </c>
      <c r="F24">
        <v>-8.2043031022970794E-2</v>
      </c>
      <c r="G24">
        <v>1.5146416756314601E-2</v>
      </c>
      <c r="H24" s="1">
        <v>6.0721728527226101E-8</v>
      </c>
      <c r="I24">
        <v>-8.1808378272142906E-2</v>
      </c>
      <c r="J24">
        <v>1.66265245825141E-2</v>
      </c>
      <c r="K24" s="1">
        <v>8.6388045905661002E-7</v>
      </c>
      <c r="L24">
        <v>-7.9182566506679097E-2</v>
      </c>
      <c r="M24">
        <v>1.49703298156919E-2</v>
      </c>
      <c r="N24" s="1">
        <v>1.2278531396346699E-7</v>
      </c>
      <c r="P24" t="str">
        <f t="shared" si="0"/>
        <v>***</v>
      </c>
      <c r="Q24" t="str">
        <f t="shared" si="1"/>
        <v>***</v>
      </c>
      <c r="R24" t="str">
        <f t="shared" si="2"/>
        <v>***</v>
      </c>
      <c r="S24" t="str">
        <f t="shared" si="3"/>
        <v>***</v>
      </c>
    </row>
    <row r="25" spans="1:19" x14ac:dyDescent="0.25">
      <c r="A25">
        <v>24</v>
      </c>
      <c r="B25" t="s">
        <v>44</v>
      </c>
      <c r="C25">
        <v>2.97623054343913E-2</v>
      </c>
      <c r="D25">
        <v>3.4059105954612097E-2</v>
      </c>
      <c r="E25">
        <v>0.38220385379675897</v>
      </c>
      <c r="F25">
        <v>3.4180519121952503E-2</v>
      </c>
      <c r="G25">
        <v>3.0895457771439601E-2</v>
      </c>
      <c r="H25">
        <v>0.26858444908630302</v>
      </c>
      <c r="I25">
        <v>2.3862881700618298E-2</v>
      </c>
      <c r="J25">
        <v>3.3572574842922302E-2</v>
      </c>
      <c r="K25">
        <v>0.477217493997878</v>
      </c>
      <c r="L25">
        <v>2.8677058640934401E-2</v>
      </c>
      <c r="M25">
        <v>3.0307382508930499E-2</v>
      </c>
      <c r="N25">
        <v>0.34404299700747798</v>
      </c>
      <c r="P25" t="str">
        <f t="shared" si="0"/>
        <v/>
      </c>
      <c r="Q25" t="str">
        <f t="shared" si="1"/>
        <v/>
      </c>
      <c r="R25" t="str">
        <f t="shared" si="2"/>
        <v/>
      </c>
      <c r="S25" t="str">
        <f t="shared" si="3"/>
        <v/>
      </c>
    </row>
    <row r="26" spans="1:19" x14ac:dyDescent="0.25">
      <c r="A26">
        <v>25</v>
      </c>
      <c r="B26" t="s">
        <v>129</v>
      </c>
      <c r="C26">
        <v>-0.141223237484598</v>
      </c>
      <c r="D26">
        <v>0.61002173170341001</v>
      </c>
      <c r="E26">
        <v>0.81692230223204299</v>
      </c>
      <c r="F26">
        <v>-0.22272113885183201</v>
      </c>
      <c r="G26">
        <v>0.57968165948086703</v>
      </c>
      <c r="H26">
        <v>0.700820699621029</v>
      </c>
      <c r="I26">
        <v>-0.101913114845706</v>
      </c>
      <c r="J26">
        <v>5.4162575448321398E-2</v>
      </c>
      <c r="K26">
        <v>5.9888306988285997E-2</v>
      </c>
      <c r="L26">
        <v>-0.10971449390391599</v>
      </c>
      <c r="M26">
        <v>4.90903528950382E-2</v>
      </c>
      <c r="N26">
        <v>2.5420618498226799E-2</v>
      </c>
      <c r="P26" t="str">
        <f t="shared" si="0"/>
        <v/>
      </c>
      <c r="Q26" t="str">
        <f t="shared" si="1"/>
        <v/>
      </c>
      <c r="R26" t="str">
        <f t="shared" si="2"/>
        <v>^</v>
      </c>
      <c r="S26" t="str">
        <f t="shared" si="3"/>
        <v>*</v>
      </c>
    </row>
    <row r="27" spans="1:19" x14ac:dyDescent="0.25">
      <c r="A27">
        <v>26</v>
      </c>
      <c r="B27" t="s">
        <v>143</v>
      </c>
      <c r="C27">
        <v>-0.41705425268325402</v>
      </c>
      <c r="D27">
        <v>0.64025053755744299</v>
      </c>
      <c r="E27">
        <v>0.51479329759232395</v>
      </c>
      <c r="F27">
        <v>-0.45239787790063002</v>
      </c>
      <c r="G27">
        <v>0.60725299361239304</v>
      </c>
      <c r="H27">
        <v>0.45627729712291998</v>
      </c>
      <c r="I27">
        <v>-0.382867786636306</v>
      </c>
      <c r="J27">
        <v>0.193529758105697</v>
      </c>
      <c r="K27">
        <v>4.7890290697337398E-2</v>
      </c>
      <c r="L27">
        <v>-0.35912066001140203</v>
      </c>
      <c r="M27">
        <v>0.178066789799707</v>
      </c>
      <c r="N27">
        <v>4.3718993136739999E-2</v>
      </c>
      <c r="P27" t="str">
        <f t="shared" si="0"/>
        <v/>
      </c>
      <c r="Q27" t="str">
        <f t="shared" si="1"/>
        <v/>
      </c>
      <c r="R27" t="str">
        <f t="shared" si="2"/>
        <v>*</v>
      </c>
      <c r="S27" t="str">
        <f t="shared" si="3"/>
        <v>*</v>
      </c>
    </row>
    <row r="28" spans="1:19" x14ac:dyDescent="0.25">
      <c r="A28">
        <v>27</v>
      </c>
      <c r="B28" t="s">
        <v>46</v>
      </c>
      <c r="C28">
        <v>-0.551971871065981</v>
      </c>
      <c r="D28">
        <v>0.62684504041059297</v>
      </c>
      <c r="E28">
        <v>0.37855843329715799</v>
      </c>
      <c r="F28">
        <v>-0.61023466298853102</v>
      </c>
      <c r="G28">
        <v>0.59501303746761902</v>
      </c>
      <c r="H28">
        <v>0.30508865396081902</v>
      </c>
      <c r="I28">
        <v>-0.49687160870400499</v>
      </c>
      <c r="J28">
        <v>0.14661094975200201</v>
      </c>
      <c r="K28">
        <v>7.0135622821865305E-4</v>
      </c>
      <c r="L28">
        <v>-0.477511826279364</v>
      </c>
      <c r="M28">
        <v>0.135877268864421</v>
      </c>
      <c r="N28">
        <v>4.4093482981346098E-4</v>
      </c>
      <c r="P28" t="str">
        <f t="shared" si="0"/>
        <v/>
      </c>
      <c r="Q28" t="str">
        <f t="shared" si="1"/>
        <v/>
      </c>
      <c r="R28" t="str">
        <f t="shared" si="2"/>
        <v>***</v>
      </c>
      <c r="S28" t="str">
        <f t="shared" si="3"/>
        <v>***</v>
      </c>
    </row>
    <row r="29" spans="1:19" x14ac:dyDescent="0.25">
      <c r="A29">
        <v>28</v>
      </c>
      <c r="B29" t="s">
        <v>127</v>
      </c>
      <c r="C29">
        <v>-0.66973091294836695</v>
      </c>
      <c r="D29">
        <v>0.65656597938338201</v>
      </c>
      <c r="E29">
        <v>0.30770418065730498</v>
      </c>
      <c r="F29">
        <v>-0.74813766340277899</v>
      </c>
      <c r="G29">
        <v>0.62188814759580402</v>
      </c>
      <c r="H29">
        <v>0.22897244898326299</v>
      </c>
      <c r="I29">
        <v>-0.67343696658506902</v>
      </c>
      <c r="J29">
        <v>0.239530951038715</v>
      </c>
      <c r="K29">
        <v>4.9313843950675703E-3</v>
      </c>
      <c r="L29">
        <v>-0.65079979235538199</v>
      </c>
      <c r="M29">
        <v>0.221129536402347</v>
      </c>
      <c r="N29">
        <v>3.2497451234716201E-3</v>
      </c>
      <c r="P29" t="str">
        <f t="shared" si="0"/>
        <v/>
      </c>
      <c r="Q29" t="str">
        <f t="shared" si="1"/>
        <v/>
      </c>
      <c r="R29" t="str">
        <f t="shared" si="2"/>
        <v>**</v>
      </c>
      <c r="S29" t="str">
        <f t="shared" si="3"/>
        <v>**</v>
      </c>
    </row>
    <row r="30" spans="1:19" x14ac:dyDescent="0.25">
      <c r="A30">
        <v>29</v>
      </c>
      <c r="B30" t="s">
        <v>128</v>
      </c>
      <c r="C30">
        <v>-0.37211616061490099</v>
      </c>
      <c r="D30">
        <v>0.64013350321065199</v>
      </c>
      <c r="E30">
        <v>0.56103138015290299</v>
      </c>
      <c r="F30">
        <v>-0.42681796112200499</v>
      </c>
      <c r="G30">
        <v>0.60741316686429603</v>
      </c>
      <c r="H30">
        <v>0.48225429427685901</v>
      </c>
      <c r="I30">
        <v>-0.30551348288583302</v>
      </c>
      <c r="J30">
        <v>0.19319501664028099</v>
      </c>
      <c r="K30">
        <v>0.113792659111685</v>
      </c>
      <c r="L30">
        <v>-0.302051526578337</v>
      </c>
      <c r="M30">
        <v>0.17847582110662</v>
      </c>
      <c r="N30">
        <v>9.0570749847528997E-2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-3.1890476154571398E-2</v>
      </c>
      <c r="D31">
        <v>0.72928363943322705</v>
      </c>
      <c r="E31">
        <v>0.965120825020368</v>
      </c>
      <c r="F31">
        <v>-0.24043681076391599</v>
      </c>
      <c r="G31">
        <v>0.69478591579189597</v>
      </c>
      <c r="H31">
        <v>0.72929849247568701</v>
      </c>
      <c r="I31">
        <v>2.18836795624557E-2</v>
      </c>
      <c r="J31">
        <v>0.40133591209713299</v>
      </c>
      <c r="K31">
        <v>0.95651522566696701</v>
      </c>
      <c r="L31">
        <v>-7.8006771049262902E-2</v>
      </c>
      <c r="M31">
        <v>0.383423848121903</v>
      </c>
      <c r="N31">
        <v>0.838784975322306</v>
      </c>
      <c r="P31" t="str">
        <f t="shared" si="4"/>
        <v/>
      </c>
      <c r="Q31" t="str">
        <f t="shared" si="5"/>
        <v/>
      </c>
      <c r="R31" t="str">
        <f t="shared" si="6"/>
        <v/>
      </c>
      <c r="S31" t="str">
        <f t="shared" si="7"/>
        <v/>
      </c>
    </row>
    <row r="32" spans="1:19" x14ac:dyDescent="0.25">
      <c r="A32">
        <v>31</v>
      </c>
      <c r="B32" t="s">
        <v>106</v>
      </c>
      <c r="C32">
        <v>-0.29432730061337098</v>
      </c>
      <c r="D32">
        <v>0.19629163068123301</v>
      </c>
      <c r="E32">
        <v>0.13375981651277399</v>
      </c>
      <c r="F32">
        <v>-0.26427900326931703</v>
      </c>
      <c r="G32">
        <v>0.18153449190809201</v>
      </c>
      <c r="H32">
        <v>0.14544625552757301</v>
      </c>
      <c r="I32" t="s">
        <v>168</v>
      </c>
      <c r="J32" t="s">
        <v>168</v>
      </c>
      <c r="K32" t="s">
        <v>168</v>
      </c>
      <c r="L32" t="s">
        <v>168</v>
      </c>
      <c r="M32" t="s">
        <v>168</v>
      </c>
      <c r="N32" t="s">
        <v>168</v>
      </c>
      <c r="P32" t="str">
        <f t="shared" si="4"/>
        <v/>
      </c>
      <c r="Q32" t="str">
        <f t="shared" si="5"/>
        <v/>
      </c>
      <c r="R32" t="str">
        <f t="shared" si="6"/>
        <v/>
      </c>
      <c r="S32" t="str">
        <f t="shared" si="7"/>
        <v/>
      </c>
    </row>
    <row r="33" spans="1:19" x14ac:dyDescent="0.25">
      <c r="A33">
        <v>32</v>
      </c>
      <c r="B33" t="s">
        <v>62</v>
      </c>
      <c r="C33">
        <v>5.2620476131626801E-3</v>
      </c>
      <c r="D33">
        <v>0.33132136977891302</v>
      </c>
      <c r="E33">
        <v>0.98732852621501499</v>
      </c>
      <c r="F33">
        <v>-4.6595089505114201E-3</v>
      </c>
      <c r="G33">
        <v>0.301231453178398</v>
      </c>
      <c r="H33">
        <v>0.98765865262781505</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54</v>
      </c>
      <c r="C34">
        <v>6.6862463008287203E-3</v>
      </c>
      <c r="D34">
        <v>0.37373641279515202</v>
      </c>
      <c r="E34">
        <v>0.98572638912422705</v>
      </c>
      <c r="F34">
        <v>1.7451154505422398E-2</v>
      </c>
      <c r="G34">
        <v>0.33968833873695797</v>
      </c>
      <c r="H34">
        <v>0.95902748881685895</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58</v>
      </c>
      <c r="C35">
        <v>0.19446888686827901</v>
      </c>
      <c r="D35">
        <v>0.346177443408966</v>
      </c>
      <c r="E35">
        <v>0.57427906380629301</v>
      </c>
      <c r="F35">
        <v>0.11600458974771399</v>
      </c>
      <c r="G35">
        <v>0.31631325581823799</v>
      </c>
      <c r="H35">
        <v>0.71381328195940397</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61</v>
      </c>
      <c r="C36">
        <v>5.7630791560844899E-2</v>
      </c>
      <c r="D36">
        <v>0.33831169490695401</v>
      </c>
      <c r="E36">
        <v>0.864736299380364</v>
      </c>
      <c r="F36">
        <v>3.8969991340536997E-2</v>
      </c>
      <c r="G36">
        <v>0.30785941923569998</v>
      </c>
      <c r="H36">
        <v>0.89926988073635294</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47</v>
      </c>
      <c r="C37">
        <v>1.12262125324588E-2</v>
      </c>
      <c r="D37">
        <v>0.40293063718670202</v>
      </c>
      <c r="E37">
        <v>0.97777269308360004</v>
      </c>
      <c r="F37">
        <v>-5.1815639805835402E-2</v>
      </c>
      <c r="G37">
        <v>0.368343109104115</v>
      </c>
      <c r="H37">
        <v>0.88812889864936495</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60</v>
      </c>
      <c r="C38">
        <v>4.6221275441910001E-2</v>
      </c>
      <c r="D38">
        <v>0.35701778262266998</v>
      </c>
      <c r="E38">
        <v>0.89698978823367903</v>
      </c>
      <c r="F38">
        <v>8.1976114975276706E-3</v>
      </c>
      <c r="G38">
        <v>0.32619370398164699</v>
      </c>
      <c r="H38">
        <v>0.97995038180835403</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53</v>
      </c>
      <c r="C39">
        <v>-0.316036035212303</v>
      </c>
      <c r="D39">
        <v>0.52565922179109004</v>
      </c>
      <c r="E39">
        <v>0.54769448138348098</v>
      </c>
      <c r="F39">
        <v>-0.40020165835817501</v>
      </c>
      <c r="G39">
        <v>0.48193375668200999</v>
      </c>
      <c r="H39">
        <v>0.40630813072080202</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66</v>
      </c>
      <c r="C40">
        <v>0.192127573187659</v>
      </c>
      <c r="D40">
        <v>0.366915418266546</v>
      </c>
      <c r="E40">
        <v>0.60053656980093695</v>
      </c>
      <c r="F40">
        <v>0.18743579691784101</v>
      </c>
      <c r="G40">
        <v>0.33636656572857399</v>
      </c>
      <c r="H40">
        <v>0.57736571429901895</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56</v>
      </c>
      <c r="C41">
        <v>0.39514988296834103</v>
      </c>
      <c r="D41">
        <v>0.37500759163595698</v>
      </c>
      <c r="E41">
        <v>0.292014935428144</v>
      </c>
      <c r="F41">
        <v>0.390132222176027</v>
      </c>
      <c r="G41">
        <v>0.34173981901939798</v>
      </c>
      <c r="H41">
        <v>0.25361783579294001</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52</v>
      </c>
      <c r="C42">
        <v>0.189235509789766</v>
      </c>
      <c r="D42">
        <v>0.50037470114711302</v>
      </c>
      <c r="E42">
        <v>0.70529123273010697</v>
      </c>
      <c r="F42">
        <v>0.10683168064389301</v>
      </c>
      <c r="G42">
        <v>0.45989547819621901</v>
      </c>
      <c r="H42">
        <v>0.81630845568238997</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48</v>
      </c>
      <c r="C43">
        <v>0.30935683739967401</v>
      </c>
      <c r="D43">
        <v>0.42971855922865498</v>
      </c>
      <c r="E43">
        <v>0.47158306226760799</v>
      </c>
      <c r="F43">
        <v>0.28436157783956401</v>
      </c>
      <c r="G43">
        <v>0.38769375286607299</v>
      </c>
      <c r="H43">
        <v>0.46327206894776701</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67</v>
      </c>
      <c r="C44">
        <v>0.15078140486389099</v>
      </c>
      <c r="D44">
        <v>0.3737407710756</v>
      </c>
      <c r="E44">
        <v>0.68662569093322301</v>
      </c>
      <c r="F44">
        <v>0.11396807591388</v>
      </c>
      <c r="G44">
        <v>0.34283201953049097</v>
      </c>
      <c r="H44">
        <v>0.73956364682215303</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57</v>
      </c>
      <c r="C45">
        <v>-0.113429433966363</v>
      </c>
      <c r="D45">
        <v>0.50184507599919703</v>
      </c>
      <c r="E45">
        <v>0.82118213018058395</v>
      </c>
      <c r="F45">
        <v>-0.19576158041528499</v>
      </c>
      <c r="G45">
        <v>0.46109334631712201</v>
      </c>
      <c r="H45">
        <v>0.67115779073977999</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50</v>
      </c>
      <c r="C46">
        <v>-0.248272044214573</v>
      </c>
      <c r="D46">
        <v>0.70818054506392003</v>
      </c>
      <c r="E46">
        <v>0.72590546688345903</v>
      </c>
      <c r="F46">
        <v>-0.15763737372403999</v>
      </c>
      <c r="G46">
        <v>0.65190903363629504</v>
      </c>
      <c r="H46">
        <v>0.80892828108306203</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55</v>
      </c>
      <c r="C47">
        <v>-0.18153274661518201</v>
      </c>
      <c r="D47">
        <v>0.38596398510452401</v>
      </c>
      <c r="E47">
        <v>0.63811500013640199</v>
      </c>
      <c r="F47">
        <v>-0.23378386190275799</v>
      </c>
      <c r="G47">
        <v>0.35055886586815699</v>
      </c>
      <c r="H47">
        <v>0.50484301878565097</v>
      </c>
      <c r="I47" t="s">
        <v>168</v>
      </c>
      <c r="J47" t="s">
        <v>168</v>
      </c>
      <c r="K47" t="s">
        <v>168</v>
      </c>
      <c r="L47" t="s">
        <v>168</v>
      </c>
      <c r="M47" t="s">
        <v>168</v>
      </c>
      <c r="N47" t="s">
        <v>168</v>
      </c>
      <c r="P47" t="str">
        <f t="shared" si="4"/>
        <v/>
      </c>
      <c r="Q47" t="str">
        <f t="shared" si="5"/>
        <v/>
      </c>
      <c r="R47" t="str">
        <f t="shared" si="6"/>
        <v/>
      </c>
      <c r="S47" t="str">
        <f t="shared" si="7"/>
        <v/>
      </c>
    </row>
    <row r="48" spans="1:19" x14ac:dyDescent="0.25">
      <c r="A48">
        <v>47</v>
      </c>
      <c r="B48" t="s">
        <v>65</v>
      </c>
      <c r="C48">
        <v>0.71727926588549995</v>
      </c>
      <c r="D48">
        <v>0.70875353807130803</v>
      </c>
      <c r="E48">
        <v>0.31152409901736</v>
      </c>
      <c r="F48">
        <v>0.42157678766499701</v>
      </c>
      <c r="G48">
        <v>0.67212926103013904</v>
      </c>
      <c r="H48">
        <v>0.53051125871669902</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59</v>
      </c>
      <c r="C49">
        <v>0.23371475621761101</v>
      </c>
      <c r="D49">
        <v>0.37363512455695302</v>
      </c>
      <c r="E49">
        <v>0.53163243717108799</v>
      </c>
      <c r="F49">
        <v>0.18167003282208499</v>
      </c>
      <c r="G49">
        <v>0.34089461840275398</v>
      </c>
      <c r="H49">
        <v>0.59408799986399297</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51</v>
      </c>
      <c r="C50">
        <v>-0.31212717409054003</v>
      </c>
      <c r="D50">
        <v>0.56623448781894503</v>
      </c>
      <c r="E50">
        <v>0.581473914129505</v>
      </c>
      <c r="F50">
        <v>-0.23579109689042299</v>
      </c>
      <c r="G50">
        <v>0.52980421224154095</v>
      </c>
      <c r="H50">
        <v>0.65628125830931605</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49</v>
      </c>
      <c r="C51">
        <v>-0.19439307843978901</v>
      </c>
      <c r="D51">
        <v>0.52738061989448204</v>
      </c>
      <c r="E51">
        <v>0.71242507295690805</v>
      </c>
      <c r="F51">
        <v>-0.22051511570034299</v>
      </c>
      <c r="G51">
        <v>0.481385049079182</v>
      </c>
      <c r="H51">
        <v>0.64689160565703396</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64</v>
      </c>
      <c r="C52">
        <v>0.244357777914122</v>
      </c>
      <c r="D52">
        <v>0.56631176035895403</v>
      </c>
      <c r="E52">
        <v>0.66611222947313897</v>
      </c>
      <c r="F52">
        <v>2.6426837067593099E-2</v>
      </c>
      <c r="G52">
        <v>0.53712226131415897</v>
      </c>
      <c r="H52">
        <v>0.96075928543425404</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63</v>
      </c>
      <c r="C53">
        <v>-0.14437530137892801</v>
      </c>
      <c r="D53">
        <v>0.67079987231558003</v>
      </c>
      <c r="E53">
        <v>0.82958911244207401</v>
      </c>
      <c r="F53">
        <v>-0.37791347140176901</v>
      </c>
      <c r="G53">
        <v>0.61441023690383401</v>
      </c>
      <c r="H53">
        <v>0.53849971521642104</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74</v>
      </c>
      <c r="C54">
        <v>-0.37356140645594998</v>
      </c>
      <c r="D54">
        <v>0.698930041838142</v>
      </c>
      <c r="E54">
        <v>0.59301217716036703</v>
      </c>
      <c r="F54">
        <v>-0.20454861522150899</v>
      </c>
      <c r="G54">
        <v>0.65558829301118704</v>
      </c>
      <c r="H54">
        <v>0.75503464857532598</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71</v>
      </c>
      <c r="C55">
        <v>-0.13427828410596901</v>
      </c>
      <c r="D55">
        <v>0.71080102662397204</v>
      </c>
      <c r="E55">
        <v>0.850162405151761</v>
      </c>
      <c r="F55">
        <v>-2.06398871344796E-2</v>
      </c>
      <c r="G55">
        <v>0.66742290936743598</v>
      </c>
      <c r="H55">
        <v>0.97532955109541197</v>
      </c>
      <c r="I55" t="s">
        <v>168</v>
      </c>
      <c r="J55" t="s">
        <v>168</v>
      </c>
      <c r="K55" t="s">
        <v>168</v>
      </c>
      <c r="L55" t="s">
        <v>168</v>
      </c>
      <c r="M55" t="s">
        <v>168</v>
      </c>
      <c r="N55" t="s">
        <v>168</v>
      </c>
      <c r="P55" t="str">
        <f t="shared" si="4"/>
        <v/>
      </c>
      <c r="Q55" t="str">
        <f t="shared" si="5"/>
        <v/>
      </c>
      <c r="R55" t="str">
        <f t="shared" si="6"/>
        <v/>
      </c>
      <c r="S55" t="str">
        <f t="shared" si="7"/>
        <v/>
      </c>
    </row>
    <row r="56" spans="1:19" x14ac:dyDescent="0.25">
      <c r="A56">
        <v>55</v>
      </c>
      <c r="B56" t="s">
        <v>72</v>
      </c>
      <c r="C56">
        <v>2.9287189507037299E-2</v>
      </c>
      <c r="D56">
        <v>0.69883516214516395</v>
      </c>
      <c r="E56">
        <v>0.96657157632115498</v>
      </c>
      <c r="F56">
        <v>0.16280213098445301</v>
      </c>
      <c r="G56">
        <v>0.65707154984052396</v>
      </c>
      <c r="H56">
        <v>0.80431294120507701</v>
      </c>
      <c r="I56" t="s">
        <v>168</v>
      </c>
      <c r="J56" t="s">
        <v>168</v>
      </c>
      <c r="K56" t="s">
        <v>168</v>
      </c>
      <c r="L56" t="s">
        <v>168</v>
      </c>
      <c r="M56" t="s">
        <v>168</v>
      </c>
      <c r="N56" t="s">
        <v>168</v>
      </c>
      <c r="P56" t="str">
        <f t="shared" si="4"/>
        <v/>
      </c>
      <c r="Q56" t="str">
        <f t="shared" si="5"/>
        <v/>
      </c>
      <c r="R56" t="str">
        <f t="shared" si="6"/>
        <v/>
      </c>
      <c r="S56" t="str">
        <f t="shared" si="7"/>
        <v/>
      </c>
    </row>
    <row r="57" spans="1:19" x14ac:dyDescent="0.25">
      <c r="A57">
        <v>56</v>
      </c>
      <c r="B57" t="s">
        <v>79</v>
      </c>
      <c r="C57">
        <v>8.6346170314547596E-3</v>
      </c>
      <c r="D57">
        <v>0.69863193179225103</v>
      </c>
      <c r="E57">
        <v>0.99013893881491899</v>
      </c>
      <c r="F57">
        <v>0.112464133260474</v>
      </c>
      <c r="G57">
        <v>0.65648564412506905</v>
      </c>
      <c r="H57">
        <v>0.86397812841004995</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70</v>
      </c>
      <c r="C58">
        <v>-7.31653268754444E-2</v>
      </c>
      <c r="D58">
        <v>0.77604121469413001</v>
      </c>
      <c r="E58">
        <v>0.92488657187298495</v>
      </c>
      <c r="F58">
        <v>7.6576921100951198E-2</v>
      </c>
      <c r="G58">
        <v>0.73423655506970897</v>
      </c>
      <c r="H58">
        <v>0.91693554876264405</v>
      </c>
      <c r="I58" t="s">
        <v>168</v>
      </c>
      <c r="J58" t="s">
        <v>168</v>
      </c>
      <c r="K58" t="s">
        <v>168</v>
      </c>
      <c r="L58" t="s">
        <v>168</v>
      </c>
      <c r="M58" t="s">
        <v>168</v>
      </c>
      <c r="N58" t="s">
        <v>168</v>
      </c>
      <c r="P58" t="str">
        <f t="shared" si="4"/>
        <v/>
      </c>
      <c r="Q58" t="str">
        <f t="shared" si="5"/>
        <v/>
      </c>
      <c r="R58" t="str">
        <f t="shared" si="6"/>
        <v/>
      </c>
      <c r="S58" t="str">
        <f t="shared" si="7"/>
        <v/>
      </c>
    </row>
    <row r="59" spans="1:19" x14ac:dyDescent="0.25">
      <c r="A59">
        <v>58</v>
      </c>
      <c r="B59" t="s">
        <v>68</v>
      </c>
      <c r="C59">
        <v>0.320789542705464</v>
      </c>
      <c r="D59">
        <v>0.77420905824441899</v>
      </c>
      <c r="E59">
        <v>0.67862156586204403</v>
      </c>
      <c r="F59">
        <v>0.518540813601996</v>
      </c>
      <c r="G59">
        <v>0.72654119064606604</v>
      </c>
      <c r="H59">
        <v>0.47540558478001399</v>
      </c>
      <c r="I59" t="s">
        <v>168</v>
      </c>
      <c r="J59" t="s">
        <v>168</v>
      </c>
      <c r="K59" t="s">
        <v>168</v>
      </c>
      <c r="L59" t="s">
        <v>168</v>
      </c>
      <c r="M59" t="s">
        <v>168</v>
      </c>
      <c r="N59" t="s">
        <v>168</v>
      </c>
      <c r="P59" t="str">
        <f t="shared" si="4"/>
        <v/>
      </c>
      <c r="Q59" t="str">
        <f t="shared" si="5"/>
        <v/>
      </c>
      <c r="R59" t="str">
        <f t="shared" si="6"/>
        <v/>
      </c>
      <c r="S59" t="str">
        <f t="shared" si="7"/>
        <v/>
      </c>
    </row>
    <row r="60" spans="1:19" x14ac:dyDescent="0.25">
      <c r="A60">
        <v>59</v>
      </c>
      <c r="B60" t="s">
        <v>76</v>
      </c>
      <c r="C60">
        <v>-2.88019343431954E-2</v>
      </c>
      <c r="D60">
        <v>0.70783522600787896</v>
      </c>
      <c r="E60">
        <v>0.96754289981401498</v>
      </c>
      <c r="F60">
        <v>1.45304475294617E-2</v>
      </c>
      <c r="G60">
        <v>0.66558408138603697</v>
      </c>
      <c r="H60">
        <v>0.982582668036181</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81</v>
      </c>
      <c r="C61">
        <v>-3.8893464362196303E-2</v>
      </c>
      <c r="D61">
        <v>0.708106672527546</v>
      </c>
      <c r="E61">
        <v>0.95619742121096496</v>
      </c>
      <c r="F61">
        <v>0.12561786076203299</v>
      </c>
      <c r="G61">
        <v>0.66894618881850698</v>
      </c>
      <c r="H61">
        <v>0.85104542841539499</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78</v>
      </c>
      <c r="C62">
        <v>-7.5398273948820899E-2</v>
      </c>
      <c r="D62">
        <v>0.69412173347781803</v>
      </c>
      <c r="E62">
        <v>0.91350073011548905</v>
      </c>
      <c r="F62">
        <v>3.6353124419352098E-4</v>
      </c>
      <c r="G62">
        <v>0.65298305376823595</v>
      </c>
      <c r="H62">
        <v>0.99955579865288402</v>
      </c>
      <c r="I62" t="s">
        <v>168</v>
      </c>
      <c r="J62" t="s">
        <v>168</v>
      </c>
      <c r="K62" t="s">
        <v>168</v>
      </c>
      <c r="L62" t="s">
        <v>168</v>
      </c>
      <c r="M62" t="s">
        <v>168</v>
      </c>
      <c r="N62" t="s">
        <v>168</v>
      </c>
      <c r="P62" t="str">
        <f t="shared" si="4"/>
        <v/>
      </c>
      <c r="Q62" t="str">
        <f t="shared" si="5"/>
        <v/>
      </c>
      <c r="R62" t="str">
        <f t="shared" si="6"/>
        <v/>
      </c>
      <c r="S62" t="str">
        <f t="shared" si="7"/>
        <v/>
      </c>
    </row>
    <row r="63" spans="1:19" x14ac:dyDescent="0.25">
      <c r="A63">
        <v>62</v>
      </c>
      <c r="B63" t="s">
        <v>77</v>
      </c>
      <c r="C63">
        <v>-0.15391568998056199</v>
      </c>
      <c r="D63">
        <v>0.71418583386744905</v>
      </c>
      <c r="E63">
        <v>0.82936807802813195</v>
      </c>
      <c r="F63">
        <v>-6.4636343585077402E-2</v>
      </c>
      <c r="G63">
        <v>0.67086792748416701</v>
      </c>
      <c r="H63">
        <v>0.92324471017189702</v>
      </c>
      <c r="I63" t="s">
        <v>168</v>
      </c>
      <c r="J63" t="s">
        <v>168</v>
      </c>
      <c r="K63" t="s">
        <v>168</v>
      </c>
      <c r="L63" t="s">
        <v>168</v>
      </c>
      <c r="M63" t="s">
        <v>168</v>
      </c>
      <c r="N63" t="s">
        <v>168</v>
      </c>
      <c r="P63" t="str">
        <f t="shared" si="4"/>
        <v/>
      </c>
      <c r="Q63" t="str">
        <f t="shared" si="5"/>
        <v/>
      </c>
      <c r="R63" t="str">
        <f t="shared" si="6"/>
        <v/>
      </c>
      <c r="S63" t="str">
        <f t="shared" si="7"/>
        <v/>
      </c>
    </row>
    <row r="64" spans="1:19" x14ac:dyDescent="0.25">
      <c r="A64">
        <v>63</v>
      </c>
      <c r="B64" t="s">
        <v>80</v>
      </c>
      <c r="C64">
        <v>2.0741377753643001E-2</v>
      </c>
      <c r="D64">
        <v>0.71696340472538</v>
      </c>
      <c r="E64">
        <v>0.97692083462232704</v>
      </c>
      <c r="F64">
        <v>0.17547734232443599</v>
      </c>
      <c r="G64">
        <v>0.67407080033612599</v>
      </c>
      <c r="H64">
        <v>0.794613248792711</v>
      </c>
      <c r="I64" t="s">
        <v>168</v>
      </c>
      <c r="J64" t="s">
        <v>168</v>
      </c>
      <c r="K64" t="s">
        <v>168</v>
      </c>
      <c r="L64" t="s">
        <v>168</v>
      </c>
      <c r="M64" t="s">
        <v>168</v>
      </c>
      <c r="N64" t="s">
        <v>168</v>
      </c>
      <c r="P64" t="str">
        <f t="shared" si="4"/>
        <v/>
      </c>
      <c r="Q64" t="str">
        <f t="shared" si="5"/>
        <v/>
      </c>
      <c r="R64" t="str">
        <f t="shared" si="6"/>
        <v/>
      </c>
      <c r="S64" t="str">
        <f t="shared" si="7"/>
        <v/>
      </c>
    </row>
    <row r="65" spans="1:19" x14ac:dyDescent="0.25">
      <c r="A65">
        <v>64</v>
      </c>
      <c r="B65" t="s">
        <v>75</v>
      </c>
      <c r="C65">
        <v>-9.3644505524864405E-2</v>
      </c>
      <c r="D65">
        <v>0.73223114873501405</v>
      </c>
      <c r="E65">
        <v>0.898236604298849</v>
      </c>
      <c r="F65">
        <v>4.1011465911374702E-2</v>
      </c>
      <c r="G65">
        <v>0.68680836376445098</v>
      </c>
      <c r="H65">
        <v>0.95238412715626697</v>
      </c>
      <c r="I65" t="s">
        <v>168</v>
      </c>
      <c r="J65" t="s">
        <v>168</v>
      </c>
      <c r="K65" t="s">
        <v>168</v>
      </c>
      <c r="L65" t="s">
        <v>168</v>
      </c>
      <c r="M65" t="s">
        <v>168</v>
      </c>
      <c r="N65" t="s">
        <v>168</v>
      </c>
      <c r="P65" t="str">
        <f t="shared" si="4"/>
        <v/>
      </c>
      <c r="Q65" t="str">
        <f t="shared" si="5"/>
        <v/>
      </c>
      <c r="R65" t="str">
        <f t="shared" si="6"/>
        <v/>
      </c>
      <c r="S65" t="str">
        <f t="shared" si="7"/>
        <v/>
      </c>
    </row>
    <row r="66" spans="1:19" x14ac:dyDescent="0.25">
      <c r="A66">
        <v>65</v>
      </c>
      <c r="B66" t="s">
        <v>82</v>
      </c>
      <c r="C66">
        <v>2.6316039417227901E-2</v>
      </c>
      <c r="D66">
        <v>0.746952548426009</v>
      </c>
      <c r="E66">
        <v>0.97189537854864505</v>
      </c>
      <c r="F66">
        <v>0.10294036247642099</v>
      </c>
      <c r="G66">
        <v>0.70046438808098899</v>
      </c>
      <c r="H66">
        <v>0.88316346210352503</v>
      </c>
      <c r="I66" t="s">
        <v>168</v>
      </c>
      <c r="J66" t="s">
        <v>168</v>
      </c>
      <c r="K66" t="s">
        <v>168</v>
      </c>
      <c r="L66" t="s">
        <v>168</v>
      </c>
      <c r="M66" t="s">
        <v>168</v>
      </c>
      <c r="N66" t="s">
        <v>168</v>
      </c>
      <c r="P66" t="str">
        <f t="shared" si="4"/>
        <v/>
      </c>
      <c r="Q66" t="str">
        <f t="shared" si="5"/>
        <v/>
      </c>
      <c r="R66" t="str">
        <f t="shared" si="6"/>
        <v/>
      </c>
      <c r="S66" t="str">
        <f t="shared" si="7"/>
        <v/>
      </c>
    </row>
    <row r="67" spans="1:19" x14ac:dyDescent="0.25">
      <c r="A67">
        <v>66</v>
      </c>
      <c r="B67" t="s">
        <v>84</v>
      </c>
      <c r="C67">
        <v>-0.21799041288488999</v>
      </c>
      <c r="D67">
        <v>0.80001841148062602</v>
      </c>
      <c r="E67">
        <v>0.78525162573145402</v>
      </c>
      <c r="F67">
        <v>-0.13681917795196699</v>
      </c>
      <c r="G67">
        <v>0.74979130987142695</v>
      </c>
      <c r="H67">
        <v>0.85520891642580499</v>
      </c>
      <c r="I67" t="s">
        <v>168</v>
      </c>
      <c r="J67" t="s">
        <v>168</v>
      </c>
      <c r="K67" t="s">
        <v>168</v>
      </c>
      <c r="L67" t="s">
        <v>168</v>
      </c>
      <c r="M67" t="s">
        <v>168</v>
      </c>
      <c r="N67" t="s">
        <v>168</v>
      </c>
      <c r="P67" t="str">
        <f t="shared" si="4"/>
        <v/>
      </c>
      <c r="Q67" t="str">
        <f t="shared" si="5"/>
        <v/>
      </c>
      <c r="R67" t="str">
        <f t="shared" si="6"/>
        <v/>
      </c>
      <c r="S67" t="str">
        <f t="shared" si="7"/>
        <v/>
      </c>
    </row>
    <row r="68" spans="1:19" x14ac:dyDescent="0.25">
      <c r="A68">
        <v>67</v>
      </c>
      <c r="B68" t="s">
        <v>69</v>
      </c>
      <c r="C68">
        <v>0.39536200937680499</v>
      </c>
      <c r="D68">
        <v>0.86828129401303</v>
      </c>
      <c r="E68">
        <v>0.64886564347940101</v>
      </c>
      <c r="F68">
        <v>0.528756590234854</v>
      </c>
      <c r="G68">
        <v>0.81186046075391505</v>
      </c>
      <c r="H68">
        <v>0.51485930975812699</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83</v>
      </c>
      <c r="C69">
        <v>0.29122431940935101</v>
      </c>
      <c r="D69">
        <v>1.0367393615784799</v>
      </c>
      <c r="E69">
        <v>0.77878396910965897</v>
      </c>
      <c r="F69">
        <v>0.28514841431749199</v>
      </c>
      <c r="G69">
        <v>0.98931830626679296</v>
      </c>
      <c r="H69">
        <v>0.77317285323293805</v>
      </c>
      <c r="I69" t="s">
        <v>168</v>
      </c>
      <c r="J69" t="s">
        <v>168</v>
      </c>
      <c r="K69" t="s">
        <v>168</v>
      </c>
      <c r="L69" t="s">
        <v>168</v>
      </c>
      <c r="M69" t="s">
        <v>168</v>
      </c>
      <c r="N69" t="s">
        <v>168</v>
      </c>
      <c r="P69" t="str">
        <f t="shared" si="4"/>
        <v/>
      </c>
      <c r="Q69" t="str">
        <f t="shared" si="5"/>
        <v/>
      </c>
      <c r="R69" t="str">
        <f t="shared" si="6"/>
        <v/>
      </c>
      <c r="S69" t="str">
        <f t="shared" si="7"/>
        <v/>
      </c>
    </row>
    <row r="70" spans="1:19" x14ac:dyDescent="0.25">
      <c r="B70" t="s">
        <v>73</v>
      </c>
      <c r="C70">
        <v>-0.90097704130217005</v>
      </c>
      <c r="D70">
        <v>1.26050733237087</v>
      </c>
      <c r="E70">
        <v>0.47474910874108101</v>
      </c>
      <c r="F70">
        <v>-0.97591441102502396</v>
      </c>
      <c r="G70">
        <v>1.1984139885779801</v>
      </c>
      <c r="H70">
        <v>0.415451173935378</v>
      </c>
      <c r="I70" t="s">
        <v>168</v>
      </c>
      <c r="J70" t="s">
        <v>168</v>
      </c>
      <c r="K70" t="s">
        <v>168</v>
      </c>
      <c r="L70" t="s">
        <v>168</v>
      </c>
      <c r="M70" t="s">
        <v>168</v>
      </c>
      <c r="N70" t="s">
        <v>168</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-0.19641053534000699</v>
      </c>
      <c r="D2">
        <v>0.14073081121481601</v>
      </c>
      <c r="E2">
        <v>0.162820819864755</v>
      </c>
      <c r="F2">
        <v>-0.18300165664246901</v>
      </c>
      <c r="G2">
        <v>0.123872087217177</v>
      </c>
      <c r="H2">
        <v>0.13958351005275499</v>
      </c>
      <c r="I2">
        <v>-0.223263369322589</v>
      </c>
      <c r="J2">
        <v>0.140203973780619</v>
      </c>
      <c r="K2">
        <v>0.111290753872389</v>
      </c>
      <c r="L2">
        <v>-0.199822747953977</v>
      </c>
      <c r="M2">
        <v>0.122806571971714</v>
      </c>
      <c r="N2">
        <v>0.10370864259088999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-3.4379273413225803E-2</v>
      </c>
      <c r="D3">
        <v>4.6823128691338499E-2</v>
      </c>
      <c r="E3">
        <v>0.46280430846878501</v>
      </c>
      <c r="F3">
        <v>-3.1562504595534502E-2</v>
      </c>
      <c r="G3">
        <v>4.3253637732995898E-2</v>
      </c>
      <c r="H3">
        <v>0.46556898527122698</v>
      </c>
      <c r="I3">
        <v>-4.5105025722961302E-2</v>
      </c>
      <c r="J3">
        <v>4.6624276033554103E-2</v>
      </c>
      <c r="K3">
        <v>0.33333659596023302</v>
      </c>
      <c r="L3">
        <v>-5.1523153883161102E-2</v>
      </c>
      <c r="M3">
        <v>3.9418903934254401E-2</v>
      </c>
      <c r="N3">
        <v>0.191189911364196</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6.3022881657091995E-2</v>
      </c>
      <c r="D4">
        <v>6.0073735568127097E-2</v>
      </c>
      <c r="E4">
        <v>0.29413572975681401</v>
      </c>
      <c r="F4">
        <v>6.2883983432522703E-2</v>
      </c>
      <c r="G4">
        <v>5.5467329154051802E-2</v>
      </c>
      <c r="H4">
        <v>0.25691532320190003</v>
      </c>
      <c r="I4">
        <v>4.9656677867931001E-2</v>
      </c>
      <c r="J4">
        <v>5.98751520571454E-2</v>
      </c>
      <c r="K4">
        <v>0.406913750191782</v>
      </c>
      <c r="L4">
        <v>4.4483294755869797E-2</v>
      </c>
      <c r="M4">
        <v>4.7839171411330199E-2</v>
      </c>
      <c r="N4">
        <v>0.352448307897747</v>
      </c>
      <c r="P4" t="str">
        <f t="shared" si="0"/>
        <v/>
      </c>
      <c r="Q4" t="str">
        <f t="shared" si="1"/>
        <v/>
      </c>
      <c r="R4" t="str">
        <f t="shared" si="2"/>
        <v/>
      </c>
      <c r="S4" t="str">
        <f t="shared" si="3"/>
        <v/>
      </c>
    </row>
    <row r="5" spans="1:19" x14ac:dyDescent="0.25">
      <c r="A5">
        <v>4</v>
      </c>
      <c r="B5" t="s">
        <v>25</v>
      </c>
      <c r="C5">
        <v>4.8438854432612199E-2</v>
      </c>
      <c r="D5">
        <v>7.5007775627852102E-2</v>
      </c>
      <c r="E5">
        <v>0.51841896589297298</v>
      </c>
      <c r="F5">
        <v>6.5370003880320798E-2</v>
      </c>
      <c r="G5">
        <v>6.5470770997108796E-2</v>
      </c>
      <c r="H5">
        <v>0.318055923130667</v>
      </c>
      <c r="I5">
        <v>5.0722960380997398E-2</v>
      </c>
      <c r="J5">
        <v>7.4115773497268E-2</v>
      </c>
      <c r="K5">
        <v>0.49373858664825598</v>
      </c>
      <c r="L5">
        <v>6.6931688534776407E-2</v>
      </c>
      <c r="M5">
        <v>6.4254267627968195E-2</v>
      </c>
      <c r="N5">
        <v>0.29756509524512997</v>
      </c>
      <c r="P5" t="str">
        <f t="shared" si="0"/>
        <v/>
      </c>
      <c r="Q5" t="str">
        <f t="shared" si="1"/>
        <v/>
      </c>
      <c r="R5" t="str">
        <f t="shared" si="2"/>
        <v/>
      </c>
      <c r="S5" t="str">
        <f t="shared" si="3"/>
        <v/>
      </c>
    </row>
    <row r="6" spans="1:19" x14ac:dyDescent="0.25">
      <c r="A6">
        <v>5</v>
      </c>
      <c r="B6" t="s">
        <v>26</v>
      </c>
      <c r="C6">
        <v>5.2722458205007899E-2</v>
      </c>
      <c r="D6">
        <v>0.118092664199606</v>
      </c>
      <c r="E6">
        <v>0.65527229402554898</v>
      </c>
      <c r="F6">
        <v>4.2446206393947E-2</v>
      </c>
      <c r="G6">
        <v>9.9849533310242405E-2</v>
      </c>
      <c r="H6">
        <v>0.67076253840757805</v>
      </c>
      <c r="I6">
        <v>5.7849787971051003E-2</v>
      </c>
      <c r="J6">
        <v>0.11711843686746</v>
      </c>
      <c r="K6">
        <v>0.62134670123898605</v>
      </c>
      <c r="L6">
        <v>3.3446774215921397E-2</v>
      </c>
      <c r="M6">
        <v>9.8431174384148695E-2</v>
      </c>
      <c r="N6">
        <v>0.73400821021670004</v>
      </c>
      <c r="P6" t="str">
        <f t="shared" si="0"/>
        <v/>
      </c>
      <c r="Q6" t="str">
        <f t="shared" si="1"/>
        <v/>
      </c>
      <c r="R6" t="str">
        <f t="shared" si="2"/>
        <v/>
      </c>
      <c r="S6" t="str">
        <f t="shared" si="3"/>
        <v/>
      </c>
    </row>
    <row r="7" spans="1:19" x14ac:dyDescent="0.25">
      <c r="A7">
        <v>6</v>
      </c>
      <c r="B7" t="s">
        <v>30</v>
      </c>
      <c r="C7">
        <v>0.283059981630084</v>
      </c>
      <c r="D7">
        <v>7.3605131839226706E-2</v>
      </c>
      <c r="E7">
        <v>1.20230576903912E-4</v>
      </c>
      <c r="F7">
        <v>0.25855903304616901</v>
      </c>
      <c r="G7">
        <v>5.9177000269147101E-2</v>
      </c>
      <c r="H7" s="1">
        <v>1.24674702583285E-5</v>
      </c>
      <c r="I7">
        <v>0.29266399477722999</v>
      </c>
      <c r="J7">
        <v>7.3200974556593496E-2</v>
      </c>
      <c r="K7" s="1">
        <v>6.3856002794571195E-5</v>
      </c>
      <c r="L7">
        <v>0.27379467243508998</v>
      </c>
      <c r="M7">
        <v>5.8352214063853602E-2</v>
      </c>
      <c r="N7" s="1">
        <v>2.7040924750732201E-6</v>
      </c>
      <c r="P7" t="str">
        <f t="shared" si="0"/>
        <v>***</v>
      </c>
      <c r="Q7" t="str">
        <f t="shared" si="1"/>
        <v>***</v>
      </c>
      <c r="R7" t="str">
        <f t="shared" si="2"/>
        <v>***</v>
      </c>
      <c r="S7" t="str">
        <f t="shared" si="3"/>
        <v>***</v>
      </c>
    </row>
    <row r="8" spans="1:19" x14ac:dyDescent="0.25">
      <c r="A8">
        <v>7</v>
      </c>
      <c r="B8" t="s">
        <v>27</v>
      </c>
      <c r="C8">
        <v>0.23729607505954001</v>
      </c>
      <c r="D8">
        <v>0.100915780913931</v>
      </c>
      <c r="E8">
        <v>1.8701567260104499E-2</v>
      </c>
      <c r="F8">
        <v>0.23005856365661601</v>
      </c>
      <c r="G8">
        <v>8.3668837040480698E-2</v>
      </c>
      <c r="H8">
        <v>5.9662114208104099E-3</v>
      </c>
      <c r="I8">
        <v>0.246675020821054</v>
      </c>
      <c r="J8">
        <v>9.8478216624077797E-2</v>
      </c>
      <c r="K8">
        <v>1.2249679323099401E-2</v>
      </c>
      <c r="L8">
        <v>0.24344321392947599</v>
      </c>
      <c r="M8">
        <v>8.0663965761480702E-2</v>
      </c>
      <c r="N8">
        <v>2.54455511800753E-3</v>
      </c>
      <c r="P8" t="str">
        <f t="shared" si="0"/>
        <v>*</v>
      </c>
      <c r="Q8" t="str">
        <f t="shared" si="1"/>
        <v>**</v>
      </c>
      <c r="R8" t="str">
        <f t="shared" si="2"/>
        <v>*</v>
      </c>
      <c r="S8" t="str">
        <f t="shared" si="3"/>
        <v>**</v>
      </c>
    </row>
    <row r="9" spans="1:19" x14ac:dyDescent="0.25">
      <c r="A9">
        <v>8</v>
      </c>
      <c r="B9" t="s">
        <v>29</v>
      </c>
      <c r="C9">
        <v>0.13033751667802801</v>
      </c>
      <c r="D9">
        <v>6.6356468947076405E-2</v>
      </c>
      <c r="E9">
        <v>4.9506657600739197E-2</v>
      </c>
      <c r="F9">
        <v>0.129444783148636</v>
      </c>
      <c r="G9">
        <v>5.3674622041057898E-2</v>
      </c>
      <c r="H9">
        <v>1.5880208938582802E-2</v>
      </c>
      <c r="I9">
        <v>0.130518554587471</v>
      </c>
      <c r="J9">
        <v>6.5969325948834506E-2</v>
      </c>
      <c r="K9">
        <v>4.7875329946348001E-2</v>
      </c>
      <c r="L9">
        <v>0.131557651427022</v>
      </c>
      <c r="M9">
        <v>5.2817232844652701E-2</v>
      </c>
      <c r="N9">
        <v>1.27452530162396E-2</v>
      </c>
      <c r="P9" t="str">
        <f t="shared" si="0"/>
        <v>*</v>
      </c>
      <c r="Q9" t="str">
        <f t="shared" si="1"/>
        <v>*</v>
      </c>
      <c r="R9" t="str">
        <f t="shared" si="2"/>
        <v>*</v>
      </c>
      <c r="S9" t="str">
        <f t="shared" si="3"/>
        <v>*</v>
      </c>
    </row>
    <row r="10" spans="1:19" x14ac:dyDescent="0.25">
      <c r="A10">
        <v>9</v>
      </c>
      <c r="B10" t="s">
        <v>28</v>
      </c>
      <c r="C10">
        <v>0.20019347848711799</v>
      </c>
      <c r="D10">
        <v>0.141721690105691</v>
      </c>
      <c r="E10">
        <v>0.157778726854408</v>
      </c>
      <c r="F10">
        <v>0.22402802533800401</v>
      </c>
      <c r="G10">
        <v>0.121328924589509</v>
      </c>
      <c r="H10">
        <v>6.4826614922872006E-2</v>
      </c>
      <c r="I10">
        <v>0.19383820984682301</v>
      </c>
      <c r="J10">
        <v>0.139782563870362</v>
      </c>
      <c r="K10">
        <v>0.16552948836971501</v>
      </c>
      <c r="L10">
        <v>0.22308777710717001</v>
      </c>
      <c r="M10">
        <v>0.11828439938076001</v>
      </c>
      <c r="N10">
        <v>5.9291081440839097E-2</v>
      </c>
      <c r="P10" t="str">
        <f t="shared" si="0"/>
        <v/>
      </c>
      <c r="Q10" t="str">
        <f t="shared" si="1"/>
        <v>^</v>
      </c>
      <c r="R10" t="str">
        <f t="shared" si="2"/>
        <v/>
      </c>
      <c r="S10" t="str">
        <f t="shared" si="3"/>
        <v>^</v>
      </c>
    </row>
    <row r="11" spans="1:19" x14ac:dyDescent="0.25">
      <c r="A11">
        <v>10</v>
      </c>
      <c r="B11" t="s">
        <v>31</v>
      </c>
      <c r="C11">
        <v>-6.7938334577795301E-2</v>
      </c>
      <c r="D11">
        <v>1.5639436139577401E-2</v>
      </c>
      <c r="E11" s="1">
        <v>1.39886092217489E-5</v>
      </c>
      <c r="F11">
        <v>-7.3942062145223794E-2</v>
      </c>
      <c r="G11">
        <v>1.36617192835281E-2</v>
      </c>
      <c r="H11" s="1">
        <v>6.2201537001454506E-8</v>
      </c>
      <c r="I11">
        <v>-6.7545732179613197E-2</v>
      </c>
      <c r="J11">
        <v>1.5498058094042699E-2</v>
      </c>
      <c r="K11" s="1">
        <v>1.3105555069503601E-5</v>
      </c>
      <c r="L11">
        <v>-7.2899096407674197E-2</v>
      </c>
      <c r="M11">
        <v>1.3453045410445501E-2</v>
      </c>
      <c r="N11" s="1">
        <v>6.0007028333936795E-8</v>
      </c>
      <c r="P11" t="str">
        <f t="shared" si="0"/>
        <v>***</v>
      </c>
      <c r="Q11" t="str">
        <f t="shared" si="1"/>
        <v>***</v>
      </c>
      <c r="R11" t="str">
        <f t="shared" si="2"/>
        <v>***</v>
      </c>
      <c r="S11" t="str">
        <f t="shared" si="3"/>
        <v>***</v>
      </c>
    </row>
    <row r="12" spans="1:19" x14ac:dyDescent="0.25">
      <c r="A12">
        <v>11</v>
      </c>
      <c r="B12" t="s">
        <v>171</v>
      </c>
      <c r="C12">
        <v>-0.11707507312899</v>
      </c>
      <c r="D12">
        <v>7.0029617574761296E-2</v>
      </c>
      <c r="E12">
        <v>9.4565010531694499E-2</v>
      </c>
      <c r="F12">
        <v>-8.4043819372347894E-2</v>
      </c>
      <c r="G12">
        <v>6.4367071385608807E-2</v>
      </c>
      <c r="H12">
        <v>0.19165600249817</v>
      </c>
      <c r="I12">
        <v>-0.108417190443552</v>
      </c>
      <c r="J12">
        <v>6.9233567760468601E-2</v>
      </c>
      <c r="K12">
        <v>0.11735733024839499</v>
      </c>
      <c r="L12">
        <v>-8.0216531302096397E-2</v>
      </c>
      <c r="M12">
        <v>6.3369546949023997E-2</v>
      </c>
      <c r="N12">
        <v>0.205565714875104</v>
      </c>
      <c r="P12" t="str">
        <f t="shared" si="0"/>
        <v>^</v>
      </c>
      <c r="Q12" t="str">
        <f t="shared" si="1"/>
        <v/>
      </c>
      <c r="R12" t="str">
        <f t="shared" si="2"/>
        <v/>
      </c>
      <c r="S12" t="str">
        <f t="shared" si="3"/>
        <v/>
      </c>
    </row>
    <row r="13" spans="1:19" x14ac:dyDescent="0.25">
      <c r="A13">
        <v>12</v>
      </c>
      <c r="B13" t="s">
        <v>32</v>
      </c>
      <c r="C13">
        <v>-6.7049713829394697E-3</v>
      </c>
      <c r="D13">
        <v>4.25914089295499E-2</v>
      </c>
      <c r="E13">
        <v>0.87490956350143401</v>
      </c>
      <c r="F13">
        <v>-1.55724571680957E-2</v>
      </c>
      <c r="G13">
        <v>3.7961801664671301E-2</v>
      </c>
      <c r="H13">
        <v>0.68164907506010097</v>
      </c>
      <c r="I13">
        <v>-4.0457729000767297E-3</v>
      </c>
      <c r="J13">
        <v>4.2342666480579202E-2</v>
      </c>
      <c r="K13">
        <v>0.92387926970651102</v>
      </c>
      <c r="L13">
        <v>-9.8827781784301804E-3</v>
      </c>
      <c r="M13">
        <v>3.7618700561699102E-2</v>
      </c>
      <c r="N13">
        <v>0.79277473651941799</v>
      </c>
      <c r="P13" t="str">
        <f t="shared" si="0"/>
        <v/>
      </c>
      <c r="Q13" t="str">
        <f t="shared" si="1"/>
        <v/>
      </c>
      <c r="R13" t="str">
        <f t="shared" si="2"/>
        <v/>
      </c>
      <c r="S13" t="str">
        <f t="shared" si="3"/>
        <v/>
      </c>
    </row>
    <row r="14" spans="1:19" x14ac:dyDescent="0.25">
      <c r="A14">
        <v>13</v>
      </c>
      <c r="B14" t="s">
        <v>33</v>
      </c>
      <c r="C14">
        <v>9.8855906031159804E-3</v>
      </c>
      <c r="D14">
        <v>9.8862522143237097E-3</v>
      </c>
      <c r="E14">
        <v>0.317342895444504</v>
      </c>
      <c r="F14">
        <v>7.2706795062476596E-3</v>
      </c>
      <c r="G14">
        <v>8.6789763530293104E-3</v>
      </c>
      <c r="H14">
        <v>0.40217972969577598</v>
      </c>
      <c r="I14">
        <v>9.3411456678990697E-3</v>
      </c>
      <c r="J14">
        <v>9.8111164087527503E-3</v>
      </c>
      <c r="K14">
        <v>0.34104721308792602</v>
      </c>
      <c r="L14">
        <v>6.2010017077222101E-3</v>
      </c>
      <c r="M14">
        <v>8.5758727503905691E-3</v>
      </c>
      <c r="N14">
        <v>0.469633627175218</v>
      </c>
      <c r="P14" t="str">
        <f t="shared" si="0"/>
        <v/>
      </c>
      <c r="Q14" t="str">
        <f t="shared" si="1"/>
        <v/>
      </c>
      <c r="R14" t="str">
        <f t="shared" si="2"/>
        <v/>
      </c>
      <c r="S14" t="str">
        <f t="shared" si="3"/>
        <v/>
      </c>
    </row>
    <row r="15" spans="1:19" x14ac:dyDescent="0.25">
      <c r="A15">
        <v>14</v>
      </c>
      <c r="B15" t="s">
        <v>117</v>
      </c>
      <c r="C15">
        <v>-2.05882945436652E-2</v>
      </c>
      <c r="D15">
        <v>1.5181766301026099E-2</v>
      </c>
      <c r="E15">
        <v>0.17506104008536499</v>
      </c>
      <c r="F15">
        <v>-1.5418418093826901E-2</v>
      </c>
      <c r="G15">
        <v>1.3457066929278901E-2</v>
      </c>
      <c r="H15">
        <v>0.25189911149646399</v>
      </c>
      <c r="I15">
        <v>-1.99218674964328E-2</v>
      </c>
      <c r="J15">
        <v>1.50472952416699E-2</v>
      </c>
      <c r="K15">
        <v>0.18551962970715899</v>
      </c>
      <c r="L15">
        <v>-1.5240060506239999E-2</v>
      </c>
      <c r="M15">
        <v>1.32822056680583E-2</v>
      </c>
      <c r="N15">
        <v>0.25121454591478898</v>
      </c>
      <c r="P15" t="str">
        <f t="shared" si="0"/>
        <v/>
      </c>
      <c r="Q15" t="str">
        <f t="shared" si="1"/>
        <v/>
      </c>
      <c r="R15" t="str">
        <f t="shared" si="2"/>
        <v/>
      </c>
      <c r="S15" t="str">
        <f t="shared" si="3"/>
        <v/>
      </c>
    </row>
    <row r="16" spans="1:19" x14ac:dyDescent="0.25">
      <c r="A16">
        <v>15</v>
      </c>
      <c r="B16" t="s">
        <v>34</v>
      </c>
      <c r="C16">
        <v>3.4342913487609801E-3</v>
      </c>
      <c r="D16">
        <v>9.1799065558245295E-4</v>
      </c>
      <c r="E16">
        <v>1.8321937182064199E-4</v>
      </c>
      <c r="F16">
        <v>2.9891550135697298E-3</v>
      </c>
      <c r="G16">
        <v>7.2473976557303201E-4</v>
      </c>
      <c r="H16" s="1">
        <v>3.7161705748025903E-5</v>
      </c>
      <c r="I16">
        <v>3.2891557814941001E-3</v>
      </c>
      <c r="J16">
        <v>9.1172293339516401E-4</v>
      </c>
      <c r="K16">
        <v>3.09010933511988E-4</v>
      </c>
      <c r="L16">
        <v>2.8876265153684102E-3</v>
      </c>
      <c r="M16">
        <v>7.0949064755402701E-4</v>
      </c>
      <c r="N16" s="1">
        <v>4.70132572469349E-5</v>
      </c>
      <c r="P16" t="str">
        <f t="shared" si="0"/>
        <v>***</v>
      </c>
      <c r="Q16" t="str">
        <f t="shared" si="1"/>
        <v>***</v>
      </c>
      <c r="R16" t="str">
        <f t="shared" si="2"/>
        <v>***</v>
      </c>
      <c r="S16" t="str">
        <f t="shared" si="3"/>
        <v>***</v>
      </c>
    </row>
    <row r="17" spans="1:19" x14ac:dyDescent="0.25">
      <c r="A17">
        <v>16</v>
      </c>
      <c r="B17" t="s">
        <v>35</v>
      </c>
      <c r="C17" s="1">
        <v>-4.3103141019934801E-5</v>
      </c>
      <c r="D17">
        <v>4.0300183853843498E-4</v>
      </c>
      <c r="E17">
        <v>0.91482452343446297</v>
      </c>
      <c r="F17" s="1">
        <v>-3.8449699217496901E-5</v>
      </c>
      <c r="G17">
        <v>3.67480169307967E-4</v>
      </c>
      <c r="H17">
        <v>0.91666887088904803</v>
      </c>
      <c r="I17">
        <v>-1.39236733625428E-4</v>
      </c>
      <c r="J17">
        <v>3.9646909812014698E-4</v>
      </c>
      <c r="K17">
        <v>0.72544439070045097</v>
      </c>
      <c r="L17">
        <v>-1.42591859024645E-4</v>
      </c>
      <c r="M17">
        <v>3.6049554291676998E-4</v>
      </c>
      <c r="N17">
        <v>0.69244143561008498</v>
      </c>
      <c r="P17" t="str">
        <f t="shared" si="0"/>
        <v/>
      </c>
      <c r="Q17" t="str">
        <f t="shared" si="1"/>
        <v/>
      </c>
      <c r="R17" t="str">
        <f t="shared" si="2"/>
        <v/>
      </c>
      <c r="S17" t="str">
        <f t="shared" si="3"/>
        <v/>
      </c>
    </row>
    <row r="18" spans="1:19" x14ac:dyDescent="0.25">
      <c r="A18">
        <v>17</v>
      </c>
      <c r="B18" t="s">
        <v>36</v>
      </c>
      <c r="C18">
        <v>4.8223595221962999E-4</v>
      </c>
      <c r="D18">
        <v>2.54778442654787E-4</v>
      </c>
      <c r="E18">
        <v>5.8389006209615797E-2</v>
      </c>
      <c r="F18">
        <v>7.1611547349422205E-4</v>
      </c>
      <c r="G18">
        <v>2.12147873473725E-4</v>
      </c>
      <c r="H18">
        <v>7.3668658998850105E-4</v>
      </c>
      <c r="I18">
        <v>4.6792070083408503E-4</v>
      </c>
      <c r="J18">
        <v>2.52367892724007E-4</v>
      </c>
      <c r="K18">
        <v>6.3721799257554501E-2</v>
      </c>
      <c r="L18">
        <v>7.0616179924317399E-4</v>
      </c>
      <c r="M18">
        <v>2.0782254512053099E-4</v>
      </c>
      <c r="N18">
        <v>6.7903357924863701E-4</v>
      </c>
      <c r="P18" t="str">
        <f t="shared" si="0"/>
        <v>^</v>
      </c>
      <c r="Q18" t="str">
        <f t="shared" si="1"/>
        <v>***</v>
      </c>
      <c r="R18" t="str">
        <f t="shared" si="2"/>
        <v>^</v>
      </c>
      <c r="S18" t="str">
        <f t="shared" si="3"/>
        <v>***</v>
      </c>
    </row>
    <row r="19" spans="1:19" x14ac:dyDescent="0.25">
      <c r="A19">
        <v>18</v>
      </c>
      <c r="B19" t="s">
        <v>37</v>
      </c>
      <c r="C19">
        <v>7.1423974762157394E-2</v>
      </c>
      <c r="D19">
        <v>4.5264824024443401E-2</v>
      </c>
      <c r="E19">
        <v>0.114585494015603</v>
      </c>
      <c r="F19">
        <v>3.97526235343129E-2</v>
      </c>
      <c r="G19">
        <v>3.9707919197514097E-2</v>
      </c>
      <c r="H19">
        <v>0.31676597912117199</v>
      </c>
      <c r="I19">
        <v>5.55647924787675E-2</v>
      </c>
      <c r="J19">
        <v>4.488693459563E-2</v>
      </c>
      <c r="K19">
        <v>0.21575928786419801</v>
      </c>
      <c r="L19">
        <v>3.0550609896770699E-2</v>
      </c>
      <c r="M19">
        <v>3.9075003446821702E-2</v>
      </c>
      <c r="N19">
        <v>0.43430546329041803</v>
      </c>
      <c r="P19" t="str">
        <f t="shared" si="0"/>
        <v/>
      </c>
      <c r="Q19" t="str">
        <f t="shared" si="1"/>
        <v/>
      </c>
      <c r="R19" t="str">
        <f t="shared" si="2"/>
        <v/>
      </c>
      <c r="S19" t="str">
        <f t="shared" si="3"/>
        <v/>
      </c>
    </row>
    <row r="20" spans="1:19" x14ac:dyDescent="0.25">
      <c r="A20">
        <v>19</v>
      </c>
      <c r="B20" t="s">
        <v>38</v>
      </c>
      <c r="C20">
        <v>-3.2476095486989598E-2</v>
      </c>
      <c r="D20">
        <v>7.1817508475192401E-2</v>
      </c>
      <c r="E20">
        <v>0.651122720072557</v>
      </c>
      <c r="F20">
        <v>-3.44239668804854E-2</v>
      </c>
      <c r="G20">
        <v>6.1388761204414201E-2</v>
      </c>
      <c r="H20">
        <v>0.57496554379963505</v>
      </c>
      <c r="I20">
        <v>-2.7652393457050901E-2</v>
      </c>
      <c r="J20">
        <v>7.1648670335387396E-2</v>
      </c>
      <c r="K20">
        <v>0.69953794632922905</v>
      </c>
      <c r="L20">
        <v>-2.5427987958443799E-2</v>
      </c>
      <c r="M20">
        <v>6.0860119761726103E-2</v>
      </c>
      <c r="N20">
        <v>0.67608578276387898</v>
      </c>
      <c r="P20" t="str">
        <f t="shared" si="0"/>
        <v/>
      </c>
      <c r="Q20" t="str">
        <f t="shared" si="1"/>
        <v/>
      </c>
      <c r="R20" t="str">
        <f t="shared" si="2"/>
        <v/>
      </c>
      <c r="S20" t="str">
        <f t="shared" si="3"/>
        <v/>
      </c>
    </row>
    <row r="21" spans="1:19" x14ac:dyDescent="0.25">
      <c r="A21">
        <v>20</v>
      </c>
      <c r="B21" t="s">
        <v>40</v>
      </c>
      <c r="C21">
        <v>-0.23144956280088699</v>
      </c>
      <c r="D21">
        <v>6.98200071669942E-2</v>
      </c>
      <c r="E21">
        <v>9.1660785719349701E-4</v>
      </c>
      <c r="F21">
        <v>-0.19506446788515899</v>
      </c>
      <c r="G21">
        <v>5.5760063439712799E-2</v>
      </c>
      <c r="H21">
        <v>4.6826441643675398E-4</v>
      </c>
      <c r="I21">
        <v>-0.225934695094681</v>
      </c>
      <c r="J21">
        <v>6.9814445089820598E-2</v>
      </c>
      <c r="K21">
        <v>1.2112525916639901E-3</v>
      </c>
      <c r="L21">
        <v>-0.18723064267089201</v>
      </c>
      <c r="M21">
        <v>5.5373905815745597E-2</v>
      </c>
      <c r="N21">
        <v>7.2168131252477597E-4</v>
      </c>
      <c r="P21" t="str">
        <f t="shared" si="0"/>
        <v>***</v>
      </c>
      <c r="Q21" t="str">
        <f t="shared" si="1"/>
        <v>***</v>
      </c>
      <c r="R21" t="str">
        <f t="shared" si="2"/>
        <v>**</v>
      </c>
      <c r="S21" t="str">
        <f t="shared" si="3"/>
        <v>***</v>
      </c>
    </row>
    <row r="22" spans="1:19" x14ac:dyDescent="0.25">
      <c r="A22">
        <v>21</v>
      </c>
      <c r="B22" t="s">
        <v>41</v>
      </c>
      <c r="C22">
        <v>-0.24063190487918301</v>
      </c>
      <c r="D22">
        <v>6.2189970691752999E-2</v>
      </c>
      <c r="E22">
        <v>1.09146465035015E-4</v>
      </c>
      <c r="F22">
        <v>-0.19090979049787099</v>
      </c>
      <c r="G22">
        <v>4.9599099264956897E-2</v>
      </c>
      <c r="H22">
        <v>1.18573120555759E-4</v>
      </c>
      <c r="I22">
        <v>-0.21963870627052801</v>
      </c>
      <c r="J22">
        <v>6.1878274751743498E-2</v>
      </c>
      <c r="K22">
        <v>3.8592153442085198E-4</v>
      </c>
      <c r="L22">
        <v>-0.16915153541601999</v>
      </c>
      <c r="M22">
        <v>4.8805825188304001E-2</v>
      </c>
      <c r="N22">
        <v>5.2864402769350503E-4</v>
      </c>
      <c r="P22" t="str">
        <f t="shared" si="0"/>
        <v>***</v>
      </c>
      <c r="Q22" t="str">
        <f t="shared" si="1"/>
        <v>***</v>
      </c>
      <c r="R22" t="str">
        <f t="shared" si="2"/>
        <v>***</v>
      </c>
      <c r="S22" t="str">
        <f t="shared" si="3"/>
        <v>***</v>
      </c>
    </row>
    <row r="23" spans="1:19" x14ac:dyDescent="0.25">
      <c r="A23">
        <v>22</v>
      </c>
      <c r="B23" t="s">
        <v>39</v>
      </c>
      <c r="C23">
        <v>-0.248955924765208</v>
      </c>
      <c r="D23">
        <v>6.1197957694684398E-2</v>
      </c>
      <c r="E23" s="1">
        <v>4.7409629420846999E-5</v>
      </c>
      <c r="F23">
        <v>-0.21162630683334499</v>
      </c>
      <c r="G23">
        <v>4.8374468802934202E-2</v>
      </c>
      <c r="H23" s="1">
        <v>1.2157057898262499E-5</v>
      </c>
      <c r="I23">
        <v>-0.23175894880922401</v>
      </c>
      <c r="J23">
        <v>6.1014645085021801E-2</v>
      </c>
      <c r="K23">
        <v>1.45624297014368E-4</v>
      </c>
      <c r="L23">
        <v>-0.19540158590530601</v>
      </c>
      <c r="M23">
        <v>4.7859590917938503E-2</v>
      </c>
      <c r="N23" s="1">
        <v>4.44945218237846E-5</v>
      </c>
      <c r="P23" t="str">
        <f t="shared" si="0"/>
        <v>***</v>
      </c>
      <c r="Q23" t="str">
        <f t="shared" si="1"/>
        <v>***</v>
      </c>
      <c r="R23" t="str">
        <f t="shared" si="2"/>
        <v>***</v>
      </c>
      <c r="S23" t="str">
        <f t="shared" si="3"/>
        <v>***</v>
      </c>
    </row>
    <row r="24" spans="1:19" x14ac:dyDescent="0.25">
      <c r="A24">
        <v>23</v>
      </c>
      <c r="B24" t="s">
        <v>43</v>
      </c>
      <c r="C24">
        <v>-8.79222567976706E-2</v>
      </c>
      <c r="D24">
        <v>1.5218464537203401E-2</v>
      </c>
      <c r="E24" s="1">
        <v>7.5890449480198202E-9</v>
      </c>
      <c r="F24">
        <v>-7.5261135569121895E-2</v>
      </c>
      <c r="G24">
        <v>1.3708616704218E-2</v>
      </c>
      <c r="H24" s="1">
        <v>4.0179600858611502E-8</v>
      </c>
      <c r="I24">
        <v>-8.9443828323220204E-2</v>
      </c>
      <c r="J24">
        <v>1.5155841988103699E-2</v>
      </c>
      <c r="K24" s="1">
        <v>3.5997709257884501E-9</v>
      </c>
      <c r="L24">
        <v>-7.6509654552396097E-2</v>
      </c>
      <c r="M24">
        <v>1.35734644593569E-2</v>
      </c>
      <c r="N24" s="1">
        <v>1.7333173317954201E-8</v>
      </c>
      <c r="P24" t="str">
        <f t="shared" si="0"/>
        <v>***</v>
      </c>
      <c r="Q24" t="str">
        <f t="shared" si="1"/>
        <v>***</v>
      </c>
      <c r="R24" t="str">
        <f t="shared" si="2"/>
        <v>***</v>
      </c>
      <c r="S24" t="str">
        <f t="shared" si="3"/>
        <v>***</v>
      </c>
    </row>
    <row r="25" spans="1:19" x14ac:dyDescent="0.25">
      <c r="A25">
        <v>24</v>
      </c>
      <c r="B25" t="s">
        <v>44</v>
      </c>
      <c r="C25">
        <v>3.7159309334201703E-2</v>
      </c>
      <c r="D25">
        <v>3.3442769287287698E-2</v>
      </c>
      <c r="E25">
        <v>0.26651181605593</v>
      </c>
      <c r="F25">
        <v>3.8435620944996703E-2</v>
      </c>
      <c r="G25">
        <v>3.0516123542843498E-2</v>
      </c>
      <c r="H25">
        <v>0.20784312662628701</v>
      </c>
      <c r="I25">
        <v>3.8412172464106498E-2</v>
      </c>
      <c r="J25">
        <v>3.3082891550736203E-2</v>
      </c>
      <c r="K25">
        <v>0.245605818301039</v>
      </c>
      <c r="L25">
        <v>4.0257952456659099E-2</v>
      </c>
      <c r="M25">
        <v>3.0031127822930302E-2</v>
      </c>
      <c r="N25">
        <v>0.18006958540194601</v>
      </c>
      <c r="P25" t="str">
        <f t="shared" si="0"/>
        <v/>
      </c>
      <c r="Q25" t="str">
        <f t="shared" si="1"/>
        <v/>
      </c>
      <c r="R25" t="str">
        <f t="shared" si="2"/>
        <v/>
      </c>
      <c r="S25" t="str">
        <f t="shared" si="3"/>
        <v/>
      </c>
    </row>
    <row r="26" spans="1:19" x14ac:dyDescent="0.25">
      <c r="A26">
        <v>25</v>
      </c>
      <c r="B26" t="s">
        <v>129</v>
      </c>
      <c r="C26">
        <v>0.424989588981245</v>
      </c>
      <c r="D26">
        <v>0.33474171493834298</v>
      </c>
      <c r="E26">
        <v>0.20422554422398001</v>
      </c>
      <c r="F26">
        <v>0.53149390470351998</v>
      </c>
      <c r="G26">
        <v>0.30682456825128201</v>
      </c>
      <c r="H26">
        <v>8.3230773382756404E-2</v>
      </c>
      <c r="I26">
        <v>-6.6555400757910305E-2</v>
      </c>
      <c r="J26">
        <v>4.9589240810297301E-2</v>
      </c>
      <c r="K26">
        <v>0.17955258658459899</v>
      </c>
      <c r="L26">
        <v>-7.8620663038552904E-2</v>
      </c>
      <c r="M26">
        <v>4.4926779099347398E-2</v>
      </c>
      <c r="N26">
        <v>8.0122924271680898E-2</v>
      </c>
      <c r="P26" t="str">
        <f t="shared" si="0"/>
        <v/>
      </c>
      <c r="Q26" t="str">
        <f t="shared" si="1"/>
        <v>^</v>
      </c>
      <c r="R26" t="str">
        <f t="shared" si="2"/>
        <v/>
      </c>
      <c r="S26" t="str">
        <f t="shared" si="3"/>
        <v>^</v>
      </c>
    </row>
    <row r="27" spans="1:19" x14ac:dyDescent="0.25">
      <c r="A27">
        <v>26</v>
      </c>
      <c r="B27" t="s">
        <v>143</v>
      </c>
      <c r="C27">
        <v>-0.206123319143243</v>
      </c>
      <c r="D27">
        <v>0.39526404227983802</v>
      </c>
      <c r="E27">
        <v>0.60203062601331103</v>
      </c>
      <c r="F27">
        <v>-6.1035641800176399E-2</v>
      </c>
      <c r="G27">
        <v>0.362760300399811</v>
      </c>
      <c r="H27">
        <v>0.86638395885688702</v>
      </c>
      <c r="I27">
        <v>-0.69253482768320596</v>
      </c>
      <c r="J27">
        <v>0.20675790279614001</v>
      </c>
      <c r="K27">
        <v>8.0958640817274696E-4</v>
      </c>
      <c r="L27">
        <v>-0.665881968534347</v>
      </c>
      <c r="M27">
        <v>0.19209150840122999</v>
      </c>
      <c r="N27">
        <v>5.2731487305958001E-4</v>
      </c>
      <c r="P27" t="str">
        <f t="shared" si="0"/>
        <v/>
      </c>
      <c r="Q27" t="str">
        <f t="shared" si="1"/>
        <v/>
      </c>
      <c r="R27" t="str">
        <f t="shared" si="2"/>
        <v>***</v>
      </c>
      <c r="S27" t="str">
        <f t="shared" si="3"/>
        <v>***</v>
      </c>
    </row>
    <row r="28" spans="1:19" x14ac:dyDescent="0.25">
      <c r="A28">
        <v>27</v>
      </c>
      <c r="B28" t="s">
        <v>46</v>
      </c>
      <c r="C28">
        <v>0.130568407823206</v>
      </c>
      <c r="D28">
        <v>0.35979849412690301</v>
      </c>
      <c r="E28">
        <v>0.71668470619666902</v>
      </c>
      <c r="F28">
        <v>0.24134441036985099</v>
      </c>
      <c r="G28">
        <v>0.330407438607768</v>
      </c>
      <c r="H28">
        <v>0.46511831494086397</v>
      </c>
      <c r="I28">
        <v>-0.377809202907888</v>
      </c>
      <c r="J28">
        <v>0.134673482656823</v>
      </c>
      <c r="K28">
        <v>5.0258555313644803E-3</v>
      </c>
      <c r="L28">
        <v>-0.395857974738546</v>
      </c>
      <c r="M28">
        <v>0.123625475069506</v>
      </c>
      <c r="N28">
        <v>1.36441731081679E-3</v>
      </c>
      <c r="P28" t="str">
        <f t="shared" si="0"/>
        <v/>
      </c>
      <c r="Q28" t="str">
        <f t="shared" si="1"/>
        <v/>
      </c>
      <c r="R28" t="str">
        <f t="shared" si="2"/>
        <v>**</v>
      </c>
      <c r="S28" t="str">
        <f t="shared" si="3"/>
        <v>**</v>
      </c>
    </row>
    <row r="29" spans="1:19" x14ac:dyDescent="0.25">
      <c r="A29">
        <v>28</v>
      </c>
      <c r="B29" t="s">
        <v>127</v>
      </c>
      <c r="C29">
        <v>0.226707938125361</v>
      </c>
      <c r="D29">
        <v>0.36538883584884502</v>
      </c>
      <c r="E29">
        <v>0.53495717662895803</v>
      </c>
      <c r="F29">
        <v>0.32481290011769998</v>
      </c>
      <c r="G29">
        <v>0.33507257552077202</v>
      </c>
      <c r="H29">
        <v>0.33235525989426901</v>
      </c>
      <c r="I29">
        <v>-0.25861758186024603</v>
      </c>
      <c r="J29">
        <v>0.168185447395786</v>
      </c>
      <c r="K29">
        <v>0.124123700806664</v>
      </c>
      <c r="L29">
        <v>-0.26071653978536902</v>
      </c>
      <c r="M29">
        <v>0.15625113735885801</v>
      </c>
      <c r="N29">
        <v>9.5201892889281894E-2</v>
      </c>
      <c r="P29" t="str">
        <f t="shared" si="0"/>
        <v/>
      </c>
      <c r="Q29" t="str">
        <f t="shared" si="1"/>
        <v/>
      </c>
      <c r="R29" t="str">
        <f t="shared" si="2"/>
        <v/>
      </c>
      <c r="S29" t="str">
        <f t="shared" si="3"/>
        <v>^</v>
      </c>
    </row>
    <row r="30" spans="1:19" x14ac:dyDescent="0.25">
      <c r="A30">
        <v>29</v>
      </c>
      <c r="B30" t="s">
        <v>128</v>
      </c>
      <c r="C30">
        <v>6.1790908016709001E-2</v>
      </c>
      <c r="D30">
        <v>0.36400385732840201</v>
      </c>
      <c r="E30">
        <v>0.86520404257782801</v>
      </c>
      <c r="F30">
        <v>0.26391980735231502</v>
      </c>
      <c r="G30">
        <v>0.334142020998414</v>
      </c>
      <c r="H30">
        <v>0.429619338985685</v>
      </c>
      <c r="I30">
        <v>-0.43666801424802898</v>
      </c>
      <c r="J30">
        <v>0.14533205360916401</v>
      </c>
      <c r="K30">
        <v>2.65910318457352E-3</v>
      </c>
      <c r="L30">
        <v>-0.34840950637899498</v>
      </c>
      <c r="M30">
        <v>0.134156995906379</v>
      </c>
      <c r="N30">
        <v>9.4034193868500395E-3</v>
      </c>
      <c r="P30" t="str">
        <f t="shared" si="0"/>
        <v/>
      </c>
      <c r="Q30" t="str">
        <f t="shared" si="1"/>
        <v/>
      </c>
      <c r="R30" t="str">
        <f t="shared" si="2"/>
        <v>**</v>
      </c>
      <c r="S30" t="str">
        <f t="shared" si="3"/>
        <v>**</v>
      </c>
    </row>
    <row r="31" spans="1:19" x14ac:dyDescent="0.25">
      <c r="A31">
        <v>30</v>
      </c>
      <c r="B31" t="s">
        <v>45</v>
      </c>
      <c r="C31">
        <v>0.44616457016766597</v>
      </c>
      <c r="D31">
        <v>0.594492572319682</v>
      </c>
      <c r="E31">
        <v>0.45295575591196402</v>
      </c>
      <c r="F31">
        <v>0.49884202109537601</v>
      </c>
      <c r="G31">
        <v>0.55586947133429399</v>
      </c>
      <c r="H31">
        <v>0.36950094723238303</v>
      </c>
      <c r="I31">
        <v>-5.6487371265070398E-2</v>
      </c>
      <c r="J31">
        <v>0.46913866470576798</v>
      </c>
      <c r="K31">
        <v>0.90416109764024399</v>
      </c>
      <c r="L31">
        <v>-0.14529640997099899</v>
      </c>
      <c r="M31">
        <v>0.45003482271516099</v>
      </c>
      <c r="N31">
        <v>0.74680435527418998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-9.2899080912261706E-2</v>
      </c>
      <c r="D32">
        <v>0.126942666248686</v>
      </c>
      <c r="E32">
        <v>0.46427892631762502</v>
      </c>
      <c r="F32">
        <v>-3.2278320840189098E-2</v>
      </c>
      <c r="G32">
        <v>0.11605016306954</v>
      </c>
      <c r="H32">
        <v>0.78090404127712798</v>
      </c>
      <c r="I32" t="s">
        <v>168</v>
      </c>
      <c r="J32" t="s">
        <v>168</v>
      </c>
      <c r="K32" t="s">
        <v>168</v>
      </c>
      <c r="L32" t="s">
        <v>168</v>
      </c>
      <c r="M32" t="s">
        <v>168</v>
      </c>
      <c r="N32" t="s">
        <v>168</v>
      </c>
      <c r="P32" t="str">
        <f t="shared" si="4"/>
        <v/>
      </c>
      <c r="Q32" t="str">
        <f t="shared" si="5"/>
        <v/>
      </c>
      <c r="R32" t="str">
        <f t="shared" si="6"/>
        <v/>
      </c>
      <c r="S32" t="str">
        <f t="shared" si="7"/>
        <v/>
      </c>
    </row>
    <row r="33" spans="1:19" x14ac:dyDescent="0.25">
      <c r="A33">
        <v>32</v>
      </c>
      <c r="B33" t="s">
        <v>54</v>
      </c>
      <c r="C33">
        <v>0.34763441786434301</v>
      </c>
      <c r="D33">
        <v>0.39351985824987501</v>
      </c>
      <c r="E33">
        <v>0.377021597481426</v>
      </c>
      <c r="F33">
        <v>0.37521013384358498</v>
      </c>
      <c r="G33">
        <v>0.35853709243707599</v>
      </c>
      <c r="H33">
        <v>0.295328872153588</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62</v>
      </c>
      <c r="C34">
        <v>0.477205017034532</v>
      </c>
      <c r="D34">
        <v>0.31768528446877298</v>
      </c>
      <c r="E34">
        <v>0.13306319655465801</v>
      </c>
      <c r="F34">
        <v>0.43914602148939103</v>
      </c>
      <c r="G34">
        <v>0.28762595475681402</v>
      </c>
      <c r="H34">
        <v>0.126811863948255</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64</v>
      </c>
      <c r="C35">
        <v>0.41342623554532498</v>
      </c>
      <c r="D35">
        <v>0.35051008057493599</v>
      </c>
      <c r="E35">
        <v>0.23819959594961401</v>
      </c>
      <c r="F35">
        <v>0.36305229217361301</v>
      </c>
      <c r="G35">
        <v>0.317236934688993</v>
      </c>
      <c r="H35">
        <v>0.252449498592768</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58</v>
      </c>
      <c r="C36">
        <v>0.53570861955375404</v>
      </c>
      <c r="D36">
        <v>0.33273678249121003</v>
      </c>
      <c r="E36">
        <v>0.10739628182736199</v>
      </c>
      <c r="F36">
        <v>0.51949075979239401</v>
      </c>
      <c r="G36">
        <v>0.30245528469130101</v>
      </c>
      <c r="H36">
        <v>8.58734851182021E-2</v>
      </c>
      <c r="I36" t="s">
        <v>168</v>
      </c>
      <c r="J36" t="s">
        <v>168</v>
      </c>
      <c r="K36" t="s">
        <v>168</v>
      </c>
      <c r="L36" t="s">
        <v>168</v>
      </c>
      <c r="M36" t="s">
        <v>168</v>
      </c>
      <c r="N36" t="s">
        <v>168</v>
      </c>
      <c r="P36" t="str">
        <f t="shared" si="4"/>
        <v/>
      </c>
      <c r="Q36" t="str">
        <f t="shared" si="5"/>
        <v>^</v>
      </c>
      <c r="R36" t="str">
        <f t="shared" si="6"/>
        <v/>
      </c>
      <c r="S36" t="str">
        <f t="shared" si="7"/>
        <v/>
      </c>
    </row>
    <row r="37" spans="1:19" x14ac:dyDescent="0.25">
      <c r="A37">
        <v>36</v>
      </c>
      <c r="B37" t="s">
        <v>47</v>
      </c>
      <c r="C37">
        <v>0.65621036341543004</v>
      </c>
      <c r="D37">
        <v>0.360906655425898</v>
      </c>
      <c r="E37">
        <v>6.9029386465051107E-2</v>
      </c>
      <c r="F37">
        <v>0.65721507711734195</v>
      </c>
      <c r="G37">
        <v>0.32825466454836699</v>
      </c>
      <c r="H37">
        <v>4.5268601189350798E-2</v>
      </c>
      <c r="I37" t="s">
        <v>168</v>
      </c>
      <c r="J37" t="s">
        <v>168</v>
      </c>
      <c r="K37" t="s">
        <v>168</v>
      </c>
      <c r="L37" t="s">
        <v>168</v>
      </c>
      <c r="M37" t="s">
        <v>168</v>
      </c>
      <c r="N37" t="s">
        <v>168</v>
      </c>
      <c r="P37" t="str">
        <f t="shared" si="4"/>
        <v>^</v>
      </c>
      <c r="Q37" t="str">
        <f t="shared" si="5"/>
        <v>*</v>
      </c>
      <c r="R37" t="str">
        <f t="shared" si="6"/>
        <v/>
      </c>
      <c r="S37" t="str">
        <f t="shared" si="7"/>
        <v/>
      </c>
    </row>
    <row r="38" spans="1:19" x14ac:dyDescent="0.25">
      <c r="A38">
        <v>37</v>
      </c>
      <c r="B38" t="s">
        <v>65</v>
      </c>
      <c r="C38">
        <v>0.531981804258438</v>
      </c>
      <c r="D38">
        <v>0.33845634295979499</v>
      </c>
      <c r="E38">
        <v>0.115999598035401</v>
      </c>
      <c r="F38">
        <v>0.493369837172283</v>
      </c>
      <c r="G38">
        <v>0.30679323979807799</v>
      </c>
      <c r="H38">
        <v>0.107802124794938</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60</v>
      </c>
      <c r="C39">
        <v>0.50208932864767297</v>
      </c>
      <c r="D39">
        <v>0.37519493457379599</v>
      </c>
      <c r="E39">
        <v>0.180828237532287</v>
      </c>
      <c r="F39">
        <v>0.53170819039546902</v>
      </c>
      <c r="G39">
        <v>0.34243716596500401</v>
      </c>
      <c r="H39">
        <v>0.120490632550746</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61</v>
      </c>
      <c r="C40">
        <v>0.45068009588168101</v>
      </c>
      <c r="D40">
        <v>0.32085913790299497</v>
      </c>
      <c r="E40">
        <v>0.160139004074314</v>
      </c>
      <c r="F40">
        <v>0.47703472783420497</v>
      </c>
      <c r="G40">
        <v>0.291325693590338</v>
      </c>
      <c r="H40">
        <v>0.101533990615213</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59</v>
      </c>
      <c r="C41">
        <v>0.27457496263903097</v>
      </c>
      <c r="D41">
        <v>0.327828767688707</v>
      </c>
      <c r="E41">
        <v>0.40228009392485897</v>
      </c>
      <c r="F41">
        <v>0.26376207008541203</v>
      </c>
      <c r="G41">
        <v>0.296190787815444</v>
      </c>
      <c r="H41">
        <v>0.37318990575618</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67</v>
      </c>
      <c r="C42">
        <v>0.50918943076436296</v>
      </c>
      <c r="D42">
        <v>0.31925400128049303</v>
      </c>
      <c r="E42">
        <v>0.110726736697116</v>
      </c>
      <c r="F42">
        <v>0.50075706622820304</v>
      </c>
      <c r="G42">
        <v>0.28997237266005599</v>
      </c>
      <c r="H42">
        <v>8.4183285476015002E-2</v>
      </c>
      <c r="I42" t="s">
        <v>168</v>
      </c>
      <c r="J42" t="s">
        <v>168</v>
      </c>
      <c r="K42" t="s">
        <v>168</v>
      </c>
      <c r="L42" t="s">
        <v>168</v>
      </c>
      <c r="M42" t="s">
        <v>168</v>
      </c>
      <c r="N42" t="s">
        <v>168</v>
      </c>
      <c r="P42" t="str">
        <f t="shared" si="4"/>
        <v/>
      </c>
      <c r="Q42" t="str">
        <f t="shared" si="5"/>
        <v>^</v>
      </c>
      <c r="R42" t="str">
        <f t="shared" si="6"/>
        <v/>
      </c>
      <c r="S42" t="str">
        <f t="shared" si="7"/>
        <v/>
      </c>
    </row>
    <row r="43" spans="1:19" x14ac:dyDescent="0.25">
      <c r="A43">
        <v>42</v>
      </c>
      <c r="B43" t="s">
        <v>66</v>
      </c>
      <c r="C43">
        <v>0.49115072807029903</v>
      </c>
      <c r="D43">
        <v>0.32707603072296298</v>
      </c>
      <c r="E43">
        <v>0.13318988804124399</v>
      </c>
      <c r="F43">
        <v>0.47645682314947801</v>
      </c>
      <c r="G43">
        <v>0.29604654977752098</v>
      </c>
      <c r="H43">
        <v>0.10752926997614801</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49</v>
      </c>
      <c r="C44">
        <v>0.35604991036908401</v>
      </c>
      <c r="D44">
        <v>0.40439327689038901</v>
      </c>
      <c r="E44">
        <v>0.378613103322953</v>
      </c>
      <c r="F44">
        <v>0.34160397344135202</v>
      </c>
      <c r="G44">
        <v>0.36543000086592797</v>
      </c>
      <c r="H44">
        <v>0.34989136741822602</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55</v>
      </c>
      <c r="C45">
        <v>0.69047377919030495</v>
      </c>
      <c r="D45">
        <v>0.406644391231616</v>
      </c>
      <c r="E45">
        <v>8.9511659310804098E-2</v>
      </c>
      <c r="F45">
        <v>0.679847851698271</v>
      </c>
      <c r="G45">
        <v>0.36508234081381902</v>
      </c>
      <c r="H45">
        <v>6.2578178652300406E-2</v>
      </c>
      <c r="I45" t="s">
        <v>168</v>
      </c>
      <c r="J45" t="s">
        <v>168</v>
      </c>
      <c r="K45" t="s">
        <v>168</v>
      </c>
      <c r="L45" t="s">
        <v>168</v>
      </c>
      <c r="M45" t="s">
        <v>168</v>
      </c>
      <c r="N45" t="s">
        <v>168</v>
      </c>
      <c r="P45" t="str">
        <f t="shared" si="4"/>
        <v>^</v>
      </c>
      <c r="Q45" t="str">
        <f t="shared" si="5"/>
        <v>^</v>
      </c>
      <c r="R45" t="str">
        <f t="shared" si="6"/>
        <v/>
      </c>
      <c r="S45" t="str">
        <f t="shared" si="7"/>
        <v/>
      </c>
    </row>
    <row r="46" spans="1:19" x14ac:dyDescent="0.25">
      <c r="A46">
        <v>45</v>
      </c>
      <c r="B46" t="s">
        <v>50</v>
      </c>
      <c r="C46">
        <v>-2.74345994389954E-2</v>
      </c>
      <c r="D46">
        <v>0.38896403326661599</v>
      </c>
      <c r="E46">
        <v>0.94376984645849804</v>
      </c>
      <c r="F46">
        <v>3.03942445466614E-3</v>
      </c>
      <c r="G46">
        <v>0.35436731540348798</v>
      </c>
      <c r="H46">
        <v>0.99315659202508599</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57</v>
      </c>
      <c r="C47">
        <v>0.31828751635233299</v>
      </c>
      <c r="D47">
        <v>0.395847275689103</v>
      </c>
      <c r="E47">
        <v>0.42135859547625198</v>
      </c>
      <c r="F47">
        <v>0.353040265986718</v>
      </c>
      <c r="G47">
        <v>0.36284364912971201</v>
      </c>
      <c r="H47">
        <v>0.330562348844745</v>
      </c>
      <c r="I47" t="s">
        <v>168</v>
      </c>
      <c r="J47" t="s">
        <v>168</v>
      </c>
      <c r="K47" t="s">
        <v>168</v>
      </c>
      <c r="L47" t="s">
        <v>168</v>
      </c>
      <c r="M47" t="s">
        <v>168</v>
      </c>
      <c r="N47" t="s">
        <v>168</v>
      </c>
      <c r="P47" t="str">
        <f t="shared" si="4"/>
        <v/>
      </c>
      <c r="Q47" t="str">
        <f t="shared" si="5"/>
        <v/>
      </c>
      <c r="R47" t="str">
        <f t="shared" si="6"/>
        <v/>
      </c>
      <c r="S47" t="str">
        <f t="shared" si="7"/>
        <v/>
      </c>
    </row>
    <row r="48" spans="1:19" x14ac:dyDescent="0.25">
      <c r="A48">
        <v>47</v>
      </c>
      <c r="B48" t="s">
        <v>52</v>
      </c>
      <c r="C48">
        <v>-4.0089389650710197E-2</v>
      </c>
      <c r="D48">
        <v>0.56093867628827998</v>
      </c>
      <c r="E48">
        <v>0.94302497343367297</v>
      </c>
      <c r="F48">
        <v>9.3098173957234104E-2</v>
      </c>
      <c r="G48">
        <v>0.51255347196352097</v>
      </c>
      <c r="H48">
        <v>0.85586837720404196</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48</v>
      </c>
      <c r="C49">
        <v>-0.30434949675359901</v>
      </c>
      <c r="D49">
        <v>0.66863659331528702</v>
      </c>
      <c r="E49">
        <v>0.64898029406755198</v>
      </c>
      <c r="F49">
        <v>-0.26626650767232202</v>
      </c>
      <c r="G49">
        <v>0.58288116248289301</v>
      </c>
      <c r="H49">
        <v>0.64780692211274904</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51</v>
      </c>
      <c r="C50">
        <v>8.9846376498963307E-2</v>
      </c>
      <c r="D50">
        <v>0.71667915426850004</v>
      </c>
      <c r="E50">
        <v>0.90023471215548601</v>
      </c>
      <c r="F50">
        <v>6.9120873368634206E-2</v>
      </c>
      <c r="G50">
        <v>0.64739528650787403</v>
      </c>
      <c r="H50">
        <v>0.91497331228988998</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63</v>
      </c>
      <c r="C51">
        <v>0.537039619559458</v>
      </c>
      <c r="D51">
        <v>0.61323559293303098</v>
      </c>
      <c r="E51">
        <v>0.38116724367126897</v>
      </c>
      <c r="F51">
        <v>0.46653989443003901</v>
      </c>
      <c r="G51">
        <v>0.583735340328981</v>
      </c>
      <c r="H51">
        <v>0.424155968688461</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56</v>
      </c>
      <c r="C52">
        <v>0.65620297871290301</v>
      </c>
      <c r="D52">
        <v>0.46870493192747298</v>
      </c>
      <c r="E52">
        <v>0.16150304904853199</v>
      </c>
      <c r="F52">
        <v>0.70589700686913004</v>
      </c>
      <c r="G52">
        <v>0.429059792869387</v>
      </c>
      <c r="H52">
        <v>9.9924808741912202E-2</v>
      </c>
      <c r="I52" t="s">
        <v>168</v>
      </c>
      <c r="J52" t="s">
        <v>168</v>
      </c>
      <c r="K52" t="s">
        <v>168</v>
      </c>
      <c r="L52" t="s">
        <v>168</v>
      </c>
      <c r="M52" t="s">
        <v>168</v>
      </c>
      <c r="N52" t="s">
        <v>168</v>
      </c>
      <c r="P52" t="str">
        <f t="shared" si="4"/>
        <v/>
      </c>
      <c r="Q52" t="str">
        <f t="shared" si="5"/>
        <v>^</v>
      </c>
      <c r="R52" t="str">
        <f t="shared" si="6"/>
        <v/>
      </c>
      <c r="S52" t="str">
        <f t="shared" si="7"/>
        <v/>
      </c>
    </row>
    <row r="53" spans="1:19" x14ac:dyDescent="0.25">
      <c r="A53">
        <v>52</v>
      </c>
      <c r="B53" t="s">
        <v>53</v>
      </c>
      <c r="C53">
        <v>-0.328244030665232</v>
      </c>
      <c r="D53">
        <v>0.69073053496061998</v>
      </c>
      <c r="E53">
        <v>0.634635264265341</v>
      </c>
      <c r="F53">
        <v>-0.303187160821141</v>
      </c>
      <c r="G53">
        <v>0.64620993631931201</v>
      </c>
      <c r="H53">
        <v>0.63894276849954401</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71</v>
      </c>
      <c r="C54">
        <v>-0.72542194418926098</v>
      </c>
      <c r="D54">
        <v>0.49123672703842902</v>
      </c>
      <c r="E54">
        <v>0.13974915585148301</v>
      </c>
      <c r="F54">
        <v>-0.870865027391173</v>
      </c>
      <c r="G54">
        <v>0.44717634767556202</v>
      </c>
      <c r="H54">
        <v>5.1477741874529699E-2</v>
      </c>
      <c r="I54" t="s">
        <v>168</v>
      </c>
      <c r="J54" t="s">
        <v>168</v>
      </c>
      <c r="K54" t="s">
        <v>168</v>
      </c>
      <c r="L54" t="s">
        <v>168</v>
      </c>
      <c r="M54" t="s">
        <v>168</v>
      </c>
      <c r="N54" t="s">
        <v>168</v>
      </c>
      <c r="P54" t="str">
        <f t="shared" si="4"/>
        <v/>
      </c>
      <c r="Q54" t="str">
        <f t="shared" si="5"/>
        <v>^</v>
      </c>
      <c r="R54" t="str">
        <f t="shared" si="6"/>
        <v/>
      </c>
      <c r="S54" t="str">
        <f t="shared" si="7"/>
        <v/>
      </c>
    </row>
    <row r="55" spans="1:19" x14ac:dyDescent="0.25">
      <c r="A55">
        <v>54</v>
      </c>
      <c r="B55" t="s">
        <v>82</v>
      </c>
      <c r="C55">
        <v>-0.97864772093127606</v>
      </c>
      <c r="D55">
        <v>0.48734818320329698</v>
      </c>
      <c r="E55">
        <v>4.4631830411011E-2</v>
      </c>
      <c r="F55">
        <v>-1.10881145087671</v>
      </c>
      <c r="G55">
        <v>0.44568481672167798</v>
      </c>
      <c r="H55">
        <v>1.2850618634246301E-2</v>
      </c>
      <c r="I55" t="s">
        <v>168</v>
      </c>
      <c r="J55" t="s">
        <v>168</v>
      </c>
      <c r="K55" t="s">
        <v>168</v>
      </c>
      <c r="L55" t="s">
        <v>168</v>
      </c>
      <c r="M55" t="s">
        <v>168</v>
      </c>
      <c r="N55" t="s">
        <v>168</v>
      </c>
      <c r="P55" t="str">
        <f t="shared" si="4"/>
        <v>*</v>
      </c>
      <c r="Q55" t="str">
        <f t="shared" si="5"/>
        <v>*</v>
      </c>
      <c r="R55" t="str">
        <f t="shared" si="6"/>
        <v/>
      </c>
      <c r="S55" t="str">
        <f t="shared" si="7"/>
        <v/>
      </c>
    </row>
    <row r="56" spans="1:19" x14ac:dyDescent="0.25">
      <c r="A56">
        <v>55</v>
      </c>
      <c r="B56" t="s">
        <v>70</v>
      </c>
      <c r="C56">
        <v>-0.92781767032923002</v>
      </c>
      <c r="D56">
        <v>0.48022788215208101</v>
      </c>
      <c r="E56">
        <v>5.3355033403140302E-2</v>
      </c>
      <c r="F56">
        <v>-1.0079668616278299</v>
      </c>
      <c r="G56">
        <v>0.43702918534150198</v>
      </c>
      <c r="H56">
        <v>2.1087940904221801E-2</v>
      </c>
      <c r="I56" t="s">
        <v>168</v>
      </c>
      <c r="J56" t="s">
        <v>168</v>
      </c>
      <c r="K56" t="s">
        <v>168</v>
      </c>
      <c r="L56" t="s">
        <v>168</v>
      </c>
      <c r="M56" t="s">
        <v>168</v>
      </c>
      <c r="N56" t="s">
        <v>168</v>
      </c>
      <c r="P56" t="str">
        <f t="shared" si="4"/>
        <v>^</v>
      </c>
      <c r="Q56" t="str">
        <f t="shared" si="5"/>
        <v>*</v>
      </c>
      <c r="R56" t="str">
        <f t="shared" si="6"/>
        <v/>
      </c>
      <c r="S56" t="str">
        <f t="shared" si="7"/>
        <v/>
      </c>
    </row>
    <row r="57" spans="1:19" x14ac:dyDescent="0.25">
      <c r="A57">
        <v>56</v>
      </c>
      <c r="B57" t="s">
        <v>78</v>
      </c>
      <c r="C57">
        <v>-0.87727039920528704</v>
      </c>
      <c r="D57">
        <v>0.45275992655969699</v>
      </c>
      <c r="E57">
        <v>5.2671296702986502E-2</v>
      </c>
      <c r="F57">
        <v>-0.942010640635355</v>
      </c>
      <c r="G57">
        <v>0.41142839226466799</v>
      </c>
      <c r="H57">
        <v>2.2043923581745499E-2</v>
      </c>
      <c r="I57" t="s">
        <v>168</v>
      </c>
      <c r="J57" t="s">
        <v>168</v>
      </c>
      <c r="K57" t="s">
        <v>168</v>
      </c>
      <c r="L57" t="s">
        <v>168</v>
      </c>
      <c r="M57" t="s">
        <v>168</v>
      </c>
      <c r="N57" t="s">
        <v>168</v>
      </c>
      <c r="P57" t="str">
        <f t="shared" si="4"/>
        <v>^</v>
      </c>
      <c r="Q57" t="str">
        <f t="shared" si="5"/>
        <v>*</v>
      </c>
      <c r="R57" t="str">
        <f t="shared" si="6"/>
        <v/>
      </c>
      <c r="S57" t="str">
        <f t="shared" si="7"/>
        <v/>
      </c>
    </row>
    <row r="58" spans="1:19" x14ac:dyDescent="0.25">
      <c r="A58">
        <v>57</v>
      </c>
      <c r="B58" t="s">
        <v>72</v>
      </c>
      <c r="C58">
        <v>-0.91404581325168199</v>
      </c>
      <c r="D58">
        <v>0.46436208720500199</v>
      </c>
      <c r="E58">
        <v>4.9023150803931902E-2</v>
      </c>
      <c r="F58">
        <v>-1.0193082056596301</v>
      </c>
      <c r="G58">
        <v>0.42384332873741698</v>
      </c>
      <c r="H58">
        <v>1.6176120555763202E-2</v>
      </c>
      <c r="I58" t="s">
        <v>168</v>
      </c>
      <c r="J58" t="s">
        <v>168</v>
      </c>
      <c r="K58" t="s">
        <v>168</v>
      </c>
      <c r="L58" t="s">
        <v>168</v>
      </c>
      <c r="M58" t="s">
        <v>168</v>
      </c>
      <c r="N58" t="s">
        <v>168</v>
      </c>
      <c r="P58" t="str">
        <f t="shared" si="4"/>
        <v>*</v>
      </c>
      <c r="Q58" t="str">
        <f t="shared" si="5"/>
        <v>*</v>
      </c>
      <c r="R58" t="str">
        <f t="shared" si="6"/>
        <v/>
      </c>
      <c r="S58" t="str">
        <f t="shared" si="7"/>
        <v/>
      </c>
    </row>
    <row r="59" spans="1:19" x14ac:dyDescent="0.25">
      <c r="A59">
        <v>58</v>
      </c>
      <c r="B59" t="s">
        <v>68</v>
      </c>
      <c r="C59">
        <v>-0.91531121991044595</v>
      </c>
      <c r="D59">
        <v>0.60224077064055204</v>
      </c>
      <c r="E59">
        <v>0.12855052238589901</v>
      </c>
      <c r="F59">
        <v>-1.02222660260325</v>
      </c>
      <c r="G59">
        <v>0.55351238424094495</v>
      </c>
      <c r="H59">
        <v>6.4776149863489493E-2</v>
      </c>
      <c r="I59" t="s">
        <v>168</v>
      </c>
      <c r="J59" t="s">
        <v>168</v>
      </c>
      <c r="K59" t="s">
        <v>168</v>
      </c>
      <c r="L59" t="s">
        <v>168</v>
      </c>
      <c r="M59" t="s">
        <v>168</v>
      </c>
      <c r="N59" t="s">
        <v>168</v>
      </c>
      <c r="P59" t="str">
        <f t="shared" si="4"/>
        <v/>
      </c>
      <c r="Q59" t="str">
        <f t="shared" si="5"/>
        <v>^</v>
      </c>
      <c r="R59" t="str">
        <f t="shared" si="6"/>
        <v/>
      </c>
      <c r="S59" t="str">
        <f t="shared" si="7"/>
        <v/>
      </c>
    </row>
    <row r="60" spans="1:19" x14ac:dyDescent="0.25">
      <c r="A60">
        <v>59</v>
      </c>
      <c r="B60" t="s">
        <v>75</v>
      </c>
      <c r="C60">
        <v>-0.933661660067027</v>
      </c>
      <c r="D60">
        <v>0.49680407537924298</v>
      </c>
      <c r="E60">
        <v>6.0198663065867103E-2</v>
      </c>
      <c r="F60">
        <v>-1.12020649253347</v>
      </c>
      <c r="G60">
        <v>0.45525593956676402</v>
      </c>
      <c r="H60">
        <v>1.38701746724357E-2</v>
      </c>
      <c r="I60" t="s">
        <v>168</v>
      </c>
      <c r="J60" t="s">
        <v>168</v>
      </c>
      <c r="K60" t="s">
        <v>168</v>
      </c>
      <c r="L60" t="s">
        <v>168</v>
      </c>
      <c r="M60" t="s">
        <v>168</v>
      </c>
      <c r="N60" t="s">
        <v>168</v>
      </c>
      <c r="P60" t="str">
        <f t="shared" si="4"/>
        <v>^</v>
      </c>
      <c r="Q60" t="str">
        <f t="shared" si="5"/>
        <v>*</v>
      </c>
      <c r="R60" t="str">
        <f t="shared" si="6"/>
        <v/>
      </c>
      <c r="S60" t="str">
        <f t="shared" si="7"/>
        <v/>
      </c>
    </row>
    <row r="61" spans="1:19" x14ac:dyDescent="0.25">
      <c r="A61">
        <v>60</v>
      </c>
      <c r="B61" t="s">
        <v>79</v>
      </c>
      <c r="C61">
        <v>-1.01142104723111</v>
      </c>
      <c r="D61">
        <v>0.45832816745975602</v>
      </c>
      <c r="E61">
        <v>2.7330711937117801E-2</v>
      </c>
      <c r="F61">
        <v>-1.1462178228030699</v>
      </c>
      <c r="G61">
        <v>0.41844603859309298</v>
      </c>
      <c r="H61">
        <v>6.1584223385619903E-3</v>
      </c>
      <c r="I61" t="s">
        <v>168</v>
      </c>
      <c r="J61" t="s">
        <v>168</v>
      </c>
      <c r="K61" t="s">
        <v>168</v>
      </c>
      <c r="L61" t="s">
        <v>168</v>
      </c>
      <c r="M61" t="s">
        <v>168</v>
      </c>
      <c r="N61" t="s">
        <v>168</v>
      </c>
      <c r="P61" t="str">
        <f t="shared" si="4"/>
        <v>*</v>
      </c>
      <c r="Q61" t="str">
        <f t="shared" si="5"/>
        <v>**</v>
      </c>
      <c r="R61" t="str">
        <f t="shared" si="6"/>
        <v/>
      </c>
      <c r="S61" t="str">
        <f t="shared" si="7"/>
        <v/>
      </c>
    </row>
    <row r="62" spans="1:19" x14ac:dyDescent="0.25">
      <c r="A62">
        <v>61</v>
      </c>
      <c r="B62" t="s">
        <v>74</v>
      </c>
      <c r="C62">
        <v>-0.83146797553922402</v>
      </c>
      <c r="D62">
        <v>0.46455395907279801</v>
      </c>
      <c r="E62">
        <v>7.3482849952387602E-2</v>
      </c>
      <c r="F62">
        <v>-0.965828049065104</v>
      </c>
      <c r="G62">
        <v>0.42510999510102099</v>
      </c>
      <c r="H62">
        <v>2.3089616318920501E-2</v>
      </c>
      <c r="I62" t="s">
        <v>168</v>
      </c>
      <c r="J62" t="s">
        <v>168</v>
      </c>
      <c r="K62" t="s">
        <v>168</v>
      </c>
      <c r="L62" t="s">
        <v>168</v>
      </c>
      <c r="M62" t="s">
        <v>168</v>
      </c>
      <c r="N62" t="s">
        <v>168</v>
      </c>
      <c r="P62" t="str">
        <f t="shared" si="4"/>
        <v>^</v>
      </c>
      <c r="Q62" t="str">
        <f t="shared" si="5"/>
        <v>*</v>
      </c>
      <c r="R62" t="str">
        <f t="shared" si="6"/>
        <v/>
      </c>
      <c r="S62" t="str">
        <f t="shared" si="7"/>
        <v/>
      </c>
    </row>
    <row r="63" spans="1:19" x14ac:dyDescent="0.25">
      <c r="A63">
        <v>62</v>
      </c>
      <c r="B63" t="s">
        <v>81</v>
      </c>
      <c r="C63">
        <v>-0.97552565901142096</v>
      </c>
      <c r="D63">
        <v>0.47428876240552698</v>
      </c>
      <c r="E63">
        <v>3.9703736925230403E-2</v>
      </c>
      <c r="F63">
        <v>-1.1622820407084</v>
      </c>
      <c r="G63">
        <v>0.43211751013389199</v>
      </c>
      <c r="H63">
        <v>7.1508556015672702E-3</v>
      </c>
      <c r="I63" t="s">
        <v>168</v>
      </c>
      <c r="J63" t="s">
        <v>168</v>
      </c>
      <c r="K63" t="s">
        <v>168</v>
      </c>
      <c r="L63" t="s">
        <v>168</v>
      </c>
      <c r="M63" t="s">
        <v>168</v>
      </c>
      <c r="N63" t="s">
        <v>168</v>
      </c>
      <c r="P63" t="str">
        <f t="shared" si="4"/>
        <v>*</v>
      </c>
      <c r="Q63" t="str">
        <f t="shared" si="5"/>
        <v>**</v>
      </c>
      <c r="R63" t="str">
        <f t="shared" si="6"/>
        <v/>
      </c>
      <c r="S63" t="str">
        <f t="shared" si="7"/>
        <v/>
      </c>
    </row>
    <row r="64" spans="1:19" x14ac:dyDescent="0.25">
      <c r="A64">
        <v>63</v>
      </c>
      <c r="B64" t="s">
        <v>84</v>
      </c>
      <c r="C64">
        <v>-0.97878648818273095</v>
      </c>
      <c r="D64">
        <v>0.48309865021218801</v>
      </c>
      <c r="E64">
        <v>4.2758713479104898E-2</v>
      </c>
      <c r="F64">
        <v>-1.12798312134004</v>
      </c>
      <c r="G64">
        <v>0.441269120939348</v>
      </c>
      <c r="H64">
        <v>1.0581469904284799E-2</v>
      </c>
      <c r="I64" t="s">
        <v>168</v>
      </c>
      <c r="J64" t="s">
        <v>168</v>
      </c>
      <c r="K64" t="s">
        <v>168</v>
      </c>
      <c r="L64" t="s">
        <v>168</v>
      </c>
      <c r="M64" t="s">
        <v>168</v>
      </c>
      <c r="N64" t="s">
        <v>168</v>
      </c>
      <c r="P64" t="str">
        <f t="shared" si="4"/>
        <v>*</v>
      </c>
      <c r="Q64" t="str">
        <f t="shared" si="5"/>
        <v>*</v>
      </c>
      <c r="R64" t="str">
        <f t="shared" si="6"/>
        <v/>
      </c>
      <c r="S64" t="str">
        <f t="shared" si="7"/>
        <v/>
      </c>
    </row>
    <row r="65" spans="1:19" x14ac:dyDescent="0.25">
      <c r="A65">
        <v>64</v>
      </c>
      <c r="B65" t="s">
        <v>77</v>
      </c>
      <c r="C65">
        <v>-1.02247146158465</v>
      </c>
      <c r="D65">
        <v>0.46397774710154099</v>
      </c>
      <c r="E65">
        <v>2.7544887930745301E-2</v>
      </c>
      <c r="F65">
        <v>-1.1298820084952601</v>
      </c>
      <c r="G65">
        <v>0.42266318341897302</v>
      </c>
      <c r="H65">
        <v>7.51214879709878E-3</v>
      </c>
      <c r="I65" t="s">
        <v>168</v>
      </c>
      <c r="J65" t="s">
        <v>168</v>
      </c>
      <c r="K65" t="s">
        <v>168</v>
      </c>
      <c r="L65" t="s">
        <v>168</v>
      </c>
      <c r="M65" t="s">
        <v>168</v>
      </c>
      <c r="N65" t="s">
        <v>168</v>
      </c>
      <c r="P65" t="str">
        <f t="shared" si="4"/>
        <v>*</v>
      </c>
      <c r="Q65" t="str">
        <f t="shared" si="5"/>
        <v>**</v>
      </c>
      <c r="R65" t="str">
        <f t="shared" si="6"/>
        <v/>
      </c>
      <c r="S65" t="str">
        <f t="shared" si="7"/>
        <v/>
      </c>
    </row>
    <row r="66" spans="1:19" x14ac:dyDescent="0.25">
      <c r="A66">
        <v>65</v>
      </c>
      <c r="B66" t="s">
        <v>80</v>
      </c>
      <c r="C66">
        <v>-1.16450978731072</v>
      </c>
      <c r="D66">
        <v>0.57942579970744301</v>
      </c>
      <c r="E66">
        <v>4.4456049416758299E-2</v>
      </c>
      <c r="F66">
        <v>-1.20979633189536</v>
      </c>
      <c r="G66">
        <v>0.53473729382007895</v>
      </c>
      <c r="H66">
        <v>2.3671930024513101E-2</v>
      </c>
      <c r="I66" t="s">
        <v>168</v>
      </c>
      <c r="J66" t="s">
        <v>168</v>
      </c>
      <c r="K66" t="s">
        <v>168</v>
      </c>
      <c r="L66" t="s">
        <v>168</v>
      </c>
      <c r="M66" t="s">
        <v>168</v>
      </c>
      <c r="N66" t="s">
        <v>168</v>
      </c>
      <c r="P66" t="str">
        <f t="shared" si="4"/>
        <v>*</v>
      </c>
      <c r="Q66" t="str">
        <f t="shared" si="5"/>
        <v>*</v>
      </c>
      <c r="R66" t="str">
        <f t="shared" si="6"/>
        <v/>
      </c>
      <c r="S66" t="str">
        <f t="shared" si="7"/>
        <v/>
      </c>
    </row>
    <row r="67" spans="1:19" x14ac:dyDescent="0.25">
      <c r="A67">
        <v>66</v>
      </c>
      <c r="B67" t="s">
        <v>76</v>
      </c>
      <c r="C67">
        <v>-0.91426108241686199</v>
      </c>
      <c r="D67">
        <v>0.54604742995849997</v>
      </c>
      <c r="E67">
        <v>9.4066664913914799E-2</v>
      </c>
      <c r="F67">
        <v>-1.02018928970308</v>
      </c>
      <c r="G67">
        <v>0.50127364430849897</v>
      </c>
      <c r="H67">
        <v>4.1831321141558298E-2</v>
      </c>
      <c r="I67" t="s">
        <v>168</v>
      </c>
      <c r="J67" t="s">
        <v>168</v>
      </c>
      <c r="K67" t="s">
        <v>168</v>
      </c>
      <c r="L67" t="s">
        <v>168</v>
      </c>
      <c r="M67" t="s">
        <v>168</v>
      </c>
      <c r="N67" t="s">
        <v>168</v>
      </c>
      <c r="P67" t="str">
        <f t="shared" si="4"/>
        <v>^</v>
      </c>
      <c r="Q67" t="str">
        <f t="shared" si="5"/>
        <v>*</v>
      </c>
      <c r="R67" t="str">
        <f t="shared" si="6"/>
        <v/>
      </c>
      <c r="S67" t="str">
        <f t="shared" si="7"/>
        <v/>
      </c>
    </row>
    <row r="68" spans="1:19" x14ac:dyDescent="0.25">
      <c r="A68">
        <v>67</v>
      </c>
      <c r="B68" t="s">
        <v>73</v>
      </c>
      <c r="C68">
        <v>-0.62854706916389302</v>
      </c>
      <c r="D68">
        <v>0.65570779228889198</v>
      </c>
      <c r="E68">
        <v>0.33777137603357299</v>
      </c>
      <c r="F68">
        <v>-0.59407208218191299</v>
      </c>
      <c r="G68">
        <v>0.59910438749886596</v>
      </c>
      <c r="H68">
        <v>0.32139254956003599</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83</v>
      </c>
      <c r="C69">
        <v>-0.36465281787585502</v>
      </c>
      <c r="D69">
        <v>0.90882590549785003</v>
      </c>
      <c r="E69">
        <v>0.68824706929965895</v>
      </c>
      <c r="F69">
        <v>-0.39430881997165201</v>
      </c>
      <c r="G69">
        <v>0.835857560923427</v>
      </c>
      <c r="H69">
        <v>0.63711120862168702</v>
      </c>
      <c r="I69" t="s">
        <v>168</v>
      </c>
      <c r="J69" t="s">
        <v>168</v>
      </c>
      <c r="K69" t="s">
        <v>168</v>
      </c>
      <c r="L69" t="s">
        <v>168</v>
      </c>
      <c r="M69" t="s">
        <v>168</v>
      </c>
      <c r="N69" t="s">
        <v>168</v>
      </c>
      <c r="P69" t="str">
        <f t="shared" si="4"/>
        <v/>
      </c>
      <c r="Q69" t="str">
        <f t="shared" si="5"/>
        <v/>
      </c>
      <c r="R69" t="str">
        <f t="shared" si="6"/>
        <v/>
      </c>
      <c r="S69" t="str">
        <f t="shared" si="7"/>
        <v/>
      </c>
    </row>
    <row r="70" spans="1:19" x14ac:dyDescent="0.25">
      <c r="B70" t="s">
        <v>69</v>
      </c>
      <c r="C70">
        <v>-1.17042592568287</v>
      </c>
      <c r="D70">
        <v>0.66852205560488598</v>
      </c>
      <c r="E70">
        <v>7.99861634521674E-2</v>
      </c>
      <c r="F70">
        <v>-1.1718845277749299</v>
      </c>
      <c r="G70">
        <v>0.62872137563828601</v>
      </c>
      <c r="H70">
        <v>6.2333345938113502E-2</v>
      </c>
      <c r="I70" t="s">
        <v>168</v>
      </c>
      <c r="J70" t="s">
        <v>168</v>
      </c>
      <c r="K70" t="s">
        <v>168</v>
      </c>
      <c r="L70" t="s">
        <v>168</v>
      </c>
      <c r="M70" t="s">
        <v>168</v>
      </c>
      <c r="N70" t="s">
        <v>168</v>
      </c>
      <c r="P70" t="str">
        <f t="shared" si="4"/>
        <v>^</v>
      </c>
      <c r="Q70" t="str">
        <f t="shared" si="5"/>
        <v>^</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-0.14300317839785701</v>
      </c>
      <c r="D2">
        <v>0.16069785646696799</v>
      </c>
      <c r="E2">
        <v>0.37352574629486301</v>
      </c>
      <c r="F2">
        <v>-0.20016664325026401</v>
      </c>
      <c r="G2">
        <v>0.143643461863175</v>
      </c>
      <c r="H2">
        <v>0.16346974076543</v>
      </c>
      <c r="I2">
        <v>-0.13947155388260901</v>
      </c>
      <c r="J2">
        <v>0.159333624430226</v>
      </c>
      <c r="K2">
        <v>0.38138736859778299</v>
      </c>
      <c r="L2">
        <v>-0.189819534860385</v>
      </c>
      <c r="M2">
        <v>0.14138713776053799</v>
      </c>
      <c r="N2">
        <v>0.179417195755431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-2.7344508043045199E-2</v>
      </c>
      <c r="D3">
        <v>5.4195017917072603E-2</v>
      </c>
      <c r="E3">
        <v>0.61386959807541097</v>
      </c>
      <c r="F3">
        <v>-4.3013155133207201E-3</v>
      </c>
      <c r="G3">
        <v>5.02026555311883E-2</v>
      </c>
      <c r="H3">
        <v>0.93172156162320696</v>
      </c>
      <c r="I3">
        <v>-3.0747065771538001E-2</v>
      </c>
      <c r="J3">
        <v>5.3538695121895997E-2</v>
      </c>
      <c r="K3">
        <v>0.56576742303866101</v>
      </c>
      <c r="L3">
        <v>-2.7436607653094799E-2</v>
      </c>
      <c r="M3">
        <v>4.6130073164313001E-2</v>
      </c>
      <c r="N3">
        <v>0.55199977356325103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-0.186946123853302</v>
      </c>
      <c r="D4">
        <v>6.0745905368984401E-2</v>
      </c>
      <c r="E4">
        <v>2.08737919881241E-3</v>
      </c>
      <c r="F4">
        <v>-0.142459224447467</v>
      </c>
      <c r="G4">
        <v>5.6519031312923497E-2</v>
      </c>
      <c r="H4">
        <v>1.17170529468933E-2</v>
      </c>
      <c r="I4">
        <v>-0.17799426747599001</v>
      </c>
      <c r="J4">
        <v>6.0099624766746601E-2</v>
      </c>
      <c r="K4">
        <v>3.0599186858272201E-3</v>
      </c>
      <c r="L4">
        <v>-0.16321363533880201</v>
      </c>
      <c r="M4">
        <v>4.9489323923388402E-2</v>
      </c>
      <c r="N4">
        <v>9.7391236274139601E-4</v>
      </c>
      <c r="P4" t="str">
        <f t="shared" si="0"/>
        <v>**</v>
      </c>
      <c r="Q4" t="str">
        <f t="shared" si="1"/>
        <v>*</v>
      </c>
      <c r="R4" t="str">
        <f t="shared" si="2"/>
        <v>**</v>
      </c>
      <c r="S4" t="str">
        <f t="shared" si="3"/>
        <v>***</v>
      </c>
    </row>
    <row r="5" spans="1:19" x14ac:dyDescent="0.25">
      <c r="A5">
        <v>4</v>
      </c>
      <c r="B5" t="s">
        <v>123</v>
      </c>
      <c r="C5">
        <v>0.11780310428466</v>
      </c>
      <c r="D5">
        <v>5.2825515913275299E-2</v>
      </c>
      <c r="E5">
        <v>2.5744673408934399E-2</v>
      </c>
      <c r="F5">
        <v>0.11259595959211</v>
      </c>
      <c r="G5">
        <v>4.3786036600998002E-2</v>
      </c>
      <c r="H5">
        <v>1.0125790353075601E-2</v>
      </c>
      <c r="I5">
        <v>8.9887949967701497E-2</v>
      </c>
      <c r="J5">
        <v>5.0416682132751099E-2</v>
      </c>
      <c r="K5">
        <v>7.4602430051018007E-2</v>
      </c>
      <c r="L5">
        <v>7.2688178722403796E-2</v>
      </c>
      <c r="M5">
        <v>3.9541377309660099E-2</v>
      </c>
      <c r="N5">
        <v>6.6020949390814807E-2</v>
      </c>
      <c r="P5" t="str">
        <f t="shared" si="0"/>
        <v>*</v>
      </c>
      <c r="Q5" t="str">
        <f t="shared" si="1"/>
        <v>*</v>
      </c>
      <c r="R5" t="str">
        <f t="shared" si="2"/>
        <v>^</v>
      </c>
      <c r="S5" t="str">
        <f t="shared" si="3"/>
        <v>^</v>
      </c>
    </row>
    <row r="6" spans="1:19" x14ac:dyDescent="0.25">
      <c r="A6">
        <v>5</v>
      </c>
      <c r="B6" t="s">
        <v>25</v>
      </c>
      <c r="C6">
        <v>6.73609862511758E-2</v>
      </c>
      <c r="D6">
        <v>6.5299460086577402E-2</v>
      </c>
      <c r="E6">
        <v>0.30227344083813201</v>
      </c>
      <c r="F6">
        <v>5.7137674496265299E-2</v>
      </c>
      <c r="G6">
        <v>5.5040183799812799E-2</v>
      </c>
      <c r="H6">
        <v>0.29921961353474003</v>
      </c>
      <c r="I6">
        <v>6.0953311220408098E-2</v>
      </c>
      <c r="J6">
        <v>6.4434343039488098E-2</v>
      </c>
      <c r="K6">
        <v>0.34416107190301298</v>
      </c>
      <c r="L6">
        <v>6.0598261714847203E-2</v>
      </c>
      <c r="M6">
        <v>5.4208786669977103E-2</v>
      </c>
      <c r="N6">
        <v>0.26362342284110402</v>
      </c>
      <c r="P6" t="str">
        <f t="shared" si="0"/>
        <v/>
      </c>
      <c r="Q6" t="str">
        <f t="shared" si="1"/>
        <v/>
      </c>
      <c r="R6" t="str">
        <f t="shared" si="2"/>
        <v/>
      </c>
      <c r="S6" t="str">
        <f t="shared" si="3"/>
        <v/>
      </c>
    </row>
    <row r="7" spans="1:19" x14ac:dyDescent="0.25">
      <c r="A7">
        <v>6</v>
      </c>
      <c r="B7" t="s">
        <v>26</v>
      </c>
      <c r="C7">
        <v>7.8382719065366896E-2</v>
      </c>
      <c r="D7">
        <v>0.12121854805384601</v>
      </c>
      <c r="E7">
        <v>0.51787587320227801</v>
      </c>
      <c r="F7">
        <v>0.129131810787112</v>
      </c>
      <c r="G7">
        <v>0.105557898493784</v>
      </c>
      <c r="H7">
        <v>0.22120627221866401</v>
      </c>
      <c r="I7">
        <v>6.0689716643849603E-2</v>
      </c>
      <c r="J7">
        <v>0.119209092260187</v>
      </c>
      <c r="K7">
        <v>0.61067996944535596</v>
      </c>
      <c r="L7">
        <v>0.10185052977441</v>
      </c>
      <c r="M7">
        <v>0.103208613358136</v>
      </c>
      <c r="N7">
        <v>0.32372040847220901</v>
      </c>
      <c r="P7" t="str">
        <f t="shared" si="0"/>
        <v/>
      </c>
      <c r="Q7" t="str">
        <f t="shared" si="1"/>
        <v/>
      </c>
      <c r="R7" t="str">
        <f t="shared" si="2"/>
        <v/>
      </c>
      <c r="S7" t="str">
        <f t="shared" si="3"/>
        <v/>
      </c>
    </row>
    <row r="8" spans="1:19" x14ac:dyDescent="0.25">
      <c r="A8">
        <v>7</v>
      </c>
      <c r="B8" t="s">
        <v>30</v>
      </c>
      <c r="C8">
        <v>9.7377619546557097E-3</v>
      </c>
      <c r="D8">
        <v>6.8509538861382294E-2</v>
      </c>
      <c r="E8">
        <v>0.88697154371028697</v>
      </c>
      <c r="F8">
        <v>1.8962393556900301E-2</v>
      </c>
      <c r="G8">
        <v>5.7252880113104802E-2</v>
      </c>
      <c r="H8">
        <v>0.74049025849119099</v>
      </c>
      <c r="I8">
        <v>-7.3421552041287898E-3</v>
      </c>
      <c r="J8">
        <v>6.7518397195588706E-2</v>
      </c>
      <c r="K8">
        <v>0.91340630987959803</v>
      </c>
      <c r="L8">
        <v>-4.5402347583438397E-3</v>
      </c>
      <c r="M8">
        <v>5.6191291683682199E-2</v>
      </c>
      <c r="N8">
        <v>0.93560131391670498</v>
      </c>
      <c r="P8" t="str">
        <f t="shared" si="0"/>
        <v/>
      </c>
      <c r="Q8" t="str">
        <f t="shared" si="1"/>
        <v/>
      </c>
      <c r="R8" t="str">
        <f t="shared" si="2"/>
        <v/>
      </c>
      <c r="S8" t="str">
        <f t="shared" si="3"/>
        <v/>
      </c>
    </row>
    <row r="9" spans="1:19" x14ac:dyDescent="0.25">
      <c r="A9">
        <v>8</v>
      </c>
      <c r="B9" t="s">
        <v>27</v>
      </c>
      <c r="C9">
        <v>-7.4053905377463106E-2</v>
      </c>
      <c r="D9">
        <v>0.121738537572276</v>
      </c>
      <c r="E9">
        <v>0.54298659838087104</v>
      </c>
      <c r="F9">
        <v>-5.4099918426418099E-2</v>
      </c>
      <c r="G9">
        <v>0.104832230090916</v>
      </c>
      <c r="H9">
        <v>0.60581118648110899</v>
      </c>
      <c r="I9">
        <v>-0.10907597104272899</v>
      </c>
      <c r="J9">
        <v>0.117655325122761</v>
      </c>
      <c r="K9">
        <v>0.353884680683411</v>
      </c>
      <c r="L9">
        <v>-9.6879287945702497E-2</v>
      </c>
      <c r="M9">
        <v>0.100245445371254</v>
      </c>
      <c r="N9">
        <v>0.33383363799108501</v>
      </c>
      <c r="P9" t="str">
        <f t="shared" si="0"/>
        <v/>
      </c>
      <c r="Q9" t="str">
        <f t="shared" si="1"/>
        <v/>
      </c>
      <c r="R9" t="str">
        <f t="shared" si="2"/>
        <v/>
      </c>
      <c r="S9" t="str">
        <f t="shared" si="3"/>
        <v/>
      </c>
    </row>
    <row r="10" spans="1:19" x14ac:dyDescent="0.25">
      <c r="A10">
        <v>9</v>
      </c>
      <c r="B10" t="s">
        <v>29</v>
      </c>
      <c r="C10">
        <v>-9.0144310653455295E-2</v>
      </c>
      <c r="D10">
        <v>6.26624532374776E-2</v>
      </c>
      <c r="E10">
        <v>0.15027245777684201</v>
      </c>
      <c r="F10">
        <v>-7.3422357314710501E-2</v>
      </c>
      <c r="G10">
        <v>5.2230171570526999E-2</v>
      </c>
      <c r="H10">
        <v>0.159799547690578</v>
      </c>
      <c r="I10">
        <v>-0.102011899265155</v>
      </c>
      <c r="J10">
        <v>6.2055015646224398E-2</v>
      </c>
      <c r="K10">
        <v>0.100197995300237</v>
      </c>
      <c r="L10">
        <v>-8.71877198776565E-2</v>
      </c>
      <c r="M10">
        <v>5.1645690844624503E-2</v>
      </c>
      <c r="N10">
        <v>9.1374832620268798E-2</v>
      </c>
      <c r="P10" t="str">
        <f t="shared" si="0"/>
        <v/>
      </c>
      <c r="Q10" t="str">
        <f t="shared" si="1"/>
        <v/>
      </c>
      <c r="R10" t="str">
        <f t="shared" si="2"/>
        <v/>
      </c>
      <c r="S10" t="str">
        <f t="shared" si="3"/>
        <v>^</v>
      </c>
    </row>
    <row r="11" spans="1:19" x14ac:dyDescent="0.25">
      <c r="A11">
        <v>10</v>
      </c>
      <c r="B11" t="s">
        <v>28</v>
      </c>
      <c r="C11">
        <v>1.86565422591463E-2</v>
      </c>
      <c r="D11">
        <v>0.201900963317484</v>
      </c>
      <c r="E11">
        <v>0.92637672447292596</v>
      </c>
      <c r="F11">
        <v>5.91318316149122E-2</v>
      </c>
      <c r="G11">
        <v>0.177093172728958</v>
      </c>
      <c r="H11">
        <v>0.738453224809685</v>
      </c>
      <c r="I11">
        <v>3.7597184485421598E-2</v>
      </c>
      <c r="J11">
        <v>0.19822544443024101</v>
      </c>
      <c r="K11">
        <v>0.84956866183131097</v>
      </c>
      <c r="L11">
        <v>6.2812403979326997E-2</v>
      </c>
      <c r="M11">
        <v>0.17315621817974799</v>
      </c>
      <c r="N11">
        <v>0.716791706576555</v>
      </c>
      <c r="P11" t="str">
        <f t="shared" si="0"/>
        <v/>
      </c>
      <c r="Q11" t="str">
        <f t="shared" si="1"/>
        <v/>
      </c>
      <c r="R11" t="str">
        <f t="shared" si="2"/>
        <v/>
      </c>
      <c r="S11" t="str">
        <f t="shared" si="3"/>
        <v/>
      </c>
    </row>
    <row r="12" spans="1:19" x14ac:dyDescent="0.25">
      <c r="A12">
        <v>11</v>
      </c>
      <c r="B12" t="s">
        <v>31</v>
      </c>
      <c r="C12">
        <v>-3.5718450007280599E-2</v>
      </c>
      <c r="D12">
        <v>1.6524805752817E-2</v>
      </c>
      <c r="E12">
        <v>3.0656352315398299E-2</v>
      </c>
      <c r="F12">
        <v>-3.9522618342504201E-2</v>
      </c>
      <c r="G12">
        <v>1.4724633415319901E-2</v>
      </c>
      <c r="H12">
        <v>7.2721955244476897E-3</v>
      </c>
      <c r="I12">
        <v>-3.2271472583230397E-2</v>
      </c>
      <c r="J12">
        <v>1.6361058761965901E-2</v>
      </c>
      <c r="K12">
        <v>4.85575461550002E-2</v>
      </c>
      <c r="L12">
        <v>-3.6731204657134198E-2</v>
      </c>
      <c r="M12">
        <v>1.44664717559926E-2</v>
      </c>
      <c r="N12">
        <v>1.1115153055200101E-2</v>
      </c>
      <c r="P12" t="str">
        <f t="shared" si="0"/>
        <v>*</v>
      </c>
      <c r="Q12" t="str">
        <f t="shared" si="1"/>
        <v>**</v>
      </c>
      <c r="R12" t="str">
        <f t="shared" si="2"/>
        <v>*</v>
      </c>
      <c r="S12" t="str">
        <f t="shared" si="3"/>
        <v>*</v>
      </c>
    </row>
    <row r="13" spans="1:19" x14ac:dyDescent="0.25">
      <c r="A13">
        <v>12</v>
      </c>
      <c r="B13" t="s">
        <v>171</v>
      </c>
      <c r="C13">
        <v>-6.5955536427616507E-2</v>
      </c>
      <c r="D13">
        <v>7.8615200604344598E-2</v>
      </c>
      <c r="E13">
        <v>0.40148798925703</v>
      </c>
      <c r="F13">
        <v>-7.0654329921917294E-2</v>
      </c>
      <c r="G13">
        <v>7.2453565187050206E-2</v>
      </c>
      <c r="H13">
        <v>0.329477400254376</v>
      </c>
      <c r="I13">
        <v>-4.3139994618550698E-2</v>
      </c>
      <c r="J13">
        <v>7.7533086739227097E-2</v>
      </c>
      <c r="K13">
        <v>0.577932280684057</v>
      </c>
      <c r="L13">
        <v>-4.7351079617601897E-2</v>
      </c>
      <c r="M13">
        <v>7.1318009027860896E-2</v>
      </c>
      <c r="N13">
        <v>0.50672691243605605</v>
      </c>
      <c r="P13" t="str">
        <f t="shared" si="0"/>
        <v/>
      </c>
      <c r="Q13" t="str">
        <f t="shared" si="1"/>
        <v/>
      </c>
      <c r="R13" t="str">
        <f t="shared" si="2"/>
        <v/>
      </c>
      <c r="S13" t="str">
        <f t="shared" si="3"/>
        <v/>
      </c>
    </row>
    <row r="14" spans="1:19" x14ac:dyDescent="0.25">
      <c r="A14">
        <v>13</v>
      </c>
      <c r="B14" t="s">
        <v>32</v>
      </c>
      <c r="C14">
        <v>2.8261679150595902E-2</v>
      </c>
      <c r="D14">
        <v>3.20731290029189E-2</v>
      </c>
      <c r="E14">
        <v>0.37822918766174901</v>
      </c>
      <c r="F14">
        <v>1.88645933558091E-2</v>
      </c>
      <c r="G14">
        <v>2.7887287272468201E-2</v>
      </c>
      <c r="H14">
        <v>0.49874956699281098</v>
      </c>
      <c r="I14">
        <v>3.2209686105904203E-2</v>
      </c>
      <c r="J14">
        <v>3.1641992374874001E-2</v>
      </c>
      <c r="K14">
        <v>0.308705924291795</v>
      </c>
      <c r="L14">
        <v>2.3009945593933899E-2</v>
      </c>
      <c r="M14">
        <v>2.7399920169940001E-2</v>
      </c>
      <c r="N14">
        <v>0.401030917551567</v>
      </c>
      <c r="P14" t="str">
        <f t="shared" si="0"/>
        <v/>
      </c>
      <c r="Q14" t="str">
        <f t="shared" si="1"/>
        <v/>
      </c>
      <c r="R14" t="str">
        <f t="shared" si="2"/>
        <v/>
      </c>
      <c r="S14" t="str">
        <f t="shared" si="3"/>
        <v/>
      </c>
    </row>
    <row r="15" spans="1:19" x14ac:dyDescent="0.25">
      <c r="A15">
        <v>14</v>
      </c>
      <c r="B15" t="s">
        <v>33</v>
      </c>
      <c r="C15">
        <v>1.35344810477566E-2</v>
      </c>
      <c r="D15">
        <v>8.5730988535220407E-3</v>
      </c>
      <c r="E15">
        <v>0.11440140810713099</v>
      </c>
      <c r="F15">
        <v>1.2713417413701199E-2</v>
      </c>
      <c r="G15">
        <v>7.6804154504717601E-3</v>
      </c>
      <c r="H15">
        <v>9.7862980036856201E-2</v>
      </c>
      <c r="I15">
        <v>1.1658815355439601E-2</v>
      </c>
      <c r="J15">
        <v>8.4637616610737203E-3</v>
      </c>
      <c r="K15">
        <v>0.16835831099866799</v>
      </c>
      <c r="L15">
        <v>1.01927454435031E-2</v>
      </c>
      <c r="M15">
        <v>7.5914137673504696E-3</v>
      </c>
      <c r="N15">
        <v>0.17937962446290701</v>
      </c>
      <c r="P15" t="str">
        <f t="shared" si="0"/>
        <v/>
      </c>
      <c r="Q15" t="str">
        <f t="shared" si="1"/>
        <v>^</v>
      </c>
      <c r="R15" t="str">
        <f t="shared" si="2"/>
        <v/>
      </c>
      <c r="S15" t="str">
        <f t="shared" si="3"/>
        <v/>
      </c>
    </row>
    <row r="16" spans="1:19" x14ac:dyDescent="0.25">
      <c r="A16">
        <v>15</v>
      </c>
      <c r="B16" t="s">
        <v>117</v>
      </c>
      <c r="C16">
        <v>-8.9003477708479006E-3</v>
      </c>
      <c r="D16">
        <v>1.3043912820986501E-2</v>
      </c>
      <c r="E16">
        <v>0.49502571600853001</v>
      </c>
      <c r="F16">
        <v>-7.1861838175845899E-3</v>
      </c>
      <c r="G16">
        <v>1.12179777864767E-2</v>
      </c>
      <c r="H16">
        <v>0.52178565561161705</v>
      </c>
      <c r="I16">
        <v>-9.2560957824817606E-3</v>
      </c>
      <c r="J16">
        <v>1.29399390943609E-2</v>
      </c>
      <c r="K16">
        <v>0.47441617642616402</v>
      </c>
      <c r="L16">
        <v>-7.6681355525485403E-3</v>
      </c>
      <c r="M16">
        <v>1.1098341851652999E-2</v>
      </c>
      <c r="N16">
        <v>0.48961189818409301</v>
      </c>
      <c r="P16" t="str">
        <f t="shared" si="0"/>
        <v/>
      </c>
      <c r="Q16" t="str">
        <f t="shared" si="1"/>
        <v/>
      </c>
      <c r="R16" t="str">
        <f t="shared" si="2"/>
        <v/>
      </c>
      <c r="S16" t="str">
        <f t="shared" si="3"/>
        <v/>
      </c>
    </row>
    <row r="17" spans="1:19" x14ac:dyDescent="0.25">
      <c r="A17">
        <v>16</v>
      </c>
      <c r="B17" t="s">
        <v>34</v>
      </c>
      <c r="C17">
        <v>3.7921880707443602E-3</v>
      </c>
      <c r="D17">
        <v>1.10236510813337E-3</v>
      </c>
      <c r="E17">
        <v>5.81612614782956E-4</v>
      </c>
      <c r="F17">
        <v>3.6584927042258401E-3</v>
      </c>
      <c r="G17">
        <v>8.80347039612159E-4</v>
      </c>
      <c r="H17" s="1">
        <v>3.2423751347107297E-5</v>
      </c>
      <c r="I17">
        <v>4.0046963306639696E-3</v>
      </c>
      <c r="J17">
        <v>1.08483584656871E-3</v>
      </c>
      <c r="K17">
        <v>2.22915353879305E-4</v>
      </c>
      <c r="L17">
        <v>3.7588767444356498E-3</v>
      </c>
      <c r="M17">
        <v>8.5638762320126502E-4</v>
      </c>
      <c r="N17" s="1">
        <v>1.13756073186423E-5</v>
      </c>
      <c r="P17" t="str">
        <f t="shared" si="0"/>
        <v>***</v>
      </c>
      <c r="Q17" t="str">
        <f t="shared" si="1"/>
        <v>***</v>
      </c>
      <c r="R17" t="str">
        <f t="shared" si="2"/>
        <v>***</v>
      </c>
      <c r="S17" t="str">
        <f t="shared" si="3"/>
        <v>***</v>
      </c>
    </row>
    <row r="18" spans="1:19" x14ac:dyDescent="0.25">
      <c r="A18">
        <v>17</v>
      </c>
      <c r="B18" t="s">
        <v>35</v>
      </c>
      <c r="C18">
        <v>-1.65391919898728E-3</v>
      </c>
      <c r="D18">
        <v>5.3895803550968598E-4</v>
      </c>
      <c r="E18">
        <v>2.1496743438427202E-3</v>
      </c>
      <c r="F18">
        <v>-1.39059212929338E-3</v>
      </c>
      <c r="G18">
        <v>4.9526586170895901E-4</v>
      </c>
      <c r="H18">
        <v>4.9885997843771802E-3</v>
      </c>
      <c r="I18">
        <v>-1.53757634645656E-3</v>
      </c>
      <c r="J18">
        <v>5.1733913117415695E-4</v>
      </c>
      <c r="K18">
        <v>2.9578389885081E-3</v>
      </c>
      <c r="L18">
        <v>-1.24800214920231E-3</v>
      </c>
      <c r="M18">
        <v>4.7531680352587202E-4</v>
      </c>
      <c r="N18">
        <v>8.6490864854308399E-3</v>
      </c>
      <c r="P18" t="str">
        <f t="shared" si="0"/>
        <v>**</v>
      </c>
      <c r="Q18" t="str">
        <f t="shared" si="1"/>
        <v>**</v>
      </c>
      <c r="R18" t="str">
        <f t="shared" si="2"/>
        <v>**</v>
      </c>
      <c r="S18" t="str">
        <f t="shared" si="3"/>
        <v>**</v>
      </c>
    </row>
    <row r="19" spans="1:19" x14ac:dyDescent="0.25">
      <c r="A19">
        <v>18</v>
      </c>
      <c r="B19" t="s">
        <v>36</v>
      </c>
      <c r="C19">
        <v>6.4697045341818903E-4</v>
      </c>
      <c r="D19">
        <v>2.8374647760986602E-4</v>
      </c>
      <c r="E19">
        <v>2.2601735286713599E-2</v>
      </c>
      <c r="F19">
        <v>8.4932890007561495E-4</v>
      </c>
      <c r="G19">
        <v>2.40151472130001E-4</v>
      </c>
      <c r="H19">
        <v>4.0525422095830999E-4</v>
      </c>
      <c r="I19">
        <v>5.5971605609434199E-4</v>
      </c>
      <c r="J19">
        <v>2.80322098175046E-4</v>
      </c>
      <c r="K19">
        <v>4.58589754047138E-2</v>
      </c>
      <c r="L19">
        <v>7.5331420860629602E-4</v>
      </c>
      <c r="M19">
        <v>2.3622259217811101E-4</v>
      </c>
      <c r="N19">
        <v>1.42765120496709E-3</v>
      </c>
      <c r="P19" t="str">
        <f t="shared" si="0"/>
        <v>*</v>
      </c>
      <c r="Q19" t="str">
        <f t="shared" si="1"/>
        <v>***</v>
      </c>
      <c r="R19" t="str">
        <f t="shared" si="2"/>
        <v>*</v>
      </c>
      <c r="S19" t="str">
        <f t="shared" si="3"/>
        <v>**</v>
      </c>
    </row>
    <row r="20" spans="1:19" x14ac:dyDescent="0.25">
      <c r="A20">
        <v>19</v>
      </c>
      <c r="B20" t="s">
        <v>37</v>
      </c>
      <c r="C20">
        <v>-1.5173311207169299E-2</v>
      </c>
      <c r="D20">
        <v>4.9093304921901497E-2</v>
      </c>
      <c r="E20">
        <v>0.75726760592083397</v>
      </c>
      <c r="F20">
        <v>-2.5304437329006401E-2</v>
      </c>
      <c r="G20">
        <v>4.2949535007346502E-2</v>
      </c>
      <c r="H20">
        <v>0.55574942934377802</v>
      </c>
      <c r="I20">
        <v>-2.9405394643263E-2</v>
      </c>
      <c r="J20">
        <v>4.8558206910465501E-2</v>
      </c>
      <c r="K20">
        <v>0.54480031105191995</v>
      </c>
      <c r="L20">
        <v>-3.8819807169092301E-2</v>
      </c>
      <c r="M20">
        <v>4.2205579251940697E-2</v>
      </c>
      <c r="N20">
        <v>0.35768823858117699</v>
      </c>
      <c r="P20" t="str">
        <f t="shared" si="0"/>
        <v/>
      </c>
      <c r="Q20" t="str">
        <f t="shared" si="1"/>
        <v/>
      </c>
      <c r="R20" t="str">
        <f t="shared" si="2"/>
        <v/>
      </c>
      <c r="S20" t="str">
        <f t="shared" si="3"/>
        <v/>
      </c>
    </row>
    <row r="21" spans="1:19" x14ac:dyDescent="0.25">
      <c r="A21">
        <v>20</v>
      </c>
      <c r="B21" t="s">
        <v>38</v>
      </c>
      <c r="C21">
        <v>-4.9877862557126E-2</v>
      </c>
      <c r="D21">
        <v>7.3185358312662402E-2</v>
      </c>
      <c r="E21">
        <v>0.49553752775707899</v>
      </c>
      <c r="F21">
        <v>-6.8648637323489095E-2</v>
      </c>
      <c r="G21">
        <v>6.3709483396571495E-2</v>
      </c>
      <c r="H21">
        <v>0.28124525396405697</v>
      </c>
      <c r="I21">
        <v>-4.8200479153985301E-2</v>
      </c>
      <c r="J21">
        <v>7.2328904915024306E-2</v>
      </c>
      <c r="K21">
        <v>0.50515107235259105</v>
      </c>
      <c r="L21">
        <v>-7.0624623526363395E-2</v>
      </c>
      <c r="M21">
        <v>6.2666020653069796E-2</v>
      </c>
      <c r="N21">
        <v>0.25974235785187799</v>
      </c>
      <c r="P21" t="str">
        <f t="shared" si="0"/>
        <v/>
      </c>
      <c r="Q21" t="str">
        <f t="shared" si="1"/>
        <v/>
      </c>
      <c r="R21" t="str">
        <f t="shared" si="2"/>
        <v/>
      </c>
      <c r="S21" t="str">
        <f t="shared" si="3"/>
        <v/>
      </c>
    </row>
    <row r="22" spans="1:19" x14ac:dyDescent="0.25">
      <c r="A22">
        <v>21</v>
      </c>
      <c r="B22" t="s">
        <v>40</v>
      </c>
      <c r="C22">
        <v>-0.36330232712074401</v>
      </c>
      <c r="D22">
        <v>7.57066442809817E-2</v>
      </c>
      <c r="E22" s="1">
        <v>1.5960558662486701E-6</v>
      </c>
      <c r="F22">
        <v>-0.33560393748192602</v>
      </c>
      <c r="G22">
        <v>6.1204339692824301E-2</v>
      </c>
      <c r="H22" s="1">
        <v>4.17380041047228E-8</v>
      </c>
      <c r="I22">
        <v>-0.37597124761775003</v>
      </c>
      <c r="J22">
        <v>7.5028988392533302E-2</v>
      </c>
      <c r="K22" s="1">
        <v>5.4144213634810299E-7</v>
      </c>
      <c r="L22">
        <v>-0.34280622871518301</v>
      </c>
      <c r="M22">
        <v>5.9988869209311298E-2</v>
      </c>
      <c r="N22" s="1">
        <v>1.10028821845957E-8</v>
      </c>
      <c r="P22" t="str">
        <f t="shared" si="0"/>
        <v>***</v>
      </c>
      <c r="Q22" t="str">
        <f t="shared" si="1"/>
        <v>***</v>
      </c>
      <c r="R22" t="str">
        <f t="shared" si="2"/>
        <v>***</v>
      </c>
      <c r="S22" t="str">
        <f t="shared" si="3"/>
        <v>***</v>
      </c>
    </row>
    <row r="23" spans="1:19" x14ac:dyDescent="0.25">
      <c r="A23">
        <v>22</v>
      </c>
      <c r="B23" t="s">
        <v>41</v>
      </c>
      <c r="C23">
        <v>-9.7397262397979998E-3</v>
      </c>
      <c r="D23">
        <v>5.7521615961737001E-2</v>
      </c>
      <c r="E23">
        <v>0.86554267248075001</v>
      </c>
      <c r="F23">
        <v>-3.4368160178678802E-4</v>
      </c>
      <c r="G23">
        <v>4.5979931471618503E-2</v>
      </c>
      <c r="H23">
        <v>0.994036187490284</v>
      </c>
      <c r="I23">
        <v>-2.2688460014848401E-2</v>
      </c>
      <c r="J23">
        <v>5.7053616639375797E-2</v>
      </c>
      <c r="K23">
        <v>0.690874122278896</v>
      </c>
      <c r="L23">
        <v>-1.7387695734117602E-2</v>
      </c>
      <c r="M23">
        <v>4.5436234260713103E-2</v>
      </c>
      <c r="N23">
        <v>0.70195447313595105</v>
      </c>
      <c r="P23" t="str">
        <f t="shared" si="0"/>
        <v/>
      </c>
      <c r="Q23" t="str">
        <f t="shared" si="1"/>
        <v/>
      </c>
      <c r="R23" t="str">
        <f t="shared" si="2"/>
        <v/>
      </c>
      <c r="S23" t="str">
        <f t="shared" si="3"/>
        <v/>
      </c>
    </row>
    <row r="24" spans="1:19" x14ac:dyDescent="0.25">
      <c r="A24">
        <v>23</v>
      </c>
      <c r="B24" t="s">
        <v>39</v>
      </c>
      <c r="C24">
        <v>-8.0044894257034899E-2</v>
      </c>
      <c r="D24">
        <v>8.9625623829180295E-2</v>
      </c>
      <c r="E24">
        <v>0.37180213165706799</v>
      </c>
      <c r="F24">
        <v>-0.124216270464623</v>
      </c>
      <c r="G24">
        <v>6.9563005277293602E-2</v>
      </c>
      <c r="H24">
        <v>7.4153406949508296E-2</v>
      </c>
      <c r="I24">
        <v>-7.1463348445195904E-2</v>
      </c>
      <c r="J24">
        <v>8.8619521639569196E-2</v>
      </c>
      <c r="K24">
        <v>0.42000856421909299</v>
      </c>
      <c r="L24">
        <v>-0.109042659442283</v>
      </c>
      <c r="M24">
        <v>6.8528932389865793E-2</v>
      </c>
      <c r="N24">
        <v>0.111566469728328</v>
      </c>
      <c r="P24" t="str">
        <f t="shared" si="0"/>
        <v/>
      </c>
      <c r="Q24" t="str">
        <f t="shared" si="1"/>
        <v>^</v>
      </c>
      <c r="R24" t="str">
        <f t="shared" si="2"/>
        <v/>
      </c>
      <c r="S24" t="str">
        <f t="shared" si="3"/>
        <v/>
      </c>
    </row>
    <row r="25" spans="1:19" x14ac:dyDescent="0.25">
      <c r="A25">
        <v>24</v>
      </c>
      <c r="B25" t="s">
        <v>43</v>
      </c>
      <c r="C25">
        <v>-7.5748497929595399E-2</v>
      </c>
      <c r="D25">
        <v>1.5995477043527401E-2</v>
      </c>
      <c r="E25" s="1">
        <v>2.1838664699958001E-6</v>
      </c>
      <c r="F25">
        <v>-7.0025435503203601E-2</v>
      </c>
      <c r="G25">
        <v>1.43837901300668E-2</v>
      </c>
      <c r="H25" s="1">
        <v>1.1252950574938799E-6</v>
      </c>
      <c r="I25">
        <v>-7.6407243271763903E-2</v>
      </c>
      <c r="J25">
        <v>1.5872144001133001E-2</v>
      </c>
      <c r="K25" s="1">
        <v>1.47997522126353E-6</v>
      </c>
      <c r="L25">
        <v>-7.0389954591994999E-2</v>
      </c>
      <c r="M25">
        <v>1.42323506490708E-2</v>
      </c>
      <c r="N25" s="1">
        <v>7.5842871984759401E-7</v>
      </c>
      <c r="P25" t="str">
        <f t="shared" si="0"/>
        <v>***</v>
      </c>
      <c r="Q25" t="str">
        <f t="shared" si="1"/>
        <v>***</v>
      </c>
      <c r="R25" t="str">
        <f t="shared" si="2"/>
        <v>***</v>
      </c>
      <c r="S25" t="str">
        <f t="shared" si="3"/>
        <v>***</v>
      </c>
    </row>
    <row r="26" spans="1:19" x14ac:dyDescent="0.25">
      <c r="A26">
        <v>25</v>
      </c>
      <c r="B26" t="s">
        <v>44</v>
      </c>
      <c r="C26">
        <v>6.0301823280955298E-2</v>
      </c>
      <c r="D26">
        <v>5.0173559204015401E-2</v>
      </c>
      <c r="E26">
        <v>0.229416002458178</v>
      </c>
      <c r="F26">
        <v>5.3774194068043499E-2</v>
      </c>
      <c r="G26">
        <v>4.6453440267584398E-2</v>
      </c>
      <c r="H26">
        <v>0.24703001966722099</v>
      </c>
      <c r="I26">
        <v>7.7792017242659495E-2</v>
      </c>
      <c r="J26">
        <v>4.9503936429067398E-2</v>
      </c>
      <c r="K26">
        <v>0.116082584471783</v>
      </c>
      <c r="L26">
        <v>6.2712562299040805E-2</v>
      </c>
      <c r="M26">
        <v>4.5839380322372301E-2</v>
      </c>
      <c r="N26">
        <v>0.17128278349672801</v>
      </c>
      <c r="P26" t="str">
        <f t="shared" si="0"/>
        <v/>
      </c>
      <c r="Q26" t="str">
        <f t="shared" si="1"/>
        <v/>
      </c>
      <c r="R26" t="str">
        <f t="shared" si="2"/>
        <v/>
      </c>
      <c r="S26" t="str">
        <f t="shared" si="3"/>
        <v/>
      </c>
    </row>
    <row r="27" spans="1:19" x14ac:dyDescent="0.25">
      <c r="A27">
        <v>26</v>
      </c>
      <c r="B27" t="s">
        <v>129</v>
      </c>
      <c r="C27">
        <v>1.4671906717873999</v>
      </c>
      <c r="D27">
        <v>0.42376132014624501</v>
      </c>
      <c r="E27">
        <v>5.3557110157986798E-4</v>
      </c>
      <c r="F27">
        <v>1.4518345598137701</v>
      </c>
      <c r="G27">
        <v>0.39830971152142503</v>
      </c>
      <c r="H27">
        <v>2.6740312722780402E-4</v>
      </c>
      <c r="I27">
        <v>-9.8017765183388603E-2</v>
      </c>
      <c r="J27">
        <v>5.6331652572757303E-2</v>
      </c>
      <c r="K27">
        <v>8.1856868086332399E-2</v>
      </c>
      <c r="L27">
        <v>-0.110712808742445</v>
      </c>
      <c r="M27">
        <v>5.13466491325449E-2</v>
      </c>
      <c r="N27">
        <v>3.1069322544354801E-2</v>
      </c>
      <c r="P27" t="str">
        <f t="shared" si="0"/>
        <v>***</v>
      </c>
      <c r="Q27" t="str">
        <f t="shared" si="1"/>
        <v>***</v>
      </c>
      <c r="R27" t="str">
        <f t="shared" si="2"/>
        <v>^</v>
      </c>
      <c r="S27" t="str">
        <f t="shared" si="3"/>
        <v>*</v>
      </c>
    </row>
    <row r="28" spans="1:19" x14ac:dyDescent="0.25">
      <c r="A28">
        <v>27</v>
      </c>
      <c r="B28" t="s">
        <v>143</v>
      </c>
      <c r="C28">
        <v>1.1814128964333801</v>
      </c>
      <c r="D28">
        <v>0.51042091328313899</v>
      </c>
      <c r="E28">
        <v>2.0635621623253199E-2</v>
      </c>
      <c r="F28">
        <v>1.17636789425968</v>
      </c>
      <c r="G28">
        <v>0.47969617680847398</v>
      </c>
      <c r="H28">
        <v>1.4193889470092501E-2</v>
      </c>
      <c r="I28">
        <v>-0.40931355225022598</v>
      </c>
      <c r="J28">
        <v>0.27995017154208002</v>
      </c>
      <c r="K28">
        <v>0.14371536840386401</v>
      </c>
      <c r="L28">
        <v>-0.39616059982171598</v>
      </c>
      <c r="M28">
        <v>0.26103575285402397</v>
      </c>
      <c r="N28">
        <v>0.12910295501762201</v>
      </c>
      <c r="P28" t="str">
        <f t="shared" si="0"/>
        <v>*</v>
      </c>
      <c r="Q28" t="str">
        <f t="shared" si="1"/>
        <v>*</v>
      </c>
      <c r="R28" t="str">
        <f t="shared" si="2"/>
        <v/>
      </c>
      <c r="S28" t="str">
        <f t="shared" si="3"/>
        <v/>
      </c>
    </row>
    <row r="29" spans="1:19" x14ac:dyDescent="0.25">
      <c r="A29">
        <v>28</v>
      </c>
      <c r="B29" t="s">
        <v>46</v>
      </c>
      <c r="C29">
        <v>1.5066780113238301</v>
      </c>
      <c r="D29">
        <v>0.45229642696046302</v>
      </c>
      <c r="E29">
        <v>8.6480587231052596E-4</v>
      </c>
      <c r="F29">
        <v>1.51274441839262</v>
      </c>
      <c r="G29">
        <v>0.42436846348409701</v>
      </c>
      <c r="H29">
        <v>3.6427863048781202E-4</v>
      </c>
      <c r="I29">
        <v>-0.153226912688981</v>
      </c>
      <c r="J29">
        <v>0.15718071632231401</v>
      </c>
      <c r="K29">
        <v>0.32963690763651599</v>
      </c>
      <c r="L29">
        <v>-0.14278525788242499</v>
      </c>
      <c r="M29">
        <v>0.14573077719771699</v>
      </c>
      <c r="N29">
        <v>0.32719080672142298</v>
      </c>
      <c r="P29" t="str">
        <f t="shared" si="0"/>
        <v>***</v>
      </c>
      <c r="Q29" t="str">
        <f t="shared" si="1"/>
        <v>***</v>
      </c>
      <c r="R29" t="str">
        <f t="shared" si="2"/>
        <v/>
      </c>
      <c r="S29" t="str">
        <f t="shared" si="3"/>
        <v/>
      </c>
    </row>
    <row r="30" spans="1:19" x14ac:dyDescent="0.25">
      <c r="A30">
        <v>29</v>
      </c>
      <c r="B30" t="s">
        <v>127</v>
      </c>
      <c r="C30">
        <v>1.0425675523058899</v>
      </c>
      <c r="D30">
        <v>0.47658083331723899</v>
      </c>
      <c r="E30">
        <v>2.8698855667596199E-2</v>
      </c>
      <c r="F30">
        <v>1.13693080139634</v>
      </c>
      <c r="G30">
        <v>0.44702129054094097</v>
      </c>
      <c r="H30">
        <v>1.09795748571454E-2</v>
      </c>
      <c r="I30">
        <v>-0.51243399612340002</v>
      </c>
      <c r="J30">
        <v>0.20180849439998699</v>
      </c>
      <c r="K30">
        <v>1.11103349509525E-2</v>
      </c>
      <c r="L30">
        <v>-0.43084020231193598</v>
      </c>
      <c r="M30">
        <v>0.18853191266960501</v>
      </c>
      <c r="N30">
        <v>2.2298903732562599E-2</v>
      </c>
      <c r="P30" t="str">
        <f t="shared" si="0"/>
        <v>*</v>
      </c>
      <c r="Q30" t="str">
        <f t="shared" si="1"/>
        <v>*</v>
      </c>
      <c r="R30" t="str">
        <f t="shared" si="2"/>
        <v>*</v>
      </c>
      <c r="S30" t="str">
        <f t="shared" si="3"/>
        <v>*</v>
      </c>
    </row>
    <row r="31" spans="1:19" x14ac:dyDescent="0.25">
      <c r="A31">
        <v>30</v>
      </c>
      <c r="B31" t="s">
        <v>128</v>
      </c>
      <c r="C31">
        <v>0.97655127365857697</v>
      </c>
      <c r="D31">
        <v>0.48049665723552398</v>
      </c>
      <c r="E31">
        <v>4.2115311228277101E-2</v>
      </c>
      <c r="F31">
        <v>1.0062313981148701</v>
      </c>
      <c r="G31">
        <v>0.45098981637665098</v>
      </c>
      <c r="H31">
        <v>2.5670391653223001E-2</v>
      </c>
      <c r="I31">
        <v>-0.54684336022211</v>
      </c>
      <c r="J31">
        <v>0.21859387020465201</v>
      </c>
      <c r="K31">
        <v>1.2361925082928001E-2</v>
      </c>
      <c r="L31">
        <v>-0.48380901476396698</v>
      </c>
      <c r="M31">
        <v>0.20245745080246599</v>
      </c>
      <c r="N31">
        <v>1.68629463605008E-2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1.8292211963574001</v>
      </c>
      <c r="D32">
        <v>0.58722016649794295</v>
      </c>
      <c r="E32">
        <v>1.83912652367602E-3</v>
      </c>
      <c r="F32">
        <v>1.85867510091771</v>
      </c>
      <c r="G32">
        <v>0.55638791412043498</v>
      </c>
      <c r="H32">
        <v>8.3594519972566596E-4</v>
      </c>
      <c r="I32">
        <v>0.31585327599838098</v>
      </c>
      <c r="J32">
        <v>0.400969428697319</v>
      </c>
      <c r="K32">
        <v>0.43085811483678099</v>
      </c>
      <c r="L32">
        <v>0.35164080669647901</v>
      </c>
      <c r="M32">
        <v>0.38137789403839001</v>
      </c>
      <c r="N32">
        <v>0.35651436762694499</v>
      </c>
      <c r="P32" t="str">
        <f t="shared" si="4"/>
        <v>**</v>
      </c>
      <c r="Q32" t="str">
        <f t="shared" si="5"/>
        <v>***</v>
      </c>
      <c r="R32" t="str">
        <f t="shared" si="6"/>
        <v/>
      </c>
      <c r="S32" t="str">
        <f t="shared" si="7"/>
        <v/>
      </c>
    </row>
    <row r="33" spans="1:19" x14ac:dyDescent="0.25">
      <c r="A33">
        <v>32</v>
      </c>
      <c r="B33" t="s">
        <v>106</v>
      </c>
      <c r="C33">
        <v>0.13835647589226499</v>
      </c>
      <c r="D33">
        <v>0.15670472500568899</v>
      </c>
      <c r="E33">
        <v>0.377283841142312</v>
      </c>
      <c r="F33">
        <v>0.13011728241133799</v>
      </c>
      <c r="G33">
        <v>0.145668869434916</v>
      </c>
      <c r="H33">
        <v>0.37172858254674701</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47</v>
      </c>
      <c r="C34">
        <v>-0.94533341491079304</v>
      </c>
      <c r="D34">
        <v>0.58679554887279906</v>
      </c>
      <c r="E34">
        <v>0.107177573441951</v>
      </c>
      <c r="F34">
        <v>-0.763022513648828</v>
      </c>
      <c r="G34">
        <v>0.54821539814311004</v>
      </c>
      <c r="H34">
        <v>0.16397395158622599</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67</v>
      </c>
      <c r="C35">
        <v>-0.66118758698521396</v>
      </c>
      <c r="D35">
        <v>0.47663957130204898</v>
      </c>
      <c r="E35">
        <v>0.165385151422243</v>
      </c>
      <c r="F35">
        <v>-0.50530831789159503</v>
      </c>
      <c r="G35">
        <v>0.44382085448757702</v>
      </c>
      <c r="H35">
        <v>0.25489457510218499</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62</v>
      </c>
      <c r="C36">
        <v>-0.76723918648330203</v>
      </c>
      <c r="D36">
        <v>0.46539733765497299</v>
      </c>
      <c r="E36">
        <v>9.9236156515868798E-2</v>
      </c>
      <c r="F36">
        <v>-0.64078940260452599</v>
      </c>
      <c r="G36">
        <v>0.43294390196622801</v>
      </c>
      <c r="H36">
        <v>0.13885325904504001</v>
      </c>
      <c r="I36" t="s">
        <v>168</v>
      </c>
      <c r="J36" t="s">
        <v>168</v>
      </c>
      <c r="K36" t="s">
        <v>168</v>
      </c>
      <c r="L36" t="s">
        <v>168</v>
      </c>
      <c r="M36" t="s">
        <v>168</v>
      </c>
      <c r="N36" t="s">
        <v>168</v>
      </c>
      <c r="P36" t="str">
        <f t="shared" si="4"/>
        <v>^</v>
      </c>
      <c r="Q36" t="str">
        <f t="shared" si="5"/>
        <v/>
      </c>
      <c r="R36" t="str">
        <f t="shared" si="6"/>
        <v/>
      </c>
      <c r="S36" t="str">
        <f t="shared" si="7"/>
        <v/>
      </c>
    </row>
    <row r="37" spans="1:19" x14ac:dyDescent="0.25">
      <c r="A37">
        <v>36</v>
      </c>
      <c r="B37" t="s">
        <v>58</v>
      </c>
      <c r="C37">
        <v>-0.16617998251814101</v>
      </c>
      <c r="D37">
        <v>0.48614002628636599</v>
      </c>
      <c r="E37">
        <v>0.73247459360647305</v>
      </c>
      <c r="F37">
        <v>-0.10886621862635799</v>
      </c>
      <c r="G37">
        <v>0.45256949073054298</v>
      </c>
      <c r="H37">
        <v>0.80990283152451004</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65</v>
      </c>
      <c r="C38">
        <v>-0.58845694811341498</v>
      </c>
      <c r="D38">
        <v>0.51738457478868405</v>
      </c>
      <c r="E38">
        <v>0.255384245316016</v>
      </c>
      <c r="F38">
        <v>-0.47986449659596597</v>
      </c>
      <c r="G38">
        <v>0.47875920510754</v>
      </c>
      <c r="H38">
        <v>0.31619454202276098</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61</v>
      </c>
      <c r="C39">
        <v>-0.50239094934196205</v>
      </c>
      <c r="D39">
        <v>0.47472059429292401</v>
      </c>
      <c r="E39">
        <v>0.28992431470304902</v>
      </c>
      <c r="F39">
        <v>-0.399507833658165</v>
      </c>
      <c r="G39">
        <v>0.441963910993522</v>
      </c>
      <c r="H39">
        <v>0.36602844616950703</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64</v>
      </c>
      <c r="C40">
        <v>-0.33701034513813899</v>
      </c>
      <c r="D40">
        <v>0.50706263319827405</v>
      </c>
      <c r="E40">
        <v>0.50628552684262795</v>
      </c>
      <c r="F40">
        <v>-0.24626706837524001</v>
      </c>
      <c r="G40">
        <v>0.46849472511082801</v>
      </c>
      <c r="H40">
        <v>0.59912723260393497</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59</v>
      </c>
      <c r="C41">
        <v>-0.47357186542980301</v>
      </c>
      <c r="D41">
        <v>0.498879677304018</v>
      </c>
      <c r="E41">
        <v>0.342482946491032</v>
      </c>
      <c r="F41">
        <v>-0.35814208715092799</v>
      </c>
      <c r="G41">
        <v>0.463191878424623</v>
      </c>
      <c r="H41">
        <v>0.439401309239982</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56</v>
      </c>
      <c r="C42">
        <v>-0.75713490184184096</v>
      </c>
      <c r="D42">
        <v>0.51652062439817703</v>
      </c>
      <c r="E42">
        <v>0.14269277265138999</v>
      </c>
      <c r="F42">
        <v>-0.67988541159820504</v>
      </c>
      <c r="G42">
        <v>0.47815843877560299</v>
      </c>
      <c r="H42">
        <v>0.15506018498351401</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66</v>
      </c>
      <c r="C43">
        <v>-0.42170727404770197</v>
      </c>
      <c r="D43">
        <v>0.49423632166023801</v>
      </c>
      <c r="E43">
        <v>0.39352053240592799</v>
      </c>
      <c r="F43">
        <v>-0.30328301781851202</v>
      </c>
      <c r="G43">
        <v>0.45925206510001598</v>
      </c>
      <c r="H43">
        <v>0.50900701520123603</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60</v>
      </c>
      <c r="C44">
        <v>-0.59503332296675804</v>
      </c>
      <c r="D44">
        <v>0.48969394770492902</v>
      </c>
      <c r="E44">
        <v>0.22432311977429201</v>
      </c>
      <c r="F44">
        <v>-0.465065045298103</v>
      </c>
      <c r="G44">
        <v>0.45190986887262202</v>
      </c>
      <c r="H44">
        <v>0.30342790424851002</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48</v>
      </c>
      <c r="C45">
        <v>-0.71732789592944401</v>
      </c>
      <c r="D45">
        <v>0.54861047067445901</v>
      </c>
      <c r="E45">
        <v>0.19103076422354101</v>
      </c>
      <c r="F45">
        <v>-0.67109902183180303</v>
      </c>
      <c r="G45">
        <v>0.50999473980378696</v>
      </c>
      <c r="H45">
        <v>0.18820962044536901</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57</v>
      </c>
      <c r="C46">
        <v>-0.70565911098464296</v>
      </c>
      <c r="D46">
        <v>0.56342265675755299</v>
      </c>
      <c r="E46">
        <v>0.21040567527413701</v>
      </c>
      <c r="F46">
        <v>-0.67860099652903305</v>
      </c>
      <c r="G46">
        <v>0.51483041060692503</v>
      </c>
      <c r="H46">
        <v>0.18746820309965201</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54</v>
      </c>
      <c r="C47">
        <v>-0.172561635217716</v>
      </c>
      <c r="D47">
        <v>0.52379141075800295</v>
      </c>
      <c r="E47">
        <v>0.74181766552014095</v>
      </c>
      <c r="F47">
        <v>-1.5913815457393E-2</v>
      </c>
      <c r="G47">
        <v>0.47956233184625202</v>
      </c>
      <c r="H47">
        <v>0.973527825589802</v>
      </c>
      <c r="I47" t="s">
        <v>168</v>
      </c>
      <c r="J47" t="s">
        <v>168</v>
      </c>
      <c r="K47" t="s">
        <v>168</v>
      </c>
      <c r="L47" t="s">
        <v>168</v>
      </c>
      <c r="M47" t="s">
        <v>168</v>
      </c>
      <c r="N47" t="s">
        <v>168</v>
      </c>
      <c r="P47" t="str">
        <f t="shared" si="4"/>
        <v/>
      </c>
      <c r="Q47" t="str">
        <f t="shared" si="5"/>
        <v/>
      </c>
      <c r="R47" t="str">
        <f t="shared" si="6"/>
        <v/>
      </c>
      <c r="S47" t="str">
        <f t="shared" si="7"/>
        <v/>
      </c>
    </row>
    <row r="48" spans="1:19" x14ac:dyDescent="0.25">
      <c r="A48">
        <v>47</v>
      </c>
      <c r="B48" t="s">
        <v>55</v>
      </c>
      <c r="C48">
        <v>-0.441753094847532</v>
      </c>
      <c r="D48">
        <v>0.55983045446530899</v>
      </c>
      <c r="E48">
        <v>0.43006307927086201</v>
      </c>
      <c r="F48">
        <v>-0.40250456508912602</v>
      </c>
      <c r="G48">
        <v>0.52014807155707998</v>
      </c>
      <c r="H48">
        <v>0.43903316793226499</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51</v>
      </c>
      <c r="C49">
        <v>0.81776497551619498</v>
      </c>
      <c r="D49">
        <v>1.1440262739495799</v>
      </c>
      <c r="E49">
        <v>0.474724534965207</v>
      </c>
      <c r="F49">
        <v>0.73060126157905103</v>
      </c>
      <c r="G49">
        <v>1.10226220739265</v>
      </c>
      <c r="H49">
        <v>0.50744594445471802</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52</v>
      </c>
      <c r="C50">
        <v>-0.68063654013922104</v>
      </c>
      <c r="D50">
        <v>0.61930750755987696</v>
      </c>
      <c r="E50">
        <v>0.27175567777373499</v>
      </c>
      <c r="F50">
        <v>-0.541596718336948</v>
      </c>
      <c r="G50">
        <v>0.57321218202972302</v>
      </c>
      <c r="H50">
        <v>0.34473796584480698</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50</v>
      </c>
      <c r="C51">
        <v>-1.0520355079642201</v>
      </c>
      <c r="D51">
        <v>0.654978724470338</v>
      </c>
      <c r="E51">
        <v>0.108227062312467</v>
      </c>
      <c r="F51">
        <v>-0.82479966632280299</v>
      </c>
      <c r="G51">
        <v>0.598352410146192</v>
      </c>
      <c r="H51">
        <v>0.168063989492094</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63</v>
      </c>
      <c r="C52">
        <v>-1.76409139486509</v>
      </c>
      <c r="D52">
        <v>0.88980450096644703</v>
      </c>
      <c r="E52">
        <v>4.7416525815103201E-2</v>
      </c>
      <c r="F52">
        <v>-1.4307823491151599</v>
      </c>
      <c r="G52">
        <v>0.83915942979510605</v>
      </c>
      <c r="H52">
        <v>8.8190974853340903E-2</v>
      </c>
      <c r="I52" t="s">
        <v>168</v>
      </c>
      <c r="J52" t="s">
        <v>168</v>
      </c>
      <c r="K52" t="s">
        <v>168</v>
      </c>
      <c r="L52" t="s">
        <v>168</v>
      </c>
      <c r="M52" t="s">
        <v>168</v>
      </c>
      <c r="N52" t="s">
        <v>168</v>
      </c>
      <c r="P52" t="str">
        <f t="shared" si="4"/>
        <v>*</v>
      </c>
      <c r="Q52" t="str">
        <f t="shared" si="5"/>
        <v>^</v>
      </c>
      <c r="R52" t="str">
        <f t="shared" si="6"/>
        <v/>
      </c>
      <c r="S52" t="str">
        <f t="shared" si="7"/>
        <v/>
      </c>
    </row>
    <row r="53" spans="1:19" x14ac:dyDescent="0.25">
      <c r="A53">
        <v>52</v>
      </c>
      <c r="B53" t="s">
        <v>53</v>
      </c>
      <c r="C53">
        <v>-0.33655542880931399</v>
      </c>
      <c r="D53">
        <v>0.73435530590799902</v>
      </c>
      <c r="E53">
        <v>0.64673654057449503</v>
      </c>
      <c r="F53">
        <v>-0.29098178614862702</v>
      </c>
      <c r="G53">
        <v>0.67772741572221096</v>
      </c>
      <c r="H53">
        <v>0.66766905004211896</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49</v>
      </c>
      <c r="C54">
        <v>1.1045083603285999</v>
      </c>
      <c r="D54">
        <v>1.1557810415871499</v>
      </c>
      <c r="E54">
        <v>0.33925512232536598</v>
      </c>
      <c r="F54">
        <v>1.47331543495241</v>
      </c>
      <c r="G54">
        <v>1.09575919165275</v>
      </c>
      <c r="H54">
        <v>0.17876693864608401</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74</v>
      </c>
      <c r="C55">
        <v>-0.92196700173812596</v>
      </c>
      <c r="D55">
        <v>0.49705708943078097</v>
      </c>
      <c r="E55">
        <v>6.3617460198588605E-2</v>
      </c>
      <c r="F55">
        <v>-1.02496256216665</v>
      </c>
      <c r="G55">
        <v>0.46463740116265401</v>
      </c>
      <c r="H55">
        <v>2.7388150784605901E-2</v>
      </c>
      <c r="I55" t="s">
        <v>168</v>
      </c>
      <c r="J55" t="s">
        <v>168</v>
      </c>
      <c r="K55" t="s">
        <v>168</v>
      </c>
      <c r="L55" t="s">
        <v>168</v>
      </c>
      <c r="M55" t="s">
        <v>168</v>
      </c>
      <c r="N55" t="s">
        <v>168</v>
      </c>
      <c r="P55" t="str">
        <f t="shared" si="4"/>
        <v>^</v>
      </c>
      <c r="Q55" t="str">
        <f t="shared" si="5"/>
        <v>*</v>
      </c>
      <c r="R55" t="str">
        <f t="shared" si="6"/>
        <v/>
      </c>
      <c r="S55" t="str">
        <f t="shared" si="7"/>
        <v/>
      </c>
    </row>
    <row r="56" spans="1:19" x14ac:dyDescent="0.25">
      <c r="A56">
        <v>55</v>
      </c>
      <c r="B56" t="s">
        <v>79</v>
      </c>
      <c r="C56">
        <v>-1.1758780675884799</v>
      </c>
      <c r="D56">
        <v>0.48037402844549798</v>
      </c>
      <c r="E56">
        <v>1.43716035695687E-2</v>
      </c>
      <c r="F56">
        <v>-1.27337855374024</v>
      </c>
      <c r="G56">
        <v>0.44910438161483202</v>
      </c>
      <c r="H56">
        <v>4.5772172793299001E-3</v>
      </c>
      <c r="I56" t="s">
        <v>168</v>
      </c>
      <c r="J56" t="s">
        <v>168</v>
      </c>
      <c r="K56" t="s">
        <v>168</v>
      </c>
      <c r="L56" t="s">
        <v>168</v>
      </c>
      <c r="M56" t="s">
        <v>168</v>
      </c>
      <c r="N56" t="s">
        <v>168</v>
      </c>
      <c r="P56" t="str">
        <f t="shared" si="4"/>
        <v>*</v>
      </c>
      <c r="Q56" t="str">
        <f t="shared" si="5"/>
        <v>**</v>
      </c>
      <c r="R56" t="str">
        <f t="shared" si="6"/>
        <v/>
      </c>
      <c r="S56" t="str">
        <f t="shared" si="7"/>
        <v/>
      </c>
    </row>
    <row r="57" spans="1:19" x14ac:dyDescent="0.25">
      <c r="A57">
        <v>56</v>
      </c>
      <c r="B57" t="s">
        <v>84</v>
      </c>
      <c r="C57">
        <v>-0.747733319355812</v>
      </c>
      <c r="D57">
        <v>0.51909535979661803</v>
      </c>
      <c r="E57">
        <v>0.149738814596206</v>
      </c>
      <c r="F57">
        <v>-0.94816977548670101</v>
      </c>
      <c r="G57">
        <v>0.48377622756205202</v>
      </c>
      <c r="H57">
        <v>5.0003432824835797E-2</v>
      </c>
      <c r="I57" t="s">
        <v>168</v>
      </c>
      <c r="J57" t="s">
        <v>168</v>
      </c>
      <c r="K57" t="s">
        <v>168</v>
      </c>
      <c r="L57" t="s">
        <v>168</v>
      </c>
      <c r="M57" t="s">
        <v>168</v>
      </c>
      <c r="N57" t="s">
        <v>168</v>
      </c>
      <c r="P57" t="str">
        <f t="shared" si="4"/>
        <v/>
      </c>
      <c r="Q57" t="str">
        <f t="shared" si="5"/>
        <v>^</v>
      </c>
      <c r="R57" t="str">
        <f t="shared" si="6"/>
        <v/>
      </c>
      <c r="S57" t="str">
        <f t="shared" si="7"/>
        <v/>
      </c>
    </row>
    <row r="58" spans="1:19" x14ac:dyDescent="0.25">
      <c r="A58">
        <v>57</v>
      </c>
      <c r="B58" t="s">
        <v>72</v>
      </c>
      <c r="C58">
        <v>-1.2622088903258799</v>
      </c>
      <c r="D58">
        <v>0.48943508893661702</v>
      </c>
      <c r="E58">
        <v>9.9112696168264201E-3</v>
      </c>
      <c r="F58">
        <v>-1.3492887828528399</v>
      </c>
      <c r="G58">
        <v>0.45800577616148302</v>
      </c>
      <c r="H58">
        <v>3.2190384213307702E-3</v>
      </c>
      <c r="I58" t="s">
        <v>168</v>
      </c>
      <c r="J58" t="s">
        <v>168</v>
      </c>
      <c r="K58" t="s">
        <v>168</v>
      </c>
      <c r="L58" t="s">
        <v>168</v>
      </c>
      <c r="M58" t="s">
        <v>168</v>
      </c>
      <c r="N58" t="s">
        <v>168</v>
      </c>
      <c r="P58" t="str">
        <f t="shared" si="4"/>
        <v>**</v>
      </c>
      <c r="Q58" t="str">
        <f t="shared" si="5"/>
        <v>**</v>
      </c>
      <c r="R58" t="str">
        <f t="shared" si="6"/>
        <v/>
      </c>
      <c r="S58" t="str">
        <f t="shared" si="7"/>
        <v/>
      </c>
    </row>
    <row r="59" spans="1:19" x14ac:dyDescent="0.25">
      <c r="A59">
        <v>58</v>
      </c>
      <c r="B59" t="s">
        <v>75</v>
      </c>
      <c r="C59">
        <v>-0.81458828187094601</v>
      </c>
      <c r="D59">
        <v>0.54307368125905797</v>
      </c>
      <c r="E59">
        <v>0.13362501090333601</v>
      </c>
      <c r="F59">
        <v>-0.93756329673994698</v>
      </c>
      <c r="G59">
        <v>0.50616218629521903</v>
      </c>
      <c r="H59">
        <v>6.39830168468557E-2</v>
      </c>
      <c r="I59" t="s">
        <v>168</v>
      </c>
      <c r="J59" t="s">
        <v>168</v>
      </c>
      <c r="K59" t="s">
        <v>168</v>
      </c>
      <c r="L59" t="s">
        <v>168</v>
      </c>
      <c r="M59" t="s">
        <v>168</v>
      </c>
      <c r="N59" t="s">
        <v>168</v>
      </c>
      <c r="P59" t="str">
        <f t="shared" si="4"/>
        <v/>
      </c>
      <c r="Q59" t="str">
        <f t="shared" si="5"/>
        <v>^</v>
      </c>
      <c r="R59" t="str">
        <f t="shared" si="6"/>
        <v/>
      </c>
      <c r="S59" t="str">
        <f t="shared" si="7"/>
        <v/>
      </c>
    </row>
    <row r="60" spans="1:19" x14ac:dyDescent="0.25">
      <c r="A60">
        <v>59</v>
      </c>
      <c r="B60" t="s">
        <v>78</v>
      </c>
      <c r="C60">
        <v>-0.92513671612076898</v>
      </c>
      <c r="D60">
        <v>0.47737624950219498</v>
      </c>
      <c r="E60">
        <v>5.26279393499961E-2</v>
      </c>
      <c r="F60">
        <v>-1.05266903142915</v>
      </c>
      <c r="G60">
        <v>0.44649987494912202</v>
      </c>
      <c r="H60">
        <v>1.83933977270925E-2</v>
      </c>
      <c r="I60" t="s">
        <v>168</v>
      </c>
      <c r="J60" t="s">
        <v>168</v>
      </c>
      <c r="K60" t="s">
        <v>168</v>
      </c>
      <c r="L60" t="s">
        <v>168</v>
      </c>
      <c r="M60" t="s">
        <v>168</v>
      </c>
      <c r="N60" t="s">
        <v>168</v>
      </c>
      <c r="P60" t="str">
        <f t="shared" si="4"/>
        <v>^</v>
      </c>
      <c r="Q60" t="str">
        <f t="shared" si="5"/>
        <v>*</v>
      </c>
      <c r="R60" t="str">
        <f t="shared" si="6"/>
        <v/>
      </c>
      <c r="S60" t="str">
        <f t="shared" si="7"/>
        <v/>
      </c>
    </row>
    <row r="61" spans="1:19" x14ac:dyDescent="0.25">
      <c r="A61">
        <v>60</v>
      </c>
      <c r="B61" t="s">
        <v>71</v>
      </c>
      <c r="C61">
        <v>-0.588850116151444</v>
      </c>
      <c r="D61">
        <v>0.52909820950868802</v>
      </c>
      <c r="E61">
        <v>0.26573780774387601</v>
      </c>
      <c r="F61">
        <v>-0.79159304408874598</v>
      </c>
      <c r="G61">
        <v>0.49402019971592298</v>
      </c>
      <c r="H61">
        <v>0.10907833455374701</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70</v>
      </c>
      <c r="C62">
        <v>-0.86833643814123596</v>
      </c>
      <c r="D62">
        <v>0.50949225177981805</v>
      </c>
      <c r="E62">
        <v>8.8321832281747406E-2</v>
      </c>
      <c r="F62">
        <v>-0.92953857070240697</v>
      </c>
      <c r="G62">
        <v>0.47225846910928598</v>
      </c>
      <c r="H62">
        <v>4.90354229211847E-2</v>
      </c>
      <c r="I62" t="s">
        <v>168</v>
      </c>
      <c r="J62" t="s">
        <v>168</v>
      </c>
      <c r="K62" t="s">
        <v>168</v>
      </c>
      <c r="L62" t="s">
        <v>168</v>
      </c>
      <c r="M62" t="s">
        <v>168</v>
      </c>
      <c r="N62" t="s">
        <v>168</v>
      </c>
      <c r="P62" t="str">
        <f t="shared" si="4"/>
        <v>^</v>
      </c>
      <c r="Q62" t="str">
        <f t="shared" si="5"/>
        <v>*</v>
      </c>
      <c r="R62" t="str">
        <f t="shared" si="6"/>
        <v/>
      </c>
      <c r="S62" t="str">
        <f t="shared" si="7"/>
        <v/>
      </c>
    </row>
    <row r="63" spans="1:19" x14ac:dyDescent="0.25">
      <c r="A63">
        <v>62</v>
      </c>
      <c r="B63" t="s">
        <v>76</v>
      </c>
      <c r="C63">
        <v>-1.054433518478</v>
      </c>
      <c r="D63">
        <v>0.49764167140304699</v>
      </c>
      <c r="E63">
        <v>3.41022176039949E-2</v>
      </c>
      <c r="F63">
        <v>-1.1078795690949299</v>
      </c>
      <c r="G63">
        <v>0.46423503196584798</v>
      </c>
      <c r="H63">
        <v>1.70113348016913E-2</v>
      </c>
      <c r="I63" t="s">
        <v>168</v>
      </c>
      <c r="J63" t="s">
        <v>168</v>
      </c>
      <c r="K63" t="s">
        <v>168</v>
      </c>
      <c r="L63" t="s">
        <v>168</v>
      </c>
      <c r="M63" t="s">
        <v>168</v>
      </c>
      <c r="N63" t="s">
        <v>168</v>
      </c>
      <c r="P63" t="str">
        <f t="shared" si="4"/>
        <v>*</v>
      </c>
      <c r="Q63" t="str">
        <f t="shared" si="5"/>
        <v>*</v>
      </c>
      <c r="R63" t="str">
        <f t="shared" si="6"/>
        <v/>
      </c>
      <c r="S63" t="str">
        <f t="shared" si="7"/>
        <v/>
      </c>
    </row>
    <row r="64" spans="1:19" x14ac:dyDescent="0.25">
      <c r="A64">
        <v>63</v>
      </c>
      <c r="B64" t="s">
        <v>82</v>
      </c>
      <c r="C64">
        <v>-1.04496968830633</v>
      </c>
      <c r="D64">
        <v>0.52516190178225997</v>
      </c>
      <c r="E64">
        <v>4.66124392569136E-2</v>
      </c>
      <c r="F64">
        <v>-1.2085931546203099</v>
      </c>
      <c r="G64">
        <v>0.49012376398364799</v>
      </c>
      <c r="H64">
        <v>1.36671846235564E-2</v>
      </c>
      <c r="I64" t="s">
        <v>168</v>
      </c>
      <c r="J64" t="s">
        <v>168</v>
      </c>
      <c r="K64" t="s">
        <v>168</v>
      </c>
      <c r="L64" t="s">
        <v>168</v>
      </c>
      <c r="M64" t="s">
        <v>168</v>
      </c>
      <c r="N64" t="s">
        <v>168</v>
      </c>
      <c r="P64" t="str">
        <f t="shared" si="4"/>
        <v>*</v>
      </c>
      <c r="Q64" t="str">
        <f t="shared" si="5"/>
        <v>*</v>
      </c>
      <c r="R64" t="str">
        <f t="shared" si="6"/>
        <v/>
      </c>
      <c r="S64" t="str">
        <f t="shared" si="7"/>
        <v/>
      </c>
    </row>
    <row r="65" spans="1:19" x14ac:dyDescent="0.25">
      <c r="A65">
        <v>64</v>
      </c>
      <c r="B65" t="s">
        <v>77</v>
      </c>
      <c r="C65">
        <v>-0.87534131387863301</v>
      </c>
      <c r="D65">
        <v>0.49234518430754298</v>
      </c>
      <c r="E65">
        <v>7.5420009751344705E-2</v>
      </c>
      <c r="F65">
        <v>-1.05416145823086</v>
      </c>
      <c r="G65">
        <v>0.460623354233264</v>
      </c>
      <c r="H65">
        <v>2.2105274346114302E-2</v>
      </c>
      <c r="I65" t="s">
        <v>168</v>
      </c>
      <c r="J65" t="s">
        <v>168</v>
      </c>
      <c r="K65" t="s">
        <v>168</v>
      </c>
      <c r="L65" t="s">
        <v>168</v>
      </c>
      <c r="M65" t="s">
        <v>168</v>
      </c>
      <c r="N65" t="s">
        <v>168</v>
      </c>
      <c r="P65" t="str">
        <f t="shared" si="4"/>
        <v>^</v>
      </c>
      <c r="Q65" t="str">
        <f t="shared" si="5"/>
        <v>*</v>
      </c>
      <c r="R65" t="str">
        <f t="shared" si="6"/>
        <v/>
      </c>
      <c r="S65" t="str">
        <f t="shared" si="7"/>
        <v/>
      </c>
    </row>
    <row r="66" spans="1:19" x14ac:dyDescent="0.25">
      <c r="A66">
        <v>65</v>
      </c>
      <c r="B66" t="s">
        <v>80</v>
      </c>
      <c r="C66">
        <v>-0.96681295311609206</v>
      </c>
      <c r="D66">
        <v>0.50203590714156998</v>
      </c>
      <c r="E66">
        <v>5.4131291450046498E-2</v>
      </c>
      <c r="F66">
        <v>-0.98427687104304495</v>
      </c>
      <c r="G66">
        <v>0.464426441465287</v>
      </c>
      <c r="H66">
        <v>3.4061864143347997E-2</v>
      </c>
      <c r="I66" t="s">
        <v>168</v>
      </c>
      <c r="J66" t="s">
        <v>168</v>
      </c>
      <c r="K66" t="s">
        <v>168</v>
      </c>
      <c r="L66" t="s">
        <v>168</v>
      </c>
      <c r="M66" t="s">
        <v>168</v>
      </c>
      <c r="N66" t="s">
        <v>168</v>
      </c>
      <c r="P66" t="str">
        <f t="shared" si="4"/>
        <v>^</v>
      </c>
      <c r="Q66" t="str">
        <f t="shared" si="5"/>
        <v>*</v>
      </c>
      <c r="R66" t="str">
        <f t="shared" si="6"/>
        <v/>
      </c>
      <c r="S66" t="str">
        <f t="shared" si="7"/>
        <v/>
      </c>
    </row>
    <row r="67" spans="1:19" x14ac:dyDescent="0.25">
      <c r="A67">
        <v>66</v>
      </c>
      <c r="B67" t="s">
        <v>81</v>
      </c>
      <c r="C67">
        <v>-1.1122072921167001</v>
      </c>
      <c r="D67">
        <v>0.50292063708657897</v>
      </c>
      <c r="E67">
        <v>2.7001465254988598E-2</v>
      </c>
      <c r="F67">
        <v>-1.1986826233674801</v>
      </c>
      <c r="G67">
        <v>0.468909935488378</v>
      </c>
      <c r="H67">
        <v>1.05786578840884E-2</v>
      </c>
      <c r="I67" t="s">
        <v>168</v>
      </c>
      <c r="J67" t="s">
        <v>168</v>
      </c>
      <c r="K67" t="s">
        <v>168</v>
      </c>
      <c r="L67" t="s">
        <v>168</v>
      </c>
      <c r="M67" t="s">
        <v>168</v>
      </c>
      <c r="N67" t="s">
        <v>168</v>
      </c>
      <c r="P67" t="str">
        <f t="shared" si="4"/>
        <v>*</v>
      </c>
      <c r="Q67" t="str">
        <f t="shared" si="5"/>
        <v>*</v>
      </c>
      <c r="R67" t="str">
        <f t="shared" si="6"/>
        <v/>
      </c>
      <c r="S67" t="str">
        <f t="shared" si="7"/>
        <v/>
      </c>
    </row>
    <row r="68" spans="1:19" x14ac:dyDescent="0.25">
      <c r="A68">
        <v>67</v>
      </c>
      <c r="B68" t="s">
        <v>68</v>
      </c>
      <c r="C68">
        <v>-0.36322808287671499</v>
      </c>
      <c r="D68">
        <v>0.61986648252095</v>
      </c>
      <c r="E68">
        <v>0.55789034113338698</v>
      </c>
      <c r="F68">
        <v>-0.401488194606066</v>
      </c>
      <c r="G68">
        <v>0.56894230280137403</v>
      </c>
      <c r="H68">
        <v>0.48039045169988098</v>
      </c>
      <c r="I68" t="s">
        <v>168</v>
      </c>
      <c r="J68" t="s">
        <v>168</v>
      </c>
      <c r="K68" t="s">
        <v>168</v>
      </c>
      <c r="L68" t="s">
        <v>168</v>
      </c>
      <c r="M68" t="s">
        <v>168</v>
      </c>
      <c r="N68" t="s">
        <v>168</v>
      </c>
      <c r="P68" t="str">
        <f t="shared" si="4"/>
        <v/>
      </c>
      <c r="Q68" t="str">
        <f t="shared" si="5"/>
        <v/>
      </c>
      <c r="R68" t="str">
        <f t="shared" si="6"/>
        <v/>
      </c>
      <c r="S68" t="str">
        <f t="shared" si="7"/>
        <v/>
      </c>
    </row>
    <row r="69" spans="1:19" x14ac:dyDescent="0.25">
      <c r="A69">
        <v>68</v>
      </c>
      <c r="B69" t="s">
        <v>69</v>
      </c>
      <c r="C69">
        <v>-0.26891071586902299</v>
      </c>
      <c r="D69">
        <v>1.3910049015991199</v>
      </c>
      <c r="E69">
        <v>0.84670743606646703</v>
      </c>
      <c r="F69">
        <v>-0.35010730710733601</v>
      </c>
      <c r="G69">
        <v>1.30978683221628</v>
      </c>
      <c r="H69">
        <v>0.78923743036048499</v>
      </c>
      <c r="I69" t="s">
        <v>168</v>
      </c>
      <c r="J69" t="s">
        <v>168</v>
      </c>
      <c r="K69" t="s">
        <v>168</v>
      </c>
      <c r="L69" t="s">
        <v>168</v>
      </c>
      <c r="M69" t="s">
        <v>168</v>
      </c>
      <c r="N69" t="s">
        <v>168</v>
      </c>
      <c r="P69" t="str">
        <f t="shared" si="4"/>
        <v/>
      </c>
      <c r="Q69" t="str">
        <f t="shared" si="5"/>
        <v/>
      </c>
      <c r="R69" t="str">
        <f t="shared" si="6"/>
        <v/>
      </c>
      <c r="S69" t="str">
        <f t="shared" si="7"/>
        <v/>
      </c>
    </row>
    <row r="70" spans="1:19" x14ac:dyDescent="0.25">
      <c r="A70">
        <v>69</v>
      </c>
      <c r="B70" t="s">
        <v>73</v>
      </c>
      <c r="C70">
        <v>-1.15599246369317</v>
      </c>
      <c r="D70">
        <v>0.85163760793663301</v>
      </c>
      <c r="E70">
        <v>0.17466176482301801</v>
      </c>
      <c r="F70">
        <v>-0.68375927301511297</v>
      </c>
      <c r="G70">
        <v>0.77202009510788305</v>
      </c>
      <c r="H70">
        <v>0.37579242167385102</v>
      </c>
      <c r="I70" t="s">
        <v>168</v>
      </c>
      <c r="J70" t="s">
        <v>168</v>
      </c>
      <c r="K70" t="s">
        <v>168</v>
      </c>
      <c r="L70" t="s">
        <v>168</v>
      </c>
      <c r="M70" t="s">
        <v>168</v>
      </c>
      <c r="N70" t="s">
        <v>168</v>
      </c>
      <c r="P70" t="str">
        <f t="shared" si="4"/>
        <v/>
      </c>
      <c r="Q70" t="str">
        <f t="shared" si="5"/>
        <v/>
      </c>
      <c r="R70" t="str">
        <f t="shared" si="6"/>
        <v/>
      </c>
      <c r="S70" t="str">
        <f t="shared" si="7"/>
        <v/>
      </c>
    </row>
    <row r="71" spans="1:19" x14ac:dyDescent="0.25">
      <c r="B71" t="s">
        <v>83</v>
      </c>
      <c r="C71">
        <v>-1.70803613400154</v>
      </c>
      <c r="D71">
        <v>0.88397489594756296</v>
      </c>
      <c r="E71">
        <v>5.3332056109168198E-2</v>
      </c>
      <c r="F71">
        <v>-1.4414712209365199</v>
      </c>
      <c r="G71">
        <v>0.835183732036896</v>
      </c>
      <c r="H71">
        <v>8.4359454809835699E-2</v>
      </c>
      <c r="I71" t="s">
        <v>168</v>
      </c>
      <c r="J71" t="s">
        <v>168</v>
      </c>
      <c r="K71" t="s">
        <v>168</v>
      </c>
      <c r="L71" t="s">
        <v>168</v>
      </c>
      <c r="M71" t="s">
        <v>168</v>
      </c>
      <c r="N71" t="s">
        <v>168</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0.11737322856679901</v>
      </c>
      <c r="D2">
        <v>0.198839216625671</v>
      </c>
      <c r="E2">
        <v>0.55499480171956295</v>
      </c>
      <c r="F2">
        <v>7.3275759780842706E-2</v>
      </c>
      <c r="G2">
        <v>0.17969099874955199</v>
      </c>
      <c r="H2">
        <v>0.68342962349049896</v>
      </c>
      <c r="I2">
        <v>0.111499084355525</v>
      </c>
      <c r="J2">
        <v>0.19596766734017099</v>
      </c>
      <c r="K2">
        <v>0.56937871320706002</v>
      </c>
      <c r="L2">
        <v>8.1390826510923997E-2</v>
      </c>
      <c r="M2">
        <v>0.172915378301396</v>
      </c>
      <c r="N2">
        <v>0.63785681029269303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-3.1725751965247802E-2</v>
      </c>
      <c r="D3">
        <v>8.1972320217234398E-2</v>
      </c>
      <c r="E3">
        <v>0.69873395455425202</v>
      </c>
      <c r="F3">
        <v>-2.4793941271039299E-2</v>
      </c>
      <c r="G3">
        <v>7.5116889706055498E-2</v>
      </c>
      <c r="H3">
        <v>0.74134596934253705</v>
      </c>
      <c r="I3">
        <v>-4.4020444768099402E-2</v>
      </c>
      <c r="J3">
        <v>7.9656511057771606E-2</v>
      </c>
      <c r="K3">
        <v>0.58051793801878304</v>
      </c>
      <c r="L3">
        <v>-5.0380062312658597E-2</v>
      </c>
      <c r="M3">
        <v>6.8268896882451302E-2</v>
      </c>
      <c r="N3">
        <v>0.46053566621742098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-0.19993130375333301</v>
      </c>
      <c r="D4">
        <v>8.5609634676399801E-2</v>
      </c>
      <c r="E4">
        <v>1.9523410549660902E-2</v>
      </c>
      <c r="F4">
        <v>-0.131081923048157</v>
      </c>
      <c r="G4">
        <v>7.7878563559629493E-2</v>
      </c>
      <c r="H4">
        <v>9.2344519502560299E-2</v>
      </c>
      <c r="I4">
        <v>-0.20537640833172499</v>
      </c>
      <c r="J4">
        <v>8.3968850806859299E-2</v>
      </c>
      <c r="K4">
        <v>1.44505407325606E-2</v>
      </c>
      <c r="L4">
        <v>-0.16614758077046901</v>
      </c>
      <c r="M4">
        <v>6.8836131539828996E-2</v>
      </c>
      <c r="N4">
        <v>1.5792837275030398E-2</v>
      </c>
      <c r="P4" t="str">
        <f t="shared" si="0"/>
        <v>*</v>
      </c>
      <c r="Q4" t="str">
        <f t="shared" si="1"/>
        <v>^</v>
      </c>
      <c r="R4" t="str">
        <f t="shared" si="2"/>
        <v>*</v>
      </c>
      <c r="S4" t="str">
        <f t="shared" si="3"/>
        <v>*</v>
      </c>
    </row>
    <row r="5" spans="1:19" x14ac:dyDescent="0.25">
      <c r="A5">
        <v>4</v>
      </c>
      <c r="B5" t="s">
        <v>25</v>
      </c>
      <c r="C5">
        <v>4.62639346284415E-2</v>
      </c>
      <c r="D5">
        <v>8.9016218119776294E-2</v>
      </c>
      <c r="E5">
        <v>0.60325541108182601</v>
      </c>
      <c r="F5">
        <v>2.13332405892732E-2</v>
      </c>
      <c r="G5">
        <v>7.4362793662176394E-2</v>
      </c>
      <c r="H5">
        <v>0.77420376879020103</v>
      </c>
      <c r="I5">
        <v>6.1479350911395197E-2</v>
      </c>
      <c r="J5">
        <v>8.64849727448853E-2</v>
      </c>
      <c r="K5">
        <v>0.47716638635248498</v>
      </c>
      <c r="L5">
        <v>3.9923871689246798E-2</v>
      </c>
      <c r="M5">
        <v>7.1871973611431397E-2</v>
      </c>
      <c r="N5">
        <v>0.578562316213585</v>
      </c>
      <c r="P5" t="str">
        <f t="shared" si="0"/>
        <v/>
      </c>
      <c r="Q5" t="str">
        <f t="shared" si="1"/>
        <v/>
      </c>
      <c r="R5" t="str">
        <f t="shared" si="2"/>
        <v/>
      </c>
      <c r="S5" t="str">
        <f t="shared" si="3"/>
        <v/>
      </c>
    </row>
    <row r="6" spans="1:19" x14ac:dyDescent="0.25">
      <c r="A6">
        <v>5</v>
      </c>
      <c r="B6" t="s">
        <v>26</v>
      </c>
      <c r="C6">
        <v>4.0294939239153602E-2</v>
      </c>
      <c r="D6">
        <v>0.156351051118331</v>
      </c>
      <c r="E6">
        <v>0.79662228719488204</v>
      </c>
      <c r="F6">
        <v>0.12007859246583499</v>
      </c>
      <c r="G6">
        <v>0.136029457400549</v>
      </c>
      <c r="H6">
        <v>0.37737696657858999</v>
      </c>
      <c r="I6">
        <v>6.5900965252822297E-2</v>
      </c>
      <c r="J6">
        <v>0.15131557430604001</v>
      </c>
      <c r="K6">
        <v>0.66318499474154902</v>
      </c>
      <c r="L6">
        <v>0.124444163185435</v>
      </c>
      <c r="M6">
        <v>0.130294259620481</v>
      </c>
      <c r="N6">
        <v>0.33952667948989501</v>
      </c>
      <c r="P6" t="str">
        <f t="shared" si="0"/>
        <v/>
      </c>
      <c r="Q6" t="str">
        <f t="shared" si="1"/>
        <v/>
      </c>
      <c r="R6" t="str">
        <f t="shared" si="2"/>
        <v/>
      </c>
      <c r="S6" t="str">
        <f t="shared" si="3"/>
        <v/>
      </c>
    </row>
    <row r="7" spans="1:19" x14ac:dyDescent="0.25">
      <c r="A7">
        <v>6</v>
      </c>
      <c r="B7" t="s">
        <v>30</v>
      </c>
      <c r="C7">
        <v>7.9537758041953205E-2</v>
      </c>
      <c r="D7">
        <v>9.9903462847023505E-2</v>
      </c>
      <c r="E7">
        <v>0.42594708856901597</v>
      </c>
      <c r="F7">
        <v>7.5842574010281105E-2</v>
      </c>
      <c r="G7">
        <v>8.3793325983663999E-2</v>
      </c>
      <c r="H7">
        <v>0.36540460687497101</v>
      </c>
      <c r="I7">
        <v>9.8962161120284803E-2</v>
      </c>
      <c r="J7">
        <v>9.8472821663767501E-2</v>
      </c>
      <c r="K7">
        <v>0.31491164031877</v>
      </c>
      <c r="L7">
        <v>9.4810555300482005E-2</v>
      </c>
      <c r="M7">
        <v>8.1930684093180994E-2</v>
      </c>
      <c r="N7">
        <v>0.24718882474488599</v>
      </c>
      <c r="P7" t="str">
        <f t="shared" si="0"/>
        <v/>
      </c>
      <c r="Q7" t="str">
        <f t="shared" si="1"/>
        <v/>
      </c>
      <c r="R7" t="str">
        <f t="shared" si="2"/>
        <v/>
      </c>
      <c r="S7" t="str">
        <f t="shared" si="3"/>
        <v/>
      </c>
    </row>
    <row r="8" spans="1:19" x14ac:dyDescent="0.25">
      <c r="A8">
        <v>7</v>
      </c>
      <c r="B8" t="s">
        <v>27</v>
      </c>
      <c r="C8">
        <v>-8.15646473851417E-2</v>
      </c>
      <c r="D8">
        <v>0.16313817974581399</v>
      </c>
      <c r="E8">
        <v>0.61709425207506696</v>
      </c>
      <c r="F8">
        <v>-8.8805768619406894E-2</v>
      </c>
      <c r="G8">
        <v>0.13955344844131301</v>
      </c>
      <c r="H8">
        <v>0.52454397185198998</v>
      </c>
      <c r="I8">
        <v>-7.2395936519211404E-2</v>
      </c>
      <c r="J8">
        <v>0.157675831405446</v>
      </c>
      <c r="K8">
        <v>0.64613064962837297</v>
      </c>
      <c r="L8">
        <v>-8.01273390848454E-2</v>
      </c>
      <c r="M8">
        <v>0.13287944280983899</v>
      </c>
      <c r="N8">
        <v>0.54650350724630703</v>
      </c>
      <c r="P8" t="str">
        <f t="shared" si="0"/>
        <v/>
      </c>
      <c r="Q8" t="str">
        <f t="shared" si="1"/>
        <v/>
      </c>
      <c r="R8" t="str">
        <f t="shared" si="2"/>
        <v/>
      </c>
      <c r="S8" t="str">
        <f t="shared" si="3"/>
        <v/>
      </c>
    </row>
    <row r="9" spans="1:19" x14ac:dyDescent="0.25">
      <c r="A9">
        <v>8</v>
      </c>
      <c r="B9" t="s">
        <v>29</v>
      </c>
      <c r="C9">
        <v>-8.7244205765214494E-2</v>
      </c>
      <c r="D9">
        <v>9.2753664162703905E-2</v>
      </c>
      <c r="E9">
        <v>0.346909278066239</v>
      </c>
      <c r="F9">
        <v>-7.5101706209299096E-2</v>
      </c>
      <c r="G9">
        <v>7.6963401921173902E-2</v>
      </c>
      <c r="H9">
        <v>0.32915831285002201</v>
      </c>
      <c r="I9">
        <v>-7.4054405869899004E-2</v>
      </c>
      <c r="J9">
        <v>9.1967930780757504E-2</v>
      </c>
      <c r="K9">
        <v>0.42069280839719297</v>
      </c>
      <c r="L9">
        <v>-5.7761510639781001E-2</v>
      </c>
      <c r="M9">
        <v>7.5849733727459706E-2</v>
      </c>
      <c r="N9">
        <v>0.446343220549972</v>
      </c>
      <c r="P9" t="str">
        <f t="shared" si="0"/>
        <v/>
      </c>
      <c r="Q9" t="str">
        <f t="shared" si="1"/>
        <v/>
      </c>
      <c r="R9" t="str">
        <f t="shared" si="2"/>
        <v/>
      </c>
      <c r="S9" t="str">
        <f t="shared" si="3"/>
        <v/>
      </c>
    </row>
    <row r="10" spans="1:19" x14ac:dyDescent="0.25">
      <c r="A10">
        <v>9</v>
      </c>
      <c r="B10" t="s">
        <v>28</v>
      </c>
      <c r="C10">
        <v>5.7831951680331402E-2</v>
      </c>
      <c r="D10">
        <v>0.28840713191119399</v>
      </c>
      <c r="E10">
        <v>0.84107241685061596</v>
      </c>
      <c r="F10">
        <v>5.8393880562986902E-2</v>
      </c>
      <c r="G10">
        <v>0.25248001444387203</v>
      </c>
      <c r="H10">
        <v>0.81709635148414705</v>
      </c>
      <c r="I10">
        <v>0.177222999587482</v>
      </c>
      <c r="J10">
        <v>0.27750581310717898</v>
      </c>
      <c r="K10">
        <v>0.52306492141321603</v>
      </c>
      <c r="L10">
        <v>0.14797117562970399</v>
      </c>
      <c r="M10">
        <v>0.241979008169042</v>
      </c>
      <c r="N10">
        <v>0.54086585012486899</v>
      </c>
      <c r="P10" t="str">
        <f t="shared" si="0"/>
        <v/>
      </c>
      <c r="Q10" t="str">
        <f t="shared" si="1"/>
        <v/>
      </c>
      <c r="R10" t="str">
        <f t="shared" si="2"/>
        <v/>
      </c>
      <c r="S10" t="str">
        <f t="shared" si="3"/>
        <v/>
      </c>
    </row>
    <row r="11" spans="1:19" x14ac:dyDescent="0.25">
      <c r="A11">
        <v>10</v>
      </c>
      <c r="B11" t="s">
        <v>31</v>
      </c>
      <c r="C11" s="1">
        <v>1.9049013585900901E-5</v>
      </c>
      <c r="D11">
        <v>2.4107629032755099E-2</v>
      </c>
      <c r="E11">
        <v>0.99936953931734795</v>
      </c>
      <c r="F11">
        <v>-9.9340563124051401E-3</v>
      </c>
      <c r="G11">
        <v>2.13255417034342E-2</v>
      </c>
      <c r="H11">
        <v>0.64133788707420702</v>
      </c>
      <c r="I11">
        <v>8.2928685058996105E-3</v>
      </c>
      <c r="J11">
        <v>2.3738233751386499E-2</v>
      </c>
      <c r="K11">
        <v>0.72682920458158795</v>
      </c>
      <c r="L11">
        <v>5.4304850055533901E-4</v>
      </c>
      <c r="M11">
        <v>2.0850825418635699E-2</v>
      </c>
      <c r="N11">
        <v>0.97922187605509203</v>
      </c>
      <c r="P11" t="str">
        <f t="shared" si="0"/>
        <v/>
      </c>
      <c r="Q11" t="str">
        <f t="shared" si="1"/>
        <v/>
      </c>
      <c r="R11" t="str">
        <f t="shared" si="2"/>
        <v/>
      </c>
      <c r="S11" t="str">
        <f t="shared" si="3"/>
        <v/>
      </c>
    </row>
    <row r="12" spans="1:19" x14ac:dyDescent="0.25">
      <c r="A12">
        <v>11</v>
      </c>
      <c r="B12" t="s">
        <v>171</v>
      </c>
      <c r="C12">
        <v>-0.12343108002361899</v>
      </c>
      <c r="D12">
        <v>0.11549281152627799</v>
      </c>
      <c r="E12">
        <v>0.285189602694084</v>
      </c>
      <c r="F12">
        <v>-0.112113920366691</v>
      </c>
      <c r="G12">
        <v>0.10791679972382701</v>
      </c>
      <c r="H12">
        <v>0.29885487920437998</v>
      </c>
      <c r="I12">
        <v>-0.15079846044956399</v>
      </c>
      <c r="J12">
        <v>0.113522305872086</v>
      </c>
      <c r="K12">
        <v>0.18405929367094401</v>
      </c>
      <c r="L12">
        <v>-0.151158525952414</v>
      </c>
      <c r="M12">
        <v>0.105827295572712</v>
      </c>
      <c r="N12">
        <v>0.153190848537125</v>
      </c>
      <c r="P12" t="str">
        <f t="shared" si="0"/>
        <v/>
      </c>
      <c r="Q12" t="str">
        <f t="shared" si="1"/>
        <v/>
      </c>
      <c r="R12" t="str">
        <f t="shared" si="2"/>
        <v/>
      </c>
      <c r="S12" t="str">
        <f t="shared" si="3"/>
        <v/>
      </c>
    </row>
    <row r="13" spans="1:19" x14ac:dyDescent="0.25">
      <c r="A13">
        <v>12</v>
      </c>
      <c r="B13" t="s">
        <v>32</v>
      </c>
      <c r="C13">
        <v>3.0053063997242401E-2</v>
      </c>
      <c r="D13">
        <v>4.3355710476140501E-2</v>
      </c>
      <c r="E13">
        <v>0.48820017819609601</v>
      </c>
      <c r="F13">
        <v>1.48800709623706E-2</v>
      </c>
      <c r="G13">
        <v>3.7804422081614303E-2</v>
      </c>
      <c r="H13">
        <v>0.69387148969730605</v>
      </c>
      <c r="I13">
        <v>3.2529488873705499E-2</v>
      </c>
      <c r="J13">
        <v>4.2608055904245698E-2</v>
      </c>
      <c r="K13">
        <v>0.44518991318643802</v>
      </c>
      <c r="L13">
        <v>1.6503310578446399E-2</v>
      </c>
      <c r="M13">
        <v>3.6800953164085201E-2</v>
      </c>
      <c r="N13">
        <v>0.65382997072815696</v>
      </c>
      <c r="P13" t="str">
        <f t="shared" si="0"/>
        <v/>
      </c>
      <c r="Q13" t="str">
        <f t="shared" si="1"/>
        <v/>
      </c>
      <c r="R13" t="str">
        <f t="shared" si="2"/>
        <v/>
      </c>
      <c r="S13" t="str">
        <f t="shared" si="3"/>
        <v/>
      </c>
    </row>
    <row r="14" spans="1:19" x14ac:dyDescent="0.25">
      <c r="A14">
        <v>13</v>
      </c>
      <c r="B14" t="s">
        <v>33</v>
      </c>
      <c r="C14">
        <v>1.690852738974E-2</v>
      </c>
      <c r="D14">
        <v>1.49659572397456E-2</v>
      </c>
      <c r="E14">
        <v>0.25856082081077397</v>
      </c>
      <c r="F14">
        <v>1.16445300729307E-2</v>
      </c>
      <c r="G14">
        <v>1.3560932792268599E-2</v>
      </c>
      <c r="H14">
        <v>0.39051593584094002</v>
      </c>
      <c r="I14">
        <v>1.5060710654547799E-2</v>
      </c>
      <c r="J14">
        <v>1.48322127474047E-2</v>
      </c>
      <c r="K14">
        <v>0.30991256423052899</v>
      </c>
      <c r="L14">
        <v>1.00741566390445E-2</v>
      </c>
      <c r="M14">
        <v>1.33802585089134E-2</v>
      </c>
      <c r="N14">
        <v>0.45150282155219501</v>
      </c>
      <c r="P14" t="str">
        <f t="shared" si="0"/>
        <v/>
      </c>
      <c r="Q14" t="str">
        <f t="shared" si="1"/>
        <v/>
      </c>
      <c r="R14" t="str">
        <f t="shared" si="2"/>
        <v/>
      </c>
      <c r="S14" t="str">
        <f t="shared" si="3"/>
        <v/>
      </c>
    </row>
    <row r="15" spans="1:19" x14ac:dyDescent="0.25">
      <c r="A15">
        <v>14</v>
      </c>
      <c r="B15" t="s">
        <v>117</v>
      </c>
      <c r="C15">
        <v>-5.1002794414404902E-3</v>
      </c>
      <c r="D15">
        <v>1.8977367553222602E-2</v>
      </c>
      <c r="E15">
        <v>0.78811753398869699</v>
      </c>
      <c r="F15">
        <v>-1.73507638425582E-3</v>
      </c>
      <c r="G15">
        <v>1.6475959222227499E-2</v>
      </c>
      <c r="H15">
        <v>0.916130159653748</v>
      </c>
      <c r="I15">
        <v>-5.3074210126814103E-3</v>
      </c>
      <c r="J15">
        <v>1.85832876783169E-2</v>
      </c>
      <c r="K15">
        <v>0.77518309985135203</v>
      </c>
      <c r="L15">
        <v>-2.0193006032847901E-3</v>
      </c>
      <c r="M15">
        <v>1.60196850007845E-2</v>
      </c>
      <c r="N15">
        <v>0.89969139179817703</v>
      </c>
      <c r="P15" t="str">
        <f t="shared" si="0"/>
        <v/>
      </c>
      <c r="Q15" t="str">
        <f t="shared" si="1"/>
        <v/>
      </c>
      <c r="R15" t="str">
        <f t="shared" si="2"/>
        <v/>
      </c>
      <c r="S15" t="str">
        <f t="shared" si="3"/>
        <v/>
      </c>
    </row>
    <row r="16" spans="1:19" x14ac:dyDescent="0.25">
      <c r="A16">
        <v>15</v>
      </c>
      <c r="B16" t="s">
        <v>34</v>
      </c>
      <c r="C16">
        <v>4.1006332867829596E-3</v>
      </c>
      <c r="D16">
        <v>1.6590296749791E-3</v>
      </c>
      <c r="E16">
        <v>1.34470124149759E-2</v>
      </c>
      <c r="F16">
        <v>3.8827214584171098E-3</v>
      </c>
      <c r="G16">
        <v>1.31185374303671E-3</v>
      </c>
      <c r="H16">
        <v>3.0791746695830501E-3</v>
      </c>
      <c r="I16">
        <v>4.6907367570463198E-3</v>
      </c>
      <c r="J16">
        <v>1.61071339816364E-3</v>
      </c>
      <c r="K16">
        <v>3.5888049205571302E-3</v>
      </c>
      <c r="L16">
        <v>4.3743334936350801E-3</v>
      </c>
      <c r="M16">
        <v>1.2576696143329501E-3</v>
      </c>
      <c r="N16">
        <v>5.0493235313692805E-4</v>
      </c>
      <c r="P16" t="str">
        <f t="shared" si="0"/>
        <v>*</v>
      </c>
      <c r="Q16" t="str">
        <f t="shared" si="1"/>
        <v>**</v>
      </c>
      <c r="R16" t="str">
        <f t="shared" si="2"/>
        <v>**</v>
      </c>
      <c r="S16" t="str">
        <f t="shared" si="3"/>
        <v>***</v>
      </c>
    </row>
    <row r="17" spans="1:19" x14ac:dyDescent="0.25">
      <c r="A17">
        <v>16</v>
      </c>
      <c r="B17" t="s">
        <v>35</v>
      </c>
      <c r="C17">
        <v>-2.4127036339053301E-3</v>
      </c>
      <c r="D17">
        <v>8.8785353162178498E-4</v>
      </c>
      <c r="E17">
        <v>6.5785738938460804E-3</v>
      </c>
      <c r="F17">
        <v>-2.0750986423483798E-3</v>
      </c>
      <c r="G17">
        <v>8.2102644679966398E-4</v>
      </c>
      <c r="H17">
        <v>1.14896035919239E-2</v>
      </c>
      <c r="I17">
        <v>-2.1793050729904998E-3</v>
      </c>
      <c r="J17">
        <v>8.0116618633731599E-4</v>
      </c>
      <c r="K17">
        <v>6.5249138537462103E-3</v>
      </c>
      <c r="L17">
        <v>-1.75719210568247E-3</v>
      </c>
      <c r="M17">
        <v>7.3250438718445901E-4</v>
      </c>
      <c r="N17">
        <v>1.6445181591380201E-2</v>
      </c>
      <c r="P17" t="str">
        <f t="shared" si="0"/>
        <v>**</v>
      </c>
      <c r="Q17" t="str">
        <f t="shared" si="1"/>
        <v>*</v>
      </c>
      <c r="R17" t="str">
        <f t="shared" si="2"/>
        <v>**</v>
      </c>
      <c r="S17" t="str">
        <f t="shared" si="3"/>
        <v>*</v>
      </c>
    </row>
    <row r="18" spans="1:19" x14ac:dyDescent="0.25">
      <c r="A18">
        <v>17</v>
      </c>
      <c r="B18" t="s">
        <v>36</v>
      </c>
      <c r="C18">
        <v>3.0688358532908E-4</v>
      </c>
      <c r="D18">
        <v>4.2512820317932199E-4</v>
      </c>
      <c r="E18">
        <v>0.470379774155462</v>
      </c>
      <c r="F18">
        <v>6.2714210067917704E-4</v>
      </c>
      <c r="G18">
        <v>3.5762912750523401E-4</v>
      </c>
      <c r="H18">
        <v>7.9497314928601695E-2</v>
      </c>
      <c r="I18">
        <v>1.90039321713275E-4</v>
      </c>
      <c r="J18">
        <v>4.1626126664315403E-4</v>
      </c>
      <c r="K18">
        <v>0.64800274479071396</v>
      </c>
      <c r="L18">
        <v>5.24198960171556E-4</v>
      </c>
      <c r="M18">
        <v>3.4850326664477999E-4</v>
      </c>
      <c r="N18">
        <v>0.132544394561146</v>
      </c>
      <c r="P18" t="str">
        <f t="shared" si="0"/>
        <v/>
      </c>
      <c r="Q18" t="str">
        <f t="shared" si="1"/>
        <v>^</v>
      </c>
      <c r="R18" t="str">
        <f t="shared" si="2"/>
        <v/>
      </c>
      <c r="S18" t="str">
        <f t="shared" si="3"/>
        <v/>
      </c>
    </row>
    <row r="19" spans="1:19" x14ac:dyDescent="0.25">
      <c r="A19">
        <v>18</v>
      </c>
      <c r="B19" t="s">
        <v>37</v>
      </c>
      <c r="C19">
        <v>6.3404267466969602E-2</v>
      </c>
      <c r="D19">
        <v>6.9356291534214895E-2</v>
      </c>
      <c r="E19">
        <v>0.36062126495374702</v>
      </c>
      <c r="F19">
        <v>2.42965616240736E-2</v>
      </c>
      <c r="G19">
        <v>6.0411192065032801E-2</v>
      </c>
      <c r="H19">
        <v>0.68754682883662599</v>
      </c>
      <c r="I19">
        <v>6.54201080024467E-2</v>
      </c>
      <c r="J19">
        <v>6.7854689115938199E-2</v>
      </c>
      <c r="K19">
        <v>0.33498543323554397</v>
      </c>
      <c r="L19">
        <v>2.3334133091950499E-2</v>
      </c>
      <c r="M19">
        <v>5.8776604913557302E-2</v>
      </c>
      <c r="N19">
        <v>0.69136970710957502</v>
      </c>
      <c r="P19" t="str">
        <f t="shared" si="0"/>
        <v/>
      </c>
      <c r="Q19" t="str">
        <f t="shared" si="1"/>
        <v/>
      </c>
      <c r="R19" t="str">
        <f t="shared" si="2"/>
        <v/>
      </c>
      <c r="S19" t="str">
        <f t="shared" si="3"/>
        <v/>
      </c>
    </row>
    <row r="20" spans="1:19" x14ac:dyDescent="0.25">
      <c r="A20">
        <v>19</v>
      </c>
      <c r="B20" t="s">
        <v>38</v>
      </c>
      <c r="C20">
        <v>6.1652564881199898E-2</v>
      </c>
      <c r="D20">
        <v>0.102152568327951</v>
      </c>
      <c r="E20">
        <v>0.54615339538194996</v>
      </c>
      <c r="F20">
        <v>3.34292018953024E-2</v>
      </c>
      <c r="G20">
        <v>8.8253729179129298E-2</v>
      </c>
      <c r="H20">
        <v>0.70484741695678499</v>
      </c>
      <c r="I20">
        <v>7.7046452698547097E-2</v>
      </c>
      <c r="J20">
        <v>0.10040033811011199</v>
      </c>
      <c r="K20">
        <v>0.44284826785940501</v>
      </c>
      <c r="L20">
        <v>3.5276061793882499E-2</v>
      </c>
      <c r="M20">
        <v>8.6370108105306403E-2</v>
      </c>
      <c r="N20">
        <v>0.68295870454535801</v>
      </c>
      <c r="P20" t="str">
        <f t="shared" si="0"/>
        <v/>
      </c>
      <c r="Q20" t="str">
        <f t="shared" si="1"/>
        <v/>
      </c>
      <c r="R20" t="str">
        <f t="shared" si="2"/>
        <v/>
      </c>
      <c r="S20" t="str">
        <f t="shared" si="3"/>
        <v/>
      </c>
    </row>
    <row r="21" spans="1:19" x14ac:dyDescent="0.25">
      <c r="A21">
        <v>20</v>
      </c>
      <c r="B21" t="s">
        <v>40</v>
      </c>
      <c r="C21">
        <v>-0.35071898170773502</v>
      </c>
      <c r="D21">
        <v>0.10995294783882099</v>
      </c>
      <c r="E21">
        <v>1.4241130404057899E-3</v>
      </c>
      <c r="F21">
        <v>-0.329892785643565</v>
      </c>
      <c r="G21">
        <v>8.8842964978398095E-2</v>
      </c>
      <c r="H21">
        <v>2.0464512035999599E-4</v>
      </c>
      <c r="I21">
        <v>-0.35865200004641101</v>
      </c>
      <c r="J21">
        <v>0.107647373727479</v>
      </c>
      <c r="K21">
        <v>8.63079029414626E-4</v>
      </c>
      <c r="L21">
        <v>-0.33262475229934901</v>
      </c>
      <c r="M21">
        <v>8.54453439491282E-2</v>
      </c>
      <c r="N21" s="1">
        <v>9.9078936749021399E-5</v>
      </c>
      <c r="P21" t="str">
        <f t="shared" si="0"/>
        <v>**</v>
      </c>
      <c r="Q21" t="str">
        <f t="shared" si="1"/>
        <v>***</v>
      </c>
      <c r="R21" t="str">
        <f t="shared" si="2"/>
        <v>***</v>
      </c>
      <c r="S21" t="str">
        <f t="shared" si="3"/>
        <v>***</v>
      </c>
    </row>
    <row r="22" spans="1:19" x14ac:dyDescent="0.25">
      <c r="A22">
        <v>21</v>
      </c>
      <c r="B22" t="s">
        <v>41</v>
      </c>
      <c r="C22">
        <v>9.98207747162633E-2</v>
      </c>
      <c r="D22">
        <v>8.3795590645876702E-2</v>
      </c>
      <c r="E22">
        <v>0.23355884065438201</v>
      </c>
      <c r="F22">
        <v>5.7702933185626901E-2</v>
      </c>
      <c r="G22">
        <v>6.6607502364736407E-2</v>
      </c>
      <c r="H22">
        <v>0.38631863797430299</v>
      </c>
      <c r="I22">
        <v>8.3679003454397799E-2</v>
      </c>
      <c r="J22">
        <v>8.2287433748947605E-2</v>
      </c>
      <c r="K22">
        <v>0.30919573001331002</v>
      </c>
      <c r="L22">
        <v>4.3997555930846997E-2</v>
      </c>
      <c r="M22">
        <v>6.4779323893759996E-2</v>
      </c>
      <c r="N22">
        <v>0.49701663241632899</v>
      </c>
      <c r="P22" t="str">
        <f t="shared" si="0"/>
        <v/>
      </c>
      <c r="Q22" t="str">
        <f t="shared" si="1"/>
        <v/>
      </c>
      <c r="R22" t="str">
        <f t="shared" si="2"/>
        <v/>
      </c>
      <c r="S22" t="str">
        <f t="shared" si="3"/>
        <v/>
      </c>
    </row>
    <row r="23" spans="1:19" x14ac:dyDescent="0.25">
      <c r="A23">
        <v>22</v>
      </c>
      <c r="B23" t="s">
        <v>39</v>
      </c>
      <c r="C23">
        <v>9.8542704295977002E-2</v>
      </c>
      <c r="D23">
        <v>0.13386958748660299</v>
      </c>
      <c r="E23">
        <v>0.46166392912464599</v>
      </c>
      <c r="F23">
        <v>3.7589274673346898E-2</v>
      </c>
      <c r="G23">
        <v>0.10569324829490601</v>
      </c>
      <c r="H23">
        <v>0.72210644330879303</v>
      </c>
      <c r="I23">
        <v>0.109233219645737</v>
      </c>
      <c r="J23">
        <v>0.132036613498102</v>
      </c>
      <c r="K23">
        <v>0.40806992220250599</v>
      </c>
      <c r="L23">
        <v>5.9741517134856197E-2</v>
      </c>
      <c r="M23">
        <v>0.103182141605315</v>
      </c>
      <c r="N23">
        <v>0.56259533890799995</v>
      </c>
      <c r="P23" t="str">
        <f t="shared" si="0"/>
        <v/>
      </c>
      <c r="Q23" t="str">
        <f t="shared" si="1"/>
        <v/>
      </c>
      <c r="R23" t="str">
        <f t="shared" si="2"/>
        <v/>
      </c>
      <c r="S23" t="str">
        <f t="shared" si="3"/>
        <v/>
      </c>
    </row>
    <row r="24" spans="1:19" x14ac:dyDescent="0.25">
      <c r="A24">
        <v>23</v>
      </c>
      <c r="B24" t="s">
        <v>43</v>
      </c>
      <c r="C24">
        <v>-8.1611399371887799E-2</v>
      </c>
      <c r="D24">
        <v>2.39981652505851E-2</v>
      </c>
      <c r="E24">
        <v>6.7204954666477701E-4</v>
      </c>
      <c r="F24">
        <v>-7.5467487501172298E-2</v>
      </c>
      <c r="G24">
        <v>2.1704457385471599E-2</v>
      </c>
      <c r="H24">
        <v>5.0696292299334898E-4</v>
      </c>
      <c r="I24">
        <v>-8.4820849654731301E-2</v>
      </c>
      <c r="J24">
        <v>2.35131782524352E-2</v>
      </c>
      <c r="K24">
        <v>3.0931055629057597E-4</v>
      </c>
      <c r="L24">
        <v>-8.1211214303044593E-2</v>
      </c>
      <c r="M24">
        <v>2.1088773569539102E-2</v>
      </c>
      <c r="N24">
        <v>1.1767415320245501E-4</v>
      </c>
      <c r="P24" t="str">
        <f t="shared" si="0"/>
        <v>***</v>
      </c>
      <c r="Q24" t="str">
        <f t="shared" si="1"/>
        <v>***</v>
      </c>
      <c r="R24" t="str">
        <f t="shared" si="2"/>
        <v>***</v>
      </c>
      <c r="S24" t="str">
        <f t="shared" si="3"/>
        <v>***</v>
      </c>
    </row>
    <row r="25" spans="1:19" x14ac:dyDescent="0.25">
      <c r="A25">
        <v>24</v>
      </c>
      <c r="B25" t="s">
        <v>44</v>
      </c>
      <c r="C25">
        <v>0.110970717929519</v>
      </c>
      <c r="D25">
        <v>8.3766341244505702E-2</v>
      </c>
      <c r="E25">
        <v>0.18524910330187799</v>
      </c>
      <c r="F25">
        <v>9.8691560651951005E-2</v>
      </c>
      <c r="G25">
        <v>7.8200436720670299E-2</v>
      </c>
      <c r="H25">
        <v>0.206936779155559</v>
      </c>
      <c r="I25">
        <v>0.117013447390011</v>
      </c>
      <c r="J25">
        <v>8.2256971150356503E-2</v>
      </c>
      <c r="K25">
        <v>0.154870903431607</v>
      </c>
      <c r="L25">
        <v>0.109351769008887</v>
      </c>
      <c r="M25">
        <v>7.7139557590274799E-2</v>
      </c>
      <c r="N25">
        <v>0.156312381386493</v>
      </c>
      <c r="P25" t="str">
        <f t="shared" si="0"/>
        <v/>
      </c>
      <c r="Q25" t="str">
        <f t="shared" si="1"/>
        <v/>
      </c>
      <c r="R25" t="str">
        <f t="shared" si="2"/>
        <v/>
      </c>
      <c r="S25" t="str">
        <f t="shared" si="3"/>
        <v/>
      </c>
    </row>
    <row r="26" spans="1:19" x14ac:dyDescent="0.25">
      <c r="A26">
        <v>25</v>
      </c>
      <c r="B26" t="s">
        <v>129</v>
      </c>
      <c r="C26">
        <v>3.9426878858591601</v>
      </c>
      <c r="D26">
        <v>1.1086655205559</v>
      </c>
      <c r="E26">
        <v>3.7619111703590701E-4</v>
      </c>
      <c r="F26">
        <v>3.9451295077994599</v>
      </c>
      <c r="G26">
        <v>1.03432106029441</v>
      </c>
      <c r="H26">
        <v>1.36612962596499E-4</v>
      </c>
      <c r="I26">
        <v>-0.11889514387783399</v>
      </c>
      <c r="J26">
        <v>8.2645464244685093E-2</v>
      </c>
      <c r="K26">
        <v>0.150259156122733</v>
      </c>
      <c r="L26">
        <v>-0.12466109022112901</v>
      </c>
      <c r="M26">
        <v>7.4968888785283502E-2</v>
      </c>
      <c r="N26">
        <v>9.6344939565892795E-2</v>
      </c>
      <c r="P26" t="str">
        <f t="shared" si="0"/>
        <v>***</v>
      </c>
      <c r="Q26" t="str">
        <f t="shared" si="1"/>
        <v>***</v>
      </c>
      <c r="R26" t="str">
        <f t="shared" si="2"/>
        <v/>
      </c>
      <c r="S26" t="str">
        <f t="shared" si="3"/>
        <v>^</v>
      </c>
    </row>
    <row r="27" spans="1:19" x14ac:dyDescent="0.25">
      <c r="A27">
        <v>26</v>
      </c>
      <c r="B27" t="s">
        <v>143</v>
      </c>
      <c r="C27">
        <v>4.2219434230851496</v>
      </c>
      <c r="D27">
        <v>1.1943009002360201</v>
      </c>
      <c r="E27">
        <v>4.0765921731633598E-4</v>
      </c>
      <c r="F27">
        <v>4.2381752881815897</v>
      </c>
      <c r="G27">
        <v>1.1156239924599101</v>
      </c>
      <c r="H27">
        <v>1.45323264019972E-4</v>
      </c>
      <c r="I27">
        <v>0.18698225048685299</v>
      </c>
      <c r="J27">
        <v>0.43994474993568999</v>
      </c>
      <c r="K27">
        <v>0.67082717729476005</v>
      </c>
      <c r="L27">
        <v>0.15433116018141199</v>
      </c>
      <c r="M27">
        <v>0.41315120790980803</v>
      </c>
      <c r="N27">
        <v>0.70874179322356201</v>
      </c>
      <c r="P27" t="str">
        <f t="shared" si="0"/>
        <v>***</v>
      </c>
      <c r="Q27" t="str">
        <f t="shared" si="1"/>
        <v>***</v>
      </c>
      <c r="R27" t="str">
        <f t="shared" si="2"/>
        <v/>
      </c>
      <c r="S27" t="str">
        <f t="shared" si="3"/>
        <v/>
      </c>
    </row>
    <row r="28" spans="1:19" x14ac:dyDescent="0.25">
      <c r="A28">
        <v>27</v>
      </c>
      <c r="B28" t="s">
        <v>46</v>
      </c>
      <c r="C28">
        <v>3.94751075607246</v>
      </c>
      <c r="D28">
        <v>1.1348322100280599</v>
      </c>
      <c r="E28">
        <v>5.0423355471107502E-4</v>
      </c>
      <c r="F28">
        <v>4.0419094553773798</v>
      </c>
      <c r="G28">
        <v>1.05816851313027</v>
      </c>
      <c r="H28">
        <v>1.33602215061914E-4</v>
      </c>
      <c r="I28">
        <v>-0.17706129318212799</v>
      </c>
      <c r="J28">
        <v>0.23442833836766699</v>
      </c>
      <c r="K28">
        <v>0.45007521883691898</v>
      </c>
      <c r="L28">
        <v>-0.104901471665809</v>
      </c>
      <c r="M28">
        <v>0.21579500724572401</v>
      </c>
      <c r="N28">
        <v>0.62688470682144104</v>
      </c>
      <c r="P28" t="str">
        <f t="shared" si="0"/>
        <v>***</v>
      </c>
      <c r="Q28" t="str">
        <f t="shared" si="1"/>
        <v>***</v>
      </c>
      <c r="R28" t="str">
        <f t="shared" si="2"/>
        <v/>
      </c>
      <c r="S28" t="str">
        <f t="shared" si="3"/>
        <v/>
      </c>
    </row>
    <row r="29" spans="1:19" x14ac:dyDescent="0.25">
      <c r="A29">
        <v>28</v>
      </c>
      <c r="B29" t="s">
        <v>127</v>
      </c>
      <c r="C29">
        <v>3.2149361735172302</v>
      </c>
      <c r="D29">
        <v>1.15103586013913</v>
      </c>
      <c r="E29">
        <v>5.2208647438481996E-3</v>
      </c>
      <c r="F29">
        <v>3.4311569805927302</v>
      </c>
      <c r="G29">
        <v>1.0725259325348799</v>
      </c>
      <c r="H29">
        <v>1.3783983427132201E-3</v>
      </c>
      <c r="I29">
        <v>-0.74149646643677403</v>
      </c>
      <c r="J29">
        <v>0.30356850523283302</v>
      </c>
      <c r="K29">
        <v>1.4581884443754699E-2</v>
      </c>
      <c r="L29">
        <v>-0.54548253286432402</v>
      </c>
      <c r="M29">
        <v>0.28259607462936798</v>
      </c>
      <c r="N29">
        <v>5.3575229268662497E-2</v>
      </c>
      <c r="P29" t="str">
        <f t="shared" si="0"/>
        <v>**</v>
      </c>
      <c r="Q29" t="str">
        <f t="shared" si="1"/>
        <v>**</v>
      </c>
      <c r="R29" t="str">
        <f t="shared" si="2"/>
        <v>*</v>
      </c>
      <c r="S29" t="str">
        <f t="shared" si="3"/>
        <v>^</v>
      </c>
    </row>
    <row r="30" spans="1:19" x14ac:dyDescent="0.25">
      <c r="A30">
        <v>29</v>
      </c>
      <c r="B30" t="s">
        <v>128</v>
      </c>
      <c r="C30">
        <v>3.7055906088484298</v>
      </c>
      <c r="D30">
        <v>1.17673454437291</v>
      </c>
      <c r="E30">
        <v>1.63804695235414E-3</v>
      </c>
      <c r="F30">
        <v>3.7805385460324699</v>
      </c>
      <c r="G30">
        <v>1.09659692642321</v>
      </c>
      <c r="H30">
        <v>5.6576098098880603E-4</v>
      </c>
      <c r="I30">
        <v>-0.29166761555649701</v>
      </c>
      <c r="J30">
        <v>0.39451624908774802</v>
      </c>
      <c r="K30">
        <v>0.45972215236473402</v>
      </c>
      <c r="L30">
        <v>-0.221667142973201</v>
      </c>
      <c r="M30">
        <v>0.365520739509479</v>
      </c>
      <c r="N30">
        <v>0.54422125917845099</v>
      </c>
      <c r="P30" t="str">
        <f t="shared" si="0"/>
        <v>**</v>
      </c>
      <c r="Q30" t="str">
        <f t="shared" si="1"/>
        <v>***</v>
      </c>
      <c r="R30" t="str">
        <f t="shared" si="2"/>
        <v/>
      </c>
      <c r="S30" t="str">
        <f t="shared" si="3"/>
        <v/>
      </c>
    </row>
    <row r="31" spans="1:19" x14ac:dyDescent="0.25">
      <c r="A31">
        <v>30</v>
      </c>
      <c r="B31" t="s">
        <v>45</v>
      </c>
      <c r="C31">
        <v>3.9692939523800299</v>
      </c>
      <c r="D31">
        <v>1.34482370855813</v>
      </c>
      <c r="E31">
        <v>3.1619893102891E-3</v>
      </c>
      <c r="F31">
        <v>4.18907111859777</v>
      </c>
      <c r="G31">
        <v>1.2649746151946299</v>
      </c>
      <c r="H31">
        <v>9.2769011330420695E-4</v>
      </c>
      <c r="I31">
        <v>-0.16519527002905601</v>
      </c>
      <c r="J31">
        <v>0.75111261124273898</v>
      </c>
      <c r="K31">
        <v>0.82592248484012798</v>
      </c>
      <c r="L31">
        <v>6.8661674346170404E-2</v>
      </c>
      <c r="M31">
        <v>0.71696701510368199</v>
      </c>
      <c r="N31">
        <v>0.92370574423521401</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3.619121561521E-2</v>
      </c>
      <c r="D32">
        <v>0.280038303469897</v>
      </c>
      <c r="E32">
        <v>0.89717038724595599</v>
      </c>
      <c r="F32">
        <v>4.6455237089594002E-2</v>
      </c>
      <c r="G32">
        <v>0.26466624954392998</v>
      </c>
      <c r="H32">
        <v>0.86066803800798797</v>
      </c>
      <c r="I32" t="s">
        <v>168</v>
      </c>
      <c r="J32" t="s">
        <v>168</v>
      </c>
      <c r="K32" t="s">
        <v>168</v>
      </c>
      <c r="L32" t="s">
        <v>168</v>
      </c>
      <c r="M32" t="s">
        <v>168</v>
      </c>
      <c r="N32" t="s">
        <v>168</v>
      </c>
      <c r="P32" t="str">
        <f t="shared" si="4"/>
        <v/>
      </c>
      <c r="Q32" t="str">
        <f t="shared" si="5"/>
        <v/>
      </c>
      <c r="R32" t="str">
        <f t="shared" si="6"/>
        <v/>
      </c>
      <c r="S32" t="str">
        <f t="shared" si="7"/>
        <v/>
      </c>
    </row>
    <row r="33" spans="1:19" x14ac:dyDescent="0.25">
      <c r="A33">
        <v>32</v>
      </c>
      <c r="B33" t="s">
        <v>47</v>
      </c>
      <c r="C33">
        <v>-1.8911670305567401</v>
      </c>
      <c r="D33">
        <v>1.1814936759499399</v>
      </c>
      <c r="E33">
        <v>0.109452739759788</v>
      </c>
      <c r="F33">
        <v>-1.87764031029876</v>
      </c>
      <c r="G33">
        <v>1.1429173160385599</v>
      </c>
      <c r="H33">
        <v>0.100414226133809</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62</v>
      </c>
      <c r="C34">
        <v>-1.9705882615968999</v>
      </c>
      <c r="D34">
        <v>1.0495778009421499</v>
      </c>
      <c r="E34">
        <v>6.0448822363686497E-2</v>
      </c>
      <c r="F34">
        <v>-1.9631003503164199</v>
      </c>
      <c r="G34">
        <v>1.02029971754631</v>
      </c>
      <c r="H34">
        <v>5.4349215828419201E-2</v>
      </c>
      <c r="I34" t="s">
        <v>168</v>
      </c>
      <c r="J34" t="s">
        <v>168</v>
      </c>
      <c r="K34" t="s">
        <v>168</v>
      </c>
      <c r="L34" t="s">
        <v>168</v>
      </c>
      <c r="M34" t="s">
        <v>168</v>
      </c>
      <c r="N34" t="s">
        <v>168</v>
      </c>
      <c r="P34" t="str">
        <f t="shared" si="4"/>
        <v>^</v>
      </c>
      <c r="Q34" t="str">
        <f t="shared" si="5"/>
        <v>^</v>
      </c>
      <c r="R34" t="str">
        <f t="shared" si="6"/>
        <v/>
      </c>
      <c r="S34" t="str">
        <f t="shared" si="7"/>
        <v/>
      </c>
    </row>
    <row r="35" spans="1:19" x14ac:dyDescent="0.25">
      <c r="A35">
        <v>34</v>
      </c>
      <c r="B35" t="s">
        <v>58</v>
      </c>
      <c r="C35">
        <v>-1.61433360301156</v>
      </c>
      <c r="D35">
        <v>1.0682359141855</v>
      </c>
      <c r="E35">
        <v>0.130733809236877</v>
      </c>
      <c r="F35">
        <v>-1.6507760599060599</v>
      </c>
      <c r="G35">
        <v>1.03670293711779</v>
      </c>
      <c r="H35">
        <v>0.111309953415812</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61</v>
      </c>
      <c r="C36">
        <v>-1.73910527968437</v>
      </c>
      <c r="D36">
        <v>1.05766467900686</v>
      </c>
      <c r="E36">
        <v>0.10011673859921601</v>
      </c>
      <c r="F36">
        <v>-1.74560936859202</v>
      </c>
      <c r="G36">
        <v>1.02715723927349</v>
      </c>
      <c r="H36">
        <v>8.9233145120416593E-2</v>
      </c>
      <c r="I36" t="s">
        <v>168</v>
      </c>
      <c r="J36" t="s">
        <v>168</v>
      </c>
      <c r="K36" t="s">
        <v>168</v>
      </c>
      <c r="L36" t="s">
        <v>168</v>
      </c>
      <c r="M36" t="s">
        <v>168</v>
      </c>
      <c r="N36" t="s">
        <v>168</v>
      </c>
      <c r="P36" t="str">
        <f t="shared" si="4"/>
        <v/>
      </c>
      <c r="Q36" t="str">
        <f t="shared" si="5"/>
        <v>^</v>
      </c>
      <c r="R36" t="str">
        <f t="shared" si="6"/>
        <v/>
      </c>
      <c r="S36" t="str">
        <f t="shared" si="7"/>
        <v/>
      </c>
    </row>
    <row r="37" spans="1:19" x14ac:dyDescent="0.25">
      <c r="A37">
        <v>36</v>
      </c>
      <c r="B37" t="s">
        <v>56</v>
      </c>
      <c r="C37">
        <v>-2.0291655708249401</v>
      </c>
      <c r="D37">
        <v>1.0868302381350601</v>
      </c>
      <c r="E37">
        <v>6.1894711847554899E-2</v>
      </c>
      <c r="F37">
        <v>-2.09202813581327</v>
      </c>
      <c r="G37">
        <v>1.0541922078739601</v>
      </c>
      <c r="H37">
        <v>4.7201850177285898E-2</v>
      </c>
      <c r="I37" t="s">
        <v>168</v>
      </c>
      <c r="J37" t="s">
        <v>168</v>
      </c>
      <c r="K37" t="s">
        <v>168</v>
      </c>
      <c r="L37" t="s">
        <v>168</v>
      </c>
      <c r="M37" t="s">
        <v>168</v>
      </c>
      <c r="N37" t="s">
        <v>168</v>
      </c>
      <c r="P37" t="str">
        <f t="shared" si="4"/>
        <v>^</v>
      </c>
      <c r="Q37" t="str">
        <f t="shared" si="5"/>
        <v>*</v>
      </c>
      <c r="R37" t="str">
        <f t="shared" si="6"/>
        <v/>
      </c>
      <c r="S37" t="str">
        <f t="shared" si="7"/>
        <v/>
      </c>
    </row>
    <row r="38" spans="1:19" x14ac:dyDescent="0.25">
      <c r="A38">
        <v>37</v>
      </c>
      <c r="B38" t="s">
        <v>60</v>
      </c>
      <c r="C38">
        <v>-1.9902415491513801</v>
      </c>
      <c r="D38">
        <v>1.08582285901729</v>
      </c>
      <c r="E38">
        <v>6.68123986811162E-2</v>
      </c>
      <c r="F38">
        <v>-1.9897936990831799</v>
      </c>
      <c r="G38">
        <v>1.0517412826349599</v>
      </c>
      <c r="H38">
        <v>5.8503752540202597E-2</v>
      </c>
      <c r="I38" t="s">
        <v>168</v>
      </c>
      <c r="J38" t="s">
        <v>168</v>
      </c>
      <c r="K38" t="s">
        <v>168</v>
      </c>
      <c r="L38" t="s">
        <v>168</v>
      </c>
      <c r="M38" t="s">
        <v>168</v>
      </c>
      <c r="N38" t="s">
        <v>168</v>
      </c>
      <c r="P38" t="str">
        <f t="shared" si="4"/>
        <v>^</v>
      </c>
      <c r="Q38" t="str">
        <f t="shared" si="5"/>
        <v>^</v>
      </c>
      <c r="R38" t="str">
        <f t="shared" si="6"/>
        <v/>
      </c>
      <c r="S38" t="str">
        <f t="shared" si="7"/>
        <v/>
      </c>
    </row>
    <row r="39" spans="1:19" x14ac:dyDescent="0.25">
      <c r="A39">
        <v>38</v>
      </c>
      <c r="B39" t="s">
        <v>48</v>
      </c>
      <c r="C39">
        <v>-1.67837357262213</v>
      </c>
      <c r="D39">
        <v>1.1206885565148501</v>
      </c>
      <c r="E39">
        <v>0.134230157191499</v>
      </c>
      <c r="F39">
        <v>-1.7416080196610499</v>
      </c>
      <c r="G39">
        <v>1.0807781480571801</v>
      </c>
      <c r="H39">
        <v>0.107084080366031</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57</v>
      </c>
      <c r="C40">
        <v>-2.5500320467126101</v>
      </c>
      <c r="D40">
        <v>1.2106856643312101</v>
      </c>
      <c r="E40">
        <v>3.51808230407216E-2</v>
      </c>
      <c r="F40">
        <v>-2.4788172298868498</v>
      </c>
      <c r="G40">
        <v>1.1477100140980401</v>
      </c>
      <c r="H40">
        <v>3.0788618471858702E-2</v>
      </c>
      <c r="I40" t="s">
        <v>168</v>
      </c>
      <c r="J40" t="s">
        <v>168</v>
      </c>
      <c r="K40" t="s">
        <v>168</v>
      </c>
      <c r="L40" t="s">
        <v>168</v>
      </c>
      <c r="M40" t="s">
        <v>168</v>
      </c>
      <c r="N40" t="s">
        <v>168</v>
      </c>
      <c r="P40" t="str">
        <f t="shared" si="4"/>
        <v>*</v>
      </c>
      <c r="Q40" t="str">
        <f t="shared" si="5"/>
        <v>*</v>
      </c>
      <c r="R40" t="str">
        <f t="shared" si="6"/>
        <v/>
      </c>
      <c r="S40" t="str">
        <f t="shared" si="7"/>
        <v/>
      </c>
    </row>
    <row r="41" spans="1:19" x14ac:dyDescent="0.25">
      <c r="A41">
        <v>40</v>
      </c>
      <c r="B41" t="s">
        <v>54</v>
      </c>
      <c r="C41">
        <v>-1.5238120064648999</v>
      </c>
      <c r="D41">
        <v>1.09830265671423</v>
      </c>
      <c r="E41">
        <v>0.16531236070119101</v>
      </c>
      <c r="F41">
        <v>-1.46806298219579</v>
      </c>
      <c r="G41">
        <v>1.06202586056518</v>
      </c>
      <c r="H41">
        <v>0.166872486684539</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66</v>
      </c>
      <c r="C42">
        <v>-1.65104814421749</v>
      </c>
      <c r="D42">
        <v>1.0924421170723499</v>
      </c>
      <c r="E42">
        <v>0.13070262272601299</v>
      </c>
      <c r="F42">
        <v>-1.7453559934048799</v>
      </c>
      <c r="G42">
        <v>1.0585425997692699</v>
      </c>
      <c r="H42">
        <v>9.91826222081615E-2</v>
      </c>
      <c r="I42" t="s">
        <v>168</v>
      </c>
      <c r="J42" t="s">
        <v>168</v>
      </c>
      <c r="K42" t="s">
        <v>168</v>
      </c>
      <c r="L42" t="s">
        <v>168</v>
      </c>
      <c r="M42" t="s">
        <v>168</v>
      </c>
      <c r="N42" t="s">
        <v>168</v>
      </c>
      <c r="P42" t="str">
        <f t="shared" si="4"/>
        <v/>
      </c>
      <c r="Q42" t="str">
        <f t="shared" si="5"/>
        <v>^</v>
      </c>
      <c r="R42" t="str">
        <f t="shared" si="6"/>
        <v/>
      </c>
      <c r="S42" t="str">
        <f t="shared" si="7"/>
        <v/>
      </c>
    </row>
    <row r="43" spans="1:19" x14ac:dyDescent="0.25">
      <c r="A43">
        <v>42</v>
      </c>
      <c r="B43" t="s">
        <v>64</v>
      </c>
      <c r="C43">
        <v>-1.7975696487272099</v>
      </c>
      <c r="D43">
        <v>1.38641728904465</v>
      </c>
      <c r="E43">
        <v>0.19478350487929899</v>
      </c>
      <c r="F43">
        <v>-1.8563158951344401</v>
      </c>
      <c r="G43">
        <v>1.31487808771908</v>
      </c>
      <c r="H43">
        <v>0.15801535203929701</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52</v>
      </c>
      <c r="C44">
        <v>-1.98291084092224</v>
      </c>
      <c r="D44">
        <v>1.14660317016018</v>
      </c>
      <c r="E44">
        <v>8.3741380002372107E-2</v>
      </c>
      <c r="F44">
        <v>-1.9818202584124001</v>
      </c>
      <c r="G44">
        <v>1.10944990389979</v>
      </c>
      <c r="H44">
        <v>7.4049253607819596E-2</v>
      </c>
      <c r="I44" t="s">
        <v>168</v>
      </c>
      <c r="J44" t="s">
        <v>168</v>
      </c>
      <c r="K44" t="s">
        <v>168</v>
      </c>
      <c r="L44" t="s">
        <v>168</v>
      </c>
      <c r="M44" t="s">
        <v>168</v>
      </c>
      <c r="N44" t="s">
        <v>168</v>
      </c>
      <c r="P44" t="str">
        <f t="shared" si="4"/>
        <v>^</v>
      </c>
      <c r="Q44" t="str">
        <f t="shared" si="5"/>
        <v>^</v>
      </c>
      <c r="R44" t="str">
        <f t="shared" si="6"/>
        <v/>
      </c>
      <c r="S44" t="str">
        <f t="shared" si="7"/>
        <v/>
      </c>
    </row>
    <row r="45" spans="1:19" x14ac:dyDescent="0.25">
      <c r="A45">
        <v>44</v>
      </c>
      <c r="B45" t="s">
        <v>67</v>
      </c>
      <c r="C45">
        <v>-1.96320070923212</v>
      </c>
      <c r="D45">
        <v>1.10238259724292</v>
      </c>
      <c r="E45">
        <v>7.4933599668665599E-2</v>
      </c>
      <c r="F45">
        <v>-1.9589716735934</v>
      </c>
      <c r="G45">
        <v>1.06838414773587</v>
      </c>
      <c r="H45">
        <v>6.6715825455434002E-2</v>
      </c>
      <c r="I45" t="s">
        <v>168</v>
      </c>
      <c r="J45" t="s">
        <v>168</v>
      </c>
      <c r="K45" t="s">
        <v>168</v>
      </c>
      <c r="L45" t="s">
        <v>168</v>
      </c>
      <c r="M45" t="s">
        <v>168</v>
      </c>
      <c r="N45" t="s">
        <v>168</v>
      </c>
      <c r="P45" t="str">
        <f t="shared" si="4"/>
        <v>^</v>
      </c>
      <c r="Q45" t="str">
        <f t="shared" si="5"/>
        <v>^</v>
      </c>
      <c r="R45" t="str">
        <f t="shared" si="6"/>
        <v/>
      </c>
      <c r="S45" t="str">
        <f t="shared" si="7"/>
        <v/>
      </c>
    </row>
    <row r="46" spans="1:19" x14ac:dyDescent="0.25">
      <c r="A46">
        <v>45</v>
      </c>
      <c r="B46" t="s">
        <v>65</v>
      </c>
      <c r="C46">
        <v>-2.76781479630518</v>
      </c>
      <c r="D46">
        <v>1.22551818555599</v>
      </c>
      <c r="E46">
        <v>2.3915420567113699E-2</v>
      </c>
      <c r="F46">
        <v>-2.6909889286024402</v>
      </c>
      <c r="G46">
        <v>1.1819771053260599</v>
      </c>
      <c r="H46">
        <v>2.2805074113044301E-2</v>
      </c>
      <c r="I46" t="s">
        <v>168</v>
      </c>
      <c r="J46" t="s">
        <v>168</v>
      </c>
      <c r="K46" t="s">
        <v>168</v>
      </c>
      <c r="L46" t="s">
        <v>168</v>
      </c>
      <c r="M46" t="s">
        <v>168</v>
      </c>
      <c r="N46" t="s">
        <v>168</v>
      </c>
      <c r="P46" t="str">
        <f t="shared" si="4"/>
        <v>*</v>
      </c>
      <c r="Q46" t="str">
        <f t="shared" si="5"/>
        <v>*</v>
      </c>
      <c r="R46" t="str">
        <f t="shared" si="6"/>
        <v/>
      </c>
      <c r="S46" t="str">
        <f t="shared" si="7"/>
        <v/>
      </c>
    </row>
    <row r="47" spans="1:19" x14ac:dyDescent="0.25">
      <c r="A47">
        <v>46</v>
      </c>
      <c r="B47" t="s">
        <v>59</v>
      </c>
      <c r="C47">
        <v>-2.2929879172215002</v>
      </c>
      <c r="D47">
        <v>1.1072052661659</v>
      </c>
      <c r="E47">
        <v>3.83616818072854E-2</v>
      </c>
      <c r="F47">
        <v>-2.2268299599933998</v>
      </c>
      <c r="G47">
        <v>1.0713027408928899</v>
      </c>
      <c r="H47">
        <v>3.76524065756451E-2</v>
      </c>
      <c r="I47" t="s">
        <v>168</v>
      </c>
      <c r="J47" t="s">
        <v>168</v>
      </c>
      <c r="K47" t="s">
        <v>168</v>
      </c>
      <c r="L47" t="s">
        <v>168</v>
      </c>
      <c r="M47" t="s">
        <v>168</v>
      </c>
      <c r="N47" t="s">
        <v>168</v>
      </c>
      <c r="P47" t="str">
        <f t="shared" si="4"/>
        <v>*</v>
      </c>
      <c r="Q47" t="str">
        <f t="shared" si="5"/>
        <v>*</v>
      </c>
      <c r="R47" t="str">
        <f t="shared" si="6"/>
        <v/>
      </c>
      <c r="S47" t="str">
        <f t="shared" si="7"/>
        <v/>
      </c>
    </row>
    <row r="48" spans="1:19" x14ac:dyDescent="0.25">
      <c r="A48">
        <v>47</v>
      </c>
      <c r="B48" t="s">
        <v>55</v>
      </c>
      <c r="C48">
        <v>-1.3893765770955799</v>
      </c>
      <c r="D48">
        <v>1.1983736519658199</v>
      </c>
      <c r="E48">
        <v>0.246299240424663</v>
      </c>
      <c r="F48">
        <v>-1.3179710621132401</v>
      </c>
      <c r="G48">
        <v>1.15826304906014</v>
      </c>
      <c r="H48">
        <v>0.25516817651374202</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50</v>
      </c>
      <c r="C49">
        <v>-1.68843663402705</v>
      </c>
      <c r="D49">
        <v>1.32916316735107</v>
      </c>
      <c r="E49">
        <v>0.203977610713209</v>
      </c>
      <c r="F49">
        <v>-1.44592723626083</v>
      </c>
      <c r="G49">
        <v>1.24995346861085</v>
      </c>
      <c r="H49">
        <v>0.247360272844412</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53</v>
      </c>
      <c r="C50">
        <v>-1.4767653837961301</v>
      </c>
      <c r="D50">
        <v>1.1975661631188099</v>
      </c>
      <c r="E50">
        <v>0.21752395803031799</v>
      </c>
      <c r="F50">
        <v>-1.6042866415753601</v>
      </c>
      <c r="G50">
        <v>1.1462282833991499</v>
      </c>
      <c r="H50">
        <v>0.161626458973509</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63</v>
      </c>
      <c r="C51">
        <v>-3.3335024167868901</v>
      </c>
      <c r="D51">
        <v>1.49453919219445</v>
      </c>
      <c r="E51">
        <v>2.5717251602831899E-2</v>
      </c>
      <c r="F51">
        <v>-3.3545124094402698</v>
      </c>
      <c r="G51">
        <v>1.4367726768306901</v>
      </c>
      <c r="H51">
        <v>1.9556215292930699E-2</v>
      </c>
      <c r="I51" t="s">
        <v>168</v>
      </c>
      <c r="J51" t="s">
        <v>168</v>
      </c>
      <c r="K51" t="s">
        <v>168</v>
      </c>
      <c r="L51" t="s">
        <v>168</v>
      </c>
      <c r="M51" t="s">
        <v>168</v>
      </c>
      <c r="N51" t="s">
        <v>168</v>
      </c>
      <c r="P51" t="str">
        <f t="shared" si="4"/>
        <v>*</v>
      </c>
      <c r="Q51" t="str">
        <f t="shared" si="5"/>
        <v>*</v>
      </c>
      <c r="R51" t="str">
        <f t="shared" si="6"/>
        <v/>
      </c>
      <c r="S51" t="str">
        <f t="shared" si="7"/>
        <v/>
      </c>
    </row>
    <row r="52" spans="1:19" x14ac:dyDescent="0.25">
      <c r="A52">
        <v>51</v>
      </c>
      <c r="B52" t="s">
        <v>74</v>
      </c>
      <c r="C52">
        <v>-2.2053854100198</v>
      </c>
      <c r="D52">
        <v>1.5299320560902401</v>
      </c>
      <c r="E52">
        <v>0.149445626833491</v>
      </c>
      <c r="F52">
        <v>-2.1617883099686201</v>
      </c>
      <c r="G52">
        <v>1.4565329638314299</v>
      </c>
      <c r="H52">
        <v>0.137755490150344</v>
      </c>
      <c r="I52" t="s">
        <v>168</v>
      </c>
      <c r="J52" t="s">
        <v>168</v>
      </c>
      <c r="K52" t="s">
        <v>168</v>
      </c>
      <c r="L52" t="s">
        <v>168</v>
      </c>
      <c r="M52" t="s">
        <v>168</v>
      </c>
      <c r="N52" t="s">
        <v>168</v>
      </c>
      <c r="P52" t="str">
        <f t="shared" si="4"/>
        <v/>
      </c>
      <c r="Q52" t="str">
        <f t="shared" si="5"/>
        <v/>
      </c>
      <c r="R52" t="str">
        <f t="shared" si="6"/>
        <v/>
      </c>
      <c r="S52" t="str">
        <f t="shared" si="7"/>
        <v/>
      </c>
    </row>
    <row r="53" spans="1:19" x14ac:dyDescent="0.25">
      <c r="A53">
        <v>52</v>
      </c>
      <c r="B53" t="s">
        <v>84</v>
      </c>
      <c r="C53">
        <v>-1.98430388584131</v>
      </c>
      <c r="D53">
        <v>1.58029084749135</v>
      </c>
      <c r="E53">
        <v>0.20924021312288399</v>
      </c>
      <c r="F53">
        <v>-2.1102311839772501</v>
      </c>
      <c r="G53">
        <v>1.50020609735198</v>
      </c>
      <c r="H53">
        <v>0.15953786787407201</v>
      </c>
      <c r="I53" t="s">
        <v>168</v>
      </c>
      <c r="J53" t="s">
        <v>168</v>
      </c>
      <c r="K53" t="s">
        <v>168</v>
      </c>
      <c r="L53" t="s">
        <v>168</v>
      </c>
      <c r="M53" t="s">
        <v>168</v>
      </c>
      <c r="N53" t="s">
        <v>168</v>
      </c>
      <c r="P53" t="str">
        <f t="shared" si="4"/>
        <v/>
      </c>
      <c r="Q53" t="str">
        <f t="shared" si="5"/>
        <v/>
      </c>
      <c r="R53" t="str">
        <f t="shared" si="6"/>
        <v/>
      </c>
      <c r="S53" t="str">
        <f t="shared" si="7"/>
        <v/>
      </c>
    </row>
    <row r="54" spans="1:19" x14ac:dyDescent="0.25">
      <c r="A54">
        <v>53</v>
      </c>
      <c r="B54" t="s">
        <v>72</v>
      </c>
      <c r="C54">
        <v>-2.3650890119061501</v>
      </c>
      <c r="D54">
        <v>1.52995528870729</v>
      </c>
      <c r="E54">
        <v>0.122139593825764</v>
      </c>
      <c r="F54">
        <v>-2.3582579189289801</v>
      </c>
      <c r="G54">
        <v>1.4572979099502399</v>
      </c>
      <c r="H54">
        <v>0.10561086354031</v>
      </c>
      <c r="I54" t="s">
        <v>168</v>
      </c>
      <c r="J54" t="s">
        <v>168</v>
      </c>
      <c r="K54" t="s">
        <v>168</v>
      </c>
      <c r="L54" t="s">
        <v>168</v>
      </c>
      <c r="M54" t="s">
        <v>168</v>
      </c>
      <c r="N54" t="s">
        <v>168</v>
      </c>
      <c r="P54" t="str">
        <f t="shared" si="4"/>
        <v/>
      </c>
      <c r="Q54" t="str">
        <f t="shared" si="5"/>
        <v/>
      </c>
      <c r="R54" t="str">
        <f t="shared" si="6"/>
        <v/>
      </c>
      <c r="S54" t="str">
        <f t="shared" si="7"/>
        <v/>
      </c>
    </row>
    <row r="55" spans="1:19" x14ac:dyDescent="0.25">
      <c r="A55">
        <v>54</v>
      </c>
      <c r="B55" t="s">
        <v>79</v>
      </c>
      <c r="C55">
        <v>-2.3742182235686702</v>
      </c>
      <c r="D55">
        <v>1.5258837818011799</v>
      </c>
      <c r="E55">
        <v>0.119716966229033</v>
      </c>
      <c r="F55">
        <v>-2.36848402465291</v>
      </c>
      <c r="G55">
        <v>1.45237769334286</v>
      </c>
      <c r="H55">
        <v>0.10294030541933399</v>
      </c>
      <c r="I55" t="s">
        <v>168</v>
      </c>
      <c r="J55" t="s">
        <v>168</v>
      </c>
      <c r="K55" t="s">
        <v>168</v>
      </c>
      <c r="L55" t="s">
        <v>168</v>
      </c>
      <c r="M55" t="s">
        <v>168</v>
      </c>
      <c r="N55" t="s">
        <v>168</v>
      </c>
      <c r="P55" t="str">
        <f t="shared" si="4"/>
        <v/>
      </c>
      <c r="Q55" t="str">
        <f t="shared" si="5"/>
        <v/>
      </c>
      <c r="R55" t="str">
        <f t="shared" si="6"/>
        <v/>
      </c>
      <c r="S55" t="str">
        <f t="shared" si="7"/>
        <v/>
      </c>
    </row>
    <row r="56" spans="1:19" x14ac:dyDescent="0.25">
      <c r="A56">
        <v>55</v>
      </c>
      <c r="B56" t="s">
        <v>76</v>
      </c>
      <c r="C56">
        <v>-2.13790477651514</v>
      </c>
      <c r="D56">
        <v>1.5314145938191599</v>
      </c>
      <c r="E56">
        <v>0.16270466278110901</v>
      </c>
      <c r="F56">
        <v>-2.1032861336756898</v>
      </c>
      <c r="G56">
        <v>1.45815444690475</v>
      </c>
      <c r="H56">
        <v>0.14918102554691201</v>
      </c>
      <c r="I56" t="s">
        <v>168</v>
      </c>
      <c r="J56" t="s">
        <v>168</v>
      </c>
      <c r="K56" t="s">
        <v>168</v>
      </c>
      <c r="L56" t="s">
        <v>168</v>
      </c>
      <c r="M56" t="s">
        <v>168</v>
      </c>
      <c r="N56" t="s">
        <v>168</v>
      </c>
      <c r="P56" t="str">
        <f t="shared" si="4"/>
        <v/>
      </c>
      <c r="Q56" t="str">
        <f t="shared" si="5"/>
        <v/>
      </c>
      <c r="R56" t="str">
        <f t="shared" si="6"/>
        <v/>
      </c>
      <c r="S56" t="str">
        <f t="shared" si="7"/>
        <v/>
      </c>
    </row>
    <row r="57" spans="1:19" x14ac:dyDescent="0.25">
      <c r="A57">
        <v>56</v>
      </c>
      <c r="B57" t="s">
        <v>71</v>
      </c>
      <c r="C57">
        <v>-1.7967818546115599</v>
      </c>
      <c r="D57">
        <v>1.5477250746340701</v>
      </c>
      <c r="E57">
        <v>0.245675259471382</v>
      </c>
      <c r="F57">
        <v>-1.91698629190698</v>
      </c>
      <c r="G57">
        <v>1.47172350744569</v>
      </c>
      <c r="H57">
        <v>0.19273009986230599</v>
      </c>
      <c r="I57" t="s">
        <v>168</v>
      </c>
      <c r="J57" t="s">
        <v>168</v>
      </c>
      <c r="K57" t="s">
        <v>168</v>
      </c>
      <c r="L57" t="s">
        <v>168</v>
      </c>
      <c r="M57" t="s">
        <v>168</v>
      </c>
      <c r="N57" t="s">
        <v>168</v>
      </c>
      <c r="P57" t="str">
        <f t="shared" si="4"/>
        <v/>
      </c>
      <c r="Q57" t="str">
        <f t="shared" si="5"/>
        <v/>
      </c>
      <c r="R57" t="str">
        <f t="shared" si="6"/>
        <v/>
      </c>
      <c r="S57" t="str">
        <f t="shared" si="7"/>
        <v/>
      </c>
    </row>
    <row r="58" spans="1:19" x14ac:dyDescent="0.25">
      <c r="A58">
        <v>57</v>
      </c>
      <c r="B58" t="s">
        <v>77</v>
      </c>
      <c r="C58">
        <v>-1.9222878975137301</v>
      </c>
      <c r="D58">
        <v>1.5492011833766199</v>
      </c>
      <c r="E58">
        <v>0.21467032280946199</v>
      </c>
      <c r="F58">
        <v>-1.92320110982939</v>
      </c>
      <c r="G58">
        <v>1.4719408044098199</v>
      </c>
      <c r="H58">
        <v>0.191357079513305</v>
      </c>
      <c r="I58" t="s">
        <v>168</v>
      </c>
      <c r="J58" t="s">
        <v>168</v>
      </c>
      <c r="K58" t="s">
        <v>168</v>
      </c>
      <c r="L58" t="s">
        <v>168</v>
      </c>
      <c r="M58" t="s">
        <v>168</v>
      </c>
      <c r="N58" t="s">
        <v>168</v>
      </c>
      <c r="P58" t="str">
        <f t="shared" si="4"/>
        <v/>
      </c>
      <c r="Q58" t="str">
        <f t="shared" si="5"/>
        <v/>
      </c>
      <c r="R58" t="str">
        <f t="shared" si="6"/>
        <v/>
      </c>
      <c r="S58" t="str">
        <f t="shared" si="7"/>
        <v/>
      </c>
    </row>
    <row r="59" spans="1:19" x14ac:dyDescent="0.25">
      <c r="A59">
        <v>58</v>
      </c>
      <c r="B59" t="s">
        <v>78</v>
      </c>
      <c r="C59">
        <v>-2.0978164266011099</v>
      </c>
      <c r="D59">
        <v>1.5141017405019099</v>
      </c>
      <c r="E59">
        <v>0.16589388797722199</v>
      </c>
      <c r="F59">
        <v>-2.1105311868698098</v>
      </c>
      <c r="G59">
        <v>1.44166045239091</v>
      </c>
      <c r="H59">
        <v>0.143205266250654</v>
      </c>
      <c r="I59" t="s">
        <v>168</v>
      </c>
      <c r="J59" t="s">
        <v>168</v>
      </c>
      <c r="K59" t="s">
        <v>168</v>
      </c>
      <c r="L59" t="s">
        <v>168</v>
      </c>
      <c r="M59" t="s">
        <v>168</v>
      </c>
      <c r="N59" t="s">
        <v>168</v>
      </c>
      <c r="P59" t="str">
        <f t="shared" si="4"/>
        <v/>
      </c>
      <c r="Q59" t="str">
        <f t="shared" si="5"/>
        <v/>
      </c>
      <c r="R59" t="str">
        <f t="shared" si="6"/>
        <v/>
      </c>
      <c r="S59" t="str">
        <f t="shared" si="7"/>
        <v/>
      </c>
    </row>
    <row r="60" spans="1:19" x14ac:dyDescent="0.25">
      <c r="A60">
        <v>59</v>
      </c>
      <c r="B60" t="s">
        <v>80</v>
      </c>
      <c r="C60">
        <v>-2.1063805912075302</v>
      </c>
      <c r="D60">
        <v>1.55166112988305</v>
      </c>
      <c r="E60">
        <v>0.174622269161744</v>
      </c>
      <c r="F60">
        <v>-2.0518022382627801</v>
      </c>
      <c r="G60">
        <v>1.4778266559287101</v>
      </c>
      <c r="H60">
        <v>0.16501780751988401</v>
      </c>
      <c r="I60" t="s">
        <v>168</v>
      </c>
      <c r="J60" t="s">
        <v>168</v>
      </c>
      <c r="K60" t="s">
        <v>168</v>
      </c>
      <c r="L60" t="s">
        <v>168</v>
      </c>
      <c r="M60" t="s">
        <v>168</v>
      </c>
      <c r="N60" t="s">
        <v>168</v>
      </c>
      <c r="P60" t="str">
        <f t="shared" si="4"/>
        <v/>
      </c>
      <c r="Q60" t="str">
        <f t="shared" si="5"/>
        <v/>
      </c>
      <c r="R60" t="str">
        <f t="shared" si="6"/>
        <v/>
      </c>
      <c r="S60" t="str">
        <f t="shared" si="7"/>
        <v/>
      </c>
    </row>
    <row r="61" spans="1:19" x14ac:dyDescent="0.25">
      <c r="A61">
        <v>60</v>
      </c>
      <c r="B61" t="s">
        <v>81</v>
      </c>
      <c r="C61">
        <v>-2.1278860655657601</v>
      </c>
      <c r="D61">
        <v>1.5481635571880801</v>
      </c>
      <c r="E61">
        <v>0.16929948469084899</v>
      </c>
      <c r="F61">
        <v>-2.1576974396034201</v>
      </c>
      <c r="G61">
        <v>1.47145710671109</v>
      </c>
      <c r="H61">
        <v>0.142548091627761</v>
      </c>
      <c r="I61" t="s">
        <v>168</v>
      </c>
      <c r="J61" t="s">
        <v>168</v>
      </c>
      <c r="K61" t="s">
        <v>168</v>
      </c>
      <c r="L61" t="s">
        <v>168</v>
      </c>
      <c r="M61" t="s">
        <v>168</v>
      </c>
      <c r="N61" t="s">
        <v>168</v>
      </c>
      <c r="P61" t="str">
        <f t="shared" si="4"/>
        <v/>
      </c>
      <c r="Q61" t="str">
        <f t="shared" si="5"/>
        <v/>
      </c>
      <c r="R61" t="str">
        <f t="shared" si="6"/>
        <v/>
      </c>
      <c r="S61" t="str">
        <f t="shared" si="7"/>
        <v/>
      </c>
    </row>
    <row r="62" spans="1:19" x14ac:dyDescent="0.25">
      <c r="A62">
        <v>61</v>
      </c>
      <c r="B62" t="s">
        <v>70</v>
      </c>
      <c r="C62">
        <v>-2.1121725025243299</v>
      </c>
      <c r="D62">
        <v>1.5853627584082099</v>
      </c>
      <c r="E62">
        <v>0.182762932562999</v>
      </c>
      <c r="F62">
        <v>-1.9749276463013901</v>
      </c>
      <c r="G62">
        <v>1.4982120032178099</v>
      </c>
      <c r="H62">
        <v>0.18744014923059699</v>
      </c>
      <c r="I62" t="s">
        <v>168</v>
      </c>
      <c r="J62" t="s">
        <v>168</v>
      </c>
      <c r="K62" t="s">
        <v>168</v>
      </c>
      <c r="L62" t="s">
        <v>168</v>
      </c>
      <c r="M62" t="s">
        <v>168</v>
      </c>
      <c r="N62" t="s">
        <v>168</v>
      </c>
      <c r="P62" t="str">
        <f t="shared" si="4"/>
        <v/>
      </c>
      <c r="Q62" t="str">
        <f t="shared" si="5"/>
        <v/>
      </c>
      <c r="R62" t="str">
        <f t="shared" si="6"/>
        <v/>
      </c>
      <c r="S62" t="str">
        <f t="shared" si="7"/>
        <v/>
      </c>
    </row>
    <row r="63" spans="1:19" x14ac:dyDescent="0.25">
      <c r="A63">
        <v>62</v>
      </c>
      <c r="B63" t="s">
        <v>68</v>
      </c>
      <c r="C63">
        <v>-1.81840441780175</v>
      </c>
      <c r="D63">
        <v>1.6215572319400899</v>
      </c>
      <c r="E63">
        <v>0.26212022381637101</v>
      </c>
      <c r="F63">
        <v>-1.69079552777499</v>
      </c>
      <c r="G63">
        <v>1.53364322505373</v>
      </c>
      <c r="H63">
        <v>0.27025742749915999</v>
      </c>
      <c r="I63" t="s">
        <v>168</v>
      </c>
      <c r="J63" t="s">
        <v>168</v>
      </c>
      <c r="K63" t="s">
        <v>168</v>
      </c>
      <c r="L63" t="s">
        <v>168</v>
      </c>
      <c r="M63" t="s">
        <v>168</v>
      </c>
      <c r="N63" t="s">
        <v>168</v>
      </c>
      <c r="P63" t="str">
        <f t="shared" si="4"/>
        <v/>
      </c>
      <c r="Q63" t="str">
        <f t="shared" si="5"/>
        <v/>
      </c>
      <c r="R63" t="str">
        <f t="shared" si="6"/>
        <v/>
      </c>
      <c r="S63" t="str">
        <f t="shared" si="7"/>
        <v/>
      </c>
    </row>
    <row r="64" spans="1:19" x14ac:dyDescent="0.25">
      <c r="A64">
        <v>63</v>
      </c>
      <c r="B64" t="s">
        <v>75</v>
      </c>
      <c r="C64">
        <v>-1.58388863773098</v>
      </c>
      <c r="D64">
        <v>1.60128850630941</v>
      </c>
      <c r="E64">
        <v>0.32259766633141401</v>
      </c>
      <c r="F64">
        <v>-1.70416565314062</v>
      </c>
      <c r="G64">
        <v>1.5224245018882401</v>
      </c>
      <c r="H64">
        <v>0.26297970818746502</v>
      </c>
      <c r="I64" t="s">
        <v>168</v>
      </c>
      <c r="J64" t="s">
        <v>168</v>
      </c>
      <c r="K64" t="s">
        <v>168</v>
      </c>
      <c r="L64" t="s">
        <v>168</v>
      </c>
      <c r="M64" t="s">
        <v>168</v>
      </c>
      <c r="N64" t="s">
        <v>168</v>
      </c>
      <c r="P64" t="str">
        <f t="shared" si="4"/>
        <v/>
      </c>
      <c r="Q64" t="str">
        <f t="shared" si="5"/>
        <v/>
      </c>
      <c r="R64" t="str">
        <f t="shared" si="6"/>
        <v/>
      </c>
      <c r="S64" t="str">
        <f t="shared" si="7"/>
        <v/>
      </c>
    </row>
    <row r="65" spans="1:19" x14ac:dyDescent="0.25">
      <c r="A65">
        <v>64</v>
      </c>
      <c r="B65" t="s">
        <v>82</v>
      </c>
      <c r="C65">
        <v>-2.3792561079048098</v>
      </c>
      <c r="D65">
        <v>1.5994787758686599</v>
      </c>
      <c r="E65">
        <v>0.13687761747635499</v>
      </c>
      <c r="F65">
        <v>-2.39145217909673</v>
      </c>
      <c r="G65">
        <v>1.5218355106450401</v>
      </c>
      <c r="H65">
        <v>0.116083686403916</v>
      </c>
      <c r="I65" t="s">
        <v>168</v>
      </c>
      <c r="J65" t="s">
        <v>168</v>
      </c>
      <c r="K65" t="s">
        <v>168</v>
      </c>
      <c r="L65" t="s">
        <v>168</v>
      </c>
      <c r="M65" t="s">
        <v>168</v>
      </c>
      <c r="N65" t="s">
        <v>168</v>
      </c>
      <c r="P65" t="str">
        <f t="shared" si="4"/>
        <v/>
      </c>
      <c r="Q65" t="str">
        <f t="shared" si="5"/>
        <v/>
      </c>
      <c r="R65" t="str">
        <f t="shared" si="6"/>
        <v/>
      </c>
      <c r="S65" t="str">
        <f t="shared" si="7"/>
        <v/>
      </c>
    </row>
    <row r="66" spans="1:19" x14ac:dyDescent="0.25">
      <c r="B66" t="s">
        <v>83</v>
      </c>
      <c r="C66">
        <v>-2.5079319101819899</v>
      </c>
      <c r="D66">
        <v>1.8598911216537299</v>
      </c>
      <c r="E66">
        <v>0.17752030617825201</v>
      </c>
      <c r="F66">
        <v>-2.2074303446458798</v>
      </c>
      <c r="G66">
        <v>1.77118788584009</v>
      </c>
      <c r="H66">
        <v>0.21265450941820799</v>
      </c>
      <c r="I66" t="s">
        <v>168</v>
      </c>
      <c r="J66" t="s">
        <v>168</v>
      </c>
      <c r="K66" t="s">
        <v>168</v>
      </c>
      <c r="L66" t="s">
        <v>168</v>
      </c>
      <c r="M66" t="s">
        <v>168</v>
      </c>
      <c r="N66" t="s">
        <v>168</v>
      </c>
      <c r="P66" t="str">
        <f t="shared" si="4"/>
        <v/>
      </c>
      <c r="Q66" t="str">
        <f t="shared" si="5"/>
        <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146</v>
      </c>
      <c r="C1" t="s">
        <v>147</v>
      </c>
      <c r="D1" t="s">
        <v>148</v>
      </c>
      <c r="E1" t="s">
        <v>149</v>
      </c>
      <c r="F1" t="s">
        <v>150</v>
      </c>
      <c r="G1" t="s">
        <v>151</v>
      </c>
      <c r="H1" t="s">
        <v>152</v>
      </c>
      <c r="I1" t="s">
        <v>153</v>
      </c>
      <c r="J1" t="s">
        <v>154</v>
      </c>
      <c r="K1" t="s">
        <v>155</v>
      </c>
      <c r="L1" t="s">
        <v>156</v>
      </c>
      <c r="M1" t="s">
        <v>157</v>
      </c>
      <c r="N1" t="s">
        <v>158</v>
      </c>
    </row>
    <row r="2" spans="1:19" x14ac:dyDescent="0.25">
      <c r="A2">
        <v>1</v>
      </c>
      <c r="B2" t="s">
        <v>119</v>
      </c>
      <c r="C2">
        <v>-0.463406231267117</v>
      </c>
      <c r="D2">
        <v>0.28261705051900299</v>
      </c>
      <c r="E2">
        <v>0.10106825561613</v>
      </c>
      <c r="F2">
        <v>-0.55629677894895802</v>
      </c>
      <c r="G2">
        <v>0.25469304832263701</v>
      </c>
      <c r="H2">
        <v>2.8948644240109501E-2</v>
      </c>
      <c r="I2">
        <v>-0.41462420198291999</v>
      </c>
      <c r="J2">
        <v>0.27996048719268601</v>
      </c>
      <c r="K2">
        <v>0.13860398409244101</v>
      </c>
      <c r="L2">
        <v>-0.50925290210809204</v>
      </c>
      <c r="M2">
        <v>0.25239286988654402</v>
      </c>
      <c r="N2">
        <v>4.3622593892404797E-2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-3.87207286106315E-2</v>
      </c>
      <c r="D3">
        <v>7.5704393207550805E-2</v>
      </c>
      <c r="E3">
        <v>0.60902011634054898</v>
      </c>
      <c r="F3">
        <v>-1.03099779953537E-2</v>
      </c>
      <c r="G3">
        <v>7.2023765195153994E-2</v>
      </c>
      <c r="H3">
        <v>0.88617417335042103</v>
      </c>
      <c r="I3">
        <v>-1.24753301303278E-2</v>
      </c>
      <c r="J3">
        <v>7.4330453295922402E-2</v>
      </c>
      <c r="K3">
        <v>0.86671225614759395</v>
      </c>
      <c r="L3">
        <v>-1.0422124039883201E-2</v>
      </c>
      <c r="M3">
        <v>6.4364772319474295E-2</v>
      </c>
      <c r="N3">
        <v>0.87136664935868502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-0.15692944483693</v>
      </c>
      <c r="D4">
        <v>9.0827086738855395E-2</v>
      </c>
      <c r="E4">
        <v>8.4027238163513901E-2</v>
      </c>
      <c r="F4">
        <v>-0.148892182067422</v>
      </c>
      <c r="G4">
        <v>8.8959930555791503E-2</v>
      </c>
      <c r="H4">
        <v>9.4189692500933203E-2</v>
      </c>
      <c r="I4">
        <v>-0.10721630317877701</v>
      </c>
      <c r="J4">
        <v>8.8829958021101704E-2</v>
      </c>
      <c r="K4">
        <v>0.22743845704917001</v>
      </c>
      <c r="L4">
        <v>-0.136666884321099</v>
      </c>
      <c r="M4">
        <v>7.3700556286308797E-2</v>
      </c>
      <c r="N4">
        <v>6.3688603089675097E-2</v>
      </c>
      <c r="P4" t="str">
        <f t="shared" si="0"/>
        <v>^</v>
      </c>
      <c r="Q4" t="str">
        <f t="shared" si="1"/>
        <v>^</v>
      </c>
      <c r="R4" t="str">
        <f t="shared" si="2"/>
        <v/>
      </c>
      <c r="S4" t="str">
        <f t="shared" si="3"/>
        <v>^</v>
      </c>
    </row>
    <row r="5" spans="1:19" x14ac:dyDescent="0.25">
      <c r="A5">
        <v>4</v>
      </c>
      <c r="B5" t="s">
        <v>25</v>
      </c>
      <c r="C5">
        <v>5.6983134133591802E-2</v>
      </c>
      <c r="D5">
        <v>0.10468665752782701</v>
      </c>
      <c r="E5">
        <v>0.58622067712318404</v>
      </c>
      <c r="F5">
        <v>8.20014920037615E-2</v>
      </c>
      <c r="G5">
        <v>9.0512525214324596E-2</v>
      </c>
      <c r="H5">
        <v>0.36495255293168</v>
      </c>
      <c r="I5">
        <v>5.5044332846779002E-2</v>
      </c>
      <c r="J5">
        <v>0.102712520742789</v>
      </c>
      <c r="K5">
        <v>0.59202300136993302</v>
      </c>
      <c r="L5">
        <v>8.9764251567126599E-2</v>
      </c>
      <c r="M5">
        <v>8.8326128465116005E-2</v>
      </c>
      <c r="N5">
        <v>0.30949513340370799</v>
      </c>
      <c r="P5" t="str">
        <f t="shared" si="0"/>
        <v/>
      </c>
      <c r="Q5" t="str">
        <f t="shared" si="1"/>
        <v/>
      </c>
      <c r="R5" t="str">
        <f t="shared" si="2"/>
        <v/>
      </c>
      <c r="S5" t="str">
        <f t="shared" si="3"/>
        <v/>
      </c>
    </row>
    <row r="6" spans="1:19" x14ac:dyDescent="0.25">
      <c r="A6">
        <v>5</v>
      </c>
      <c r="B6" t="s">
        <v>26</v>
      </c>
      <c r="C6">
        <v>9.7469931135718904E-2</v>
      </c>
      <c r="D6">
        <v>0.20686072260266</v>
      </c>
      <c r="E6">
        <v>0.63750772660959498</v>
      </c>
      <c r="F6">
        <v>0.11743877937050801</v>
      </c>
      <c r="G6">
        <v>0.18217030162060599</v>
      </c>
      <c r="H6">
        <v>0.51914443799298005</v>
      </c>
      <c r="I6">
        <v>7.1199321540341906E-2</v>
      </c>
      <c r="J6">
        <v>0.20088493644208899</v>
      </c>
      <c r="K6">
        <v>0.72301787292132302</v>
      </c>
      <c r="L6">
        <v>8.6590249788455906E-2</v>
      </c>
      <c r="M6">
        <v>0.17454056848753199</v>
      </c>
      <c r="N6">
        <v>0.61982113585874599</v>
      </c>
      <c r="P6" t="str">
        <f t="shared" si="0"/>
        <v/>
      </c>
      <c r="Q6" t="str">
        <f t="shared" si="1"/>
        <v/>
      </c>
      <c r="R6" t="str">
        <f t="shared" si="2"/>
        <v/>
      </c>
      <c r="S6" t="str">
        <f t="shared" si="3"/>
        <v/>
      </c>
    </row>
    <row r="7" spans="1:19" x14ac:dyDescent="0.25">
      <c r="A7">
        <v>6</v>
      </c>
      <c r="B7" t="s">
        <v>30</v>
      </c>
      <c r="C7">
        <v>-6.4503418061080398E-2</v>
      </c>
      <c r="D7">
        <v>9.7722562728705803E-2</v>
      </c>
      <c r="E7">
        <v>0.50921097080965805</v>
      </c>
      <c r="F7">
        <v>-4.4422451644099699E-2</v>
      </c>
      <c r="G7">
        <v>8.1486677615437306E-2</v>
      </c>
      <c r="H7">
        <v>0.58565044659221999</v>
      </c>
      <c r="I7">
        <v>-9.7129359513506403E-2</v>
      </c>
      <c r="J7">
        <v>9.5433482901440006E-2</v>
      </c>
      <c r="K7">
        <v>0.30878715445117699</v>
      </c>
      <c r="L7">
        <v>-8.2635906234411902E-2</v>
      </c>
      <c r="M7">
        <v>7.9071053243268699E-2</v>
      </c>
      <c r="N7">
        <v>0.29598406858047699</v>
      </c>
      <c r="P7" t="str">
        <f t="shared" si="0"/>
        <v/>
      </c>
      <c r="Q7" t="str">
        <f t="shared" si="1"/>
        <v/>
      </c>
      <c r="R7" t="str">
        <f t="shared" si="2"/>
        <v/>
      </c>
      <c r="S7" t="str">
        <f t="shared" si="3"/>
        <v/>
      </c>
    </row>
    <row r="8" spans="1:19" x14ac:dyDescent="0.25">
      <c r="A8">
        <v>7</v>
      </c>
      <c r="B8" t="s">
        <v>27</v>
      </c>
      <c r="C8">
        <v>-8.0861420827213495E-2</v>
      </c>
      <c r="D8">
        <v>0.19840272796828601</v>
      </c>
      <c r="E8">
        <v>0.68359523690451196</v>
      </c>
      <c r="F8">
        <v>-4.5531796235387299E-2</v>
      </c>
      <c r="G8">
        <v>0.17477064043360699</v>
      </c>
      <c r="H8">
        <v>0.79446026733575603</v>
      </c>
      <c r="I8">
        <v>-0.14569365429839001</v>
      </c>
      <c r="J8">
        <v>0.18673710157049001</v>
      </c>
      <c r="K8">
        <v>0.43526885207670601</v>
      </c>
      <c r="L8">
        <v>-0.11996340147817</v>
      </c>
      <c r="M8">
        <v>0.16172798922193701</v>
      </c>
      <c r="N8">
        <v>0.45823257915920002</v>
      </c>
      <c r="P8" t="str">
        <f t="shared" si="0"/>
        <v/>
      </c>
      <c r="Q8" t="str">
        <f t="shared" si="1"/>
        <v/>
      </c>
      <c r="R8" t="str">
        <f t="shared" si="2"/>
        <v/>
      </c>
      <c r="S8" t="str">
        <f t="shared" si="3"/>
        <v/>
      </c>
    </row>
    <row r="9" spans="1:19" x14ac:dyDescent="0.25">
      <c r="A9">
        <v>8</v>
      </c>
      <c r="B9" t="s">
        <v>29</v>
      </c>
      <c r="C9">
        <v>-9.2116833197250003E-2</v>
      </c>
      <c r="D9">
        <v>8.7655449120943196E-2</v>
      </c>
      <c r="E9">
        <v>0.29330597866637498</v>
      </c>
      <c r="F9">
        <v>-7.2074953280830106E-2</v>
      </c>
      <c r="G9">
        <v>7.3676597446140094E-2</v>
      </c>
      <c r="H9">
        <v>0.32794517708236298</v>
      </c>
      <c r="I9">
        <v>-0.104085960664099</v>
      </c>
      <c r="J9">
        <v>8.5886192835565298E-2</v>
      </c>
      <c r="K9">
        <v>0.22554850666505999</v>
      </c>
      <c r="L9">
        <v>-9.1726327158105997E-2</v>
      </c>
      <c r="M9">
        <v>7.1906492564257907E-2</v>
      </c>
      <c r="N9">
        <v>0.20208512398730899</v>
      </c>
      <c r="P9" t="str">
        <f t="shared" si="0"/>
        <v/>
      </c>
      <c r="Q9" t="str">
        <f t="shared" si="1"/>
        <v/>
      </c>
      <c r="R9" t="str">
        <f t="shared" si="2"/>
        <v/>
      </c>
      <c r="S9" t="str">
        <f t="shared" si="3"/>
        <v/>
      </c>
    </row>
    <row r="10" spans="1:19" x14ac:dyDescent="0.25">
      <c r="A10">
        <v>9</v>
      </c>
      <c r="B10" t="s">
        <v>28</v>
      </c>
      <c r="C10">
        <v>-3.21795931937073E-2</v>
      </c>
      <c r="D10">
        <v>0.29296014813809901</v>
      </c>
      <c r="E10">
        <v>0.91253396505319495</v>
      </c>
      <c r="F10">
        <v>7.02348073572613E-2</v>
      </c>
      <c r="G10">
        <v>0.25653223272522502</v>
      </c>
      <c r="H10">
        <v>0.784249462081688</v>
      </c>
      <c r="I10">
        <v>-4.53996036197497E-2</v>
      </c>
      <c r="J10">
        <v>0.28914670592754699</v>
      </c>
      <c r="K10">
        <v>0.875235115406238</v>
      </c>
      <c r="L10">
        <v>3.9359266377782302E-2</v>
      </c>
      <c r="M10">
        <v>0.25194704495509301</v>
      </c>
      <c r="N10">
        <v>0.87585930279308399</v>
      </c>
      <c r="P10" t="str">
        <f t="shared" si="0"/>
        <v/>
      </c>
      <c r="Q10" t="str">
        <f t="shared" si="1"/>
        <v/>
      </c>
      <c r="R10" t="str">
        <f t="shared" si="2"/>
        <v/>
      </c>
      <c r="S10" t="str">
        <f t="shared" si="3"/>
        <v/>
      </c>
    </row>
    <row r="11" spans="1:19" x14ac:dyDescent="0.25">
      <c r="A11">
        <v>10</v>
      </c>
      <c r="B11" t="s">
        <v>31</v>
      </c>
      <c r="C11">
        <v>-7.1124667349792906E-2</v>
      </c>
      <c r="D11">
        <v>2.3881105919018101E-2</v>
      </c>
      <c r="E11">
        <v>2.89869173151935E-3</v>
      </c>
      <c r="F11">
        <v>-7.3726368363993197E-2</v>
      </c>
      <c r="G11">
        <v>2.1529697727530699E-2</v>
      </c>
      <c r="H11">
        <v>6.1615103541139301E-4</v>
      </c>
      <c r="I11">
        <v>-6.8581107058650101E-2</v>
      </c>
      <c r="J11">
        <v>2.3487451842719699E-2</v>
      </c>
      <c r="K11">
        <v>3.5013910942606201E-3</v>
      </c>
      <c r="L11">
        <v>-7.0240292411158797E-2</v>
      </c>
      <c r="M11">
        <v>2.08084124283501E-2</v>
      </c>
      <c r="N11">
        <v>7.3662439902932603E-4</v>
      </c>
      <c r="P11" t="str">
        <f t="shared" si="0"/>
        <v>**</v>
      </c>
      <c r="Q11" t="str">
        <f t="shared" si="1"/>
        <v>***</v>
      </c>
      <c r="R11" t="str">
        <f t="shared" si="2"/>
        <v>**</v>
      </c>
      <c r="S11" t="str">
        <f t="shared" si="3"/>
        <v>***</v>
      </c>
    </row>
    <row r="12" spans="1:19" x14ac:dyDescent="0.25">
      <c r="A12">
        <v>11</v>
      </c>
      <c r="B12" t="s">
        <v>171</v>
      </c>
      <c r="C12">
        <v>-1.2708857546219999E-3</v>
      </c>
      <c r="D12">
        <v>0.11240101363522</v>
      </c>
      <c r="E12">
        <v>0.99097874223639404</v>
      </c>
      <c r="F12">
        <v>-2.21642557002277E-3</v>
      </c>
      <c r="G12">
        <v>0.10273568215489</v>
      </c>
      <c r="H12">
        <v>0.98278772739630804</v>
      </c>
      <c r="I12">
        <v>5.5212245978353398E-2</v>
      </c>
      <c r="J12">
        <v>0.109590810451813</v>
      </c>
      <c r="K12">
        <v>0.61439939031542201</v>
      </c>
      <c r="L12">
        <v>6.5321261952037704E-2</v>
      </c>
      <c r="M12">
        <v>9.9887666663560595E-2</v>
      </c>
      <c r="N12">
        <v>0.51314581020295702</v>
      </c>
      <c r="P12" t="str">
        <f t="shared" si="0"/>
        <v/>
      </c>
      <c r="Q12" t="str">
        <f t="shared" si="1"/>
        <v/>
      </c>
      <c r="R12" t="str">
        <f t="shared" si="2"/>
        <v/>
      </c>
      <c r="S12" t="str">
        <f t="shared" si="3"/>
        <v/>
      </c>
    </row>
    <row r="13" spans="1:19" x14ac:dyDescent="0.25">
      <c r="A13">
        <v>12</v>
      </c>
      <c r="B13" t="s">
        <v>32</v>
      </c>
      <c r="C13">
        <v>1.30326447926957E-2</v>
      </c>
      <c r="D13">
        <v>5.2588233661802299E-2</v>
      </c>
      <c r="E13">
        <v>0.80427031440831698</v>
      </c>
      <c r="F13">
        <v>1.48043462096277E-2</v>
      </c>
      <c r="G13">
        <v>4.6804048435809001E-2</v>
      </c>
      <c r="H13">
        <v>0.75177115147670304</v>
      </c>
      <c r="I13">
        <v>1.03357786656553E-2</v>
      </c>
      <c r="J13">
        <v>5.1119952014958503E-2</v>
      </c>
      <c r="K13">
        <v>0.83977070507819396</v>
      </c>
      <c r="L13">
        <v>1.8056759671986701E-2</v>
      </c>
      <c r="M13">
        <v>4.4927819086249897E-2</v>
      </c>
      <c r="N13">
        <v>0.68775321318219995</v>
      </c>
      <c r="P13" t="str">
        <f t="shared" si="0"/>
        <v/>
      </c>
      <c r="Q13" t="str">
        <f t="shared" si="1"/>
        <v/>
      </c>
      <c r="R13" t="str">
        <f t="shared" si="2"/>
        <v/>
      </c>
      <c r="S13" t="str">
        <f t="shared" si="3"/>
        <v/>
      </c>
    </row>
    <row r="14" spans="1:19" x14ac:dyDescent="0.25">
      <c r="A14">
        <v>13</v>
      </c>
      <c r="B14" t="s">
        <v>33</v>
      </c>
      <c r="C14">
        <v>1.11307228108577E-2</v>
      </c>
      <c r="D14">
        <v>1.07059386520073E-2</v>
      </c>
      <c r="E14">
        <v>0.29848978869998399</v>
      </c>
      <c r="F14">
        <v>1.18547785197565E-2</v>
      </c>
      <c r="G14">
        <v>9.5453041783064504E-3</v>
      </c>
      <c r="H14">
        <v>0.21425547454763799</v>
      </c>
      <c r="I14">
        <v>8.8975303466145503E-3</v>
      </c>
      <c r="J14">
        <v>1.0493704840890501E-2</v>
      </c>
      <c r="K14">
        <v>0.39649801614677699</v>
      </c>
      <c r="L14">
        <v>9.2052712878290602E-3</v>
      </c>
      <c r="M14">
        <v>9.3759153148310504E-3</v>
      </c>
      <c r="N14">
        <v>0.32619851264119698</v>
      </c>
      <c r="P14" t="str">
        <f t="shared" si="0"/>
        <v/>
      </c>
      <c r="Q14" t="str">
        <f t="shared" si="1"/>
        <v/>
      </c>
      <c r="R14" t="str">
        <f t="shared" si="2"/>
        <v/>
      </c>
      <c r="S14" t="str">
        <f t="shared" si="3"/>
        <v/>
      </c>
    </row>
    <row r="15" spans="1:19" x14ac:dyDescent="0.25">
      <c r="A15">
        <v>14</v>
      </c>
      <c r="B15" t="s">
        <v>117</v>
      </c>
      <c r="C15">
        <v>-1.48807919834976E-2</v>
      </c>
      <c r="D15">
        <v>1.89794475345385E-2</v>
      </c>
      <c r="E15">
        <v>0.43301212809989498</v>
      </c>
      <c r="F15">
        <v>-1.26832019918397E-2</v>
      </c>
      <c r="G15">
        <v>1.6262081155581799E-2</v>
      </c>
      <c r="H15">
        <v>0.43543508206689902</v>
      </c>
      <c r="I15">
        <v>-1.55153799010866E-2</v>
      </c>
      <c r="J15">
        <v>1.8653891862452601E-2</v>
      </c>
      <c r="K15">
        <v>0.40554990994652201</v>
      </c>
      <c r="L15">
        <v>-1.44198177975501E-2</v>
      </c>
      <c r="M15">
        <v>1.5894998917366902E-2</v>
      </c>
      <c r="N15">
        <v>0.36430520899081598</v>
      </c>
      <c r="P15" t="str">
        <f t="shared" si="0"/>
        <v/>
      </c>
      <c r="Q15" t="str">
        <f t="shared" si="1"/>
        <v/>
      </c>
      <c r="R15" t="str">
        <f t="shared" si="2"/>
        <v/>
      </c>
      <c r="S15" t="str">
        <f t="shared" si="3"/>
        <v/>
      </c>
    </row>
    <row r="16" spans="1:19" x14ac:dyDescent="0.25">
      <c r="A16">
        <v>15</v>
      </c>
      <c r="B16" t="s">
        <v>34</v>
      </c>
      <c r="C16">
        <v>3.5390279844044999E-3</v>
      </c>
      <c r="D16">
        <v>1.52605371585207E-3</v>
      </c>
      <c r="E16">
        <v>2.0391148971434001E-2</v>
      </c>
      <c r="F16">
        <v>3.3966178114877999E-3</v>
      </c>
      <c r="G16">
        <v>1.2286904605814501E-3</v>
      </c>
      <c r="H16">
        <v>5.7023899217911404E-3</v>
      </c>
      <c r="I16">
        <v>3.5371663196575201E-3</v>
      </c>
      <c r="J16">
        <v>1.5020234129429499E-3</v>
      </c>
      <c r="K16">
        <v>1.8525985352409E-2</v>
      </c>
      <c r="L16">
        <v>3.1795164230523998E-3</v>
      </c>
      <c r="M16">
        <v>1.1890326443936099E-3</v>
      </c>
      <c r="N16">
        <v>7.4944344482110598E-3</v>
      </c>
      <c r="P16" t="str">
        <f t="shared" si="0"/>
        <v>*</v>
      </c>
      <c r="Q16" t="str">
        <f t="shared" si="1"/>
        <v>**</v>
      </c>
      <c r="R16" t="str">
        <f t="shared" si="2"/>
        <v>*</v>
      </c>
      <c r="S16" t="str">
        <f t="shared" si="3"/>
        <v>**</v>
      </c>
    </row>
    <row r="17" spans="1:19" x14ac:dyDescent="0.25">
      <c r="A17">
        <v>16</v>
      </c>
      <c r="B17" t="s">
        <v>35</v>
      </c>
      <c r="C17">
        <v>-1.04023966061416E-3</v>
      </c>
      <c r="D17">
        <v>7.2322230324313398E-4</v>
      </c>
      <c r="E17">
        <v>0.150337571251598</v>
      </c>
      <c r="F17">
        <v>-8.8850070896582601E-4</v>
      </c>
      <c r="G17">
        <v>6.6818548526813E-4</v>
      </c>
      <c r="H17">
        <v>0.18360999740247699</v>
      </c>
      <c r="I17">
        <v>-7.6257014426128603E-4</v>
      </c>
      <c r="J17">
        <v>6.9149760552327704E-4</v>
      </c>
      <c r="K17">
        <v>0.27012245488435099</v>
      </c>
      <c r="L17">
        <v>-6.2712381408277997E-4</v>
      </c>
      <c r="M17">
        <v>6.4075560898619504E-4</v>
      </c>
      <c r="N17">
        <v>0.327715659548867</v>
      </c>
      <c r="P17" t="str">
        <f t="shared" si="0"/>
        <v/>
      </c>
      <c r="Q17" t="str">
        <f t="shared" si="1"/>
        <v/>
      </c>
      <c r="R17" t="str">
        <f t="shared" si="2"/>
        <v/>
      </c>
      <c r="S17" t="str">
        <f t="shared" si="3"/>
        <v/>
      </c>
    </row>
    <row r="18" spans="1:19" x14ac:dyDescent="0.25">
      <c r="A18">
        <v>17</v>
      </c>
      <c r="B18" t="s">
        <v>36</v>
      </c>
      <c r="C18">
        <v>1.04704865596811E-3</v>
      </c>
      <c r="D18">
        <v>4.04669904940095E-4</v>
      </c>
      <c r="E18">
        <v>9.6699276452362204E-3</v>
      </c>
      <c r="F18">
        <v>1.19600794966622E-3</v>
      </c>
      <c r="G18">
        <v>3.4715398706723399E-4</v>
      </c>
      <c r="H18">
        <v>5.7067937230063004E-4</v>
      </c>
      <c r="I18">
        <v>8.4534642158057998E-4</v>
      </c>
      <c r="J18">
        <v>3.9674162708414301E-4</v>
      </c>
      <c r="K18">
        <v>3.3111987456339802E-2</v>
      </c>
      <c r="L18">
        <v>9.4191947091142795E-4</v>
      </c>
      <c r="M18">
        <v>3.3650254621612298E-4</v>
      </c>
      <c r="N18">
        <v>5.1238098825381702E-3</v>
      </c>
      <c r="P18" t="str">
        <f t="shared" si="0"/>
        <v>**</v>
      </c>
      <c r="Q18" t="str">
        <f t="shared" si="1"/>
        <v>***</v>
      </c>
      <c r="R18" t="str">
        <f t="shared" si="2"/>
        <v>*</v>
      </c>
      <c r="S18" t="str">
        <f t="shared" si="3"/>
        <v>**</v>
      </c>
    </row>
    <row r="19" spans="1:19" x14ac:dyDescent="0.25">
      <c r="A19">
        <v>18</v>
      </c>
      <c r="B19" t="s">
        <v>37</v>
      </c>
      <c r="C19">
        <v>-0.11132822148180301</v>
      </c>
      <c r="D19">
        <v>7.2898146744877101E-2</v>
      </c>
      <c r="E19">
        <v>0.12671752081108101</v>
      </c>
      <c r="F19">
        <v>-9.4865116732104696E-2</v>
      </c>
      <c r="G19">
        <v>6.4490913751380996E-2</v>
      </c>
      <c r="H19">
        <v>0.14129538330180799</v>
      </c>
      <c r="I19">
        <v>-0.12009718342583001</v>
      </c>
      <c r="J19">
        <v>7.1556149477483205E-2</v>
      </c>
      <c r="K19">
        <v>9.3276284130176204E-2</v>
      </c>
      <c r="L19">
        <v>-0.102456975908014</v>
      </c>
      <c r="M19">
        <v>6.29087958953162E-2</v>
      </c>
      <c r="N19">
        <v>0.10338522914836799</v>
      </c>
      <c r="P19" t="str">
        <f t="shared" si="0"/>
        <v/>
      </c>
      <c r="Q19" t="str">
        <f t="shared" si="1"/>
        <v/>
      </c>
      <c r="R19" t="str">
        <f t="shared" si="2"/>
        <v>^</v>
      </c>
      <c r="S19" t="str">
        <f t="shared" si="3"/>
        <v/>
      </c>
    </row>
    <row r="20" spans="1:19" x14ac:dyDescent="0.25">
      <c r="A20">
        <v>19</v>
      </c>
      <c r="B20" t="s">
        <v>38</v>
      </c>
      <c r="C20">
        <v>-0.198796296944834</v>
      </c>
      <c r="D20">
        <v>0.109514305837295</v>
      </c>
      <c r="E20">
        <v>6.9484863243427494E-2</v>
      </c>
      <c r="F20">
        <v>-0.193093850464401</v>
      </c>
      <c r="G20">
        <v>9.6285775407931998E-2</v>
      </c>
      <c r="H20">
        <v>4.4917687498541699E-2</v>
      </c>
      <c r="I20">
        <v>-0.19211102193096199</v>
      </c>
      <c r="J20">
        <v>0.10727100809161701</v>
      </c>
      <c r="K20">
        <v>7.3310281030614793E-2</v>
      </c>
      <c r="L20">
        <v>-0.18207051556547299</v>
      </c>
      <c r="M20">
        <v>9.3922372346262203E-2</v>
      </c>
      <c r="N20">
        <v>5.2559659630968397E-2</v>
      </c>
      <c r="P20" t="str">
        <f t="shared" si="0"/>
        <v>^</v>
      </c>
      <c r="Q20" t="str">
        <f t="shared" si="1"/>
        <v>*</v>
      </c>
      <c r="R20" t="str">
        <f t="shared" si="2"/>
        <v>^</v>
      </c>
      <c r="S20" t="str">
        <f t="shared" si="3"/>
        <v>^</v>
      </c>
    </row>
    <row r="21" spans="1:19" x14ac:dyDescent="0.25">
      <c r="A21">
        <v>20</v>
      </c>
      <c r="B21" t="s">
        <v>40</v>
      </c>
      <c r="C21">
        <v>-0.36315531059768202</v>
      </c>
      <c r="D21">
        <v>0.10851222894349501</v>
      </c>
      <c r="E21">
        <v>8.1786638176795101E-4</v>
      </c>
      <c r="F21">
        <v>-0.32202681693637403</v>
      </c>
      <c r="G21">
        <v>8.8545456792916005E-2</v>
      </c>
      <c r="H21">
        <v>2.7598924758448799E-4</v>
      </c>
      <c r="I21">
        <v>-0.38852840087617302</v>
      </c>
      <c r="J21">
        <v>0.10718741131517</v>
      </c>
      <c r="K21">
        <v>2.8923242549783201E-4</v>
      </c>
      <c r="L21">
        <v>-0.35371857313112898</v>
      </c>
      <c r="M21">
        <v>8.6293940666146707E-2</v>
      </c>
      <c r="N21" s="1">
        <v>4.1494505290890698E-5</v>
      </c>
      <c r="P21" t="str">
        <f t="shared" si="0"/>
        <v>***</v>
      </c>
      <c r="Q21" t="str">
        <f t="shared" si="1"/>
        <v>***</v>
      </c>
      <c r="R21" t="str">
        <f t="shared" si="2"/>
        <v>***</v>
      </c>
      <c r="S21" t="str">
        <f t="shared" si="3"/>
        <v>***</v>
      </c>
    </row>
    <row r="22" spans="1:19" x14ac:dyDescent="0.25">
      <c r="A22">
        <v>21</v>
      </c>
      <c r="B22" t="s">
        <v>41</v>
      </c>
      <c r="C22">
        <v>-0.10290054235780501</v>
      </c>
      <c r="D22">
        <v>8.3412325175437896E-2</v>
      </c>
      <c r="E22">
        <v>0.21733814664083301</v>
      </c>
      <c r="F22">
        <v>-3.8592341902737498E-2</v>
      </c>
      <c r="G22">
        <v>6.7184516714534598E-2</v>
      </c>
      <c r="H22">
        <v>0.56568148923955996</v>
      </c>
      <c r="I22">
        <v>-0.12832238371291399</v>
      </c>
      <c r="J22">
        <v>8.1642875194556402E-2</v>
      </c>
      <c r="K22">
        <v>0.116007988346589</v>
      </c>
      <c r="L22">
        <v>-7.6177852926229195E-2</v>
      </c>
      <c r="M22">
        <v>6.5229628068995293E-2</v>
      </c>
      <c r="N22">
        <v>0.24287078992356501</v>
      </c>
      <c r="P22" t="str">
        <f t="shared" si="0"/>
        <v/>
      </c>
      <c r="Q22" t="str">
        <f t="shared" si="1"/>
        <v/>
      </c>
      <c r="R22" t="str">
        <f t="shared" si="2"/>
        <v/>
      </c>
      <c r="S22" t="str">
        <f t="shared" si="3"/>
        <v/>
      </c>
    </row>
    <row r="23" spans="1:19" x14ac:dyDescent="0.25">
      <c r="A23">
        <v>22</v>
      </c>
      <c r="B23" t="s">
        <v>39</v>
      </c>
      <c r="C23">
        <v>-0.20188076174046499</v>
      </c>
      <c r="D23">
        <v>0.127855512660109</v>
      </c>
      <c r="E23">
        <v>0.11434160552129601</v>
      </c>
      <c r="F23">
        <v>-0.22797031948058299</v>
      </c>
      <c r="G23">
        <v>9.8578840271142207E-2</v>
      </c>
      <c r="H23">
        <v>2.07463758137665E-2</v>
      </c>
      <c r="I23">
        <v>-0.20877835823251201</v>
      </c>
      <c r="J23">
        <v>0.12372275225345</v>
      </c>
      <c r="K23">
        <v>9.1513129472342705E-2</v>
      </c>
      <c r="L23">
        <v>-0.223989934948228</v>
      </c>
      <c r="M23">
        <v>9.4931270422373898E-2</v>
      </c>
      <c r="N23">
        <v>1.8299787445095701E-2</v>
      </c>
      <c r="P23" t="str">
        <f t="shared" si="0"/>
        <v/>
      </c>
      <c r="Q23" t="str">
        <f t="shared" si="1"/>
        <v>*</v>
      </c>
      <c r="R23" t="str">
        <f t="shared" si="2"/>
        <v>^</v>
      </c>
      <c r="S23" t="str">
        <f t="shared" si="3"/>
        <v>*</v>
      </c>
    </row>
    <row r="24" spans="1:19" x14ac:dyDescent="0.25">
      <c r="A24">
        <v>23</v>
      </c>
      <c r="B24" t="s">
        <v>43</v>
      </c>
      <c r="C24">
        <v>-7.3898065208520797E-2</v>
      </c>
      <c r="D24">
        <v>2.2498343505858099E-2</v>
      </c>
      <c r="E24">
        <v>1.0212715032728E-3</v>
      </c>
      <c r="F24">
        <v>-6.4868796883549296E-2</v>
      </c>
      <c r="G24">
        <v>2.0248532887535399E-2</v>
      </c>
      <c r="H24">
        <v>1.35707002391051E-3</v>
      </c>
      <c r="I24">
        <v>-7.3542787886530403E-2</v>
      </c>
      <c r="J24">
        <v>2.2047045810917199E-2</v>
      </c>
      <c r="K24">
        <v>8.5078581446940095E-4</v>
      </c>
      <c r="L24">
        <v>-6.5797703244694805E-2</v>
      </c>
      <c r="M24">
        <v>1.9764575857089399E-2</v>
      </c>
      <c r="N24">
        <v>8.7135761901246402E-4</v>
      </c>
      <c r="P24" t="str">
        <f t="shared" si="0"/>
        <v>**</v>
      </c>
      <c r="Q24" t="str">
        <f t="shared" si="1"/>
        <v>**</v>
      </c>
      <c r="R24" t="str">
        <f t="shared" si="2"/>
        <v>***</v>
      </c>
      <c r="S24" t="str">
        <f t="shared" si="3"/>
        <v>***</v>
      </c>
    </row>
    <row r="25" spans="1:19" x14ac:dyDescent="0.25">
      <c r="A25">
        <v>24</v>
      </c>
      <c r="B25" t="s">
        <v>44</v>
      </c>
      <c r="C25">
        <v>1.62786686890013E-2</v>
      </c>
      <c r="D25">
        <v>6.6603701484333006E-2</v>
      </c>
      <c r="E25">
        <v>0.80691262323422197</v>
      </c>
      <c r="F25">
        <v>1.3085653926783101E-2</v>
      </c>
      <c r="G25">
        <v>6.17789120632046E-2</v>
      </c>
      <c r="H25">
        <v>0.83225195083691805</v>
      </c>
      <c r="I25">
        <v>4.2564562504537801E-2</v>
      </c>
      <c r="J25">
        <v>6.3998144378670796E-2</v>
      </c>
      <c r="K25">
        <v>0.50599256395171299</v>
      </c>
      <c r="L25">
        <v>2.9960656980255001E-2</v>
      </c>
      <c r="M25">
        <v>5.9310550734879897E-2</v>
      </c>
      <c r="N25">
        <v>0.61345428733660201</v>
      </c>
      <c r="P25" t="str">
        <f t="shared" si="0"/>
        <v/>
      </c>
      <c r="Q25" t="str">
        <f t="shared" si="1"/>
        <v/>
      </c>
      <c r="R25" t="str">
        <f t="shared" si="2"/>
        <v/>
      </c>
      <c r="S25" t="str">
        <f t="shared" si="3"/>
        <v/>
      </c>
    </row>
    <row r="26" spans="1:19" x14ac:dyDescent="0.25">
      <c r="A26">
        <v>25</v>
      </c>
      <c r="B26" t="s">
        <v>129</v>
      </c>
      <c r="C26">
        <v>1.24061261746286</v>
      </c>
      <c r="D26">
        <v>0.49199791772710699</v>
      </c>
      <c r="E26">
        <v>1.1682876372091901E-2</v>
      </c>
      <c r="F26">
        <v>1.21290401676057</v>
      </c>
      <c r="G26">
        <v>0.469529932273275</v>
      </c>
      <c r="H26">
        <v>9.78799197409164E-3</v>
      </c>
      <c r="I26">
        <v>-9.3559278900435805E-2</v>
      </c>
      <c r="J26">
        <v>7.8940632186666707E-2</v>
      </c>
      <c r="K26">
        <v>0.235944180420878</v>
      </c>
      <c r="L26">
        <v>-0.110864162512917</v>
      </c>
      <c r="M26">
        <v>7.2231855802999206E-2</v>
      </c>
      <c r="N26">
        <v>0.124823743682417</v>
      </c>
      <c r="P26" t="str">
        <f t="shared" si="0"/>
        <v>*</v>
      </c>
      <c r="Q26" t="str">
        <f t="shared" si="1"/>
        <v>**</v>
      </c>
      <c r="R26" t="str">
        <f t="shared" si="2"/>
        <v/>
      </c>
      <c r="S26" t="str">
        <f t="shared" si="3"/>
        <v/>
      </c>
    </row>
    <row r="27" spans="1:19" x14ac:dyDescent="0.25">
      <c r="A27">
        <v>26</v>
      </c>
      <c r="B27" t="s">
        <v>143</v>
      </c>
      <c r="C27">
        <v>0.65030231850128895</v>
      </c>
      <c r="D27">
        <v>0.61324304685620601</v>
      </c>
      <c r="E27">
        <v>0.28894828271578998</v>
      </c>
      <c r="F27">
        <v>0.638978517406389</v>
      </c>
      <c r="G27">
        <v>0.58306783927711203</v>
      </c>
      <c r="H27">
        <v>0.273126688355248</v>
      </c>
      <c r="I27">
        <v>-0.68918451066182795</v>
      </c>
      <c r="J27">
        <v>0.36062429755679398</v>
      </c>
      <c r="K27">
        <v>5.59933645379374E-2</v>
      </c>
      <c r="L27">
        <v>-0.67380292935669295</v>
      </c>
      <c r="M27">
        <v>0.33884979205999599</v>
      </c>
      <c r="N27">
        <v>4.6756380581567301E-2</v>
      </c>
      <c r="P27" t="str">
        <f t="shared" si="0"/>
        <v/>
      </c>
      <c r="Q27" t="str">
        <f t="shared" si="1"/>
        <v/>
      </c>
      <c r="R27" t="str">
        <f t="shared" si="2"/>
        <v>^</v>
      </c>
      <c r="S27" t="str">
        <f t="shared" si="3"/>
        <v>*</v>
      </c>
    </row>
    <row r="28" spans="1:19" x14ac:dyDescent="0.25">
      <c r="A28">
        <v>27</v>
      </c>
      <c r="B28" t="s">
        <v>46</v>
      </c>
      <c r="C28">
        <v>1.3179425130369899</v>
      </c>
      <c r="D28">
        <v>0.53967229012906903</v>
      </c>
      <c r="E28">
        <v>1.4601440696193201E-2</v>
      </c>
      <c r="F28">
        <v>1.2751502519298299</v>
      </c>
      <c r="G28">
        <v>0.51262976563153595</v>
      </c>
      <c r="H28">
        <v>1.28655946859163E-2</v>
      </c>
      <c r="I28">
        <v>-0.135437089962236</v>
      </c>
      <c r="J28">
        <v>0.21686866697684501</v>
      </c>
      <c r="K28">
        <v>0.53229137686815498</v>
      </c>
      <c r="L28">
        <v>-0.154340887112214</v>
      </c>
      <c r="M28">
        <v>0.20145167930835001</v>
      </c>
      <c r="N28">
        <v>0.44359094459345799</v>
      </c>
      <c r="P28" t="str">
        <f t="shared" si="0"/>
        <v>*</v>
      </c>
      <c r="Q28" t="str">
        <f t="shared" si="1"/>
        <v>*</v>
      </c>
      <c r="R28" t="str">
        <f t="shared" si="2"/>
        <v/>
      </c>
      <c r="S28" t="str">
        <f t="shared" si="3"/>
        <v/>
      </c>
    </row>
    <row r="29" spans="1:19" x14ac:dyDescent="0.25">
      <c r="A29">
        <v>28</v>
      </c>
      <c r="B29" t="s">
        <v>127</v>
      </c>
      <c r="C29">
        <v>0.933166356514465</v>
      </c>
      <c r="D29">
        <v>0.57178779927565304</v>
      </c>
      <c r="E29">
        <v>0.102676292678998</v>
      </c>
      <c r="F29">
        <v>0.95037469494681304</v>
      </c>
      <c r="G29">
        <v>0.54313898426420504</v>
      </c>
      <c r="H29">
        <v>8.0155976975519599E-2</v>
      </c>
      <c r="I29">
        <v>-0.36690787336214797</v>
      </c>
      <c r="J29">
        <v>0.27217583541573198</v>
      </c>
      <c r="K29">
        <v>0.17764083812140999</v>
      </c>
      <c r="L29">
        <v>-0.37057888637087599</v>
      </c>
      <c r="M29">
        <v>0.25451760600369899</v>
      </c>
      <c r="N29">
        <v>0.14539125974130701</v>
      </c>
      <c r="P29" t="str">
        <f t="shared" si="0"/>
        <v/>
      </c>
      <c r="Q29" t="str">
        <f t="shared" si="1"/>
        <v>^</v>
      </c>
      <c r="R29" t="str">
        <f t="shared" si="2"/>
        <v/>
      </c>
      <c r="S29" t="str">
        <f t="shared" si="3"/>
        <v/>
      </c>
    </row>
    <row r="30" spans="1:19" x14ac:dyDescent="0.25">
      <c r="A30">
        <v>29</v>
      </c>
      <c r="B30" t="s">
        <v>128</v>
      </c>
      <c r="C30">
        <v>0.47252797723378298</v>
      </c>
      <c r="D30">
        <v>0.565750223554075</v>
      </c>
      <c r="E30">
        <v>0.40359178567357901</v>
      </c>
      <c r="F30">
        <v>0.49711303352020603</v>
      </c>
      <c r="G30">
        <v>0.53740935302818205</v>
      </c>
      <c r="H30">
        <v>0.35495682654995597</v>
      </c>
      <c r="I30">
        <v>-0.72597124483679198</v>
      </c>
      <c r="J30">
        <v>0.26596116645470602</v>
      </c>
      <c r="K30">
        <v>6.3408578200186997E-3</v>
      </c>
      <c r="L30">
        <v>-0.64960171440285797</v>
      </c>
      <c r="M30">
        <v>0.24562917437654799</v>
      </c>
      <c r="N30">
        <v>8.1776910600011507E-3</v>
      </c>
      <c r="P30" t="str">
        <f t="shared" si="0"/>
        <v/>
      </c>
      <c r="Q30" t="str">
        <f t="shared" si="1"/>
        <v/>
      </c>
      <c r="R30" t="str">
        <f t="shared" si="2"/>
        <v>**</v>
      </c>
      <c r="S30" t="str">
        <f t="shared" si="3"/>
        <v>**</v>
      </c>
    </row>
    <row r="31" spans="1:19" x14ac:dyDescent="0.25">
      <c r="A31">
        <v>30</v>
      </c>
      <c r="B31" t="s">
        <v>45</v>
      </c>
      <c r="C31">
        <v>1.71630804097139</v>
      </c>
      <c r="D31">
        <v>0.69719019889868405</v>
      </c>
      <c r="E31">
        <v>1.38260964538623E-2</v>
      </c>
      <c r="F31">
        <v>1.69385986751561</v>
      </c>
      <c r="G31">
        <v>0.66643429879459504</v>
      </c>
      <c r="H31">
        <v>1.1032247984297699E-2</v>
      </c>
      <c r="I31">
        <v>0.49292292099277701</v>
      </c>
      <c r="J31">
        <v>0.47570699897132002</v>
      </c>
      <c r="K31">
        <v>0.300113427050054</v>
      </c>
      <c r="L31">
        <v>0.46818877827335698</v>
      </c>
      <c r="M31">
        <v>0.45384918710952998</v>
      </c>
      <c r="N31">
        <v>0.30226165020785001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6.6007844856132897E-2</v>
      </c>
      <c r="D32">
        <v>0.20382739023499799</v>
      </c>
      <c r="E32">
        <v>0.74605774908427902</v>
      </c>
      <c r="F32">
        <v>4.7930142768612002E-2</v>
      </c>
      <c r="G32">
        <v>0.18940376541002199</v>
      </c>
      <c r="H32">
        <v>0.80022337467229898</v>
      </c>
      <c r="I32" t="s">
        <v>168</v>
      </c>
      <c r="J32" t="s">
        <v>168</v>
      </c>
      <c r="K32" t="s">
        <v>168</v>
      </c>
      <c r="L32" t="s">
        <v>168</v>
      </c>
      <c r="M32" t="s">
        <v>168</v>
      </c>
      <c r="N32" t="s">
        <v>168</v>
      </c>
      <c r="P32" t="str">
        <f t="shared" si="4"/>
        <v/>
      </c>
      <c r="Q32" t="str">
        <f t="shared" si="5"/>
        <v/>
      </c>
      <c r="R32" t="str">
        <f t="shared" si="6"/>
        <v/>
      </c>
      <c r="S32" t="str">
        <f t="shared" si="7"/>
        <v/>
      </c>
    </row>
    <row r="33" spans="1:19" x14ac:dyDescent="0.25">
      <c r="A33">
        <v>32</v>
      </c>
      <c r="B33" t="s">
        <v>67</v>
      </c>
      <c r="C33">
        <v>-0.25609435469048097</v>
      </c>
      <c r="D33">
        <v>0.60078227501065096</v>
      </c>
      <c r="E33">
        <v>0.66991245634347996</v>
      </c>
      <c r="F33">
        <v>-7.5673722012980907E-2</v>
      </c>
      <c r="G33">
        <v>0.578678599865871</v>
      </c>
      <c r="H33">
        <v>0.89595736299547801</v>
      </c>
      <c r="I33" t="s">
        <v>168</v>
      </c>
      <c r="J33" t="s">
        <v>168</v>
      </c>
      <c r="K33" t="s">
        <v>168</v>
      </c>
      <c r="L33" t="s">
        <v>168</v>
      </c>
      <c r="M33" t="s">
        <v>168</v>
      </c>
      <c r="N33" t="s">
        <v>168</v>
      </c>
      <c r="P33" t="str">
        <f t="shared" si="4"/>
        <v/>
      </c>
      <c r="Q33" t="str">
        <f t="shared" si="5"/>
        <v/>
      </c>
      <c r="R33" t="str">
        <f t="shared" si="6"/>
        <v/>
      </c>
      <c r="S33" t="str">
        <f t="shared" si="7"/>
        <v/>
      </c>
    </row>
    <row r="34" spans="1:19" x14ac:dyDescent="0.25">
      <c r="A34">
        <v>33</v>
      </c>
      <c r="B34" t="s">
        <v>58</v>
      </c>
      <c r="C34">
        <v>0.48511119888554</v>
      </c>
      <c r="D34">
        <v>0.64847728405637795</v>
      </c>
      <c r="E34">
        <v>0.454413474545796</v>
      </c>
      <c r="F34">
        <v>0.490970690420311</v>
      </c>
      <c r="G34">
        <v>0.620141134515801</v>
      </c>
      <c r="H34">
        <v>0.42853096305531102</v>
      </c>
      <c r="I34" t="s">
        <v>168</v>
      </c>
      <c r="J34" t="s">
        <v>168</v>
      </c>
      <c r="K34" t="s">
        <v>168</v>
      </c>
      <c r="L34" t="s">
        <v>168</v>
      </c>
      <c r="M34" t="s">
        <v>168</v>
      </c>
      <c r="N34" t="s">
        <v>168</v>
      </c>
      <c r="P34" t="str">
        <f t="shared" si="4"/>
        <v/>
      </c>
      <c r="Q34" t="str">
        <f t="shared" si="5"/>
        <v/>
      </c>
      <c r="R34" t="str">
        <f t="shared" si="6"/>
        <v/>
      </c>
      <c r="S34" t="str">
        <f t="shared" si="7"/>
        <v/>
      </c>
    </row>
    <row r="35" spans="1:19" x14ac:dyDescent="0.25">
      <c r="A35">
        <v>34</v>
      </c>
      <c r="B35" t="s">
        <v>65</v>
      </c>
      <c r="C35">
        <v>-7.0557971744033901E-2</v>
      </c>
      <c r="D35">
        <v>0.63986840720957705</v>
      </c>
      <c r="E35">
        <v>0.91219564220685101</v>
      </c>
      <c r="F35">
        <v>4.23537356809955E-2</v>
      </c>
      <c r="G35">
        <v>0.61027317027171701</v>
      </c>
      <c r="H35">
        <v>0.94467021463137102</v>
      </c>
      <c r="I35" t="s">
        <v>168</v>
      </c>
      <c r="J35" t="s">
        <v>168</v>
      </c>
      <c r="K35" t="s">
        <v>168</v>
      </c>
      <c r="L35" t="s">
        <v>168</v>
      </c>
      <c r="M35" t="s">
        <v>168</v>
      </c>
      <c r="N35" t="s">
        <v>168</v>
      </c>
      <c r="P35" t="str">
        <f t="shared" si="4"/>
        <v/>
      </c>
      <c r="Q35" t="str">
        <f t="shared" si="5"/>
        <v/>
      </c>
      <c r="R35" t="str">
        <f t="shared" si="6"/>
        <v/>
      </c>
      <c r="S35" t="str">
        <f t="shared" si="7"/>
        <v/>
      </c>
    </row>
    <row r="36" spans="1:19" x14ac:dyDescent="0.25">
      <c r="A36">
        <v>35</v>
      </c>
      <c r="B36" t="s">
        <v>62</v>
      </c>
      <c r="C36">
        <v>-0.48816531113983103</v>
      </c>
      <c r="D36">
        <v>0.58720821335219597</v>
      </c>
      <c r="E36">
        <v>0.40578578192263898</v>
      </c>
      <c r="F36">
        <v>-0.35556169948933802</v>
      </c>
      <c r="G36">
        <v>0.56596090170963598</v>
      </c>
      <c r="H36">
        <v>0.52984392665904501</v>
      </c>
      <c r="I36" t="s">
        <v>168</v>
      </c>
      <c r="J36" t="s">
        <v>168</v>
      </c>
      <c r="K36" t="s">
        <v>168</v>
      </c>
      <c r="L36" t="s">
        <v>168</v>
      </c>
      <c r="M36" t="s">
        <v>168</v>
      </c>
      <c r="N36" t="s">
        <v>168</v>
      </c>
      <c r="P36" t="str">
        <f t="shared" si="4"/>
        <v/>
      </c>
      <c r="Q36" t="str">
        <f t="shared" si="5"/>
        <v/>
      </c>
      <c r="R36" t="str">
        <f t="shared" si="6"/>
        <v/>
      </c>
      <c r="S36" t="str">
        <f t="shared" si="7"/>
        <v/>
      </c>
    </row>
    <row r="37" spans="1:19" x14ac:dyDescent="0.25">
      <c r="A37">
        <v>36</v>
      </c>
      <c r="B37" t="s">
        <v>47</v>
      </c>
      <c r="C37">
        <v>-0.61460311722570804</v>
      </c>
      <c r="D37">
        <v>0.77853828547533299</v>
      </c>
      <c r="E37">
        <v>0.42985949791494699</v>
      </c>
      <c r="F37">
        <v>-0.41554649489835399</v>
      </c>
      <c r="G37">
        <v>0.74480750202692703</v>
      </c>
      <c r="H37">
        <v>0.57689581082729302</v>
      </c>
      <c r="I37" t="s">
        <v>168</v>
      </c>
      <c r="J37" t="s">
        <v>168</v>
      </c>
      <c r="K37" t="s">
        <v>168</v>
      </c>
      <c r="L37" t="s">
        <v>168</v>
      </c>
      <c r="M37" t="s">
        <v>168</v>
      </c>
      <c r="N37" t="s">
        <v>168</v>
      </c>
      <c r="P37" t="str">
        <f t="shared" si="4"/>
        <v/>
      </c>
      <c r="Q37" t="str">
        <f t="shared" si="5"/>
        <v/>
      </c>
      <c r="R37" t="str">
        <f t="shared" si="6"/>
        <v/>
      </c>
      <c r="S37" t="str">
        <f t="shared" si="7"/>
        <v/>
      </c>
    </row>
    <row r="38" spans="1:19" x14ac:dyDescent="0.25">
      <c r="A38">
        <v>37</v>
      </c>
      <c r="B38" t="s">
        <v>61</v>
      </c>
      <c r="C38">
        <v>-0.165632697897103</v>
      </c>
      <c r="D38">
        <v>0.610415109208298</v>
      </c>
      <c r="E38">
        <v>0.78612619045583398</v>
      </c>
      <c r="F38">
        <v>-4.1242818160167498E-2</v>
      </c>
      <c r="G38">
        <v>0.58675382386574504</v>
      </c>
      <c r="H38">
        <v>0.94396298832649905</v>
      </c>
      <c r="I38" t="s">
        <v>168</v>
      </c>
      <c r="J38" t="s">
        <v>168</v>
      </c>
      <c r="K38" t="s">
        <v>168</v>
      </c>
      <c r="L38" t="s">
        <v>168</v>
      </c>
      <c r="M38" t="s">
        <v>168</v>
      </c>
      <c r="N38" t="s">
        <v>168</v>
      </c>
      <c r="P38" t="str">
        <f t="shared" si="4"/>
        <v/>
      </c>
      <c r="Q38" t="str">
        <f t="shared" si="5"/>
        <v/>
      </c>
      <c r="R38" t="str">
        <f t="shared" si="6"/>
        <v/>
      </c>
      <c r="S38" t="str">
        <f t="shared" si="7"/>
        <v/>
      </c>
    </row>
    <row r="39" spans="1:19" x14ac:dyDescent="0.25">
      <c r="A39">
        <v>38</v>
      </c>
      <c r="B39" t="s">
        <v>64</v>
      </c>
      <c r="C39">
        <v>8.0430688288296595E-2</v>
      </c>
      <c r="D39">
        <v>0.62964309352092895</v>
      </c>
      <c r="E39">
        <v>0.89835463400884097</v>
      </c>
      <c r="F39">
        <v>0.18500265602105001</v>
      </c>
      <c r="G39">
        <v>0.60109686103341398</v>
      </c>
      <c r="H39">
        <v>0.75825345777003805</v>
      </c>
      <c r="I39" t="s">
        <v>168</v>
      </c>
      <c r="J39" t="s">
        <v>168</v>
      </c>
      <c r="K39" t="s">
        <v>168</v>
      </c>
      <c r="L39" t="s">
        <v>168</v>
      </c>
      <c r="M39" t="s">
        <v>168</v>
      </c>
      <c r="N39" t="s">
        <v>168</v>
      </c>
      <c r="P39" t="str">
        <f t="shared" si="4"/>
        <v/>
      </c>
      <c r="Q39" t="str">
        <f t="shared" si="5"/>
        <v/>
      </c>
      <c r="R39" t="str">
        <f t="shared" si="6"/>
        <v/>
      </c>
      <c r="S39" t="str">
        <f t="shared" si="7"/>
        <v/>
      </c>
    </row>
    <row r="40" spans="1:19" x14ac:dyDescent="0.25">
      <c r="A40">
        <v>39</v>
      </c>
      <c r="B40" t="s">
        <v>59</v>
      </c>
      <c r="C40">
        <v>0.164187096264544</v>
      </c>
      <c r="D40">
        <v>0.62739519356288898</v>
      </c>
      <c r="E40">
        <v>0.79355547599768805</v>
      </c>
      <c r="F40">
        <v>0.25245329224406898</v>
      </c>
      <c r="G40">
        <v>0.60102007114029798</v>
      </c>
      <c r="H40">
        <v>0.67445523435613297</v>
      </c>
      <c r="I40" t="s">
        <v>168</v>
      </c>
      <c r="J40" t="s">
        <v>168</v>
      </c>
      <c r="K40" t="s">
        <v>168</v>
      </c>
      <c r="L40" t="s">
        <v>168</v>
      </c>
      <c r="M40" t="s">
        <v>168</v>
      </c>
      <c r="N40" t="s">
        <v>168</v>
      </c>
      <c r="P40" t="str">
        <f t="shared" si="4"/>
        <v/>
      </c>
      <c r="Q40" t="str">
        <f t="shared" si="5"/>
        <v/>
      </c>
      <c r="R40" t="str">
        <f t="shared" si="6"/>
        <v/>
      </c>
      <c r="S40" t="str">
        <f t="shared" si="7"/>
        <v/>
      </c>
    </row>
    <row r="41" spans="1:19" x14ac:dyDescent="0.25">
      <c r="A41">
        <v>40</v>
      </c>
      <c r="B41" t="s">
        <v>66</v>
      </c>
      <c r="C41">
        <v>5.8588339735312599E-3</v>
      </c>
      <c r="D41">
        <v>0.62192839502523001</v>
      </c>
      <c r="E41">
        <v>0.99248369415490301</v>
      </c>
      <c r="F41">
        <v>0.19071528662960699</v>
      </c>
      <c r="G41">
        <v>0.59637250156952004</v>
      </c>
      <c r="H41">
        <v>0.74912584519840197</v>
      </c>
      <c r="I41" t="s">
        <v>168</v>
      </c>
      <c r="J41" t="s">
        <v>168</v>
      </c>
      <c r="K41" t="s">
        <v>168</v>
      </c>
      <c r="L41" t="s">
        <v>168</v>
      </c>
      <c r="M41" t="s">
        <v>168</v>
      </c>
      <c r="N41" t="s">
        <v>168</v>
      </c>
      <c r="P41" t="str">
        <f t="shared" si="4"/>
        <v/>
      </c>
      <c r="Q41" t="str">
        <f t="shared" si="5"/>
        <v/>
      </c>
      <c r="R41" t="str">
        <f t="shared" si="6"/>
        <v/>
      </c>
      <c r="S41" t="str">
        <f t="shared" si="7"/>
        <v/>
      </c>
    </row>
    <row r="42" spans="1:19" x14ac:dyDescent="0.25">
      <c r="A42">
        <v>41</v>
      </c>
      <c r="B42" t="s">
        <v>57</v>
      </c>
      <c r="C42">
        <v>4.65113575206643E-2</v>
      </c>
      <c r="D42">
        <v>0.6986381211032</v>
      </c>
      <c r="E42">
        <v>0.94692059041132004</v>
      </c>
      <c r="F42">
        <v>4.4832833433136501E-2</v>
      </c>
      <c r="G42">
        <v>0.66708373357915196</v>
      </c>
      <c r="H42">
        <v>0.94641674909829598</v>
      </c>
      <c r="I42" t="s">
        <v>168</v>
      </c>
      <c r="J42" t="s">
        <v>168</v>
      </c>
      <c r="K42" t="s">
        <v>168</v>
      </c>
      <c r="L42" t="s">
        <v>168</v>
      </c>
      <c r="M42" t="s">
        <v>168</v>
      </c>
      <c r="N42" t="s">
        <v>168</v>
      </c>
      <c r="P42" t="str">
        <f t="shared" si="4"/>
        <v/>
      </c>
      <c r="Q42" t="str">
        <f t="shared" si="5"/>
        <v/>
      </c>
      <c r="R42" t="str">
        <f t="shared" si="6"/>
        <v/>
      </c>
      <c r="S42" t="str">
        <f t="shared" si="7"/>
        <v/>
      </c>
    </row>
    <row r="43" spans="1:19" x14ac:dyDescent="0.25">
      <c r="A43">
        <v>42</v>
      </c>
      <c r="B43" t="s">
        <v>55</v>
      </c>
      <c r="C43">
        <v>-9.6686651752393202E-2</v>
      </c>
      <c r="D43">
        <v>0.69915971215513395</v>
      </c>
      <c r="E43">
        <v>0.89001139214096903</v>
      </c>
      <c r="F43">
        <v>-7.9223551507004594E-2</v>
      </c>
      <c r="G43">
        <v>0.66803179040237703</v>
      </c>
      <c r="H43">
        <v>0.905598217746312</v>
      </c>
      <c r="I43" t="s">
        <v>168</v>
      </c>
      <c r="J43" t="s">
        <v>168</v>
      </c>
      <c r="K43" t="s">
        <v>168</v>
      </c>
      <c r="L43" t="s">
        <v>168</v>
      </c>
      <c r="M43" t="s">
        <v>168</v>
      </c>
      <c r="N43" t="s">
        <v>168</v>
      </c>
      <c r="P43" t="str">
        <f t="shared" si="4"/>
        <v/>
      </c>
      <c r="Q43" t="str">
        <f t="shared" si="5"/>
        <v/>
      </c>
      <c r="R43" t="str">
        <f t="shared" si="6"/>
        <v/>
      </c>
      <c r="S43" t="str">
        <f t="shared" si="7"/>
        <v/>
      </c>
    </row>
    <row r="44" spans="1:19" x14ac:dyDescent="0.25">
      <c r="A44">
        <v>43</v>
      </c>
      <c r="B44" t="s">
        <v>51</v>
      </c>
      <c r="C44">
        <v>1.03762232366072</v>
      </c>
      <c r="D44">
        <v>1.2123736218315899</v>
      </c>
      <c r="E44">
        <v>0.39207511496859898</v>
      </c>
      <c r="F44">
        <v>1.0275407013644999</v>
      </c>
      <c r="G44">
        <v>1.1795859999352301</v>
      </c>
      <c r="H44">
        <v>0.38369800970344198</v>
      </c>
      <c r="I44" t="s">
        <v>168</v>
      </c>
      <c r="J44" t="s">
        <v>168</v>
      </c>
      <c r="K44" t="s">
        <v>168</v>
      </c>
      <c r="L44" t="s">
        <v>168</v>
      </c>
      <c r="M44" t="s">
        <v>168</v>
      </c>
      <c r="N44" t="s">
        <v>168</v>
      </c>
      <c r="P44" t="str">
        <f t="shared" si="4"/>
        <v/>
      </c>
      <c r="Q44" t="str">
        <f t="shared" si="5"/>
        <v/>
      </c>
      <c r="R44" t="str">
        <f t="shared" si="6"/>
        <v/>
      </c>
      <c r="S44" t="str">
        <f t="shared" si="7"/>
        <v/>
      </c>
    </row>
    <row r="45" spans="1:19" x14ac:dyDescent="0.25">
      <c r="A45">
        <v>44</v>
      </c>
      <c r="B45" t="s">
        <v>54</v>
      </c>
      <c r="C45">
        <v>0.94665232359286799</v>
      </c>
      <c r="D45">
        <v>0.96231275918039305</v>
      </c>
      <c r="E45">
        <v>0.32525012862644198</v>
      </c>
      <c r="F45">
        <v>0.984995438261698</v>
      </c>
      <c r="G45">
        <v>0.89782475645643101</v>
      </c>
      <c r="H45">
        <v>0.27260162463794801</v>
      </c>
      <c r="I45" t="s">
        <v>168</v>
      </c>
      <c r="J45" t="s">
        <v>168</v>
      </c>
      <c r="K45" t="s">
        <v>168</v>
      </c>
      <c r="L45" t="s">
        <v>168</v>
      </c>
      <c r="M45" t="s">
        <v>168</v>
      </c>
      <c r="N45" t="s">
        <v>168</v>
      </c>
      <c r="P45" t="str">
        <f t="shared" si="4"/>
        <v/>
      </c>
      <c r="Q45" t="str">
        <f t="shared" si="5"/>
        <v/>
      </c>
      <c r="R45" t="str">
        <f t="shared" si="6"/>
        <v/>
      </c>
      <c r="S45" t="str">
        <f t="shared" si="7"/>
        <v/>
      </c>
    </row>
    <row r="46" spans="1:19" x14ac:dyDescent="0.25">
      <c r="A46">
        <v>45</v>
      </c>
      <c r="B46" t="s">
        <v>56</v>
      </c>
      <c r="C46">
        <v>-0.17922811330004401</v>
      </c>
      <c r="D46">
        <v>0.84587045640116398</v>
      </c>
      <c r="E46">
        <v>0.83219596767898296</v>
      </c>
      <c r="F46">
        <v>-9.97878892839969E-2</v>
      </c>
      <c r="G46">
        <v>0.79506987660135098</v>
      </c>
      <c r="H46">
        <v>0.90012113394739801</v>
      </c>
      <c r="I46" t="s">
        <v>168</v>
      </c>
      <c r="J46" t="s">
        <v>168</v>
      </c>
      <c r="K46" t="s">
        <v>168</v>
      </c>
      <c r="L46" t="s">
        <v>168</v>
      </c>
      <c r="M46" t="s">
        <v>168</v>
      </c>
      <c r="N46" t="s">
        <v>168</v>
      </c>
      <c r="P46" t="str">
        <f t="shared" si="4"/>
        <v/>
      </c>
      <c r="Q46" t="str">
        <f t="shared" si="5"/>
        <v/>
      </c>
      <c r="R46" t="str">
        <f t="shared" si="6"/>
        <v/>
      </c>
      <c r="S46" t="str">
        <f t="shared" si="7"/>
        <v/>
      </c>
    </row>
    <row r="47" spans="1:19" x14ac:dyDescent="0.25">
      <c r="A47">
        <v>46</v>
      </c>
      <c r="B47" t="s">
        <v>60</v>
      </c>
      <c r="C47">
        <v>-6.5543510910265598E-2</v>
      </c>
      <c r="D47">
        <v>0.64085192995820495</v>
      </c>
      <c r="E47">
        <v>0.91853792797878497</v>
      </c>
      <c r="F47">
        <v>0.106862720229986</v>
      </c>
      <c r="G47">
        <v>0.60903134988426599</v>
      </c>
      <c r="H47">
        <v>0.860715515722279</v>
      </c>
      <c r="I47" t="s">
        <v>168</v>
      </c>
      <c r="J47" t="s">
        <v>168</v>
      </c>
      <c r="K47" t="s">
        <v>168</v>
      </c>
      <c r="L47" t="s">
        <v>168</v>
      </c>
      <c r="M47" t="s">
        <v>168</v>
      </c>
      <c r="N47" t="s">
        <v>168</v>
      </c>
      <c r="P47" t="str">
        <f t="shared" si="4"/>
        <v/>
      </c>
      <c r="Q47" t="str">
        <f t="shared" si="5"/>
        <v/>
      </c>
      <c r="R47" t="str">
        <f t="shared" si="6"/>
        <v/>
      </c>
      <c r="S47" t="str">
        <f t="shared" si="7"/>
        <v/>
      </c>
    </row>
    <row r="48" spans="1:19" x14ac:dyDescent="0.25">
      <c r="A48">
        <v>47</v>
      </c>
      <c r="B48" t="s">
        <v>48</v>
      </c>
      <c r="C48">
        <v>-0.58126275224528401</v>
      </c>
      <c r="D48">
        <v>0.740257713945495</v>
      </c>
      <c r="E48">
        <v>0.43232649957923602</v>
      </c>
      <c r="F48">
        <v>-0.50493901981282696</v>
      </c>
      <c r="G48">
        <v>0.706314692797822</v>
      </c>
      <c r="H48">
        <v>0.47467552134402602</v>
      </c>
      <c r="I48" t="s">
        <v>168</v>
      </c>
      <c r="J48" t="s">
        <v>168</v>
      </c>
      <c r="K48" t="s">
        <v>168</v>
      </c>
      <c r="L48" t="s">
        <v>168</v>
      </c>
      <c r="M48" t="s">
        <v>168</v>
      </c>
      <c r="N48" t="s">
        <v>168</v>
      </c>
      <c r="P48" t="str">
        <f t="shared" si="4"/>
        <v/>
      </c>
      <c r="Q48" t="str">
        <f t="shared" si="5"/>
        <v/>
      </c>
      <c r="R48" t="str">
        <f t="shared" si="6"/>
        <v/>
      </c>
      <c r="S48" t="str">
        <f t="shared" si="7"/>
        <v/>
      </c>
    </row>
    <row r="49" spans="1:19" x14ac:dyDescent="0.25">
      <c r="A49">
        <v>48</v>
      </c>
      <c r="B49" t="s">
        <v>50</v>
      </c>
      <c r="C49">
        <v>-0.86858203171413295</v>
      </c>
      <c r="D49">
        <v>0.820594013680783</v>
      </c>
      <c r="E49">
        <v>0.28983684175353702</v>
      </c>
      <c r="F49">
        <v>-0.68601284853706601</v>
      </c>
      <c r="G49">
        <v>0.76436148830108996</v>
      </c>
      <c r="H49">
        <v>0.36945328095783803</v>
      </c>
      <c r="I49" t="s">
        <v>168</v>
      </c>
      <c r="J49" t="s">
        <v>168</v>
      </c>
      <c r="K49" t="s">
        <v>168</v>
      </c>
      <c r="L49" t="s">
        <v>168</v>
      </c>
      <c r="M49" t="s">
        <v>168</v>
      </c>
      <c r="N49" t="s">
        <v>168</v>
      </c>
      <c r="P49" t="str">
        <f t="shared" si="4"/>
        <v/>
      </c>
      <c r="Q49" t="str">
        <f t="shared" si="5"/>
        <v/>
      </c>
      <c r="R49" t="str">
        <f t="shared" si="6"/>
        <v/>
      </c>
      <c r="S49" t="str">
        <f t="shared" si="7"/>
        <v/>
      </c>
    </row>
    <row r="50" spans="1:19" x14ac:dyDescent="0.25">
      <c r="A50">
        <v>49</v>
      </c>
      <c r="B50" t="s">
        <v>63</v>
      </c>
      <c r="C50">
        <v>-1.1461551511018999</v>
      </c>
      <c r="D50">
        <v>1.25241553017545</v>
      </c>
      <c r="E50">
        <v>0.360109922469251</v>
      </c>
      <c r="F50">
        <v>-0.54647136905500804</v>
      </c>
      <c r="G50">
        <v>1.1774888415400699</v>
      </c>
      <c r="H50">
        <v>0.64257683327926796</v>
      </c>
      <c r="I50" t="s">
        <v>168</v>
      </c>
      <c r="J50" t="s">
        <v>168</v>
      </c>
      <c r="K50" t="s">
        <v>168</v>
      </c>
      <c r="L50" t="s">
        <v>168</v>
      </c>
      <c r="M50" t="s">
        <v>168</v>
      </c>
      <c r="N50" t="s">
        <v>168</v>
      </c>
      <c r="P50" t="str">
        <f t="shared" si="4"/>
        <v/>
      </c>
      <c r="Q50" t="str">
        <f t="shared" si="5"/>
        <v/>
      </c>
      <c r="R50" t="str">
        <f t="shared" si="6"/>
        <v/>
      </c>
      <c r="S50" t="str">
        <f t="shared" si="7"/>
        <v/>
      </c>
    </row>
    <row r="51" spans="1:19" x14ac:dyDescent="0.25">
      <c r="A51">
        <v>50</v>
      </c>
      <c r="B51" t="s">
        <v>49</v>
      </c>
      <c r="C51">
        <v>1.3740992024348</v>
      </c>
      <c r="D51">
        <v>1.2193887196896001</v>
      </c>
      <c r="E51">
        <v>0.25979514782486202</v>
      </c>
      <c r="F51">
        <v>1.81692824906422</v>
      </c>
      <c r="G51">
        <v>1.1624874371138301</v>
      </c>
      <c r="H51">
        <v>0.11806061050717399</v>
      </c>
      <c r="I51" t="s">
        <v>168</v>
      </c>
      <c r="J51" t="s">
        <v>168</v>
      </c>
      <c r="K51" t="s">
        <v>168</v>
      </c>
      <c r="L51" t="s">
        <v>168</v>
      </c>
      <c r="M51" t="s">
        <v>168</v>
      </c>
      <c r="N51" t="s">
        <v>168</v>
      </c>
      <c r="P51" t="str">
        <f t="shared" si="4"/>
        <v/>
      </c>
      <c r="Q51" t="str">
        <f t="shared" si="5"/>
        <v/>
      </c>
      <c r="R51" t="str">
        <f t="shared" si="6"/>
        <v/>
      </c>
      <c r="S51" t="str">
        <f t="shared" si="7"/>
        <v/>
      </c>
    </row>
    <row r="52" spans="1:19" x14ac:dyDescent="0.25">
      <c r="A52">
        <v>51</v>
      </c>
      <c r="B52" t="s">
        <v>79</v>
      </c>
      <c r="C52">
        <v>-1.3260755955333701</v>
      </c>
      <c r="D52">
        <v>0.53388027165108698</v>
      </c>
      <c r="E52">
        <v>1.29972536364937E-2</v>
      </c>
      <c r="F52">
        <v>-1.4358317039903801</v>
      </c>
      <c r="G52">
        <v>0.50288526200189498</v>
      </c>
      <c r="H52">
        <v>4.3011430528746199E-3</v>
      </c>
      <c r="I52" t="s">
        <v>168</v>
      </c>
      <c r="J52" t="s">
        <v>168</v>
      </c>
      <c r="K52" t="s">
        <v>168</v>
      </c>
      <c r="L52" t="s">
        <v>168</v>
      </c>
      <c r="M52" t="s">
        <v>168</v>
      </c>
      <c r="N52" t="s">
        <v>168</v>
      </c>
      <c r="P52" t="str">
        <f t="shared" si="4"/>
        <v>*</v>
      </c>
      <c r="Q52" t="str">
        <f t="shared" si="5"/>
        <v>**</v>
      </c>
      <c r="R52" t="str">
        <f t="shared" si="6"/>
        <v/>
      </c>
      <c r="S52" t="str">
        <f t="shared" si="7"/>
        <v/>
      </c>
    </row>
    <row r="53" spans="1:19" x14ac:dyDescent="0.25">
      <c r="A53">
        <v>52</v>
      </c>
      <c r="B53" t="s">
        <v>72</v>
      </c>
      <c r="C53">
        <v>-1.5973008467276699</v>
      </c>
      <c r="D53">
        <v>0.57548302837431198</v>
      </c>
      <c r="E53">
        <v>5.5102851247663702E-3</v>
      </c>
      <c r="F53">
        <v>-1.6542265140275101</v>
      </c>
      <c r="G53">
        <v>0.54222352448507904</v>
      </c>
      <c r="H53">
        <v>2.2821714822847802E-3</v>
      </c>
      <c r="I53" t="s">
        <v>168</v>
      </c>
      <c r="J53" t="s">
        <v>168</v>
      </c>
      <c r="K53" t="s">
        <v>168</v>
      </c>
      <c r="L53" t="s">
        <v>168</v>
      </c>
      <c r="M53" t="s">
        <v>168</v>
      </c>
      <c r="N53" t="s">
        <v>168</v>
      </c>
      <c r="P53" t="str">
        <f t="shared" si="4"/>
        <v>**</v>
      </c>
      <c r="Q53" t="str">
        <f t="shared" si="5"/>
        <v>**</v>
      </c>
      <c r="R53" t="str">
        <f t="shared" si="6"/>
        <v/>
      </c>
      <c r="S53" t="str">
        <f t="shared" si="7"/>
        <v/>
      </c>
    </row>
    <row r="54" spans="1:19" x14ac:dyDescent="0.25">
      <c r="A54">
        <v>53</v>
      </c>
      <c r="B54" t="s">
        <v>75</v>
      </c>
      <c r="C54">
        <v>-1.1863503966903901</v>
      </c>
      <c r="D54">
        <v>0.61712090600223402</v>
      </c>
      <c r="E54">
        <v>5.4556022791151897E-2</v>
      </c>
      <c r="F54">
        <v>-1.28250417561248</v>
      </c>
      <c r="G54">
        <v>0.57782145201313295</v>
      </c>
      <c r="H54">
        <v>2.64492623226865E-2</v>
      </c>
      <c r="I54" t="s">
        <v>168</v>
      </c>
      <c r="J54" t="s">
        <v>168</v>
      </c>
      <c r="K54" t="s">
        <v>168</v>
      </c>
      <c r="L54" t="s">
        <v>168</v>
      </c>
      <c r="M54" t="s">
        <v>168</v>
      </c>
      <c r="N54" t="s">
        <v>168</v>
      </c>
      <c r="P54" t="str">
        <f t="shared" si="4"/>
        <v>^</v>
      </c>
      <c r="Q54" t="str">
        <f t="shared" si="5"/>
        <v>*</v>
      </c>
      <c r="R54" t="str">
        <f t="shared" si="6"/>
        <v/>
      </c>
      <c r="S54" t="str">
        <f t="shared" si="7"/>
        <v/>
      </c>
    </row>
    <row r="55" spans="1:19" x14ac:dyDescent="0.25">
      <c r="A55">
        <v>54</v>
      </c>
      <c r="B55" t="s">
        <v>78</v>
      </c>
      <c r="C55">
        <v>-1.10892371499719</v>
      </c>
      <c r="D55">
        <v>0.53136302350463704</v>
      </c>
      <c r="E55">
        <v>3.6893394057427198E-2</v>
      </c>
      <c r="F55">
        <v>-1.22153836436575</v>
      </c>
      <c r="G55">
        <v>0.500677363655045</v>
      </c>
      <c r="H55">
        <v>1.46965544111777E-2</v>
      </c>
      <c r="I55" t="s">
        <v>168</v>
      </c>
      <c r="J55" t="s">
        <v>168</v>
      </c>
      <c r="K55" t="s">
        <v>168</v>
      </c>
      <c r="L55" t="s">
        <v>168</v>
      </c>
      <c r="M55" t="s">
        <v>168</v>
      </c>
      <c r="N55" t="s">
        <v>168</v>
      </c>
      <c r="P55" t="str">
        <f t="shared" si="4"/>
        <v>*</v>
      </c>
      <c r="Q55" t="str">
        <f t="shared" si="5"/>
        <v>*</v>
      </c>
      <c r="R55" t="str">
        <f t="shared" si="6"/>
        <v/>
      </c>
      <c r="S55" t="str">
        <f t="shared" si="7"/>
        <v/>
      </c>
    </row>
    <row r="56" spans="1:19" x14ac:dyDescent="0.25">
      <c r="A56">
        <v>55</v>
      </c>
      <c r="B56" t="s">
        <v>71</v>
      </c>
      <c r="C56">
        <v>-0.80639082536809303</v>
      </c>
      <c r="D56">
        <v>0.72246603844867696</v>
      </c>
      <c r="E56">
        <v>0.264351797745427</v>
      </c>
      <c r="F56">
        <v>-0.82460293235397997</v>
      </c>
      <c r="G56">
        <v>0.67912881762047395</v>
      </c>
      <c r="H56">
        <v>0.22466870606245801</v>
      </c>
      <c r="I56" t="s">
        <v>168</v>
      </c>
      <c r="J56" t="s">
        <v>168</v>
      </c>
      <c r="K56" t="s">
        <v>168</v>
      </c>
      <c r="L56" t="s">
        <v>168</v>
      </c>
      <c r="M56" t="s">
        <v>168</v>
      </c>
      <c r="N56" t="s">
        <v>168</v>
      </c>
      <c r="P56" t="str">
        <f t="shared" si="4"/>
        <v/>
      </c>
      <c r="Q56" t="str">
        <f t="shared" si="5"/>
        <v/>
      </c>
      <c r="R56" t="str">
        <f t="shared" si="6"/>
        <v/>
      </c>
      <c r="S56" t="str">
        <f t="shared" si="7"/>
        <v/>
      </c>
    </row>
    <row r="57" spans="1:19" x14ac:dyDescent="0.25">
      <c r="A57">
        <v>56</v>
      </c>
      <c r="B57" t="s">
        <v>70</v>
      </c>
      <c r="C57">
        <v>-1.0637153153018599</v>
      </c>
      <c r="D57">
        <v>0.56309419417890405</v>
      </c>
      <c r="E57">
        <v>5.8884599188582E-2</v>
      </c>
      <c r="F57">
        <v>-1.13471972574623</v>
      </c>
      <c r="G57">
        <v>0.52558838254774498</v>
      </c>
      <c r="H57">
        <v>3.0853944743372601E-2</v>
      </c>
      <c r="I57" t="s">
        <v>168</v>
      </c>
      <c r="J57" t="s">
        <v>168</v>
      </c>
      <c r="K57" t="s">
        <v>168</v>
      </c>
      <c r="L57" t="s">
        <v>168</v>
      </c>
      <c r="M57" t="s">
        <v>168</v>
      </c>
      <c r="N57" t="s">
        <v>168</v>
      </c>
      <c r="P57" t="str">
        <f t="shared" si="4"/>
        <v>^</v>
      </c>
      <c r="Q57" t="str">
        <f t="shared" si="5"/>
        <v>*</v>
      </c>
      <c r="R57" t="str">
        <f t="shared" si="6"/>
        <v/>
      </c>
      <c r="S57" t="str">
        <f t="shared" si="7"/>
        <v/>
      </c>
    </row>
    <row r="58" spans="1:19" x14ac:dyDescent="0.25">
      <c r="A58">
        <v>57</v>
      </c>
      <c r="B58" t="s">
        <v>84</v>
      </c>
      <c r="C58">
        <v>-0.93930176028478995</v>
      </c>
      <c r="D58">
        <v>0.58261106467003898</v>
      </c>
      <c r="E58">
        <v>0.10691237593548999</v>
      </c>
      <c r="F58">
        <v>-1.1579634769293501</v>
      </c>
      <c r="G58">
        <v>0.54705384206227603</v>
      </c>
      <c r="H58">
        <v>3.4283048965464302E-2</v>
      </c>
      <c r="I58" t="s">
        <v>168</v>
      </c>
      <c r="J58" t="s">
        <v>168</v>
      </c>
      <c r="K58" t="s">
        <v>168</v>
      </c>
      <c r="L58" t="s">
        <v>168</v>
      </c>
      <c r="M58" t="s">
        <v>168</v>
      </c>
      <c r="N58" t="s">
        <v>168</v>
      </c>
      <c r="P58" t="str">
        <f t="shared" si="4"/>
        <v/>
      </c>
      <c r="Q58" t="str">
        <f t="shared" si="5"/>
        <v>*</v>
      </c>
      <c r="R58" t="str">
        <f t="shared" si="6"/>
        <v/>
      </c>
      <c r="S58" t="str">
        <f t="shared" si="7"/>
        <v/>
      </c>
    </row>
    <row r="59" spans="1:19" x14ac:dyDescent="0.25">
      <c r="A59">
        <v>58</v>
      </c>
      <c r="B59" t="s">
        <v>82</v>
      </c>
      <c r="C59">
        <v>-1.13634847005666</v>
      </c>
      <c r="D59">
        <v>0.58442566954084196</v>
      </c>
      <c r="E59">
        <v>5.1849048642252898E-2</v>
      </c>
      <c r="F59">
        <v>-1.28096337729555</v>
      </c>
      <c r="G59">
        <v>0.54991640914195905</v>
      </c>
      <c r="H59">
        <v>1.98390310173902E-2</v>
      </c>
      <c r="I59" t="s">
        <v>168</v>
      </c>
      <c r="J59" t="s">
        <v>168</v>
      </c>
      <c r="K59" t="s">
        <v>168</v>
      </c>
      <c r="L59" t="s">
        <v>168</v>
      </c>
      <c r="M59" t="s">
        <v>168</v>
      </c>
      <c r="N59" t="s">
        <v>168</v>
      </c>
      <c r="P59" t="str">
        <f t="shared" si="4"/>
        <v>^</v>
      </c>
      <c r="Q59" t="str">
        <f t="shared" si="5"/>
        <v>*</v>
      </c>
      <c r="R59" t="str">
        <f t="shared" si="6"/>
        <v/>
      </c>
      <c r="S59" t="str">
        <f t="shared" si="7"/>
        <v/>
      </c>
    </row>
    <row r="60" spans="1:19" x14ac:dyDescent="0.25">
      <c r="A60">
        <v>59</v>
      </c>
      <c r="B60" t="s">
        <v>74</v>
      </c>
      <c r="C60">
        <v>-0.85471659379161802</v>
      </c>
      <c r="D60">
        <v>0.57714550942920295</v>
      </c>
      <c r="E60">
        <v>0.138623152383099</v>
      </c>
      <c r="F60">
        <v>-1.01026125966784</v>
      </c>
      <c r="G60">
        <v>0.54248853431608202</v>
      </c>
      <c r="H60">
        <v>6.2564746656847095E-2</v>
      </c>
      <c r="I60" t="s">
        <v>168</v>
      </c>
      <c r="J60" t="s">
        <v>168</v>
      </c>
      <c r="K60" t="s">
        <v>168</v>
      </c>
      <c r="L60" t="s">
        <v>168</v>
      </c>
      <c r="M60" t="s">
        <v>168</v>
      </c>
      <c r="N60" t="s">
        <v>168</v>
      </c>
      <c r="P60" t="str">
        <f t="shared" si="4"/>
        <v/>
      </c>
      <c r="Q60" t="str">
        <f t="shared" si="5"/>
        <v>^</v>
      </c>
      <c r="R60" t="str">
        <f t="shared" si="6"/>
        <v/>
      </c>
      <c r="S60" t="str">
        <f t="shared" si="7"/>
        <v/>
      </c>
    </row>
    <row r="61" spans="1:19" x14ac:dyDescent="0.25">
      <c r="A61">
        <v>60</v>
      </c>
      <c r="B61" t="s">
        <v>77</v>
      </c>
      <c r="C61">
        <v>-1.1310197456874</v>
      </c>
      <c r="D61">
        <v>0.54783033554274196</v>
      </c>
      <c r="E61">
        <v>3.8966181547465603E-2</v>
      </c>
      <c r="F61">
        <v>-1.34799816668928</v>
      </c>
      <c r="G61">
        <v>0.51664809653391497</v>
      </c>
      <c r="H61">
        <v>9.0774743627959602E-3</v>
      </c>
      <c r="I61" t="s">
        <v>168</v>
      </c>
      <c r="J61" t="s">
        <v>168</v>
      </c>
      <c r="K61" t="s">
        <v>168</v>
      </c>
      <c r="L61" t="s">
        <v>168</v>
      </c>
      <c r="M61" t="s">
        <v>168</v>
      </c>
      <c r="N61" t="s">
        <v>168</v>
      </c>
      <c r="P61" t="str">
        <f t="shared" si="4"/>
        <v>*</v>
      </c>
      <c r="Q61" t="str">
        <f t="shared" si="5"/>
        <v>**</v>
      </c>
      <c r="R61" t="str">
        <f t="shared" si="6"/>
        <v/>
      </c>
      <c r="S61" t="str">
        <f t="shared" si="7"/>
        <v/>
      </c>
    </row>
    <row r="62" spans="1:19" x14ac:dyDescent="0.25">
      <c r="A62">
        <v>61</v>
      </c>
      <c r="B62" t="s">
        <v>68</v>
      </c>
      <c r="C62">
        <v>-0.29998463946174497</v>
      </c>
      <c r="D62">
        <v>0.80629250784977202</v>
      </c>
      <c r="E62">
        <v>0.70985237959786296</v>
      </c>
      <c r="F62">
        <v>-0.42941583621219798</v>
      </c>
      <c r="G62">
        <v>0.75094896923671395</v>
      </c>
      <c r="H62">
        <v>0.567436530955719</v>
      </c>
      <c r="I62" t="s">
        <v>168</v>
      </c>
      <c r="J62" t="s">
        <v>168</v>
      </c>
      <c r="K62" t="s">
        <v>168</v>
      </c>
      <c r="L62" t="s">
        <v>168</v>
      </c>
      <c r="M62" t="s">
        <v>168</v>
      </c>
      <c r="N62" t="s">
        <v>168</v>
      </c>
      <c r="P62" t="str">
        <f t="shared" si="4"/>
        <v/>
      </c>
      <c r="Q62" t="str">
        <f t="shared" si="5"/>
        <v/>
      </c>
      <c r="R62" t="str">
        <f t="shared" si="6"/>
        <v/>
      </c>
      <c r="S62" t="str">
        <f t="shared" si="7"/>
        <v/>
      </c>
    </row>
    <row r="63" spans="1:19" x14ac:dyDescent="0.25">
      <c r="A63">
        <v>62</v>
      </c>
      <c r="B63" t="s">
        <v>76</v>
      </c>
      <c r="C63">
        <v>-1.5997138973937901</v>
      </c>
      <c r="D63">
        <v>0.64447357472120403</v>
      </c>
      <c r="E63">
        <v>1.3057306083592899E-2</v>
      </c>
      <c r="F63">
        <v>-1.6462905020970799</v>
      </c>
      <c r="G63">
        <v>0.606040034783079</v>
      </c>
      <c r="H63">
        <v>6.5981869260919703E-3</v>
      </c>
      <c r="I63" t="s">
        <v>168</v>
      </c>
      <c r="J63" t="s">
        <v>168</v>
      </c>
      <c r="K63" t="s">
        <v>168</v>
      </c>
      <c r="L63" t="s">
        <v>168</v>
      </c>
      <c r="M63" t="s">
        <v>168</v>
      </c>
      <c r="N63" t="s">
        <v>168</v>
      </c>
      <c r="P63" t="str">
        <f t="shared" si="4"/>
        <v>*</v>
      </c>
      <c r="Q63" t="str">
        <f t="shared" si="5"/>
        <v>**</v>
      </c>
      <c r="R63" t="str">
        <f t="shared" si="6"/>
        <v/>
      </c>
      <c r="S63" t="str">
        <f t="shared" si="7"/>
        <v/>
      </c>
    </row>
    <row r="64" spans="1:19" x14ac:dyDescent="0.25">
      <c r="A64">
        <v>63</v>
      </c>
      <c r="B64" t="s">
        <v>80</v>
      </c>
      <c r="C64">
        <v>-1.0990349007537299</v>
      </c>
      <c r="D64">
        <v>0.65644738191336005</v>
      </c>
      <c r="E64">
        <v>9.4088098985430593E-2</v>
      </c>
      <c r="F64">
        <v>-1.0927697135344301</v>
      </c>
      <c r="G64">
        <v>0.608248918062119</v>
      </c>
      <c r="H64">
        <v>7.2401832797181195E-2</v>
      </c>
      <c r="I64" t="s">
        <v>168</v>
      </c>
      <c r="J64" t="s">
        <v>168</v>
      </c>
      <c r="K64" t="s">
        <v>168</v>
      </c>
      <c r="L64" t="s">
        <v>168</v>
      </c>
      <c r="M64" t="s">
        <v>168</v>
      </c>
      <c r="N64" t="s">
        <v>168</v>
      </c>
      <c r="P64" t="str">
        <f t="shared" si="4"/>
        <v>^</v>
      </c>
      <c r="Q64" t="str">
        <f t="shared" si="5"/>
        <v>^</v>
      </c>
      <c r="R64" t="str">
        <f t="shared" si="6"/>
        <v/>
      </c>
      <c r="S64" t="str">
        <f t="shared" si="7"/>
        <v/>
      </c>
    </row>
    <row r="65" spans="1:19" x14ac:dyDescent="0.25">
      <c r="A65">
        <v>64</v>
      </c>
      <c r="B65" t="s">
        <v>81</v>
      </c>
      <c r="C65">
        <v>-1.37791429078051</v>
      </c>
      <c r="D65">
        <v>0.57806834118774997</v>
      </c>
      <c r="E65">
        <v>1.7141760817606901E-2</v>
      </c>
      <c r="F65">
        <v>-1.44003609523297</v>
      </c>
      <c r="G65">
        <v>0.54516479970167697</v>
      </c>
      <c r="H65">
        <v>8.2547281951730802E-3</v>
      </c>
      <c r="I65" t="s">
        <v>168</v>
      </c>
      <c r="J65" t="s">
        <v>168</v>
      </c>
      <c r="K65" t="s">
        <v>168</v>
      </c>
      <c r="L65" t="s">
        <v>168</v>
      </c>
      <c r="M65" t="s">
        <v>168</v>
      </c>
      <c r="N65" t="s">
        <v>168</v>
      </c>
      <c r="P65" t="str">
        <f t="shared" si="4"/>
        <v>*</v>
      </c>
      <c r="Q65" t="str">
        <f t="shared" si="5"/>
        <v>**</v>
      </c>
      <c r="R65" t="str">
        <f t="shared" si="6"/>
        <v/>
      </c>
      <c r="S65" t="str">
        <f t="shared" si="7"/>
        <v/>
      </c>
    </row>
    <row r="66" spans="1:19" x14ac:dyDescent="0.25">
      <c r="A66">
        <v>65</v>
      </c>
      <c r="B66" t="s">
        <v>69</v>
      </c>
      <c r="C66">
        <v>-0.69431379711416297</v>
      </c>
      <c r="D66">
        <v>1.6230753044403201</v>
      </c>
      <c r="E66">
        <v>0.66881370229007298</v>
      </c>
      <c r="F66">
        <v>-1.0468180771306099</v>
      </c>
      <c r="G66">
        <v>1.52093623754499</v>
      </c>
      <c r="H66">
        <v>0.49128140678148202</v>
      </c>
      <c r="I66" t="s">
        <v>168</v>
      </c>
      <c r="J66" t="s">
        <v>168</v>
      </c>
      <c r="K66" t="s">
        <v>168</v>
      </c>
      <c r="L66" t="s">
        <v>168</v>
      </c>
      <c r="M66" t="s">
        <v>168</v>
      </c>
      <c r="N66" t="s">
        <v>168</v>
      </c>
      <c r="P66" t="str">
        <f t="shared" si="4"/>
        <v/>
      </c>
      <c r="Q66" t="str">
        <f t="shared" si="5"/>
        <v/>
      </c>
      <c r="R66" t="str">
        <f t="shared" si="6"/>
        <v/>
      </c>
      <c r="S66" t="str">
        <f t="shared" si="7"/>
        <v/>
      </c>
    </row>
    <row r="67" spans="1:19" x14ac:dyDescent="0.25">
      <c r="A67">
        <v>66</v>
      </c>
      <c r="B67" t="s">
        <v>73</v>
      </c>
      <c r="C67">
        <v>-1.14571764850309</v>
      </c>
      <c r="D67">
        <v>0.89339773102734599</v>
      </c>
      <c r="E67">
        <v>0.19969278926237999</v>
      </c>
      <c r="F67">
        <v>-0.71457316599352905</v>
      </c>
      <c r="G67">
        <v>0.81750598515983697</v>
      </c>
      <c r="H67">
        <v>0.38206966960263999</v>
      </c>
      <c r="I67" t="s">
        <v>168</v>
      </c>
      <c r="J67" t="s">
        <v>168</v>
      </c>
      <c r="K67" t="s">
        <v>168</v>
      </c>
      <c r="L67" t="s">
        <v>168</v>
      </c>
      <c r="M67" t="s">
        <v>168</v>
      </c>
      <c r="N67" t="s">
        <v>168</v>
      </c>
      <c r="P67" t="str">
        <f t="shared" si="4"/>
        <v/>
      </c>
      <c r="Q67" t="str">
        <f t="shared" si="5"/>
        <v/>
      </c>
      <c r="R67" t="str">
        <f t="shared" si="6"/>
        <v/>
      </c>
      <c r="S67" t="str">
        <f t="shared" si="7"/>
        <v/>
      </c>
    </row>
    <row r="68" spans="1:19" x14ac:dyDescent="0.25">
      <c r="B68" t="s">
        <v>83</v>
      </c>
      <c r="C68">
        <v>-2.1849944210425498</v>
      </c>
      <c r="D68">
        <v>1.1762725696434</v>
      </c>
      <c r="E68">
        <v>6.3231819719082594E-2</v>
      </c>
      <c r="F68">
        <v>-1.86641279672991</v>
      </c>
      <c r="G68">
        <v>1.12015581221852</v>
      </c>
      <c r="H68">
        <v>9.5671953814024102E-2</v>
      </c>
      <c r="I68" t="s">
        <v>168</v>
      </c>
      <c r="J68" t="s">
        <v>168</v>
      </c>
      <c r="K68" t="s">
        <v>168</v>
      </c>
      <c r="L68" t="s">
        <v>168</v>
      </c>
      <c r="M68" t="s">
        <v>168</v>
      </c>
      <c r="N68" t="s">
        <v>168</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0" bestFit="1" customWidth="1"/>
    <col min="2" max="2" width="23.140625" style="10" bestFit="1" customWidth="1"/>
    <col min="3" max="11" width="15.7109375" style="19" customWidth="1"/>
    <col min="12" max="16384" width="9.140625" style="10"/>
  </cols>
  <sheetData>
    <row r="1" spans="2:12" ht="19.5" thickBot="1" x14ac:dyDescent="0.35">
      <c r="B1" s="124" t="s">
        <v>627</v>
      </c>
      <c r="C1" s="124"/>
      <c r="D1" s="124"/>
      <c r="E1" s="124"/>
      <c r="F1" s="124"/>
      <c r="G1" s="124"/>
      <c r="H1" s="124"/>
      <c r="I1" s="124"/>
      <c r="J1" s="124"/>
      <c r="K1" s="124"/>
    </row>
    <row r="2" spans="2:12" x14ac:dyDescent="0.25">
      <c r="C2" s="12" t="s">
        <v>159</v>
      </c>
      <c r="D2" s="13" t="s">
        <v>160</v>
      </c>
      <c r="E2" s="13" t="s">
        <v>161</v>
      </c>
      <c r="F2" s="12" t="s">
        <v>162</v>
      </c>
      <c r="G2" s="13" t="s">
        <v>163</v>
      </c>
      <c r="H2" s="13" t="s">
        <v>164</v>
      </c>
      <c r="I2" s="12" t="s">
        <v>165</v>
      </c>
      <c r="J2" s="13" t="s">
        <v>166</v>
      </c>
      <c r="K2" s="13" t="s">
        <v>167</v>
      </c>
    </row>
    <row r="3" spans="2:12" x14ac:dyDescent="0.25">
      <c r="B3" s="112" t="s">
        <v>122</v>
      </c>
      <c r="C3" s="14" t="str">
        <f>_xlfn.CONCAT(FIXED(VLOOKUP($L3,outW!$B:N,2,0),4)," ",VLOOKUP($L3,outW!$B:$Z,15,0))</f>
        <v xml:space="preserve">0.0043 </v>
      </c>
      <c r="D3" s="25" t="str">
        <f>_xlfn.CONCAT(FIXED(VLOOKUP($L3,outWF!$B:O,2,0),4)," ",VLOOKUP($L3,outWF!$B:$Z,15,0))</f>
        <v xml:space="preserve">0.1248 </v>
      </c>
      <c r="E3" s="25" t="str">
        <f>_xlfn.CONCAT(FIXED(VLOOKUP($L3,outWM!$B:P,2,0),4)," ",VLOOKUP($L3,outWM!$B:$Z,15,0))</f>
        <v xml:space="preserve">-0.1964 </v>
      </c>
      <c r="F3" s="14" t="str">
        <f>_xlfn.CONCAT(FIXED(VLOOKUP($L3,outB!$B:Q,2,0),4)," ",VLOOKUP($L3,outB!$B:$Z,15,0))</f>
        <v xml:space="preserve">0.0043 </v>
      </c>
      <c r="G3" s="25" t="str">
        <f>_xlfn.CONCAT(FIXED(VLOOKUP($L3,outBF!$B:R,2,0),4)," ",VLOOKUP($L3,outBF!$B:$Z,15,0))</f>
        <v xml:space="preserve">-0.1098 </v>
      </c>
      <c r="H3" s="25" t="str">
        <f>_xlfn.CONCAT(FIXED(VLOOKUP($L3,outBM!$B:S,2,0),4)," ",VLOOKUP($L3,outBM!$B:$Z,15,0))</f>
        <v xml:space="preserve">-0.2186 </v>
      </c>
      <c r="I3" s="14" t="str">
        <f>_xlfn.CONCAT(FIXED(VLOOKUP($L3,outH!$B:T,2,0),4)," ",VLOOKUP($L3,outH!$B:$Z,15,0))</f>
        <v xml:space="preserve">-0.1430 </v>
      </c>
      <c r="J3" s="25" t="str">
        <f>_xlfn.CONCAT(FIXED(VLOOKUP($L3,outHF!$B:U,2,0),4)," ",VLOOKUP($L3,outHF!$B:$Z,15,0))</f>
        <v xml:space="preserve">0.1174 </v>
      </c>
      <c r="K3" s="25" t="str">
        <f>_xlfn.CONCAT(FIXED(VLOOKUP($L3,outHM!$B:V,2,0),4)," ",VLOOKUP($L3,outHM!$B:$Z,15,0))</f>
        <v xml:space="preserve">-0.4634 </v>
      </c>
      <c r="L3" s="10" t="s">
        <v>119</v>
      </c>
    </row>
    <row r="4" spans="2:12" x14ac:dyDescent="0.25">
      <c r="B4" s="113" t="s">
        <v>1</v>
      </c>
      <c r="C4" s="12" t="str">
        <f>_xlfn.CONCAT("(",FIXED(VLOOKUP($L3,outW!$B:G,3,0),4),")")</f>
        <v>(0.0808)</v>
      </c>
      <c r="D4" s="26" t="str">
        <f>_xlfn.CONCAT("(",FIXED(VLOOKUP($L3,outWF!$B:H,3,0),4),")")</f>
        <v>(0.1006)</v>
      </c>
      <c r="E4" s="26" t="str">
        <f>_xlfn.CONCAT("(",FIXED(VLOOKUP($L3,outWM!$B:I,3,0),4),")")</f>
        <v>(0.1407)</v>
      </c>
      <c r="F4" s="12" t="str">
        <f>_xlfn.CONCAT("(",FIXED(VLOOKUP($L3,outB!$B:J,3,0),4),")")</f>
        <v>(0.0808)</v>
      </c>
      <c r="G4" s="26" t="str">
        <f>_xlfn.CONCAT("(",FIXED(VLOOKUP($L3,outBF!$B:K,3,0),4),")")</f>
        <v>(0.1493)</v>
      </c>
      <c r="H4" s="26" t="str">
        <f>_xlfn.CONCAT("(",FIXED(VLOOKUP($L3,outBM!$B:L,3,0),4),")")</f>
        <v>(0.2181)</v>
      </c>
      <c r="I4" s="12" t="str">
        <f>_xlfn.CONCAT("(",FIXED(VLOOKUP($L3,outH!$B:M,3,0),4),")")</f>
        <v>(0.1607)</v>
      </c>
      <c r="J4" s="26" t="str">
        <f>_xlfn.CONCAT("(",FIXED(VLOOKUP($L3,outHF!$B:N,3,0),4),")")</f>
        <v>(0.1988)</v>
      </c>
      <c r="K4" s="26" t="str">
        <f>_xlfn.CONCAT("(",FIXED(VLOOKUP($L3,outHM!$B:O,3,0),4),")")</f>
        <v>(0.2826)</v>
      </c>
    </row>
    <row r="5" spans="2:12" x14ac:dyDescent="0.25">
      <c r="B5" s="112" t="s">
        <v>0</v>
      </c>
      <c r="C5" s="14" t="str">
        <f>_xlfn.CONCAT(FIXED(VLOOKUP($L5,outW!$B:N,2,0),4)," ",VLOOKUP($L5,outW!$B:$Z,15,0))</f>
        <v>-0.0614 ^</v>
      </c>
      <c r="D5" s="25" t="str">
        <f>_xlfn.CONCAT(FIXED(VLOOKUP($L5,outWF!$B:O,2,0),4)," ",VLOOKUP($L5,outWF!$B:$Z,15,0))</f>
        <v xml:space="preserve">-0.0781 </v>
      </c>
      <c r="E5" s="25" t="str">
        <f>_xlfn.CONCAT(FIXED(VLOOKUP($L5,outWM!$B:P,2,0),4)," ",VLOOKUP($L5,outWM!$B:$Z,15,0))</f>
        <v xml:space="preserve">-0.0344 </v>
      </c>
      <c r="F5" s="14" t="str">
        <f>_xlfn.CONCAT(FIXED(VLOOKUP($L5,outB!$B:Q,2,0),4)," ",VLOOKUP($L5,outB!$B:$Z,15,0))</f>
        <v>-0.0614 ^</v>
      </c>
      <c r="G5" s="25" t="str">
        <f>_xlfn.CONCAT(FIXED(VLOOKUP($L5,outBF!$B:R,2,0),4)," ",VLOOKUP($L5,outBF!$B:$Z,15,0))</f>
        <v xml:space="preserve">0.0578 </v>
      </c>
      <c r="H5" s="25" t="str">
        <f>_xlfn.CONCAT(FIXED(VLOOKUP($L5,outBM!$B:S,2,0),4)," ",VLOOKUP($L5,outBM!$B:$Z,15,0))</f>
        <v xml:space="preserve">-0.0106 </v>
      </c>
      <c r="I5" s="14" t="str">
        <f>_xlfn.CONCAT(FIXED(VLOOKUP($L5,outH!$B:T,2,0),4)," ",VLOOKUP($L5,outH!$B:$Z,15,0))</f>
        <v xml:space="preserve">-0.0273 </v>
      </c>
      <c r="J5" s="25" t="str">
        <f>_xlfn.CONCAT(FIXED(VLOOKUP($L5,outHF!$B:U,2,0),4)," ",VLOOKUP($L5,outHF!$B:$Z,15,0))</f>
        <v xml:space="preserve">-0.0317 </v>
      </c>
      <c r="K5" s="25" t="str">
        <f>_xlfn.CONCAT(FIXED(VLOOKUP($L5,outHM!$B:V,2,0),4)," ",VLOOKUP($L5,outHM!$B:$Z,15,0))</f>
        <v xml:space="preserve">-0.0387 </v>
      </c>
      <c r="L5" s="10" t="s">
        <v>10</v>
      </c>
    </row>
    <row r="6" spans="2:12" x14ac:dyDescent="0.25">
      <c r="B6" s="113" t="s">
        <v>1</v>
      </c>
      <c r="C6" s="12" t="str">
        <f>_xlfn.CONCAT("(",FIXED(VLOOKUP($L5,outW!$B:G,3,0),4),")")</f>
        <v>(0.0356)</v>
      </c>
      <c r="D6" s="26" t="str">
        <f>_xlfn.CONCAT("(",FIXED(VLOOKUP($L5,outWF!$B:H,3,0),4),")")</f>
        <v>(0.0565)</v>
      </c>
      <c r="E6" s="26" t="str">
        <f>_xlfn.CONCAT("(",FIXED(VLOOKUP($L5,outWM!$B:I,3,0),4),")")</f>
        <v>(0.0468)</v>
      </c>
      <c r="F6" s="12" t="str">
        <f>_xlfn.CONCAT("(",FIXED(VLOOKUP($L5,outB!$B:J,3,0),4),")")</f>
        <v>(0.0356)</v>
      </c>
      <c r="G6" s="26" t="str">
        <f>_xlfn.CONCAT("(",FIXED(VLOOKUP($L5,outBF!$B:K,3,0),4),")")</f>
        <v>(0.0576)</v>
      </c>
      <c r="H6" s="26" t="str">
        <f>_xlfn.CONCAT("(",FIXED(VLOOKUP($L5,outBM!$B:L,3,0),4),")")</f>
        <v>(0.0574)</v>
      </c>
      <c r="I6" s="12" t="str">
        <f>_xlfn.CONCAT("(",FIXED(VLOOKUP($L5,outH!$B:M,3,0),4),")")</f>
        <v>(0.0542)</v>
      </c>
      <c r="J6" s="26" t="str">
        <f>_xlfn.CONCAT("(",FIXED(VLOOKUP($L5,outHF!$B:N,3,0),4),")")</f>
        <v>(0.0820)</v>
      </c>
      <c r="K6" s="26" t="str">
        <f>_xlfn.CONCAT("(",FIXED(VLOOKUP($L5,outHM!$B:O,3,0),4),")")</f>
        <v>(0.0757)</v>
      </c>
    </row>
    <row r="7" spans="2:12" x14ac:dyDescent="0.25">
      <c r="B7" s="112" t="s">
        <v>2</v>
      </c>
      <c r="C7" s="14" t="str">
        <f>_xlfn.CONCAT(FIXED(VLOOKUP($L7,outW!$B:N,2,0),4)," ",VLOOKUP($L7,outW!$B:$Z,15,0))</f>
        <v xml:space="preserve">-0.0351 </v>
      </c>
      <c r="D7" s="25" t="str">
        <f>_xlfn.CONCAT(FIXED(VLOOKUP($L7,outWF!$B:O,2,0),4)," ",VLOOKUP($L7,outWF!$B:$Z,15,0))</f>
        <v>-0.1225 *</v>
      </c>
      <c r="E7" s="25" t="str">
        <f>_xlfn.CONCAT(FIXED(VLOOKUP($L7,outWM!$B:P,2,0),4)," ",VLOOKUP($L7,outWM!$B:$Z,15,0))</f>
        <v xml:space="preserve">0.0630 </v>
      </c>
      <c r="F7" s="14" t="str">
        <f>_xlfn.CONCAT(FIXED(VLOOKUP($L7,outB!$B:Q,2,0),4)," ",VLOOKUP($L7,outB!$B:$Z,15,0))</f>
        <v xml:space="preserve">-0.0351 </v>
      </c>
      <c r="G7" s="25" t="str">
        <f>_xlfn.CONCAT(FIXED(VLOOKUP($L7,outBF!$B:R,2,0),4)," ",VLOOKUP($L7,outBF!$B:$Z,15,0))</f>
        <v>-0.1118 ^</v>
      </c>
      <c r="H7" s="25" t="str">
        <f>_xlfn.CONCAT(FIXED(VLOOKUP($L7,outBM!$B:S,2,0),4)," ",VLOOKUP($L7,outBM!$B:$Z,15,0))</f>
        <v xml:space="preserve">-0.1126 </v>
      </c>
      <c r="I7" s="14" t="str">
        <f>_xlfn.CONCAT(FIXED(VLOOKUP($L7,outH!$B:T,2,0),4)," ",VLOOKUP($L7,outH!$B:$Z,15,0))</f>
        <v>-0.1869 **</v>
      </c>
      <c r="J7" s="25" t="str">
        <f>_xlfn.CONCAT(FIXED(VLOOKUP($L7,outHF!$B:U,2,0),4)," ",VLOOKUP($L7,outHF!$B:$Z,15,0))</f>
        <v>-0.1999 *</v>
      </c>
      <c r="K7" s="25" t="str">
        <f>_xlfn.CONCAT(FIXED(VLOOKUP($L7,outHM!$B:V,2,0),4)," ",VLOOKUP($L7,outHM!$B:$Z,15,0))</f>
        <v>-0.1569 ^</v>
      </c>
      <c r="L7" s="10" t="s">
        <v>12</v>
      </c>
    </row>
    <row r="8" spans="2:12" x14ac:dyDescent="0.25">
      <c r="B8" s="113" t="s">
        <v>1</v>
      </c>
      <c r="C8" s="12" t="str">
        <f>_xlfn.CONCAT("(",FIXED(VLOOKUP($L7,outW!$B:G,3,0),4),")")</f>
        <v>(0.0420)</v>
      </c>
      <c r="D8" s="26" t="str">
        <f>_xlfn.CONCAT("(",FIXED(VLOOKUP($L7,outWF!$B:H,3,0),4),")")</f>
        <v>(0.0595)</v>
      </c>
      <c r="E8" s="26" t="str">
        <f>_xlfn.CONCAT("(",FIXED(VLOOKUP($L7,outWM!$B:I,3,0),4),")")</f>
        <v>(0.0601)</v>
      </c>
      <c r="F8" s="12" t="str">
        <f>_xlfn.CONCAT("(",FIXED(VLOOKUP($L7,outB!$B:J,3,0),4),")")</f>
        <v>(0.0420)</v>
      </c>
      <c r="G8" s="26" t="str">
        <f>_xlfn.CONCAT("(",FIXED(VLOOKUP($L7,outBF!$B:K,3,0),4),")")</f>
        <v>(0.0595)</v>
      </c>
      <c r="H8" s="26" t="str">
        <f>_xlfn.CONCAT("(",FIXED(VLOOKUP($L7,outBM!$B:L,3,0),4),")")</f>
        <v>(0.0701)</v>
      </c>
      <c r="I8" s="12" t="str">
        <f>_xlfn.CONCAT("(",FIXED(VLOOKUP($L7,outH!$B:M,3,0),4),")")</f>
        <v>(0.0607)</v>
      </c>
      <c r="J8" s="26" t="str">
        <f>_xlfn.CONCAT("(",FIXED(VLOOKUP($L7,outHF!$B:N,3,0),4),")")</f>
        <v>(0.0856)</v>
      </c>
      <c r="K8" s="26" t="str">
        <f>_xlfn.CONCAT("(",FIXED(VLOOKUP($L7,outHM!$B:O,3,0),4),")")</f>
        <v>(0.0908)</v>
      </c>
    </row>
    <row r="9" spans="2:12" x14ac:dyDescent="0.25">
      <c r="B9" s="112" t="s">
        <v>31</v>
      </c>
      <c r="C9" s="14" t="str">
        <f>_xlfn.CONCAT(FIXED(VLOOKUP($L9,outW!$B:N,2,0),4)," ",VLOOKUP($L9,outW!$B:$Z,15,0))</f>
        <v>-0.0570 ***</v>
      </c>
      <c r="D9" s="25" t="str">
        <f>_xlfn.CONCAT(FIXED(VLOOKUP($L9,outWF!$B:O,2,0),4)," ",VLOOKUP($L9,outWF!$B:$Z,15,0))</f>
        <v>-0.0461 **</v>
      </c>
      <c r="E9" s="25" t="str">
        <f>_xlfn.CONCAT(FIXED(VLOOKUP($L9,outWM!$B:P,2,0),4)," ",VLOOKUP($L9,outWM!$B:$Z,15,0))</f>
        <v>-0.0679 ***</v>
      </c>
      <c r="F9" s="14" t="str">
        <f>_xlfn.CONCAT(FIXED(VLOOKUP($L9,outB!$B:Q,2,0),4)," ",VLOOKUP($L9,outB!$B:$Z,15,0))</f>
        <v>-0.0570 ***</v>
      </c>
      <c r="G9" s="25" t="str">
        <f>_xlfn.CONCAT(FIXED(VLOOKUP($L9,outBF!$B:R,2,0),4)," ",VLOOKUP($L9,outBF!$B:$Z,15,0))</f>
        <v>-0.0557 ***</v>
      </c>
      <c r="H9" s="25" t="str">
        <f>_xlfn.CONCAT(FIXED(VLOOKUP($L9,outBM!$B:S,2,0),4)," ",VLOOKUP($L9,outBM!$B:$Z,15,0))</f>
        <v>-0.0504 **</v>
      </c>
      <c r="I9" s="14" t="str">
        <f>_xlfn.CONCAT(FIXED(VLOOKUP($L9,outH!$B:T,2,0),4)," ",VLOOKUP($L9,outH!$B:$Z,15,0))</f>
        <v>-0.0357 *</v>
      </c>
      <c r="J9" s="25" t="str">
        <f>_xlfn.CONCAT(FIXED(VLOOKUP($L9,outHF!$B:U,2,0),4)," ",VLOOKUP($L9,outHF!$B:$Z,15,0))</f>
        <v xml:space="preserve">0.0000 </v>
      </c>
      <c r="K9" s="25" t="str">
        <f>_xlfn.CONCAT(FIXED(VLOOKUP($L9,outHM!$B:V,2,0),4)," ",VLOOKUP($L9,outHM!$B:$Z,15,0))</f>
        <v>-0.0711 **</v>
      </c>
      <c r="L9" s="10" t="s">
        <v>31</v>
      </c>
    </row>
    <row r="10" spans="2:12" x14ac:dyDescent="0.25">
      <c r="B10" s="113"/>
      <c r="C10" s="12" t="str">
        <f>_xlfn.CONCAT("(",FIXED(VLOOKUP($L9,outW!$B:G,3,0),4),")")</f>
        <v>(0.0112)</v>
      </c>
      <c r="D10" s="26" t="str">
        <f>_xlfn.CONCAT("(",FIXED(VLOOKUP($L9,outWF!$B:H,3,0),4),")")</f>
        <v>(0.0165)</v>
      </c>
      <c r="E10" s="26" t="str">
        <f>_xlfn.CONCAT("(",FIXED(VLOOKUP($L9,outWM!$B:I,3,0),4),")")</f>
        <v>(0.0156)</v>
      </c>
      <c r="F10" s="12" t="str">
        <f>_xlfn.CONCAT("(",FIXED(VLOOKUP($L9,outB!$B:J,3,0),4),")")</f>
        <v>(0.0112)</v>
      </c>
      <c r="G10" s="26" t="str">
        <f>_xlfn.CONCAT("(",FIXED(VLOOKUP($L9,outBF!$B:K,3,0),4),")")</f>
        <v>(0.0152)</v>
      </c>
      <c r="H10" s="26" t="str">
        <f>_xlfn.CONCAT("(",FIXED(VLOOKUP($L9,outBM!$B:L,3,0),4),")")</f>
        <v>(0.0166)</v>
      </c>
      <c r="I10" s="12" t="str">
        <f>_xlfn.CONCAT("(",FIXED(VLOOKUP($L9,outH!$B:M,3,0),4),")")</f>
        <v>(0.0165)</v>
      </c>
      <c r="J10" s="26" t="str">
        <f>_xlfn.CONCAT("(",FIXED(VLOOKUP($L9,outHF!$B:N,3,0),4),")")</f>
        <v>(0.0241)</v>
      </c>
      <c r="K10" s="26" t="str">
        <f>_xlfn.CONCAT("(",FIXED(VLOOKUP($L9,outHM!$B:O,3,0),4),")")</f>
        <v>(0.0239)</v>
      </c>
    </row>
    <row r="11" spans="2:12" x14ac:dyDescent="0.25">
      <c r="B11" s="112" t="s">
        <v>506</v>
      </c>
      <c r="C11" s="14" t="str">
        <f>_xlfn.CONCAT(FIXED(VLOOKUP($L11,outW!$B:N,2,0),4)," ",VLOOKUP($L11,outW!$B:$Z,15,0))</f>
        <v>-0.1283 *</v>
      </c>
      <c r="D11" s="25" t="str">
        <f>_xlfn.CONCAT(FIXED(VLOOKUP($L11,outWF!$B:O,2,0),4)," ",VLOOKUP($L11,outWF!$B:$Z,15,0))</f>
        <v>-0.1299 ^</v>
      </c>
      <c r="E11" s="25" t="str">
        <f>_xlfn.CONCAT(FIXED(VLOOKUP($L11,outWM!$B:P,2,0),4)," ",VLOOKUP($L11,outWM!$B:$Z,15,0))</f>
        <v>-0.1171 ^</v>
      </c>
      <c r="F11" s="14" t="str">
        <f>_xlfn.CONCAT(FIXED(VLOOKUP($L11,outB!$B:Q,2,0),4)," ",VLOOKUP($L11,outB!$B:$Z,15,0))</f>
        <v>-0.1283 *</v>
      </c>
      <c r="G11" s="25" t="str">
        <f>_xlfn.CONCAT(FIXED(VLOOKUP($L11,outBF!$B:R,2,0),4)," ",VLOOKUP($L11,outBF!$B:$Z,15,0))</f>
        <v xml:space="preserve">0.0620 </v>
      </c>
      <c r="H11" s="25" t="str">
        <f>_xlfn.CONCAT(FIXED(VLOOKUP($L11,outBM!$B:S,2,0),4)," ",VLOOKUP($L11,outBM!$B:$Z,15,0))</f>
        <v xml:space="preserve">-0.0513 </v>
      </c>
      <c r="I11" s="14" t="str">
        <f>_xlfn.CONCAT(FIXED(VLOOKUP($L11,outH!$B:T,2,0),4)," ",VLOOKUP($L11,outH!$B:$Z,15,0))</f>
        <v xml:space="preserve">-0.0660 </v>
      </c>
      <c r="J11" s="25" t="str">
        <f>_xlfn.CONCAT(FIXED(VLOOKUP($L11,outHF!$B:U,2,0),4)," ",VLOOKUP($L11,outHF!$B:$Z,15,0))</f>
        <v xml:space="preserve">-0.1234 </v>
      </c>
      <c r="K11" s="25" t="str">
        <f>_xlfn.CONCAT(FIXED(VLOOKUP($L11,outHM!$B:V,2,0),4)," ",VLOOKUP($L11,outHM!$B:$Z,15,0))</f>
        <v xml:space="preserve">-0.0013 </v>
      </c>
      <c r="L11" s="10" t="s">
        <v>171</v>
      </c>
    </row>
    <row r="12" spans="2:12" x14ac:dyDescent="0.25">
      <c r="B12" s="113"/>
      <c r="C12" s="12" t="str">
        <f>_xlfn.CONCAT("(",FIXED(VLOOKUP($L11,outW!$B:G,3,0),4),")")</f>
        <v>(0.0507)</v>
      </c>
      <c r="D12" s="26" t="str">
        <f>_xlfn.CONCAT("(",FIXED(VLOOKUP($L11,outWF!$B:H,3,0),4),")")</f>
        <v>(0.0753)</v>
      </c>
      <c r="E12" s="26" t="str">
        <f>_xlfn.CONCAT("(",FIXED(VLOOKUP($L11,outWM!$B:I,3,0),4),")")</f>
        <v>(0.0700)</v>
      </c>
      <c r="F12" s="12" t="str">
        <f>_xlfn.CONCAT("(",FIXED(VLOOKUP($L11,outB!$B:J,3,0),4),")")</f>
        <v>(0.0507)</v>
      </c>
      <c r="G12" s="26" t="str">
        <f>_xlfn.CONCAT("(",FIXED(VLOOKUP($L11,outBF!$B:K,3,0),4),")")</f>
        <v>(0.0772)</v>
      </c>
      <c r="H12" s="26" t="str">
        <f>_xlfn.CONCAT("(",FIXED(VLOOKUP($L11,outBM!$B:L,3,0),4),")")</f>
        <v>(0.0843)</v>
      </c>
      <c r="I12" s="12" t="str">
        <f>_xlfn.CONCAT("(",FIXED(VLOOKUP($L11,outH!$B:M,3,0),4),")")</f>
        <v>(0.0786)</v>
      </c>
      <c r="J12" s="26" t="str">
        <f>_xlfn.CONCAT("(",FIXED(VLOOKUP($L11,outHF!$B:N,3,0),4),")")</f>
        <v>(0.1155)</v>
      </c>
      <c r="K12" s="26" t="str">
        <f>_xlfn.CONCAT("(",FIXED(VLOOKUP($L11,outHM!$B:O,3,0),4),")")</f>
        <v>(0.1124)</v>
      </c>
    </row>
    <row r="13" spans="2:12" x14ac:dyDescent="0.25">
      <c r="B13" s="112" t="s">
        <v>92</v>
      </c>
      <c r="C13" s="14" t="str">
        <f>_xlfn.CONCAT(FIXED(VLOOKUP($L13,outW!$B:N,2,0),4)," ",VLOOKUP($L13,outW!$B:$Z,15,0))</f>
        <v xml:space="preserve">0.0650 </v>
      </c>
      <c r="D13" s="25" t="str">
        <f>_xlfn.CONCAT(FIXED(VLOOKUP($L13,outWF!$B:O,2,0),4)," ",VLOOKUP($L13,outWF!$B:$Z,15,0))</f>
        <v xml:space="preserve">0.0691 </v>
      </c>
      <c r="E13" s="25" t="str">
        <f>_xlfn.CONCAT(FIXED(VLOOKUP($L13,outWM!$B:P,2,0),4)," ",VLOOKUP($L13,outWM!$B:$Z,15,0))</f>
        <v xml:space="preserve">0.0484 </v>
      </c>
      <c r="F13" s="14" t="str">
        <f>_xlfn.CONCAT(FIXED(VLOOKUP($L13,outB!$B:Q,2,0),4)," ",VLOOKUP($L13,outB!$B:$Z,15,0))</f>
        <v xml:space="preserve">0.0650 </v>
      </c>
      <c r="G13" s="25" t="str">
        <f>_xlfn.CONCAT(FIXED(VLOOKUP($L13,outBF!$B:R,2,0),4)," ",VLOOKUP($L13,outBF!$B:$Z,15,0))</f>
        <v xml:space="preserve">-0.0258 </v>
      </c>
      <c r="H13" s="25" t="str">
        <f>_xlfn.CONCAT(FIXED(VLOOKUP($L13,outBM!$B:S,2,0),4)," ",VLOOKUP($L13,outBM!$B:$Z,15,0))</f>
        <v xml:space="preserve">-0.0895 </v>
      </c>
      <c r="I13" s="14" t="str">
        <f>_xlfn.CONCAT(FIXED(VLOOKUP($L13,outH!$B:T,2,0),4)," ",VLOOKUP($L13,outH!$B:$Z,15,0))</f>
        <v xml:space="preserve">0.0674 </v>
      </c>
      <c r="J13" s="25" t="str">
        <f>_xlfn.CONCAT(FIXED(VLOOKUP($L13,outHF!$B:U,2,0),4)," ",VLOOKUP($L13,outHF!$B:$Z,15,0))</f>
        <v xml:space="preserve">0.0463 </v>
      </c>
      <c r="K13" s="25" t="str">
        <f>_xlfn.CONCAT(FIXED(VLOOKUP($L13,outHM!$B:V,2,0),4)," ",VLOOKUP($L13,outHM!$B:$Z,15,0))</f>
        <v xml:space="preserve">0.0570 </v>
      </c>
      <c r="L13" s="10" t="s">
        <v>25</v>
      </c>
    </row>
    <row r="14" spans="2:12" x14ac:dyDescent="0.25">
      <c r="B14" s="113"/>
      <c r="C14" s="12" t="str">
        <f>_xlfn.CONCAT("(",FIXED(VLOOKUP($L13,outW!$B:G,3,0),4),")")</f>
        <v>(0.0464)</v>
      </c>
      <c r="D14" s="26" t="str">
        <f>_xlfn.CONCAT("(",FIXED(VLOOKUP($L13,outWF!$B:H,3,0),4),")")</f>
        <v>(0.0612)</v>
      </c>
      <c r="E14" s="26" t="str">
        <f>_xlfn.CONCAT("(",FIXED(VLOOKUP($L13,outWM!$B:I,3,0),4),")")</f>
        <v>(0.0750)</v>
      </c>
      <c r="F14" s="12" t="str">
        <f>_xlfn.CONCAT("(",FIXED(VLOOKUP($L13,outB!$B:J,3,0),4),")")</f>
        <v>(0.0464)</v>
      </c>
      <c r="G14" s="26" t="str">
        <f>_xlfn.CONCAT("(",FIXED(VLOOKUP($L13,outBF!$B:K,3,0),4),")")</f>
        <v>(0.0859)</v>
      </c>
      <c r="H14" s="26" t="str">
        <f>_xlfn.CONCAT("(",FIXED(VLOOKUP($L13,outBM!$B:L,3,0),4),")")</f>
        <v>(0.0999)</v>
      </c>
      <c r="I14" s="12" t="str">
        <f>_xlfn.CONCAT("(",FIXED(VLOOKUP($L13,outH!$B:M,3,0),4),")")</f>
        <v>(0.0653)</v>
      </c>
      <c r="J14" s="26" t="str">
        <f>_xlfn.CONCAT("(",FIXED(VLOOKUP($L13,outHF!$B:N,3,0),4),")")</f>
        <v>(0.0890)</v>
      </c>
      <c r="K14" s="26" t="str">
        <f>_xlfn.CONCAT("(",FIXED(VLOOKUP($L13,outHM!$B:O,3,0),4),")")</f>
        <v>(0.1047)</v>
      </c>
    </row>
    <row r="15" spans="2:12" x14ac:dyDescent="0.25">
      <c r="B15" s="112" t="s">
        <v>93</v>
      </c>
      <c r="C15" s="14" t="str">
        <f>_xlfn.CONCAT(FIXED(VLOOKUP($L15,outW!$B:N,2,0),4)," ",VLOOKUP($L15,outW!$B:$Z,15,0))</f>
        <v xml:space="preserve">-0.1081 </v>
      </c>
      <c r="D15" s="25" t="str">
        <f>_xlfn.CONCAT(FIXED(VLOOKUP($L15,outWF!$B:O,2,0),4)," ",VLOOKUP($L15,outWF!$B:$Z,15,0))</f>
        <v>-0.2186 *</v>
      </c>
      <c r="E15" s="25" t="str">
        <f>_xlfn.CONCAT(FIXED(VLOOKUP($L15,outWM!$B:P,2,0),4)," ",VLOOKUP($L15,outWM!$B:$Z,15,0))</f>
        <v xml:space="preserve">0.0527 </v>
      </c>
      <c r="F15" s="14" t="str">
        <f>_xlfn.CONCAT(FIXED(VLOOKUP($L15,outB!$B:Q,2,0),4)," ",VLOOKUP($L15,outB!$B:$Z,15,0))</f>
        <v xml:space="preserve">-0.1081 </v>
      </c>
      <c r="G15" s="25" t="str">
        <f>_xlfn.CONCAT(FIXED(VLOOKUP($L15,outBF!$B:R,2,0),4)," ",VLOOKUP($L15,outBF!$B:$Z,15,0))</f>
        <v xml:space="preserve">0.0484 </v>
      </c>
      <c r="H15" s="25" t="str">
        <f>_xlfn.CONCAT(FIXED(VLOOKUP($L15,outBM!$B:S,2,0),4)," ",VLOOKUP($L15,outBM!$B:$Z,15,0))</f>
        <v xml:space="preserve">-0.1284 </v>
      </c>
      <c r="I15" s="14" t="str">
        <f>_xlfn.CONCAT(FIXED(VLOOKUP($L15,outH!$B:T,2,0),4)," ",VLOOKUP($L15,outH!$B:$Z,15,0))</f>
        <v xml:space="preserve">0.0784 </v>
      </c>
      <c r="J15" s="25" t="str">
        <f>_xlfn.CONCAT(FIXED(VLOOKUP($L15,outHF!$B:U,2,0),4)," ",VLOOKUP($L15,outHF!$B:$Z,15,0))</f>
        <v xml:space="preserve">0.0403 </v>
      </c>
      <c r="K15" s="25" t="str">
        <f>_xlfn.CONCAT(FIXED(VLOOKUP($L15,outHM!$B:V,2,0),4)," ",VLOOKUP($L15,outHM!$B:$Z,15,0))</f>
        <v xml:space="preserve">0.0975 </v>
      </c>
      <c r="L15" s="10" t="s">
        <v>26</v>
      </c>
    </row>
    <row r="16" spans="2:12" x14ac:dyDescent="0.25">
      <c r="B16" s="113"/>
      <c r="C16" s="12" t="str">
        <f>_xlfn.CONCAT("(",FIXED(VLOOKUP($L15,outW!$B:G,3,0),4),")")</f>
        <v>(0.0727)</v>
      </c>
      <c r="D16" s="26" t="str">
        <f>_xlfn.CONCAT("(",FIXED(VLOOKUP($L15,outWF!$B:H,3,0),4),")")</f>
        <v>(0.0954)</v>
      </c>
      <c r="E16" s="26" t="str">
        <f>_xlfn.CONCAT("(",FIXED(VLOOKUP($L15,outWM!$B:I,3,0),4),")")</f>
        <v>(0.1181)</v>
      </c>
      <c r="F16" s="12" t="str">
        <f>_xlfn.CONCAT("(",FIXED(VLOOKUP($L15,outB!$B:J,3,0),4),")")</f>
        <v>(0.0727)</v>
      </c>
      <c r="G16" s="26" t="str">
        <f>_xlfn.CONCAT("(",FIXED(VLOOKUP($L15,outBF!$B:K,3,0),4),")")</f>
        <v>(0.1586)</v>
      </c>
      <c r="H16" s="26" t="str">
        <f>_xlfn.CONCAT("(",FIXED(VLOOKUP($L15,outBM!$B:L,3,0),4),")")</f>
        <v>(0.2648)</v>
      </c>
      <c r="I16" s="12" t="str">
        <f>_xlfn.CONCAT("(",FIXED(VLOOKUP($L15,outH!$B:M,3,0),4),")")</f>
        <v>(0.1212)</v>
      </c>
      <c r="J16" s="26" t="str">
        <f>_xlfn.CONCAT("(",FIXED(VLOOKUP($L15,outHF!$B:N,3,0),4),")")</f>
        <v>(0.1564)</v>
      </c>
      <c r="K16" s="26" t="str">
        <f>_xlfn.CONCAT("(",FIXED(VLOOKUP($L15,outHM!$B:O,3,0),4),")")</f>
        <v>(0.2069)</v>
      </c>
    </row>
    <row r="17" spans="2:12" x14ac:dyDescent="0.25">
      <c r="B17" s="112" t="s">
        <v>32</v>
      </c>
      <c r="C17" s="14" t="str">
        <f>_xlfn.CONCAT(FIXED(VLOOKUP($L17,outW!$B:N,2,0),4)," ",VLOOKUP($L17,outW!$B:$Z,15,0))</f>
        <v xml:space="preserve">0.0095 </v>
      </c>
      <c r="D17" s="25" t="str">
        <f>_xlfn.CONCAT(FIXED(VLOOKUP($L17,outWF!$B:O,2,0),4)," ",VLOOKUP($L17,outWF!$B:$Z,15,0))</f>
        <v xml:space="preserve">0.0130 </v>
      </c>
      <c r="E17" s="25" t="str">
        <f>_xlfn.CONCAT(FIXED(VLOOKUP($L17,outWM!$B:P,2,0),4)," ",VLOOKUP($L17,outWM!$B:$Z,15,0))</f>
        <v xml:space="preserve">-0.0067 </v>
      </c>
      <c r="F17" s="14" t="str">
        <f>_xlfn.CONCAT(FIXED(VLOOKUP($L17,outB!$B:Q,2,0),4)," ",VLOOKUP($L17,outB!$B:$Z,15,0))</f>
        <v xml:space="preserve">0.0095 </v>
      </c>
      <c r="G17" s="25" t="str">
        <f>_xlfn.CONCAT(FIXED(VLOOKUP($L17,outBF!$B:R,2,0),4)," ",VLOOKUP($L17,outBF!$B:$Z,15,0))</f>
        <v xml:space="preserve">0.0204 </v>
      </c>
      <c r="H17" s="25" t="str">
        <f>_xlfn.CONCAT(FIXED(VLOOKUP($L17,outBM!$B:S,2,0),4)," ",VLOOKUP($L17,outBM!$B:$Z,15,0))</f>
        <v xml:space="preserve">0.0478 </v>
      </c>
      <c r="I17" s="14" t="str">
        <f>_xlfn.CONCAT(FIXED(VLOOKUP($L17,outH!$B:T,2,0),4)," ",VLOOKUP($L17,outH!$B:$Z,15,0))</f>
        <v xml:space="preserve">0.0283 </v>
      </c>
      <c r="J17" s="25" t="str">
        <f>_xlfn.CONCAT(FIXED(VLOOKUP($L17,outHF!$B:U,2,0),4)," ",VLOOKUP($L17,outHF!$B:$Z,15,0))</f>
        <v xml:space="preserve">0.0301 </v>
      </c>
      <c r="K17" s="25" t="str">
        <f>_xlfn.CONCAT(FIXED(VLOOKUP($L17,outHM!$B:V,2,0),4)," ",VLOOKUP($L17,outHM!$B:$Z,15,0))</f>
        <v xml:space="preserve">0.0130 </v>
      </c>
      <c r="L17" s="10" t="s">
        <v>32</v>
      </c>
    </row>
    <row r="18" spans="2:12" x14ac:dyDescent="0.25">
      <c r="B18" s="113"/>
      <c r="C18" s="12" t="str">
        <f>_xlfn.CONCAT("(",FIXED(VLOOKUP($L17,outW!$B:G,3,0),4),")")</f>
        <v>(0.0271)</v>
      </c>
      <c r="D18" s="26" t="str">
        <f>_xlfn.CONCAT("(",FIXED(VLOOKUP($L17,outWF!$B:H,3,0),4),")")</f>
        <v>(0.0363)</v>
      </c>
      <c r="E18" s="26" t="str">
        <f>_xlfn.CONCAT("(",FIXED(VLOOKUP($L17,outWM!$B:I,3,0),4),")")</f>
        <v>(0.0426)</v>
      </c>
      <c r="F18" s="12" t="str">
        <f>_xlfn.CONCAT("(",FIXED(VLOOKUP($L17,outB!$B:J,3,0),4),")")</f>
        <v>(0.0271)</v>
      </c>
      <c r="G18" s="26" t="str">
        <f>_xlfn.CONCAT("(",FIXED(VLOOKUP($L17,outBF!$B:K,3,0),4),")")</f>
        <v>(0.0287)</v>
      </c>
      <c r="H18" s="26" t="str">
        <f>_xlfn.CONCAT("(",FIXED(VLOOKUP($L17,outBM!$B:L,3,0),4),")")</f>
        <v>(0.0400)</v>
      </c>
      <c r="I18" s="12" t="str">
        <f>_xlfn.CONCAT("(",FIXED(VLOOKUP($L17,outH!$B:M,3,0),4),")")</f>
        <v>(0.0321)</v>
      </c>
      <c r="J18" s="26" t="str">
        <f>_xlfn.CONCAT("(",FIXED(VLOOKUP($L17,outHF!$B:N,3,0),4),")")</f>
        <v>(0.0434)</v>
      </c>
      <c r="K18" s="26" t="str">
        <f>_xlfn.CONCAT("(",FIXED(VLOOKUP($L17,outHM!$B:O,3,0),4),")")</f>
        <v>(0.0526)</v>
      </c>
    </row>
    <row r="19" spans="2:12" x14ac:dyDescent="0.25">
      <c r="B19" s="112" t="s">
        <v>628</v>
      </c>
      <c r="C19" s="14" t="str">
        <f>_xlfn.CONCAT(FIXED(VLOOKUP($L19,outW!$B:N,2,0),4)," ",VLOOKUP($L19,outW!$B:$Z,15,0))</f>
        <v>0.0271 ***</v>
      </c>
      <c r="D19" s="25" t="str">
        <f>_xlfn.CONCAT(FIXED(VLOOKUP($L19,outWF!$B:O,2,0),4)," ",VLOOKUP($L19,outWF!$B:$Z,15,0))</f>
        <v>0.0436 ***</v>
      </c>
      <c r="E19" s="25" t="str">
        <f>_xlfn.CONCAT(FIXED(VLOOKUP($L19,outWM!$B:P,2,0),4)," ",VLOOKUP($L19,outWM!$B:$Z,15,0))</f>
        <v xml:space="preserve">0.0099 </v>
      </c>
      <c r="F19" s="14" t="str">
        <f>_xlfn.CONCAT(FIXED(VLOOKUP($L19,outB!$B:Q,2,0),4)," ",VLOOKUP($L19,outB!$B:$Z,15,0))</f>
        <v>0.0271 ***</v>
      </c>
      <c r="G19" s="25" t="str">
        <f>_xlfn.CONCAT(FIXED(VLOOKUP($L19,outBF!$B:R,2,0),4)," ",VLOOKUP($L19,outBF!$B:$Z,15,0))</f>
        <v>0.0192 *</v>
      </c>
      <c r="H19" s="25" t="str">
        <f>_xlfn.CONCAT(FIXED(VLOOKUP($L19,outBM!$B:S,2,0),4)," ",VLOOKUP($L19,outBM!$B:$Z,15,0))</f>
        <v xml:space="preserve">0.0027 </v>
      </c>
      <c r="I19" s="14" t="str">
        <f>_xlfn.CONCAT(FIXED(VLOOKUP($L19,outH!$B:T,2,0),4)," ",VLOOKUP($L19,outH!$B:$Z,15,0))</f>
        <v xml:space="preserve">0.0135 </v>
      </c>
      <c r="J19" s="25" t="str">
        <f>_xlfn.CONCAT(FIXED(VLOOKUP($L19,outHF!$B:U,2,0),4)," ",VLOOKUP($L19,outHF!$B:$Z,15,0))</f>
        <v xml:space="preserve">0.0169 </v>
      </c>
      <c r="K19" s="25" t="str">
        <f>_xlfn.CONCAT(FIXED(VLOOKUP($L19,outHM!$B:V,2,0),4)," ",VLOOKUP($L19,outHM!$B:$Z,15,0))</f>
        <v xml:space="preserve">0.0111 </v>
      </c>
      <c r="L19" s="10" t="s">
        <v>33</v>
      </c>
    </row>
    <row r="20" spans="2:12" x14ac:dyDescent="0.25">
      <c r="B20" s="113"/>
      <c r="C20" s="12" t="str">
        <f>_xlfn.CONCAT("(",FIXED(VLOOKUP($L19,outW!$B:G,3,0),4),")")</f>
        <v>(0.0074)</v>
      </c>
      <c r="D20" s="26" t="str">
        <f>_xlfn.CONCAT("(",FIXED(VLOOKUP($L19,outWF!$B:H,3,0),4),")")</f>
        <v>(0.0112)</v>
      </c>
      <c r="E20" s="26" t="str">
        <f>_xlfn.CONCAT("(",FIXED(VLOOKUP($L19,outWM!$B:I,3,0),4),")")</f>
        <v>(0.0099)</v>
      </c>
      <c r="F20" s="12" t="str">
        <f>_xlfn.CONCAT("(",FIXED(VLOOKUP($L19,outB!$B:J,3,0),4),")")</f>
        <v>(0.0074)</v>
      </c>
      <c r="G20" s="26" t="str">
        <f>_xlfn.CONCAT("(",FIXED(VLOOKUP($L19,outBF!$B:K,3,0),4),")")</f>
        <v>(0.0089)</v>
      </c>
      <c r="H20" s="26" t="str">
        <f>_xlfn.CONCAT("(",FIXED(VLOOKUP($L19,outBM!$B:L,3,0),4),")")</f>
        <v>(0.0079)</v>
      </c>
      <c r="I20" s="12" t="str">
        <f>_xlfn.CONCAT("(",FIXED(VLOOKUP($L19,outH!$B:M,3,0),4),")")</f>
        <v>(0.0086)</v>
      </c>
      <c r="J20" s="26" t="str">
        <f>_xlfn.CONCAT("(",FIXED(VLOOKUP($L19,outHF!$B:N,3,0),4),")")</f>
        <v>(0.0150)</v>
      </c>
      <c r="K20" s="26" t="str">
        <f>_xlfn.CONCAT("(",FIXED(VLOOKUP($L19,outHM!$B:O,3,0),4),")")</f>
        <v>(0.0107)</v>
      </c>
    </row>
    <row r="21" spans="2:12" x14ac:dyDescent="0.25">
      <c r="B21" s="112" t="s">
        <v>124</v>
      </c>
      <c r="C21" s="14" t="str">
        <f>_xlfn.CONCAT(FIXED(VLOOKUP($L21,outW!$B:N,2,0),4)," ",VLOOKUP($L21,outW!$B:$Z,15,0))</f>
        <v xml:space="preserve">-0.0010 </v>
      </c>
      <c r="D21" s="25" t="str">
        <f>_xlfn.CONCAT(FIXED(VLOOKUP($L21,outWF!$B:O,2,0),4)," ",VLOOKUP($L21,outWF!$B:$Z,15,0))</f>
        <v xml:space="preserve">0.0247 </v>
      </c>
      <c r="E21" s="25" t="str">
        <f>_xlfn.CONCAT(FIXED(VLOOKUP($L21,outWM!$B:P,2,0),4)," ",VLOOKUP($L21,outWM!$B:$Z,15,0))</f>
        <v xml:space="preserve">-0.0206 </v>
      </c>
      <c r="F21" s="14" t="str">
        <f>_xlfn.CONCAT(FIXED(VLOOKUP($L21,outB!$B:Q,2,0),4)," ",VLOOKUP($L21,outB!$B:$Z,15,0))</f>
        <v xml:space="preserve">-0.0010 </v>
      </c>
      <c r="G21" s="25" t="str">
        <f>_xlfn.CONCAT(FIXED(VLOOKUP($L21,outBF!$B:R,2,0),4)," ",VLOOKUP($L21,outBF!$B:$Z,15,0))</f>
        <v>-0.0345 *</v>
      </c>
      <c r="H21" s="25" t="str">
        <f>_xlfn.CONCAT(FIXED(VLOOKUP($L21,outBM!$B:S,2,0),4)," ",VLOOKUP($L21,outBM!$B:$Z,15,0))</f>
        <v xml:space="preserve">-0.0003 </v>
      </c>
      <c r="I21" s="14" t="str">
        <f>_xlfn.CONCAT(FIXED(VLOOKUP($L21,outH!$B:T,2,0),4)," ",VLOOKUP($L21,outH!$B:$Z,15,0))</f>
        <v xml:space="preserve">-0.0089 </v>
      </c>
      <c r="J21" s="25" t="str">
        <f>_xlfn.CONCAT(FIXED(VLOOKUP($L21,outHF!$B:U,2,0),4)," ",VLOOKUP($L21,outHF!$B:$Z,15,0))</f>
        <v xml:space="preserve">-0.0051 </v>
      </c>
      <c r="K21" s="25" t="str">
        <f>_xlfn.CONCAT(FIXED(VLOOKUP($L21,outHM!$B:V,2,0),4)," ",VLOOKUP($L21,outHM!$B:$Z,15,0))</f>
        <v xml:space="preserve">-0.0149 </v>
      </c>
      <c r="L21" s="10" t="s">
        <v>117</v>
      </c>
    </row>
    <row r="22" spans="2:12" x14ac:dyDescent="0.25">
      <c r="B22" s="113"/>
      <c r="C22" s="12" t="str">
        <f>_xlfn.CONCAT("(",FIXED(VLOOKUP($L21,outW!$B:G,3,0),4),")")</f>
        <v>(0.0109)</v>
      </c>
      <c r="D22" s="26" t="str">
        <f>_xlfn.CONCAT("(",FIXED(VLOOKUP($L21,outWF!$B:H,3,0),4),")")</f>
        <v>(0.0162)</v>
      </c>
      <c r="E22" s="26" t="str">
        <f>_xlfn.CONCAT("(",FIXED(VLOOKUP($L21,outWM!$B:I,3,0),4),")")</f>
        <v>(0.0152)</v>
      </c>
      <c r="F22" s="12" t="str">
        <f>_xlfn.CONCAT("(",FIXED(VLOOKUP($L21,outB!$B:J,3,0),4),")")</f>
        <v>(0.0109)</v>
      </c>
      <c r="G22" s="26" t="str">
        <f>_xlfn.CONCAT("(",FIXED(VLOOKUP($L21,outBF!$B:K,3,0),4),")")</f>
        <v>(0.0137)</v>
      </c>
      <c r="H22" s="26" t="str">
        <f>_xlfn.CONCAT("(",FIXED(VLOOKUP($L21,outBM!$B:L,3,0),4),")")</f>
        <v>(0.0158)</v>
      </c>
      <c r="I22" s="12" t="str">
        <f>_xlfn.CONCAT("(",FIXED(VLOOKUP($L21,outH!$B:M,3,0),4),")")</f>
        <v>(0.0130)</v>
      </c>
      <c r="J22" s="26" t="str">
        <f>_xlfn.CONCAT("(",FIXED(VLOOKUP($L21,outHF!$B:N,3,0),4),")")</f>
        <v>(0.0190)</v>
      </c>
      <c r="K22" s="26" t="str">
        <f>_xlfn.CONCAT("(",FIXED(VLOOKUP($L21,outHM!$B:O,3,0),4),")")</f>
        <v>(0.0190)</v>
      </c>
    </row>
    <row r="23" spans="2:12" x14ac:dyDescent="0.25">
      <c r="B23" s="112" t="s">
        <v>629</v>
      </c>
      <c r="C23" s="14" t="str">
        <f>_xlfn.CONCAT(FIXED(VLOOKUP($L23,outW!$B:N,2,0),4)," ",VLOOKUP($L23,outW!$B:$Z,15,0))</f>
        <v>0.1427 **</v>
      </c>
      <c r="D23" s="25" t="str">
        <f>_xlfn.CONCAT(FIXED(VLOOKUP($L23,outWF!$B:O,2,0),4)," ",VLOOKUP($L23,outWF!$B:$Z,15,0))</f>
        <v>0.1481 *</v>
      </c>
      <c r="E23" s="25" t="str">
        <f>_xlfn.CONCAT(FIXED(VLOOKUP($L23,outWM!$B:P,2,0),4)," ",VLOOKUP($L23,outWM!$B:$Z,15,0))</f>
        <v>0.1303 *</v>
      </c>
      <c r="F23" s="14" t="str">
        <f>_xlfn.CONCAT(FIXED(VLOOKUP($L23,outB!$B:Q,2,0),4)," ",VLOOKUP($L23,outB!$B:$Z,15,0))</f>
        <v>0.1427 **</v>
      </c>
      <c r="G23" s="25" t="str">
        <f>_xlfn.CONCAT(FIXED(VLOOKUP($L23,outBF!$B:R,2,0),4)," ",VLOOKUP($L23,outBF!$B:$Z,15,0))</f>
        <v xml:space="preserve">0.0873 </v>
      </c>
      <c r="H23" s="25" t="str">
        <f>_xlfn.CONCAT(FIXED(VLOOKUP($L23,outBM!$B:S,2,0),4)," ",VLOOKUP($L23,outBM!$B:$Z,15,0))</f>
        <v>0.2666 ***</v>
      </c>
      <c r="I23" s="14" t="str">
        <f>_xlfn.CONCAT(FIXED(VLOOKUP($L23,outH!$B:T,2,0),4)," ",VLOOKUP($L23,outH!$B:$Z,15,0))</f>
        <v xml:space="preserve">-0.0901 </v>
      </c>
      <c r="J23" s="25" t="str">
        <f>_xlfn.CONCAT(FIXED(VLOOKUP($L23,outHF!$B:U,2,0),4)," ",VLOOKUP($L23,outHF!$B:$Z,15,0))</f>
        <v xml:space="preserve">-0.0872 </v>
      </c>
      <c r="K23" s="25" t="str">
        <f>_xlfn.CONCAT(FIXED(VLOOKUP($L23,outHM!$B:V,2,0),4)," ",VLOOKUP($L23,outHM!$B:$Z,15,0))</f>
        <v xml:space="preserve">-0.0921 </v>
      </c>
      <c r="L23" s="10" t="s">
        <v>29</v>
      </c>
    </row>
    <row r="24" spans="2:12" x14ac:dyDescent="0.25">
      <c r="B24" s="113"/>
      <c r="C24" s="12" t="str">
        <f>_xlfn.CONCAT("(",FIXED(VLOOKUP($L23,outW!$B:G,3,0),4),")")</f>
        <v>(0.0483)</v>
      </c>
      <c r="D24" s="26" t="str">
        <f>_xlfn.CONCAT("(",FIXED(VLOOKUP($L23,outWF!$B:H,3,0),4),")")</f>
        <v>(0.0721)</v>
      </c>
      <c r="E24" s="26" t="str">
        <f>_xlfn.CONCAT("(",FIXED(VLOOKUP($L23,outWM!$B:I,3,0),4),")")</f>
        <v>(0.0664)</v>
      </c>
      <c r="F24" s="12" t="str">
        <f>_xlfn.CONCAT("(",FIXED(VLOOKUP($L23,outB!$B:J,3,0),4),")")</f>
        <v>(0.0483)</v>
      </c>
      <c r="G24" s="26" t="str">
        <f>_xlfn.CONCAT("(",FIXED(VLOOKUP($L23,outBF!$B:K,3,0),4),")")</f>
        <v>(0.0709)</v>
      </c>
      <c r="H24" s="26" t="str">
        <f>_xlfn.CONCAT("(",FIXED(VLOOKUP($L23,outBM!$B:L,3,0),4),")")</f>
        <v>(0.0659)</v>
      </c>
      <c r="I24" s="12" t="str">
        <f>_xlfn.CONCAT("(",FIXED(VLOOKUP($L23,outH!$B:M,3,0),4),")")</f>
        <v>(0.0627)</v>
      </c>
      <c r="J24" s="26" t="str">
        <f>_xlfn.CONCAT("(",FIXED(VLOOKUP($L23,outHF!$B:N,3,0),4),")")</f>
        <v>(0.0928)</v>
      </c>
      <c r="K24" s="26" t="str">
        <f>_xlfn.CONCAT("(",FIXED(VLOOKUP($L23,outHM!$B:O,3,0),4),")")</f>
        <v>(0.0877)</v>
      </c>
    </row>
    <row r="25" spans="2:12" x14ac:dyDescent="0.25">
      <c r="B25" s="112" t="s">
        <v>630</v>
      </c>
      <c r="C25" s="14" t="str">
        <f>_xlfn.CONCAT(FIXED(VLOOKUP($L25,outW!$B:N,2,0),4)," ",VLOOKUP($L25,outW!$B:$Z,15,0))</f>
        <v>0.3148 ***</v>
      </c>
      <c r="D25" s="25" t="str">
        <f>_xlfn.CONCAT(FIXED(VLOOKUP($L25,outWF!$B:O,2,0),4)," ",VLOOKUP($L25,outWF!$B:$Z,15,0))</f>
        <v>0.3558 ***</v>
      </c>
      <c r="E25" s="25" t="str">
        <f>_xlfn.CONCAT(FIXED(VLOOKUP($L25,outWM!$B:P,2,0),4)," ",VLOOKUP($L25,outWM!$B:$Z,15,0))</f>
        <v>0.2831 ***</v>
      </c>
      <c r="F25" s="14" t="str">
        <f>_xlfn.CONCAT(FIXED(VLOOKUP($L25,outB!$B:Q,2,0),4)," ",VLOOKUP($L25,outB!$B:$Z,15,0))</f>
        <v>0.3148 ***</v>
      </c>
      <c r="G25" s="25" t="str">
        <f>_xlfn.CONCAT(FIXED(VLOOKUP($L25,outBF!$B:R,2,0),4)," ",VLOOKUP($L25,outBF!$B:$Z,15,0))</f>
        <v xml:space="preserve">0.0871 </v>
      </c>
      <c r="H25" s="25" t="str">
        <f>_xlfn.CONCAT(FIXED(VLOOKUP($L25,outBM!$B:S,2,0),4)," ",VLOOKUP($L25,outBM!$B:$Z,15,0))</f>
        <v>0.3692 ***</v>
      </c>
      <c r="I25" s="14" t="str">
        <f>_xlfn.CONCAT(FIXED(VLOOKUP($L25,outH!$B:T,2,0),4)," ",VLOOKUP($L25,outH!$B:$Z,15,0))</f>
        <v xml:space="preserve">0.0097 </v>
      </c>
      <c r="J25" s="25" t="str">
        <f>_xlfn.CONCAT(FIXED(VLOOKUP($L25,outHF!$B:U,2,0),4)," ",VLOOKUP($L25,outHF!$B:$Z,15,0))</f>
        <v xml:space="preserve">0.0795 </v>
      </c>
      <c r="K25" s="25" t="str">
        <f>_xlfn.CONCAT(FIXED(VLOOKUP($L25,outHM!$B:V,2,0),4)," ",VLOOKUP($L25,outHM!$B:$Z,15,0))</f>
        <v xml:space="preserve">-0.0645 </v>
      </c>
      <c r="L25" s="10" t="s">
        <v>30</v>
      </c>
    </row>
    <row r="26" spans="2:12" x14ac:dyDescent="0.25">
      <c r="B26" s="113"/>
      <c r="C26" s="12" t="str">
        <f>_xlfn.CONCAT("(",FIXED(VLOOKUP($L25,outW!$B:G,3,0),4),")")</f>
        <v>(0.0518)</v>
      </c>
      <c r="D26" s="26" t="str">
        <f>_xlfn.CONCAT("(",FIXED(VLOOKUP($L25,outWF!$B:H,3,0),4),")")</f>
        <v>(0.0744)</v>
      </c>
      <c r="E26" s="26" t="str">
        <f>_xlfn.CONCAT("(",FIXED(VLOOKUP($L25,outWM!$B:I,3,0),4),")")</f>
        <v>(0.0736)</v>
      </c>
      <c r="F26" s="12" t="str">
        <f>_xlfn.CONCAT("(",FIXED(VLOOKUP($L25,outB!$B:J,3,0),4),")")</f>
        <v>(0.0518)</v>
      </c>
      <c r="G26" s="26" t="str">
        <f>_xlfn.CONCAT("(",FIXED(VLOOKUP($L25,outBF!$B:K,3,0),4),")")</f>
        <v>(0.0757)</v>
      </c>
      <c r="H26" s="26" t="str">
        <f>_xlfn.CONCAT("(",FIXED(VLOOKUP($L25,outBM!$B:L,3,0),4),")")</f>
        <v>(0.0830)</v>
      </c>
      <c r="I26" s="12" t="str">
        <f>_xlfn.CONCAT("(",FIXED(VLOOKUP($L25,outH!$B:M,3,0),4),")")</f>
        <v>(0.0685)</v>
      </c>
      <c r="J26" s="26" t="str">
        <f>_xlfn.CONCAT("(",FIXED(VLOOKUP($L25,outHF!$B:N,3,0),4),")")</f>
        <v>(0.0999)</v>
      </c>
      <c r="K26" s="26" t="str">
        <f>_xlfn.CONCAT("(",FIXED(VLOOKUP($L25,outHM!$B:O,3,0),4),")")</f>
        <v>(0.0977)</v>
      </c>
    </row>
    <row r="27" spans="2:12" x14ac:dyDescent="0.25">
      <c r="B27" s="112" t="s">
        <v>631</v>
      </c>
      <c r="C27" s="14" t="str">
        <f>_xlfn.CONCAT(FIXED(VLOOKUP($L27,outW!$B:N,2,0),4)," ",VLOOKUP($L27,outW!$B:$Z,15,0))</f>
        <v>0.2931 ***</v>
      </c>
      <c r="D27" s="25" t="str">
        <f>_xlfn.CONCAT(FIXED(VLOOKUP($L27,outWF!$B:O,2,0),4)," ",VLOOKUP($L27,outWF!$B:$Z,15,0))</f>
        <v>0.3304 ***</v>
      </c>
      <c r="E27" s="25" t="str">
        <f>_xlfn.CONCAT(FIXED(VLOOKUP($L27,outWM!$B:P,2,0),4)," ",VLOOKUP($L27,outWM!$B:$Z,15,0))</f>
        <v>0.2373 *</v>
      </c>
      <c r="F27" s="14" t="str">
        <f>_xlfn.CONCAT(FIXED(VLOOKUP($L27,outB!$B:Q,2,0),4)," ",VLOOKUP($L27,outB!$B:$Z,15,0))</f>
        <v>0.2931 ***</v>
      </c>
      <c r="G27" s="25" t="str">
        <f>_xlfn.CONCAT(FIXED(VLOOKUP($L27,outBF!$B:R,2,0),4)," ",VLOOKUP($L27,outBF!$B:$Z,15,0))</f>
        <v xml:space="preserve">0.0776 </v>
      </c>
      <c r="H27" s="25" t="str">
        <f>_xlfn.CONCAT(FIXED(VLOOKUP($L27,outBM!$B:S,2,0),4)," ",VLOOKUP($L27,outBM!$B:$Z,15,0))</f>
        <v>0.3119 *</v>
      </c>
      <c r="I27" s="14" t="str">
        <f>_xlfn.CONCAT(FIXED(VLOOKUP($L27,outH!$B:T,2,0),4)," ",VLOOKUP($L27,outH!$B:$Z,15,0))</f>
        <v xml:space="preserve">-0.0741 </v>
      </c>
      <c r="J27" s="25" t="str">
        <f>_xlfn.CONCAT(FIXED(VLOOKUP($L27,outHF!$B:U,2,0),4)," ",VLOOKUP($L27,outHF!$B:$Z,15,0))</f>
        <v xml:space="preserve">-0.0816 </v>
      </c>
      <c r="K27" s="25" t="str">
        <f>_xlfn.CONCAT(FIXED(VLOOKUP($L27,outHM!$B:V,2,0),4)," ",VLOOKUP($L27,outHM!$B:$Z,15,0))</f>
        <v xml:space="preserve">-0.0809 </v>
      </c>
      <c r="L27" s="10" t="s">
        <v>27</v>
      </c>
    </row>
    <row r="28" spans="2:12" x14ac:dyDescent="0.25">
      <c r="B28" s="113"/>
      <c r="C28" s="12" t="str">
        <f>_xlfn.CONCAT("(",FIXED(VLOOKUP($L27,outW!$B:G,3,0),4),")")</f>
        <v>(0.0698)</v>
      </c>
      <c r="D28" s="26" t="str">
        <f>_xlfn.CONCAT("(",FIXED(VLOOKUP($L27,outWF!$B:H,3,0),4),")")</f>
        <v>(0.0993)</v>
      </c>
      <c r="E28" s="26" t="str">
        <f>_xlfn.CONCAT("(",FIXED(VLOOKUP($L27,outWM!$B:I,3,0),4),")")</f>
        <v>(0.1009)</v>
      </c>
      <c r="F28" s="12" t="str">
        <f>_xlfn.CONCAT("(",FIXED(VLOOKUP($L27,outB!$B:J,3,0),4),")")</f>
        <v>(0.0698)</v>
      </c>
      <c r="G28" s="26" t="str">
        <f>_xlfn.CONCAT("(",FIXED(VLOOKUP($L27,outBF!$B:K,3,0),4),")")</f>
        <v>(0.1323)</v>
      </c>
      <c r="H28" s="26" t="str">
        <f>_xlfn.CONCAT("(",FIXED(VLOOKUP($L27,outBM!$B:L,3,0),4),")")</f>
        <v>(0.1549)</v>
      </c>
      <c r="I28" s="12" t="str">
        <f>_xlfn.CONCAT("(",FIXED(VLOOKUP($L27,outH!$B:M,3,0),4),")")</f>
        <v>(0.1217)</v>
      </c>
      <c r="J28" s="26" t="str">
        <f>_xlfn.CONCAT("(",FIXED(VLOOKUP($L27,outHF!$B:N,3,0),4),")")</f>
        <v>(0.1631)</v>
      </c>
      <c r="K28" s="26" t="str">
        <f>_xlfn.CONCAT("(",FIXED(VLOOKUP($L27,outHM!$B:O,3,0),4),")")</f>
        <v>(0.1984)</v>
      </c>
    </row>
    <row r="29" spans="2:12" x14ac:dyDescent="0.25">
      <c r="B29" s="112" t="s">
        <v>632</v>
      </c>
      <c r="C29" s="14" t="str">
        <f>_xlfn.CONCAT(FIXED(VLOOKUP($L29,outW!$B:N,2,0),4)," ",VLOOKUP($L29,outW!$B:$Z,15,0))</f>
        <v>0.1931 ^</v>
      </c>
      <c r="D29" s="25" t="str">
        <f>_xlfn.CONCAT(FIXED(VLOOKUP($L29,outWF!$B:O,2,0),4)," ",VLOOKUP($L29,outWF!$B:$Z,15,0))</f>
        <v xml:space="preserve">0.1841 </v>
      </c>
      <c r="E29" s="25" t="str">
        <f>_xlfn.CONCAT(FIXED(VLOOKUP($L29,outWM!$B:P,2,0),4)," ",VLOOKUP($L29,outWM!$B:$Z,15,0))</f>
        <v xml:space="preserve">0.2002 </v>
      </c>
      <c r="F29" s="14" t="str">
        <f>_xlfn.CONCAT(FIXED(VLOOKUP($L29,outB!$B:Q,2,0),4)," ",VLOOKUP($L29,outB!$B:$Z,15,0))</f>
        <v>0.1931 ^</v>
      </c>
      <c r="G29" s="25" t="str">
        <f>_xlfn.CONCAT(FIXED(VLOOKUP($L29,outBF!$B:R,2,0),4)," ",VLOOKUP($L29,outBF!$B:$Z,15,0))</f>
        <v xml:space="preserve">0.0131 </v>
      </c>
      <c r="H29" s="25" t="str">
        <f>_xlfn.CONCAT(FIXED(VLOOKUP($L29,outBM!$B:S,2,0),4)," ",VLOOKUP($L29,outBM!$B:$Z,15,0))</f>
        <v>0.9228 *</v>
      </c>
      <c r="I29" s="14" t="str">
        <f>_xlfn.CONCAT(FIXED(VLOOKUP($L29,outH!$B:T,2,0),4)," ",VLOOKUP($L29,outH!$B:$Z,15,0))</f>
        <v xml:space="preserve">0.0187 </v>
      </c>
      <c r="J29" s="25" t="str">
        <f>_xlfn.CONCAT(FIXED(VLOOKUP($L29,outHF!$B:U,2,0),4)," ",VLOOKUP($L29,outHF!$B:$Z,15,0))</f>
        <v xml:space="preserve">0.0578 </v>
      </c>
      <c r="K29" s="25" t="str">
        <f>_xlfn.CONCAT(FIXED(VLOOKUP($L29,outHM!$B:V,2,0),4)," ",VLOOKUP($L29,outHM!$B:$Z,15,0))</f>
        <v xml:space="preserve">-0.0322 </v>
      </c>
      <c r="L29" s="10" t="s">
        <v>28</v>
      </c>
    </row>
    <row r="30" spans="2:12" x14ac:dyDescent="0.25">
      <c r="B30" s="113"/>
      <c r="C30" s="12" t="str">
        <f>_xlfn.CONCAT("(",FIXED(VLOOKUP($L29,outW!$B:G,3,0),4),")")</f>
        <v>(0.0993)</v>
      </c>
      <c r="D30" s="26" t="str">
        <f>_xlfn.CONCAT("(",FIXED(VLOOKUP($L29,outWF!$B:H,3,0),4),")")</f>
        <v>(0.1427)</v>
      </c>
      <c r="E30" s="26" t="str">
        <f>_xlfn.CONCAT("(",FIXED(VLOOKUP($L29,outWM!$B:I,3,0),4),")")</f>
        <v>(0.1417)</v>
      </c>
      <c r="F30" s="12" t="str">
        <f>_xlfn.CONCAT("(",FIXED(VLOOKUP($L29,outB!$B:J,3,0),4),")")</f>
        <v>(0.0993)</v>
      </c>
      <c r="G30" s="26" t="str">
        <f>_xlfn.CONCAT("(",FIXED(VLOOKUP($L29,outBF!$B:K,3,0),4),")")</f>
        <v>(0.1838)</v>
      </c>
      <c r="H30" s="26" t="str">
        <f>_xlfn.CONCAT("(",FIXED(VLOOKUP($L29,outBM!$B:L,3,0),4),")")</f>
        <v>(0.3622)</v>
      </c>
      <c r="I30" s="12" t="str">
        <f>_xlfn.CONCAT("(",FIXED(VLOOKUP($L29,outH!$B:M,3,0),4),")")</f>
        <v>(0.2019)</v>
      </c>
      <c r="J30" s="26" t="str">
        <f>_xlfn.CONCAT("(",FIXED(VLOOKUP($L29,outHF!$B:N,3,0),4),")")</f>
        <v>(0.2884)</v>
      </c>
      <c r="K30" s="26" t="str">
        <f>_xlfn.CONCAT("(",FIXED(VLOOKUP($L29,outHM!$B:O,3,0),4),")")</f>
        <v>(0.2930)</v>
      </c>
    </row>
    <row r="31" spans="2:12" x14ac:dyDescent="0.25">
      <c r="B31" s="112" t="s">
        <v>34</v>
      </c>
      <c r="C31" s="14" t="str">
        <f>_xlfn.CONCAT(FIXED(VLOOKUP($L31,outW!$B:N,2,0),4)," ",VLOOKUP($L31,outW!$B:$Z,15,0))</f>
        <v>0.0038 ***</v>
      </c>
      <c r="D31" s="25" t="str">
        <f>_xlfn.CONCAT(FIXED(VLOOKUP($L31,outWF!$B:O,2,0),4)," ",VLOOKUP($L31,outWF!$B:$Z,15,0))</f>
        <v>0.0042 ***</v>
      </c>
      <c r="E31" s="25" t="str">
        <f>_xlfn.CONCAT(FIXED(VLOOKUP($L31,outWM!$B:P,2,0),4)," ",VLOOKUP($L31,outWM!$B:$Z,15,0))</f>
        <v>0.0034 ***</v>
      </c>
      <c r="F31" s="14" t="str">
        <f>_xlfn.CONCAT(FIXED(VLOOKUP($L31,outB!$B:Q,2,0),4)," ",VLOOKUP($L31,outB!$B:$Z,15,0))</f>
        <v>0.0038 ***</v>
      </c>
      <c r="G31" s="25" t="str">
        <f>_xlfn.CONCAT(FIXED(VLOOKUP($L31,outBF!$B:R,2,0),4)," ",VLOOKUP($L31,outBF!$B:$Z,15,0))</f>
        <v>0.0046 ***</v>
      </c>
      <c r="H31" s="25" t="str">
        <f>_xlfn.CONCAT(FIXED(VLOOKUP($L31,outBM!$B:S,2,0),4)," ",VLOOKUP($L31,outBM!$B:$Z,15,0))</f>
        <v>0.0036 *</v>
      </c>
      <c r="I31" s="14" t="str">
        <f>_xlfn.CONCAT(FIXED(VLOOKUP($L31,outH!$B:T,2,0),4)," ",VLOOKUP($L31,outH!$B:$Z,15,0))</f>
        <v>0.0038 ***</v>
      </c>
      <c r="J31" s="25" t="str">
        <f>_xlfn.CONCAT(FIXED(VLOOKUP($L31,outHF!$B:U,2,0),4)," ",VLOOKUP($L31,outHF!$B:$Z,15,0))</f>
        <v>0.0041 *</v>
      </c>
      <c r="K31" s="25" t="str">
        <f>_xlfn.CONCAT(FIXED(VLOOKUP($L31,outHM!$B:V,2,0),4)," ",VLOOKUP($L31,outHM!$B:$Z,15,0))</f>
        <v>0.0035 *</v>
      </c>
      <c r="L31" s="10" t="s">
        <v>34</v>
      </c>
    </row>
    <row r="32" spans="2:12" x14ac:dyDescent="0.25">
      <c r="B32" s="113"/>
      <c r="C32" s="12" t="str">
        <f>_xlfn.CONCAT("(",FIXED(VLOOKUP($L31,outW!$B:G,3,0),4),")")</f>
        <v>(0.0007)</v>
      </c>
      <c r="D32" s="26" t="str">
        <f>_xlfn.CONCAT("(",FIXED(VLOOKUP($L31,outWF!$B:H,3,0),4),")")</f>
        <v>(0.0010)</v>
      </c>
      <c r="E32" s="26" t="str">
        <f>_xlfn.CONCAT("(",FIXED(VLOOKUP($L31,outWM!$B:I,3,0),4),")")</f>
        <v>(0.0009)</v>
      </c>
      <c r="F32" s="12" t="str">
        <f>_xlfn.CONCAT("(",FIXED(VLOOKUP($L31,outB!$B:J,3,0),4),")")</f>
        <v>(0.0007)</v>
      </c>
      <c r="G32" s="26" t="str">
        <f>_xlfn.CONCAT("(",FIXED(VLOOKUP($L31,outBF!$B:K,3,0),4),")")</f>
        <v>(0.0014)</v>
      </c>
      <c r="H32" s="26" t="str">
        <f>_xlfn.CONCAT("(",FIXED(VLOOKUP($L31,outBM!$B:L,3,0),4),")")</f>
        <v>(0.0015)</v>
      </c>
      <c r="I32" s="12" t="str">
        <f>_xlfn.CONCAT("(",FIXED(VLOOKUP($L31,outH!$B:M,3,0),4),")")</f>
        <v>(0.0011)</v>
      </c>
      <c r="J32" s="26" t="str">
        <f>_xlfn.CONCAT("(",FIXED(VLOOKUP($L31,outHF!$B:N,3,0),4),")")</f>
        <v>(0.0017)</v>
      </c>
      <c r="K32" s="26" t="str">
        <f>_xlfn.CONCAT("(",FIXED(VLOOKUP($L31,outHM!$B:O,3,0),4),")")</f>
        <v>(0.0015)</v>
      </c>
    </row>
    <row r="33" spans="2:12" x14ac:dyDescent="0.25">
      <c r="B33" s="112" t="s">
        <v>99</v>
      </c>
      <c r="C33" s="14" t="str">
        <f>_xlfn.CONCAT(FIXED(VLOOKUP($L33,outW!$B:N,2,0),4)," ",VLOOKUP($L33,outW!$B:$Z,15,0))</f>
        <v xml:space="preserve">0.0000 </v>
      </c>
      <c r="D33" s="25" t="str">
        <f>_xlfn.CONCAT(FIXED(VLOOKUP($L33,outWF!$B:O,2,0),4)," ",VLOOKUP($L33,outWF!$B:$Z,15,0))</f>
        <v xml:space="preserve">0.0001 </v>
      </c>
      <c r="E33" s="25" t="str">
        <f>_xlfn.CONCAT(FIXED(VLOOKUP($L33,outWM!$B:P,2,0),4)," ",VLOOKUP($L33,outWM!$B:$Z,15,0))</f>
        <v xml:space="preserve">0.0000 </v>
      </c>
      <c r="F33" s="14" t="str">
        <f>_xlfn.CONCAT(FIXED(VLOOKUP($L33,outB!$B:Q,2,0),4)," ",VLOOKUP($L33,outB!$B:$Z,15,0))</f>
        <v xml:space="preserve">0.0000 </v>
      </c>
      <c r="G33" s="25" t="str">
        <f>_xlfn.CONCAT(FIXED(VLOOKUP($L33,outBF!$B:R,2,0),4)," ",VLOOKUP($L33,outBF!$B:$Z,15,0))</f>
        <v>-0.0012 ^</v>
      </c>
      <c r="H33" s="25" t="str">
        <f>_xlfn.CONCAT(FIXED(VLOOKUP($L33,outBM!$B:S,2,0),4)," ",VLOOKUP($L33,outBM!$B:$Z,15,0))</f>
        <v xml:space="preserve">-0.0001 </v>
      </c>
      <c r="I33" s="14" t="str">
        <f>_xlfn.CONCAT(FIXED(VLOOKUP($L33,outH!$B:T,2,0),4)," ",VLOOKUP($L33,outH!$B:$Z,15,0))</f>
        <v>-0.0017 **</v>
      </c>
      <c r="J33" s="25" t="str">
        <f>_xlfn.CONCAT(FIXED(VLOOKUP($L33,outHF!$B:U,2,0),4)," ",VLOOKUP($L33,outHF!$B:$Z,15,0))</f>
        <v>-0.0024 **</v>
      </c>
      <c r="K33" s="25" t="str">
        <f>_xlfn.CONCAT(FIXED(VLOOKUP($L33,outHM!$B:V,2,0),4)," ",VLOOKUP($L33,outHM!$B:$Z,15,0))</f>
        <v xml:space="preserve">-0.0010 </v>
      </c>
      <c r="L33" s="10" t="s">
        <v>35</v>
      </c>
    </row>
    <row r="34" spans="2:12" x14ac:dyDescent="0.25">
      <c r="B34" s="113"/>
      <c r="C34" s="12" t="str">
        <f>_xlfn.CONCAT("(",FIXED(VLOOKUP($L33,outW!$B:G,3,0),4),")")</f>
        <v>(0.0003)</v>
      </c>
      <c r="D34" s="26" t="str">
        <f>_xlfn.CONCAT("(",FIXED(VLOOKUP($L33,outWF!$B:H,3,0),4),")")</f>
        <v>(0.0005)</v>
      </c>
      <c r="E34" s="26" t="str">
        <f>_xlfn.CONCAT("(",FIXED(VLOOKUP($L33,outWM!$B:I,3,0),4),")")</f>
        <v>(0.0004)</v>
      </c>
      <c r="F34" s="12" t="str">
        <f>_xlfn.CONCAT("(",FIXED(VLOOKUP($L33,outB!$B:J,3,0),4),")")</f>
        <v>(0.0003)</v>
      </c>
      <c r="G34" s="26" t="str">
        <f>_xlfn.CONCAT("(",FIXED(VLOOKUP($L33,outBF!$B:K,3,0),4),")")</f>
        <v>(0.0007)</v>
      </c>
      <c r="H34" s="26" t="str">
        <f>_xlfn.CONCAT("(",FIXED(VLOOKUP($L33,outBM!$B:L,3,0),4),")")</f>
        <v>(0.0007)</v>
      </c>
      <c r="I34" s="12" t="str">
        <f>_xlfn.CONCAT("(",FIXED(VLOOKUP($L33,outH!$B:M,3,0),4),")")</f>
        <v>(0.0005)</v>
      </c>
      <c r="J34" s="26" t="str">
        <f>_xlfn.CONCAT("(",FIXED(VLOOKUP($L33,outHF!$B:N,3,0),4),")")</f>
        <v>(0.0009)</v>
      </c>
      <c r="K34" s="26" t="str">
        <f>_xlfn.CONCAT("(",FIXED(VLOOKUP($L33,outHM!$B:O,3,0),4),")")</f>
        <v>(0.0007)</v>
      </c>
    </row>
    <row r="35" spans="2:12" x14ac:dyDescent="0.25">
      <c r="B35" s="112" t="s">
        <v>100</v>
      </c>
      <c r="C35" s="14" t="str">
        <f>_xlfn.CONCAT(FIXED(VLOOKUP($L35,outW!$B:N,2,0),4)," ",VLOOKUP($L35,outW!$B:$Z,15,0))</f>
        <v>0.0003 ^</v>
      </c>
      <c r="D35" s="25" t="str">
        <f>_xlfn.CONCAT(FIXED(VLOOKUP($L35,outWF!$B:O,2,0),4)," ",VLOOKUP($L35,outWF!$B:$Z,15,0))</f>
        <v xml:space="preserve">0.0002 </v>
      </c>
      <c r="E35" s="25" t="str">
        <f>_xlfn.CONCAT(FIXED(VLOOKUP($L35,outWM!$B:P,2,0),4)," ",VLOOKUP($L35,outWM!$B:$Z,15,0))</f>
        <v>0.0005 ^</v>
      </c>
      <c r="F35" s="14" t="str">
        <f>_xlfn.CONCAT(FIXED(VLOOKUP($L35,outB!$B:Q,2,0),4)," ",VLOOKUP($L35,outB!$B:$Z,15,0))</f>
        <v>0.0003 ^</v>
      </c>
      <c r="G35" s="25" t="str">
        <f>_xlfn.CONCAT(FIXED(VLOOKUP($L35,outBF!$B:R,2,0),4)," ",VLOOKUP($L35,outBF!$B:$Z,15,0))</f>
        <v xml:space="preserve">0.0001 </v>
      </c>
      <c r="H35" s="25" t="str">
        <f>_xlfn.CONCAT(FIXED(VLOOKUP($L35,outBM!$B:S,2,0),4)," ",VLOOKUP($L35,outBM!$B:$Z,15,0))</f>
        <v xml:space="preserve">0.0004 </v>
      </c>
      <c r="I35" s="14" t="str">
        <f>_xlfn.CONCAT(FIXED(VLOOKUP($L35,outH!$B:T,2,0),4)," ",VLOOKUP($L35,outH!$B:$Z,15,0))</f>
        <v>0.0006 *</v>
      </c>
      <c r="J35" s="25" t="str">
        <f>_xlfn.CONCAT(FIXED(VLOOKUP($L35,outHF!$B:U,2,0),4)," ",VLOOKUP($L35,outHF!$B:$Z,15,0))</f>
        <v xml:space="preserve">0.0003 </v>
      </c>
      <c r="K35" s="25" t="str">
        <f>_xlfn.CONCAT(FIXED(VLOOKUP($L35,outHM!$B:V,2,0),4)," ",VLOOKUP($L35,outHM!$B:$Z,15,0))</f>
        <v>0.0010 **</v>
      </c>
      <c r="L35" s="10" t="s">
        <v>36</v>
      </c>
    </row>
    <row r="36" spans="2:12" x14ac:dyDescent="0.25">
      <c r="B36" s="113"/>
      <c r="C36" s="12" t="str">
        <f>_xlfn.CONCAT("(",FIXED(VLOOKUP($L35,outW!$B:G,3,0),4),")")</f>
        <v>(0.0002)</v>
      </c>
      <c r="D36" s="26" t="str">
        <f>_xlfn.CONCAT("(",FIXED(VLOOKUP($L35,outWF!$B:H,3,0),4),")")</f>
        <v>(0.0003)</v>
      </c>
      <c r="E36" s="26" t="str">
        <f>_xlfn.CONCAT("(",FIXED(VLOOKUP($L35,outWM!$B:I,3,0),4),")")</f>
        <v>(0.0003)</v>
      </c>
      <c r="F36" s="12" t="str">
        <f>_xlfn.CONCAT("(",FIXED(VLOOKUP($L35,outB!$B:J,3,0),4),")")</f>
        <v>(0.0002)</v>
      </c>
      <c r="G36" s="26" t="str">
        <f>_xlfn.CONCAT("(",FIXED(VLOOKUP($L35,outBF!$B:K,3,0),4),")")</f>
        <v>(0.0003)</v>
      </c>
      <c r="H36" s="26" t="str">
        <f>_xlfn.CONCAT("(",FIXED(VLOOKUP($L35,outBM!$B:L,3,0),4),")")</f>
        <v>(0.0003)</v>
      </c>
      <c r="I36" s="12" t="str">
        <f>_xlfn.CONCAT("(",FIXED(VLOOKUP($L35,outH!$B:M,3,0),4),")")</f>
        <v>(0.0003)</v>
      </c>
      <c r="J36" s="26" t="str">
        <f>_xlfn.CONCAT("(",FIXED(VLOOKUP($L35,outHF!$B:N,3,0),4),")")</f>
        <v>(0.0004)</v>
      </c>
      <c r="K36" s="26" t="str">
        <f>_xlfn.CONCAT("(",FIXED(VLOOKUP($L35,outHM!$B:O,3,0),4),")")</f>
        <v>(0.0004)</v>
      </c>
    </row>
    <row r="37" spans="2:12" x14ac:dyDescent="0.25">
      <c r="B37" s="112" t="s">
        <v>633</v>
      </c>
      <c r="C37" s="14" t="str">
        <f>_xlfn.CONCAT(FIXED(VLOOKUP($L37,outW!$B:N,2,0),4)," ",VLOOKUP($L37,outW!$B:$Z,15,0))</f>
        <v xml:space="preserve">0.0251 </v>
      </c>
      <c r="D37" s="25" t="str">
        <f>_xlfn.CONCAT(FIXED(VLOOKUP($L37,outWF!$B:O,2,0),4)," ",VLOOKUP($L37,outWF!$B:$Z,15,0))</f>
        <v xml:space="preserve">-0.0118 </v>
      </c>
      <c r="E37" s="25" t="str">
        <f>_xlfn.CONCAT(FIXED(VLOOKUP($L37,outWM!$B:P,2,0),4)," ",VLOOKUP($L37,outWM!$B:$Z,15,0))</f>
        <v xml:space="preserve">0.0714 </v>
      </c>
      <c r="F37" s="14" t="str">
        <f>_xlfn.CONCAT(FIXED(VLOOKUP($L37,outB!$B:Q,2,0),4)," ",VLOOKUP($L37,outB!$B:$Z,15,0))</f>
        <v xml:space="preserve">0.0251 </v>
      </c>
      <c r="G37" s="25" t="str">
        <f>_xlfn.CONCAT(FIXED(VLOOKUP($L37,outBF!$B:R,2,0),4)," ",VLOOKUP($L37,outBF!$B:$Z,15,0))</f>
        <v xml:space="preserve">0.0229 </v>
      </c>
      <c r="H37" s="25" t="str">
        <f>_xlfn.CONCAT(FIXED(VLOOKUP($L37,outBM!$B:S,2,0),4)," ",VLOOKUP($L37,outBM!$B:$Z,15,0))</f>
        <v xml:space="preserve">-0.0527 </v>
      </c>
      <c r="I37" s="14" t="str">
        <f>_xlfn.CONCAT(FIXED(VLOOKUP($L37,outH!$B:T,2,0),4)," ",VLOOKUP($L37,outH!$B:$Z,15,0))</f>
        <v xml:space="preserve">-0.0152 </v>
      </c>
      <c r="J37" s="25" t="str">
        <f>_xlfn.CONCAT(FIXED(VLOOKUP($L37,outHF!$B:U,2,0),4)," ",VLOOKUP($L37,outHF!$B:$Z,15,0))</f>
        <v xml:space="preserve">0.0634 </v>
      </c>
      <c r="K37" s="25" t="str">
        <f>_xlfn.CONCAT(FIXED(VLOOKUP($L37,outHM!$B:V,2,0),4)," ",VLOOKUP($L37,outHM!$B:$Z,15,0))</f>
        <v xml:space="preserve">-0.1113 </v>
      </c>
      <c r="L37" s="10" t="s">
        <v>37</v>
      </c>
    </row>
    <row r="38" spans="2:12" x14ac:dyDescent="0.25">
      <c r="B38" s="113"/>
      <c r="C38" s="12" t="str">
        <f>_xlfn.CONCAT("(",FIXED(VLOOKUP($L37,outW!$B:G,3,0),4),")")</f>
        <v>(0.0323)</v>
      </c>
      <c r="D38" s="26" t="str">
        <f>_xlfn.CONCAT("(",FIXED(VLOOKUP($L37,outWF!$B:H,3,0),4),")")</f>
        <v>(0.0467)</v>
      </c>
      <c r="E38" s="26" t="str">
        <f>_xlfn.CONCAT("(",FIXED(VLOOKUP($L37,outWM!$B:I,3,0),4),")")</f>
        <v>(0.0453)</v>
      </c>
      <c r="F38" s="12" t="str">
        <f>_xlfn.CONCAT("(",FIXED(VLOOKUP($L37,outB!$B:J,3,0),4),")")</f>
        <v>(0.0323)</v>
      </c>
      <c r="G38" s="26" t="str">
        <f>_xlfn.CONCAT("(",FIXED(VLOOKUP($L37,outBF!$B:K,3,0),4),")")</f>
        <v>(0.0495)</v>
      </c>
      <c r="H38" s="26" t="str">
        <f>_xlfn.CONCAT("(",FIXED(VLOOKUP($L37,outBM!$B:L,3,0),4),")")</f>
        <v>(0.0554)</v>
      </c>
      <c r="I38" s="12" t="str">
        <f>_xlfn.CONCAT("(",FIXED(VLOOKUP($L37,outH!$B:M,3,0),4),")")</f>
        <v>(0.0491)</v>
      </c>
      <c r="J38" s="26" t="str">
        <f>_xlfn.CONCAT("(",FIXED(VLOOKUP($L37,outHF!$B:N,3,0),4),")")</f>
        <v>(0.0694)</v>
      </c>
      <c r="K38" s="26" t="str">
        <f>_xlfn.CONCAT("(",FIXED(VLOOKUP($L37,outHM!$B:O,3,0),4),")")</f>
        <v>(0.0729)</v>
      </c>
    </row>
    <row r="39" spans="2:12" x14ac:dyDescent="0.25">
      <c r="B39" s="112" t="s">
        <v>634</v>
      </c>
      <c r="C39" s="14" t="str">
        <f>_xlfn.CONCAT(FIXED(VLOOKUP($L39,outW!$B:N,2,0),4)," ",VLOOKUP($L39,outW!$B:$Z,15,0))</f>
        <v xml:space="preserve">-0.0248 </v>
      </c>
      <c r="D39" s="25" t="str">
        <f>_xlfn.CONCAT(FIXED(VLOOKUP($L39,outWF!$B:O,2,0),4)," ",VLOOKUP($L39,outWF!$B:$Z,15,0))</f>
        <v xml:space="preserve">-0.0107 </v>
      </c>
      <c r="E39" s="25" t="str">
        <f>_xlfn.CONCAT(FIXED(VLOOKUP($L39,outWM!$B:P,2,0),4)," ",VLOOKUP($L39,outWM!$B:$Z,15,0))</f>
        <v xml:space="preserve">-0.0325 </v>
      </c>
      <c r="F39" s="14" t="str">
        <f>_xlfn.CONCAT(FIXED(VLOOKUP($L39,outB!$B:Q,2,0),4)," ",VLOOKUP($L39,outB!$B:$Z,15,0))</f>
        <v xml:space="preserve">-0.0248 </v>
      </c>
      <c r="G39" s="25" t="str">
        <f>_xlfn.CONCAT(FIXED(VLOOKUP($L39,outBF!$B:R,2,0),4)," ",VLOOKUP($L39,outBF!$B:$Z,15,0))</f>
        <v>0.1656 *</v>
      </c>
      <c r="H39" s="25" t="str">
        <f>_xlfn.CONCAT(FIXED(VLOOKUP($L39,outBM!$B:S,2,0),4)," ",VLOOKUP($L39,outBM!$B:$Z,15,0))</f>
        <v xml:space="preserve">-0.0486 </v>
      </c>
      <c r="I39" s="14" t="str">
        <f>_xlfn.CONCAT(FIXED(VLOOKUP($L39,outH!$B:T,2,0),4)," ",VLOOKUP($L39,outH!$B:$Z,15,0))</f>
        <v xml:space="preserve">-0.0499 </v>
      </c>
      <c r="J39" s="25" t="str">
        <f>_xlfn.CONCAT(FIXED(VLOOKUP($L39,outHF!$B:U,2,0),4)," ",VLOOKUP($L39,outHF!$B:$Z,15,0))</f>
        <v xml:space="preserve">0.0617 </v>
      </c>
      <c r="K39" s="25" t="str">
        <f>_xlfn.CONCAT(FIXED(VLOOKUP($L39,outHM!$B:V,2,0),4)," ",VLOOKUP($L39,outHM!$B:$Z,15,0))</f>
        <v>-0.1988 ^</v>
      </c>
      <c r="L39" s="10" t="s">
        <v>38</v>
      </c>
    </row>
    <row r="40" spans="2:12" x14ac:dyDescent="0.25">
      <c r="B40" s="113"/>
      <c r="C40" s="12" t="str">
        <f>_xlfn.CONCAT("(",FIXED(VLOOKUP($L39,outW!$B:G,3,0),4),")")</f>
        <v>(0.0503)</v>
      </c>
      <c r="D40" s="26" t="str">
        <f>_xlfn.CONCAT("(",FIXED(VLOOKUP($L39,outWF!$B:H,3,0),4),")")</f>
        <v>(0.0720)</v>
      </c>
      <c r="E40" s="26" t="str">
        <f>_xlfn.CONCAT("(",FIXED(VLOOKUP($L39,outWM!$B:I,3,0),4),")")</f>
        <v>(0.0718)</v>
      </c>
      <c r="F40" s="12" t="str">
        <f>_xlfn.CONCAT("(",FIXED(VLOOKUP($L39,outB!$B:J,3,0),4),")")</f>
        <v>(0.0503)</v>
      </c>
      <c r="G40" s="26" t="str">
        <f>_xlfn.CONCAT("(",FIXED(VLOOKUP($L39,outBF!$B:K,3,0),4),")")</f>
        <v>(0.0684)</v>
      </c>
      <c r="H40" s="26" t="str">
        <f>_xlfn.CONCAT("(",FIXED(VLOOKUP($L39,outBM!$B:L,3,0),4),")")</f>
        <v>(0.0837)</v>
      </c>
      <c r="I40" s="12" t="str">
        <f>_xlfn.CONCAT("(",FIXED(VLOOKUP($L39,outH!$B:M,3,0),4),")")</f>
        <v>(0.0732)</v>
      </c>
      <c r="J40" s="26" t="str">
        <f>_xlfn.CONCAT("(",FIXED(VLOOKUP($L39,outHF!$B:N,3,0),4),")")</f>
        <v>(0.1022)</v>
      </c>
      <c r="K40" s="26" t="str">
        <f>_xlfn.CONCAT("(",FIXED(VLOOKUP($L39,outHM!$B:O,3,0),4),")")</f>
        <v>(0.1095)</v>
      </c>
    </row>
    <row r="41" spans="2:12" x14ac:dyDescent="0.25">
      <c r="B41" s="112" t="s">
        <v>126</v>
      </c>
      <c r="C41" s="14" t="str">
        <f>_xlfn.CONCAT(FIXED(VLOOKUP($L41,outW!$B:N,2,0),4)," ",VLOOKUP($L41,outW!$B:$Z,15,0))</f>
        <v>-0.1563 ***</v>
      </c>
      <c r="D41" s="25" t="str">
        <f>_xlfn.CONCAT(FIXED(VLOOKUP($L41,outWF!$B:O,2,0),4)," ",VLOOKUP($L41,outWF!$B:$Z,15,0))</f>
        <v xml:space="preserve">-0.0803 </v>
      </c>
      <c r="E41" s="25" t="str">
        <f>_xlfn.CONCAT(FIXED(VLOOKUP($L41,outWM!$B:P,2,0),4)," ",VLOOKUP($L41,outWM!$B:$Z,15,0))</f>
        <v>-0.2490 ***</v>
      </c>
      <c r="F41" s="14" t="str">
        <f>_xlfn.CONCAT(FIXED(VLOOKUP($L41,outB!$B:Q,2,0),4)," ",VLOOKUP($L41,outB!$B:$Z,15,0))</f>
        <v>-0.1563 ***</v>
      </c>
      <c r="G41" s="25" t="str">
        <f>_xlfn.CONCAT(FIXED(VLOOKUP($L41,outBF!$B:R,2,0),4)," ",VLOOKUP($L41,outBF!$B:$Z,15,0))</f>
        <v xml:space="preserve">-0.1218 </v>
      </c>
      <c r="H41" s="25" t="str">
        <f>_xlfn.CONCAT(FIXED(VLOOKUP($L41,outBM!$B:S,2,0),4)," ",VLOOKUP($L41,outBM!$B:$Z,15,0))</f>
        <v xml:space="preserve">-0.0757 </v>
      </c>
      <c r="I41" s="14" t="str">
        <f>_xlfn.CONCAT(FIXED(VLOOKUP($L41,outH!$B:T,2,0),4)," ",VLOOKUP($L41,outH!$B:$Z,15,0))</f>
        <v xml:space="preserve">-0.0800 </v>
      </c>
      <c r="J41" s="25" t="str">
        <f>_xlfn.CONCAT(FIXED(VLOOKUP($L41,outHF!$B:U,2,0),4)," ",VLOOKUP($L41,outHF!$B:$Z,15,0))</f>
        <v xml:space="preserve">0.0985 </v>
      </c>
      <c r="K41" s="25" t="str">
        <f>_xlfn.CONCAT(FIXED(VLOOKUP($L41,outHM!$B:V,2,0),4)," ",VLOOKUP($L41,outHM!$B:$Z,15,0))</f>
        <v xml:space="preserve">-0.2019 </v>
      </c>
      <c r="L41" s="10" t="s">
        <v>39</v>
      </c>
    </row>
    <row r="42" spans="2:12" x14ac:dyDescent="0.25">
      <c r="B42" s="113"/>
      <c r="C42" s="12" t="str">
        <f>_xlfn.CONCAT("(",FIXED(VLOOKUP($L41,outW!$B:G,3,0),4),")")</f>
        <v>(0.0444)</v>
      </c>
      <c r="D42" s="26" t="str">
        <f>_xlfn.CONCAT("(",FIXED(VLOOKUP($L41,outWF!$B:H,3,0),4),")")</f>
        <v>(0.0657)</v>
      </c>
      <c r="E42" s="26" t="str">
        <f>_xlfn.CONCAT("(",FIXED(VLOOKUP($L41,outWM!$B:I,3,0),4),")")</f>
        <v>(0.0612)</v>
      </c>
      <c r="F42" s="12" t="str">
        <f>_xlfn.CONCAT("(",FIXED(VLOOKUP($L41,outB!$B:J,3,0),4),")")</f>
        <v>(0.0444)</v>
      </c>
      <c r="G42" s="26" t="str">
        <f>_xlfn.CONCAT("(",FIXED(VLOOKUP($L41,outBF!$B:K,3,0),4),")")</f>
        <v>(0.1331)</v>
      </c>
      <c r="H42" s="26" t="str">
        <f>_xlfn.CONCAT("(",FIXED(VLOOKUP($L41,outBM!$B:L,3,0),4),")")</f>
        <v>(0.1265)</v>
      </c>
      <c r="I42" s="12" t="str">
        <f>_xlfn.CONCAT("(",FIXED(VLOOKUP($L41,outH!$B:M,3,0),4),")")</f>
        <v>(0.0896)</v>
      </c>
      <c r="J42" s="26" t="str">
        <f>_xlfn.CONCAT("(",FIXED(VLOOKUP($L41,outHF!$B:N,3,0),4),")")</f>
        <v>(0.1339)</v>
      </c>
      <c r="K42" s="26" t="str">
        <f>_xlfn.CONCAT("(",FIXED(VLOOKUP($L41,outHM!$B:O,3,0),4),")")</f>
        <v>(0.1279)</v>
      </c>
    </row>
    <row r="43" spans="2:12" x14ac:dyDescent="0.25">
      <c r="B43" s="112" t="s">
        <v>125</v>
      </c>
      <c r="C43" s="14" t="str">
        <f>_xlfn.CONCAT(FIXED(VLOOKUP($L43,outW!$B:N,2,0),4)," ",VLOOKUP($L43,outW!$B:$Z,15,0))</f>
        <v>-0.1710 ***</v>
      </c>
      <c r="D43" s="25" t="str">
        <f>_xlfn.CONCAT(FIXED(VLOOKUP($L43,outWF!$B:O,2,0),4)," ",VLOOKUP($L43,outWF!$B:$Z,15,0))</f>
        <v xml:space="preserve">-0.1125 </v>
      </c>
      <c r="E43" s="25" t="str">
        <f>_xlfn.CONCAT(FIXED(VLOOKUP($L43,outWM!$B:P,2,0),4)," ",VLOOKUP($L43,outWM!$B:$Z,15,0))</f>
        <v>-0.2314 ***</v>
      </c>
      <c r="F43" s="14" t="str">
        <f>_xlfn.CONCAT(FIXED(VLOOKUP($L43,outB!$B:Q,2,0),4)," ",VLOOKUP($L43,outB!$B:$Z,15,0))</f>
        <v>-0.1710 ***</v>
      </c>
      <c r="G43" s="25" t="str">
        <f>_xlfn.CONCAT(FIXED(VLOOKUP($L43,outBF!$B:R,2,0),4)," ",VLOOKUP($L43,outBF!$B:$Z,15,0))</f>
        <v xml:space="preserve">-0.1403 </v>
      </c>
      <c r="H43" s="25" t="str">
        <f>_xlfn.CONCAT(FIXED(VLOOKUP($L43,outBM!$B:S,2,0),4)," ",VLOOKUP($L43,outBM!$B:$Z,15,0))</f>
        <v>-0.4696 ***</v>
      </c>
      <c r="I43" s="14" t="str">
        <f>_xlfn.CONCAT(FIXED(VLOOKUP($L43,outH!$B:T,2,0),4)," ",VLOOKUP($L43,outH!$B:$Z,15,0))</f>
        <v>-0.3633 ***</v>
      </c>
      <c r="J43" s="25" t="str">
        <f>_xlfn.CONCAT(FIXED(VLOOKUP($L43,outHF!$B:U,2,0),4)," ",VLOOKUP($L43,outHF!$B:$Z,15,0))</f>
        <v>-0.3507 **</v>
      </c>
      <c r="K43" s="25" t="str">
        <f>_xlfn.CONCAT(FIXED(VLOOKUP($L43,outHM!$B:V,2,0),4)," ",VLOOKUP($L43,outHM!$B:$Z,15,0))</f>
        <v>-0.3632 ***</v>
      </c>
      <c r="L43" s="10" t="s">
        <v>40</v>
      </c>
    </row>
    <row r="44" spans="2:12" x14ac:dyDescent="0.25">
      <c r="B44" s="113"/>
      <c r="C44" s="12" t="str">
        <f>_xlfn.CONCAT("(",FIXED(VLOOKUP($L43,outW!$B:G,3,0),4),")")</f>
        <v>(0.0516)</v>
      </c>
      <c r="D44" s="26" t="str">
        <f>_xlfn.CONCAT("(",FIXED(VLOOKUP($L43,outWF!$B:H,3,0),4),")")</f>
        <v>(0.0780)</v>
      </c>
      <c r="E44" s="26" t="str">
        <f>_xlfn.CONCAT("(",FIXED(VLOOKUP($L43,outWM!$B:I,3,0),4),")")</f>
        <v>(0.0698)</v>
      </c>
      <c r="F44" s="12" t="str">
        <f>_xlfn.CONCAT("(",FIXED(VLOOKUP($L43,outB!$B:J,3,0),4),")")</f>
        <v>(0.0516)</v>
      </c>
      <c r="G44" s="26" t="str">
        <f>_xlfn.CONCAT("(",FIXED(VLOOKUP($L43,outBF!$B:K,3,0),4),")")</f>
        <v>(0.1386)</v>
      </c>
      <c r="H44" s="26" t="str">
        <f>_xlfn.CONCAT("(",FIXED(VLOOKUP($L43,outBM!$B:L,3,0),4),")")</f>
        <v>(0.1370)</v>
      </c>
      <c r="I44" s="12" t="str">
        <f>_xlfn.CONCAT("(",FIXED(VLOOKUP($L43,outH!$B:M,3,0),4),")")</f>
        <v>(0.0757)</v>
      </c>
      <c r="J44" s="26" t="str">
        <f>_xlfn.CONCAT("(",FIXED(VLOOKUP($L43,outHF!$B:N,3,0),4),")")</f>
        <v>(0.1100)</v>
      </c>
      <c r="K44" s="26" t="str">
        <f>_xlfn.CONCAT("(",FIXED(VLOOKUP($L43,outHM!$B:O,3,0),4),")")</f>
        <v>(0.1085)</v>
      </c>
    </row>
    <row r="45" spans="2:12" x14ac:dyDescent="0.25">
      <c r="B45" s="112" t="s">
        <v>103</v>
      </c>
      <c r="C45" s="14" t="str">
        <f>_xlfn.CONCAT(FIXED(VLOOKUP($L45,outW!$B:N,2,0),4)," ",VLOOKUP($L45,outW!$B:$Z,15,0))</f>
        <v>-0.1914 ***</v>
      </c>
      <c r="D45" s="25" t="str">
        <f>_xlfn.CONCAT(FIXED(VLOOKUP($L45,outWF!$B:O,2,0),4)," ",VLOOKUP($L45,outWF!$B:$Z,15,0))</f>
        <v>-0.1554 *</v>
      </c>
      <c r="E45" s="25" t="str">
        <f>_xlfn.CONCAT(FIXED(VLOOKUP($L45,outWM!$B:P,2,0),4)," ",VLOOKUP($L45,outWM!$B:$Z,15,0))</f>
        <v>-0.2406 ***</v>
      </c>
      <c r="F45" s="14" t="str">
        <f>_xlfn.CONCAT(FIXED(VLOOKUP($L45,outB!$B:Q,2,0),4)," ",VLOOKUP($L45,outB!$B:$Z,15,0))</f>
        <v>-0.1914 ***</v>
      </c>
      <c r="G45" s="25" t="str">
        <f>_xlfn.CONCAT(FIXED(VLOOKUP($L45,outBF!$B:R,2,0),4)," ",VLOOKUP($L45,outBF!$B:$Z,15,0))</f>
        <v xml:space="preserve">0.0115 </v>
      </c>
      <c r="H45" s="25" t="str">
        <f>_xlfn.CONCAT(FIXED(VLOOKUP($L45,outBM!$B:S,2,0),4)," ",VLOOKUP($L45,outBM!$B:$Z,15,0))</f>
        <v xml:space="preserve">-0.1613 </v>
      </c>
      <c r="I45" s="14" t="str">
        <f>_xlfn.CONCAT(FIXED(VLOOKUP($L45,outH!$B:T,2,0),4)," ",VLOOKUP($L45,outH!$B:$Z,15,0))</f>
        <v xml:space="preserve">-0.0097 </v>
      </c>
      <c r="J45" s="25" t="str">
        <f>_xlfn.CONCAT(FIXED(VLOOKUP($L45,outHF!$B:U,2,0),4)," ",VLOOKUP($L45,outHF!$B:$Z,15,0))</f>
        <v xml:space="preserve">0.0998 </v>
      </c>
      <c r="K45" s="25" t="str">
        <f>_xlfn.CONCAT(FIXED(VLOOKUP($L45,outHM!$B:V,2,0),4)," ",VLOOKUP($L45,outHM!$B:$Z,15,0))</f>
        <v xml:space="preserve">-0.1029 </v>
      </c>
      <c r="L45" s="10" t="s">
        <v>41</v>
      </c>
    </row>
    <row r="46" spans="2:12" x14ac:dyDescent="0.25">
      <c r="B46" s="113"/>
      <c r="C46" s="12" t="str">
        <f>_xlfn.CONCAT("(",FIXED(VLOOKUP($L45,outW!$B:G,3,0),4),")")</f>
        <v>(0.0438)</v>
      </c>
      <c r="D46" s="26" t="str">
        <f>_xlfn.CONCAT("(",FIXED(VLOOKUP($L45,outWF!$B:H,3,0),4),")")</f>
        <v>(0.0627)</v>
      </c>
      <c r="E46" s="26" t="str">
        <f>_xlfn.CONCAT("(",FIXED(VLOOKUP($L45,outWM!$B:I,3,0),4),")")</f>
        <v>(0.0622)</v>
      </c>
      <c r="F46" s="12" t="str">
        <f>_xlfn.CONCAT("(",FIXED(VLOOKUP($L45,outB!$B:J,3,0),4),")")</f>
        <v>(0.0438)</v>
      </c>
      <c r="G46" s="26" t="str">
        <f>_xlfn.CONCAT("(",FIXED(VLOOKUP($L45,outBF!$B:K,3,0),4),")")</f>
        <v>(0.1214)</v>
      </c>
      <c r="H46" s="26" t="str">
        <f>_xlfn.CONCAT("(",FIXED(VLOOKUP($L45,outBM!$B:L,3,0),4),")")</f>
        <v>(0.1162)</v>
      </c>
      <c r="I46" s="12" t="str">
        <f>_xlfn.CONCAT("(",FIXED(VLOOKUP($L45,outH!$B:M,3,0),4),")")</f>
        <v>(0.0575)</v>
      </c>
      <c r="J46" s="26" t="str">
        <f>_xlfn.CONCAT("(",FIXED(VLOOKUP($L45,outHF!$B:N,3,0),4),")")</f>
        <v>(0.0838)</v>
      </c>
      <c r="K46" s="26" t="str">
        <f>_xlfn.CONCAT("(",FIXED(VLOOKUP($L45,outHM!$B:O,3,0),4),")")</f>
        <v>(0.0834)</v>
      </c>
    </row>
    <row r="47" spans="2:12" customFormat="1" x14ac:dyDescent="0.25">
      <c r="B47" s="125" t="s">
        <v>503</v>
      </c>
      <c r="C47" s="14" t="e">
        <f>_xlfn.CONCAT(FIXED(VLOOKUP($L47,outW!$B:N,2,0),4)," ",VLOOKUP($L47,outW!$B:$Z,15,0))</f>
        <v>#N/A</v>
      </c>
      <c r="D47" s="25" t="e">
        <f>_xlfn.CONCAT(FIXED(VLOOKUP($L47,outWF!$B:O,2,0),4)," ",VLOOKUP($L47,outWF!$B:$Z,15,0))</f>
        <v>#N/A</v>
      </c>
      <c r="E47" s="25" t="e">
        <f>_xlfn.CONCAT(FIXED(VLOOKUP($L47,outWM!$B:P,2,0),4)," ",VLOOKUP($L47,outWM!$B:$Z,15,0))</f>
        <v>#N/A</v>
      </c>
      <c r="F47" s="14" t="e">
        <f>_xlfn.CONCAT(FIXED(VLOOKUP($L47,outB!$B:Q,2,0),4)," ",VLOOKUP($L47,outB!$B:$Z,15,0))</f>
        <v>#N/A</v>
      </c>
      <c r="G47" s="25" t="e">
        <f>_xlfn.CONCAT(FIXED(VLOOKUP($L47,outBF!$B:R,2,0),4)," ",VLOOKUP($L47,outBF!$B:$Z,15,0))</f>
        <v>#N/A</v>
      </c>
      <c r="H47" s="25" t="e">
        <f>_xlfn.CONCAT(FIXED(VLOOKUP($L47,outBM!$B:S,2,0),4)," ",VLOOKUP($L47,outBM!$B:$Z,15,0))</f>
        <v>#N/A</v>
      </c>
      <c r="I47" s="14" t="e">
        <f>_xlfn.CONCAT(FIXED(VLOOKUP($L47,outH!$B:T,2,0),4)," ",VLOOKUP($L47,outH!$B:$Z,15,0))</f>
        <v>#N/A</v>
      </c>
      <c r="J47" s="25" t="e">
        <f>_xlfn.CONCAT(FIXED(VLOOKUP($L47,outHF!$B:U,2,0),4)," ",VLOOKUP($L47,outHF!$B:$Z,15,0))</f>
        <v>#N/A</v>
      </c>
      <c r="K47" s="25" t="e">
        <f>_xlfn.CONCAT(FIXED(VLOOKUP($L47,outHM!$B:V,2,0),4)," ",VLOOKUP($L47,outHM!$B:$Z,15,0))</f>
        <v>#N/A</v>
      </c>
      <c r="L47" t="s">
        <v>500</v>
      </c>
    </row>
    <row r="48" spans="2:12" customFormat="1" x14ac:dyDescent="0.25">
      <c r="B48" s="126"/>
      <c r="C48" s="12" t="e">
        <f>_xlfn.CONCAT("(",FIXED(VLOOKUP($L47,outW!$B:G,3,0),4),")")</f>
        <v>#N/A</v>
      </c>
      <c r="D48" s="26" t="e">
        <f>_xlfn.CONCAT("(",FIXED(VLOOKUP($L47,outWF!$B:H,3,0),4),")")</f>
        <v>#N/A</v>
      </c>
      <c r="E48" s="26" t="e">
        <f>_xlfn.CONCAT("(",FIXED(VLOOKUP($L47,outWM!$B:I,3,0),4),")")</f>
        <v>#N/A</v>
      </c>
      <c r="F48" s="12" t="e">
        <f>_xlfn.CONCAT("(",FIXED(VLOOKUP($L47,outB!$B:J,3,0),4),")")</f>
        <v>#N/A</v>
      </c>
      <c r="G48" s="26" t="e">
        <f>_xlfn.CONCAT("(",FIXED(VLOOKUP($L47,outBF!$B:K,3,0),4),")")</f>
        <v>#N/A</v>
      </c>
      <c r="H48" s="26" t="e">
        <f>_xlfn.CONCAT("(",FIXED(VLOOKUP($L47,outBM!$B:L,3,0),4),")")</f>
        <v>#N/A</v>
      </c>
      <c r="I48" s="12" t="e">
        <f>_xlfn.CONCAT("(",FIXED(VLOOKUP($L47,outH!$B:M,3,0),4),")")</f>
        <v>#N/A</v>
      </c>
      <c r="J48" s="26" t="e">
        <f>_xlfn.CONCAT("(",FIXED(VLOOKUP($L47,outHF!$B:N,3,0),4),")")</f>
        <v>#N/A</v>
      </c>
      <c r="K48" s="26" t="e">
        <f>_xlfn.CONCAT("(",FIXED(VLOOKUP($L47,outHM!$B:O,3,0),4),")")</f>
        <v>#N/A</v>
      </c>
    </row>
    <row r="49" spans="2:12" customFormat="1" x14ac:dyDescent="0.25">
      <c r="B49" s="125" t="s">
        <v>504</v>
      </c>
      <c r="C49" s="14" t="e">
        <f>_xlfn.CONCAT(FIXED(VLOOKUP($L49,outW!$B:N,2,0),4)," ",VLOOKUP($L49,outW!$B:$Z,15,0))</f>
        <v>#N/A</v>
      </c>
      <c r="D49" s="25" t="e">
        <f>_xlfn.CONCAT(FIXED(VLOOKUP($L49,outWF!$B:O,2,0),4)," ",VLOOKUP($L49,outWF!$B:$Z,15,0))</f>
        <v>#N/A</v>
      </c>
      <c r="E49" s="25" t="e">
        <f>_xlfn.CONCAT(FIXED(VLOOKUP($L49,outWM!$B:P,2,0),4)," ",VLOOKUP($L49,outWM!$B:$Z,15,0))</f>
        <v>#N/A</v>
      </c>
      <c r="F49" s="14" t="e">
        <f>_xlfn.CONCAT(FIXED(VLOOKUP($L49,outB!$B:Q,2,0),4)," ",VLOOKUP($L49,outB!$B:$Z,15,0))</f>
        <v>#N/A</v>
      </c>
      <c r="G49" s="25" t="e">
        <f>_xlfn.CONCAT(FIXED(VLOOKUP($L49,outBF!$B:R,2,0),4)," ",VLOOKUP($L49,outBF!$B:$Z,15,0))</f>
        <v>#N/A</v>
      </c>
      <c r="H49" s="25" t="e">
        <f>_xlfn.CONCAT(FIXED(VLOOKUP($L49,outBM!$B:S,2,0),4)," ",VLOOKUP($L49,outBM!$B:$Z,15,0))</f>
        <v>#N/A</v>
      </c>
      <c r="I49" s="14" t="e">
        <f>_xlfn.CONCAT(FIXED(VLOOKUP($L49,outH!$B:T,2,0),4)," ",VLOOKUP($L49,outH!$B:$Z,15,0))</f>
        <v>#N/A</v>
      </c>
      <c r="J49" s="25" t="e">
        <f>_xlfn.CONCAT(FIXED(VLOOKUP($L49,outHF!$B:U,2,0),4)," ",VLOOKUP($L49,outHF!$B:$Z,15,0))</f>
        <v>#N/A</v>
      </c>
      <c r="K49" s="25" t="e">
        <f>_xlfn.CONCAT(FIXED(VLOOKUP($L49,outHM!$B:V,2,0),4)," ",VLOOKUP($L49,outHM!$B:$Z,15,0))</f>
        <v>#N/A</v>
      </c>
      <c r="L49" t="s">
        <v>501</v>
      </c>
    </row>
    <row r="50" spans="2:12" customFormat="1" x14ac:dyDescent="0.25">
      <c r="B50" s="126"/>
      <c r="C50" s="12" t="e">
        <f>_xlfn.CONCAT("(",FIXED(VLOOKUP($L49,outW!$B:G,3,0),4),")")</f>
        <v>#N/A</v>
      </c>
      <c r="D50" s="26" t="e">
        <f>_xlfn.CONCAT("(",FIXED(VLOOKUP($L49,outWF!$B:H,3,0),4),")")</f>
        <v>#N/A</v>
      </c>
      <c r="E50" s="26" t="e">
        <f>_xlfn.CONCAT("(",FIXED(VLOOKUP($L49,outWM!$B:I,3,0),4),")")</f>
        <v>#N/A</v>
      </c>
      <c r="F50" s="12" t="e">
        <f>_xlfn.CONCAT("(",FIXED(VLOOKUP($L49,outB!$B:J,3,0),4),")")</f>
        <v>#N/A</v>
      </c>
      <c r="G50" s="26" t="e">
        <f>_xlfn.CONCAT("(",FIXED(VLOOKUP($L49,outBF!$B:K,3,0),4),")")</f>
        <v>#N/A</v>
      </c>
      <c r="H50" s="26" t="e">
        <f>_xlfn.CONCAT("(",FIXED(VLOOKUP($L49,outBM!$B:L,3,0),4),")")</f>
        <v>#N/A</v>
      </c>
      <c r="I50" s="12" t="e">
        <f>_xlfn.CONCAT("(",FIXED(VLOOKUP($L49,outH!$B:M,3,0),4),")")</f>
        <v>#N/A</v>
      </c>
      <c r="J50" s="26" t="e">
        <f>_xlfn.CONCAT("(",FIXED(VLOOKUP($L49,outHF!$B:N,3,0),4),")")</f>
        <v>#N/A</v>
      </c>
      <c r="K50" s="26" t="e">
        <f>_xlfn.CONCAT("(",FIXED(VLOOKUP($L49,outHM!$B:O,3,0),4),")")</f>
        <v>#N/A</v>
      </c>
    </row>
    <row r="51" spans="2:12" customFormat="1" x14ac:dyDescent="0.25">
      <c r="B51" s="125" t="s">
        <v>505</v>
      </c>
      <c r="C51" s="14" t="e">
        <f>_xlfn.CONCAT(FIXED(VLOOKUP($L51,outW!$B:N,2,0),4)," ",VLOOKUP($L51,outW!$B:$Z,15,0))</f>
        <v>#N/A</v>
      </c>
      <c r="D51" s="25" t="e">
        <f>_xlfn.CONCAT(FIXED(VLOOKUP($L51,outWF!$B:O,2,0),4)," ",VLOOKUP($L51,outWF!$B:$Z,15,0))</f>
        <v>#N/A</v>
      </c>
      <c r="E51" s="25" t="e">
        <f>_xlfn.CONCAT(FIXED(VLOOKUP($L51,outWM!$B:P,2,0),4)," ",VLOOKUP($L51,outWM!$B:$Z,15,0))</f>
        <v>#N/A</v>
      </c>
      <c r="F51" s="14" t="e">
        <f>_xlfn.CONCAT(FIXED(VLOOKUP($L51,outB!$B:Q,2,0),4)," ",VLOOKUP($L51,outB!$B:$Z,15,0))</f>
        <v>#N/A</v>
      </c>
      <c r="G51" s="25" t="e">
        <f>_xlfn.CONCAT(FIXED(VLOOKUP($L51,outBF!$B:R,2,0),4)," ",VLOOKUP($L51,outBF!$B:$Z,15,0))</f>
        <v>#N/A</v>
      </c>
      <c r="H51" s="25" t="e">
        <f>_xlfn.CONCAT(FIXED(VLOOKUP($L51,outBM!$B:S,2,0),4)," ",VLOOKUP($L51,outBM!$B:$Z,15,0))</f>
        <v>#N/A</v>
      </c>
      <c r="I51" s="14" t="e">
        <f>_xlfn.CONCAT(FIXED(VLOOKUP($L51,outH!$B:T,2,0),4)," ",VLOOKUP($L51,outH!$B:$Z,15,0))</f>
        <v>#N/A</v>
      </c>
      <c r="J51" s="25" t="e">
        <f>_xlfn.CONCAT(FIXED(VLOOKUP($L51,outHF!$B:U,2,0),4)," ",VLOOKUP($L51,outHF!$B:$Z,15,0))</f>
        <v>#N/A</v>
      </c>
      <c r="K51" s="25" t="e">
        <f>_xlfn.CONCAT(FIXED(VLOOKUP($L51,outHM!$B:V,2,0),4)," ",VLOOKUP($L51,outHM!$B:$Z,15,0))</f>
        <v>#N/A</v>
      </c>
      <c r="L51" t="s">
        <v>502</v>
      </c>
    </row>
    <row r="52" spans="2:12" customFormat="1" x14ac:dyDescent="0.25">
      <c r="B52" s="126"/>
      <c r="C52" s="12" t="e">
        <f>_xlfn.CONCAT("(",FIXED(VLOOKUP($L51,outW!$B:G,3,0),4),")")</f>
        <v>#N/A</v>
      </c>
      <c r="D52" s="26" t="e">
        <f>_xlfn.CONCAT("(",FIXED(VLOOKUP($L51,outWF!$B:H,3,0),4),")")</f>
        <v>#N/A</v>
      </c>
      <c r="E52" s="26" t="e">
        <f>_xlfn.CONCAT("(",FIXED(VLOOKUP($L51,outWM!$B:I,3,0),4),")")</f>
        <v>#N/A</v>
      </c>
      <c r="F52" s="12" t="e">
        <f>_xlfn.CONCAT("(",FIXED(VLOOKUP($L51,outB!$B:J,3,0),4),")")</f>
        <v>#N/A</v>
      </c>
      <c r="G52" s="26" t="e">
        <f>_xlfn.CONCAT("(",FIXED(VLOOKUP($L51,outBF!$B:K,3,0),4),")")</f>
        <v>#N/A</v>
      </c>
      <c r="H52" s="26" t="e">
        <f>_xlfn.CONCAT("(",FIXED(VLOOKUP($L51,outBM!$B:L,3,0),4),")")</f>
        <v>#N/A</v>
      </c>
      <c r="I52" s="12" t="e">
        <f>_xlfn.CONCAT("(",FIXED(VLOOKUP($L51,outH!$B:M,3,0),4),")")</f>
        <v>#N/A</v>
      </c>
      <c r="J52" s="26" t="e">
        <f>_xlfn.CONCAT("(",FIXED(VLOOKUP($L51,outHF!$B:N,3,0),4),")")</f>
        <v>#N/A</v>
      </c>
      <c r="K52" s="26" t="e">
        <f>_xlfn.CONCAT("(",FIXED(VLOOKUP($L51,outHM!$B:O,3,0),4),")")</f>
        <v>#N/A</v>
      </c>
    </row>
    <row r="53" spans="2:12" x14ac:dyDescent="0.25">
      <c r="B53" s="112" t="s">
        <v>635</v>
      </c>
      <c r="C53" s="14" t="str">
        <f>_xlfn.CONCAT(FIXED(VLOOKUP($L53,outW!$B:N,2,0),4)," ",VLOOKUP($L53,outW!$B:$Z,15,0))</f>
        <v>-0.0833 ***</v>
      </c>
      <c r="D53" s="25" t="str">
        <f>_xlfn.CONCAT(FIXED(VLOOKUP($L53,outWF!$B:O,2,0),4)," ",VLOOKUP($L53,outWF!$B:$Z,15,0))</f>
        <v>-0.0837 ***</v>
      </c>
      <c r="E53" s="25" t="str">
        <f>_xlfn.CONCAT(FIXED(VLOOKUP($L53,outWM!$B:P,2,0),4)," ",VLOOKUP($L53,outWM!$B:$Z,15,0))</f>
        <v>-0.0879 ***</v>
      </c>
      <c r="F53" s="14" t="str">
        <f>_xlfn.CONCAT(FIXED(VLOOKUP($L53,outB!$B:Q,2,0),4)," ",VLOOKUP($L53,outB!$B:$Z,15,0))</f>
        <v>-0.0833 ***</v>
      </c>
      <c r="G53" s="25" t="str">
        <f>_xlfn.CONCAT(FIXED(VLOOKUP($L53,outBF!$B:R,2,0),4)," ",VLOOKUP($L53,outBF!$B:$Z,15,0))</f>
        <v>-0.0848 ***</v>
      </c>
      <c r="H53" s="25" t="str">
        <f>_xlfn.CONCAT(FIXED(VLOOKUP($L53,outBM!$B:S,2,0),4)," ",VLOOKUP($L53,outBM!$B:$Z,15,0))</f>
        <v>-0.0970 ***</v>
      </c>
      <c r="I53" s="14" t="str">
        <f>_xlfn.CONCAT(FIXED(VLOOKUP($L53,outH!$B:T,2,0),4)," ",VLOOKUP($L53,outH!$B:$Z,15,0))</f>
        <v>-0.0757 ***</v>
      </c>
      <c r="J53" s="25" t="str">
        <f>_xlfn.CONCAT(FIXED(VLOOKUP($L53,outHF!$B:U,2,0),4)," ",VLOOKUP($L53,outHF!$B:$Z,15,0))</f>
        <v>-0.0816 ***</v>
      </c>
      <c r="K53" s="25" t="str">
        <f>_xlfn.CONCAT(FIXED(VLOOKUP($L53,outHM!$B:V,2,0),4)," ",VLOOKUP($L53,outHM!$B:$Z,15,0))</f>
        <v>-0.0739 **</v>
      </c>
      <c r="L53" s="10" t="s">
        <v>43</v>
      </c>
    </row>
    <row r="54" spans="2:12" x14ac:dyDescent="0.25">
      <c r="B54" s="113"/>
      <c r="C54" s="12" t="str">
        <f>_xlfn.CONCAT("(",FIXED(VLOOKUP($L53,outW!$B:G,3,0),4),")")</f>
        <v>(0.0112)</v>
      </c>
      <c r="D54" s="26" t="str">
        <f>_xlfn.CONCAT("(",FIXED(VLOOKUP($L53,outWF!$B:H,3,0),4),")")</f>
        <v>(0.0168)</v>
      </c>
      <c r="E54" s="26" t="str">
        <f>_xlfn.CONCAT("(",FIXED(VLOOKUP($L53,outWM!$B:I,3,0),4),")")</f>
        <v>(0.0152)</v>
      </c>
      <c r="F54" s="12" t="str">
        <f>_xlfn.CONCAT("(",FIXED(VLOOKUP($L53,outB!$B:J,3,0),4),")")</f>
        <v>(0.0112)</v>
      </c>
      <c r="G54" s="26" t="str">
        <f>_xlfn.CONCAT("(",FIXED(VLOOKUP($L53,outBF!$B:K,3,0),4),")")</f>
        <v>(0.0172)</v>
      </c>
      <c r="H54" s="26" t="str">
        <f>_xlfn.CONCAT("(",FIXED(VLOOKUP($L53,outBM!$B:L,3,0),4),")")</f>
        <v>(0.0182)</v>
      </c>
      <c r="I54" s="12" t="str">
        <f>_xlfn.CONCAT("(",FIXED(VLOOKUP($L53,outH!$B:M,3,0),4),")")</f>
        <v>(0.0160)</v>
      </c>
      <c r="J54" s="26" t="str">
        <f>_xlfn.CONCAT("(",FIXED(VLOOKUP($L53,outHF!$B:N,3,0),4),")")</f>
        <v>(0.0240)</v>
      </c>
      <c r="K54" s="26" t="str">
        <f>_xlfn.CONCAT("(",FIXED(VLOOKUP($L53,outHM!$B:O,3,0),4),")")</f>
        <v>(0.0225)</v>
      </c>
    </row>
    <row r="55" spans="2:12" x14ac:dyDescent="0.25">
      <c r="B55" s="112" t="s">
        <v>636</v>
      </c>
      <c r="C55" s="14" t="str">
        <f>_xlfn.CONCAT(FIXED(VLOOKUP($L55,outW!$B:N,2,0),4)," ",VLOOKUP($L55,outW!$B:$Z,15,0))</f>
        <v xml:space="preserve">0.0316 </v>
      </c>
      <c r="D55" s="25" t="str">
        <f>_xlfn.CONCAT(FIXED(VLOOKUP($L55,outWF!$B:O,2,0),4)," ",VLOOKUP($L55,outWF!$B:$Z,15,0))</f>
        <v xml:space="preserve">0.0298 </v>
      </c>
      <c r="E55" s="25" t="str">
        <f>_xlfn.CONCAT(FIXED(VLOOKUP($L55,outWM!$B:P,2,0),4)," ",VLOOKUP($L55,outWM!$B:$Z,15,0))</f>
        <v xml:space="preserve">0.0372 </v>
      </c>
      <c r="F55" s="14" t="str">
        <f>_xlfn.CONCAT(FIXED(VLOOKUP($L55,outB!$B:Q,2,0),4)," ",VLOOKUP($L55,outB!$B:$Z,15,0))</f>
        <v xml:space="preserve">0.0316 </v>
      </c>
      <c r="G55" s="25" t="str">
        <f>_xlfn.CONCAT(FIXED(VLOOKUP($L55,outBF!$B:R,2,0),4)," ",VLOOKUP($L55,outBF!$B:$Z,15,0))</f>
        <v xml:space="preserve">0.0261 </v>
      </c>
      <c r="H55" s="25" t="str">
        <f>_xlfn.CONCAT(FIXED(VLOOKUP($L55,outBM!$B:S,2,0),4)," ",VLOOKUP($L55,outBM!$B:$Z,15,0))</f>
        <v xml:space="preserve">-0.0857 </v>
      </c>
      <c r="I55" s="14" t="str">
        <f>_xlfn.CONCAT(FIXED(VLOOKUP($L55,outH!$B:T,2,0),4)," ",VLOOKUP($L55,outH!$B:$Z,15,0))</f>
        <v xml:space="preserve">0.0603 </v>
      </c>
      <c r="J55" s="25" t="str">
        <f>_xlfn.CONCAT(FIXED(VLOOKUP($L55,outHF!$B:U,2,0),4)," ",VLOOKUP($L55,outHF!$B:$Z,15,0))</f>
        <v xml:space="preserve">0.1110 </v>
      </c>
      <c r="K55" s="25" t="str">
        <f>_xlfn.CONCAT(FIXED(VLOOKUP($L55,outHM!$B:V,2,0),4)," ",VLOOKUP($L55,outHM!$B:$Z,15,0))</f>
        <v xml:space="preserve">0.0163 </v>
      </c>
      <c r="L55" s="10" t="s">
        <v>44</v>
      </c>
    </row>
    <row r="56" spans="2:12" x14ac:dyDescent="0.25">
      <c r="B56" s="113"/>
      <c r="C56" s="12" t="str">
        <f>_xlfn.CONCAT("(",FIXED(VLOOKUP($L55,outW!$B:G,3,0),4),")")</f>
        <v>(0.0235)</v>
      </c>
      <c r="D56" s="26" t="str">
        <f>_xlfn.CONCAT("(",FIXED(VLOOKUP($L55,outWF!$B:H,3,0),4),")")</f>
        <v>(0.0341)</v>
      </c>
      <c r="E56" s="26" t="str">
        <f>_xlfn.CONCAT("(",FIXED(VLOOKUP($L55,outWM!$B:I,3,0),4),")")</f>
        <v>(0.0334)</v>
      </c>
      <c r="F56" s="12" t="str">
        <f>_xlfn.CONCAT("(",FIXED(VLOOKUP($L55,outB!$B:J,3,0),4),")")</f>
        <v>(0.0235)</v>
      </c>
      <c r="G56" s="26" t="str">
        <f>_xlfn.CONCAT("(",FIXED(VLOOKUP($L55,outBF!$B:K,3,0),4),")")</f>
        <v>(0.0445)</v>
      </c>
      <c r="H56" s="26" t="str">
        <f>_xlfn.CONCAT("(",FIXED(VLOOKUP($L55,outBM!$B:L,3,0),4),")")</f>
        <v>(0.0541)</v>
      </c>
      <c r="I56" s="12" t="str">
        <f>_xlfn.CONCAT("(",FIXED(VLOOKUP($L55,outH!$B:M,3,0),4),")")</f>
        <v>(0.0502)</v>
      </c>
      <c r="J56" s="26" t="str">
        <f>_xlfn.CONCAT("(",FIXED(VLOOKUP($L55,outHF!$B:N,3,0),4),")")</f>
        <v>(0.0838)</v>
      </c>
      <c r="K56" s="26" t="str">
        <f>_xlfn.CONCAT("(",FIXED(VLOOKUP($L55,outHM!$B:O,3,0),4),")")</f>
        <v>(0.0666)</v>
      </c>
    </row>
    <row r="57" spans="2:12" x14ac:dyDescent="0.25">
      <c r="B57" s="112" t="s">
        <v>144</v>
      </c>
      <c r="C57" s="14" t="str">
        <f>_xlfn.CONCAT(FIXED(VLOOKUP($L57,outW!$B:N,2,0),4)," ",VLOOKUP($L57,outW!$B:$Z,15,0))</f>
        <v xml:space="preserve">-0.1982 </v>
      </c>
      <c r="D57" s="25" t="str">
        <f>_xlfn.CONCAT(FIXED(VLOOKUP($L57,outWF!$B:O,2,0),4)," ",VLOOKUP($L57,outWF!$B:$Z,15,0))</f>
        <v xml:space="preserve">-0.4171 </v>
      </c>
      <c r="E57" s="25" t="str">
        <f>_xlfn.CONCAT(FIXED(VLOOKUP($L57,outWM!$B:P,2,0),4)," ",VLOOKUP($L57,outWM!$B:$Z,15,0))</f>
        <v xml:space="preserve">-0.2061 </v>
      </c>
      <c r="F57" s="14" t="str">
        <f>_xlfn.CONCAT(FIXED(VLOOKUP($L57,outB!$B:Q,2,0),4)," ",VLOOKUP($L57,outB!$B:$Z,15,0))</f>
        <v xml:space="preserve">-0.1982 </v>
      </c>
      <c r="G57" s="25" t="str">
        <f>_xlfn.CONCAT(FIXED(VLOOKUP($L57,outBF!$B:R,2,0),4)," ",VLOOKUP($L57,outBF!$B:$Z,15,0))</f>
        <v xml:space="preserve">-0.0366 </v>
      </c>
      <c r="H57" s="25" t="str">
        <f>_xlfn.CONCAT(FIXED(VLOOKUP($L57,outBM!$B:S,2,0),4)," ",VLOOKUP($L57,outBM!$B:$Z,15,0))</f>
        <v xml:space="preserve">-0.0010 </v>
      </c>
      <c r="I57" s="14" t="str">
        <f>_xlfn.CONCAT(FIXED(VLOOKUP($L57,outH!$B:T,2,0),4)," ",VLOOKUP($L57,outH!$B:$Z,15,0))</f>
        <v>1.1814 *</v>
      </c>
      <c r="J57" s="25" t="str">
        <f>_xlfn.CONCAT(FIXED(VLOOKUP($L57,outHF!$B:U,2,0),4)," ",VLOOKUP($L57,outHF!$B:$Z,15,0))</f>
        <v>4.2219 ***</v>
      </c>
      <c r="K57" s="25" t="str">
        <f>_xlfn.CONCAT(FIXED(VLOOKUP($L57,outHM!$B:V,2,0),4)," ",VLOOKUP($L57,outHM!$B:$Z,15,0))</f>
        <v xml:space="preserve">0.6503 </v>
      </c>
      <c r="L57" s="10" t="s">
        <v>143</v>
      </c>
    </row>
    <row r="58" spans="2:12" x14ac:dyDescent="0.25">
      <c r="B58" s="113"/>
      <c r="C58" s="12" t="str">
        <f>_xlfn.CONCAT("(",FIXED(VLOOKUP($L57,outW!$B:G,3,0),4),")")</f>
        <v>(0.3243)</v>
      </c>
      <c r="D58" s="26" t="str">
        <f>_xlfn.CONCAT("(",FIXED(VLOOKUP($L57,outWF!$B:H,3,0),4),")")</f>
        <v>(0.6403)</v>
      </c>
      <c r="E58" s="26" t="str">
        <f>_xlfn.CONCAT("(",FIXED(VLOOKUP($L57,outWM!$B:I,3,0),4),")")</f>
        <v>(0.3953)</v>
      </c>
      <c r="F58" s="12" t="str">
        <f>_xlfn.CONCAT("(",FIXED(VLOOKUP($L57,outB!$B:J,3,0),4),")")</f>
        <v>(0.3243)</v>
      </c>
      <c r="G58" s="26" t="str">
        <f>_xlfn.CONCAT("(",FIXED(VLOOKUP($L57,outBF!$B:K,3,0),4),")")</f>
        <v>(0.8183)</v>
      </c>
      <c r="H58" s="26" t="str">
        <f>_xlfn.CONCAT("(",FIXED(VLOOKUP($L57,outBM!$B:L,3,0),4),")")</f>
        <v>(0.5665)</v>
      </c>
      <c r="I58" s="12" t="str">
        <f>_xlfn.CONCAT("(",FIXED(VLOOKUP($L57,outH!$B:M,3,0),4),")")</f>
        <v>(0.5104)</v>
      </c>
      <c r="J58" s="26" t="str">
        <f>_xlfn.CONCAT("(",FIXED(VLOOKUP($L57,outHF!$B:N,3,0),4),")")</f>
        <v>(1.1943)</v>
      </c>
      <c r="K58" s="26" t="str">
        <f>_xlfn.CONCAT("(",FIXED(VLOOKUP($L57,outHM!$B:O,3,0),4),")")</f>
        <v>(0.6132)</v>
      </c>
    </row>
    <row r="59" spans="2:12" x14ac:dyDescent="0.25">
      <c r="B59" s="112" t="s">
        <v>130</v>
      </c>
      <c r="C59" s="14" t="str">
        <f>_xlfn.CONCAT(FIXED(VLOOKUP($L59,outW!$B:N,2,0),4)," ",VLOOKUP($L59,outW!$B:$Z,15,0))</f>
        <v xml:space="preserve">0.4229 </v>
      </c>
      <c r="D59" s="25" t="str">
        <f>_xlfn.CONCAT(FIXED(VLOOKUP($L59,outWF!$B:O,2,0),4)," ",VLOOKUP($L59,outWF!$B:$Z,15,0))</f>
        <v xml:space="preserve">-0.0319 </v>
      </c>
      <c r="E59" s="25" t="str">
        <f>_xlfn.CONCAT(FIXED(VLOOKUP($L59,outWM!$B:P,2,0),4)," ",VLOOKUP($L59,outWM!$B:$Z,15,0))</f>
        <v xml:space="preserve">0.4462 </v>
      </c>
      <c r="F59" s="14" t="str">
        <f>_xlfn.CONCAT(FIXED(VLOOKUP($L59,outB!$B:Q,2,0),4)," ",VLOOKUP($L59,outB!$B:$Z,15,0))</f>
        <v xml:space="preserve">0.4229 </v>
      </c>
      <c r="G59" s="25" t="str">
        <f>_xlfn.CONCAT(FIXED(VLOOKUP($L59,outBF!$B:R,2,0),4)," ",VLOOKUP($L59,outBF!$B:$Z,15,0))</f>
        <v xml:space="preserve">-0.0786 </v>
      </c>
      <c r="H59" s="25" t="str">
        <f>_xlfn.CONCAT(FIXED(VLOOKUP($L59,outBM!$B:S,2,0),4)," ",VLOOKUP($L59,outBM!$B:$Z,15,0))</f>
        <v xml:space="preserve">-0.3699 </v>
      </c>
      <c r="I59" s="14" t="str">
        <f>_xlfn.CONCAT(FIXED(VLOOKUP($L59,outH!$B:T,2,0),4)," ",VLOOKUP($L59,outH!$B:$Z,15,0))</f>
        <v>1.8292 **</v>
      </c>
      <c r="J59" s="25" t="str">
        <f>_xlfn.CONCAT(FIXED(VLOOKUP($L59,outHF!$B:U,2,0),4)," ",VLOOKUP($L59,outHF!$B:$Z,15,0))</f>
        <v>3.9693 **</v>
      </c>
      <c r="K59" s="25" t="str">
        <f>_xlfn.CONCAT(FIXED(VLOOKUP($L59,outHM!$B:V,2,0),4)," ",VLOOKUP($L59,outHM!$B:$Z,15,0))</f>
        <v>1.7163 *</v>
      </c>
      <c r="L59" s="10" t="s">
        <v>45</v>
      </c>
    </row>
    <row r="60" spans="2:12" x14ac:dyDescent="0.25">
      <c r="B60" s="113"/>
      <c r="C60" s="12" t="str">
        <f>_xlfn.CONCAT("(",FIXED(VLOOKUP($L59,outW!$B:G,3,0),4),")")</f>
        <v>(0.4249)</v>
      </c>
      <c r="D60" s="26" t="str">
        <f>_xlfn.CONCAT("(",FIXED(VLOOKUP($L59,outWF!$B:H,3,0),4),")")</f>
        <v>(0.7293)</v>
      </c>
      <c r="E60" s="26" t="str">
        <f>_xlfn.CONCAT("(",FIXED(VLOOKUP($L59,outWM!$B:I,3,0),4),")")</f>
        <v>(0.5945)</v>
      </c>
      <c r="F60" s="12" t="str">
        <f>_xlfn.CONCAT("(",FIXED(VLOOKUP($L59,outB!$B:J,3,0),4),")")</f>
        <v>(0.4249)</v>
      </c>
      <c r="G60" s="26" t="str">
        <f>_xlfn.CONCAT("(",FIXED(VLOOKUP($L59,outBF!$B:K,3,0),4),")")</f>
        <v>(0.9500)</v>
      </c>
      <c r="H60" s="26" t="str">
        <f>_xlfn.CONCAT("(",FIXED(VLOOKUP($L59,outBM!$B:L,3,0),4),")")</f>
        <v>(0.6144)</v>
      </c>
      <c r="I60" s="12" t="str">
        <f>_xlfn.CONCAT("(",FIXED(VLOOKUP($L59,outH!$B:M,3,0),4),")")</f>
        <v>(0.5872)</v>
      </c>
      <c r="J60" s="26" t="str">
        <f>_xlfn.CONCAT("(",FIXED(VLOOKUP($L59,outHF!$B:N,3,0),4),")")</f>
        <v>(1.3448)</v>
      </c>
      <c r="K60" s="26" t="str">
        <f>_xlfn.CONCAT("(",FIXED(VLOOKUP($L59,outHM!$B:O,3,0),4),")")</f>
        <v>(0.6972)</v>
      </c>
    </row>
    <row r="61" spans="2:12" x14ac:dyDescent="0.25">
      <c r="B61" s="112" t="s">
        <v>131</v>
      </c>
      <c r="C61" s="14" t="str">
        <f>_xlfn.CONCAT(FIXED(VLOOKUP($L61,outW!$B:N,2,0),4)," ",VLOOKUP($L61,outW!$B:$Z,15,0))</f>
        <v xml:space="preserve">-0.0628 </v>
      </c>
      <c r="D61" s="25" t="str">
        <f>_xlfn.CONCAT(FIXED(VLOOKUP($L61,outWF!$B:O,2,0),4)," ",VLOOKUP($L61,outWF!$B:$Z,15,0))</f>
        <v xml:space="preserve">-0.6697 </v>
      </c>
      <c r="E61" s="25" t="str">
        <f>_xlfn.CONCAT(FIXED(VLOOKUP($L61,outWM!$B:P,2,0),4)," ",VLOOKUP($L61,outWM!$B:$Z,15,0))</f>
        <v xml:space="preserve">0.2267 </v>
      </c>
      <c r="F61" s="14" t="str">
        <f>_xlfn.CONCAT(FIXED(VLOOKUP($L61,outB!$B:Q,2,0),4)," ",VLOOKUP($L61,outB!$B:$Z,15,0))</f>
        <v xml:space="preserve">-0.0628 </v>
      </c>
      <c r="G61" s="25" t="str">
        <f>_xlfn.CONCAT(FIXED(VLOOKUP($L61,outBF!$B:R,2,0),4)," ",VLOOKUP($L61,outBF!$B:$Z,15,0))</f>
        <v xml:space="preserve">0.1365 </v>
      </c>
      <c r="H61" s="25" t="str">
        <f>_xlfn.CONCAT(FIXED(VLOOKUP($L61,outBM!$B:S,2,0),4)," ",VLOOKUP($L61,outBM!$B:$Z,15,0))</f>
        <v xml:space="preserve">-0.3939 </v>
      </c>
      <c r="I61" s="14" t="str">
        <f>_xlfn.CONCAT(FIXED(VLOOKUP($L61,outH!$B:T,2,0),4)," ",VLOOKUP($L61,outH!$B:$Z,15,0))</f>
        <v>1.0426 *</v>
      </c>
      <c r="J61" s="25" t="str">
        <f>_xlfn.CONCAT(FIXED(VLOOKUP($L61,outHF!$B:U,2,0),4)," ",VLOOKUP($L61,outHF!$B:$Z,15,0))</f>
        <v>3.2149 **</v>
      </c>
      <c r="K61" s="25" t="str">
        <f>_xlfn.CONCAT(FIXED(VLOOKUP($L61,outHM!$B:V,2,0),4)," ",VLOOKUP($L61,outHM!$B:$Z,15,0))</f>
        <v xml:space="preserve">0.9332 </v>
      </c>
      <c r="L61" s="10" t="s">
        <v>127</v>
      </c>
    </row>
    <row r="62" spans="2:12" x14ac:dyDescent="0.25">
      <c r="B62" s="113"/>
      <c r="C62" s="12" t="str">
        <f>_xlfn.CONCAT("(",FIXED(VLOOKUP($L61,outW!$B:G,3,0),4),")")</f>
        <v>(0.3177)</v>
      </c>
      <c r="D62" s="26" t="str">
        <f>_xlfn.CONCAT("(",FIXED(VLOOKUP($L61,outWF!$B:H,3,0),4),")")</f>
        <v>(0.6566)</v>
      </c>
      <c r="E62" s="26" t="str">
        <f>_xlfn.CONCAT("(",FIXED(VLOOKUP($L61,outWM!$B:I,3,0),4),")")</f>
        <v>(0.3654)</v>
      </c>
      <c r="F62" s="12" t="str">
        <f>_xlfn.CONCAT("(",FIXED(VLOOKUP($L61,outB!$B:J,3,0),4),")")</f>
        <v>(0.3177)</v>
      </c>
      <c r="G62" s="26" t="str">
        <f>_xlfn.CONCAT("(",FIXED(VLOOKUP($L61,outBF!$B:K,3,0),4),")")</f>
        <v>(0.7911)</v>
      </c>
      <c r="H62" s="26" t="str">
        <f>_xlfn.CONCAT("(",FIXED(VLOOKUP($L61,outBM!$B:L,3,0),4),")")</f>
        <v>(0.5105)</v>
      </c>
      <c r="I62" s="12" t="str">
        <f>_xlfn.CONCAT("(",FIXED(VLOOKUP($L61,outH!$B:M,3,0),4),")")</f>
        <v>(0.4766)</v>
      </c>
      <c r="J62" s="26" t="str">
        <f>_xlfn.CONCAT("(",FIXED(VLOOKUP($L61,outHF!$B:N,3,0),4),")")</f>
        <v>(1.1510)</v>
      </c>
      <c r="K62" s="26" t="str">
        <f>_xlfn.CONCAT("(",FIXED(VLOOKUP($L61,outHM!$B:O,3,0),4),")")</f>
        <v>(0.5718)</v>
      </c>
    </row>
    <row r="63" spans="2:12" x14ac:dyDescent="0.25">
      <c r="B63" s="112" t="s">
        <v>132</v>
      </c>
      <c r="C63" s="14" t="str">
        <f>_xlfn.CONCAT(FIXED(VLOOKUP($L63,outW!$B:N,2,0),4)," ",VLOOKUP($L63,outW!$B:$Z,15,0))</f>
        <v xml:space="preserve">-0.0624 </v>
      </c>
      <c r="D63" s="25" t="str">
        <f>_xlfn.CONCAT(FIXED(VLOOKUP($L63,outWF!$B:O,2,0),4)," ",VLOOKUP($L63,outWF!$B:$Z,15,0))</f>
        <v xml:space="preserve">-0.3721 </v>
      </c>
      <c r="E63" s="25" t="str">
        <f>_xlfn.CONCAT(FIXED(VLOOKUP($L63,outWM!$B:P,2,0),4)," ",VLOOKUP($L63,outWM!$B:$Z,15,0))</f>
        <v xml:space="preserve">0.0618 </v>
      </c>
      <c r="F63" s="14" t="str">
        <f>_xlfn.CONCAT(FIXED(VLOOKUP($L63,outB!$B:Q,2,0),4)," ",VLOOKUP($L63,outB!$B:$Z,15,0))</f>
        <v xml:space="preserve">-0.0624 </v>
      </c>
      <c r="G63" s="25" t="str">
        <f>_xlfn.CONCAT(FIXED(VLOOKUP($L63,outBF!$B:R,2,0),4)," ",VLOOKUP($L63,outBF!$B:$Z,15,0))</f>
        <v xml:space="preserve">0.4225 </v>
      </c>
      <c r="H63" s="25" t="str">
        <f>_xlfn.CONCAT(FIXED(VLOOKUP($L63,outBM!$B:S,2,0),4)," ",VLOOKUP($L63,outBM!$B:$Z,15,0))</f>
        <v xml:space="preserve">-0.1326 </v>
      </c>
      <c r="I63" s="14" t="str">
        <f>_xlfn.CONCAT(FIXED(VLOOKUP($L63,outH!$B:T,2,0),4)," ",VLOOKUP($L63,outH!$B:$Z,15,0))</f>
        <v>0.9766 *</v>
      </c>
      <c r="J63" s="25" t="str">
        <f>_xlfn.CONCAT(FIXED(VLOOKUP($L63,outHF!$B:U,2,0),4)," ",VLOOKUP($L63,outHF!$B:$Z,15,0))</f>
        <v>3.7056 **</v>
      </c>
      <c r="K63" s="25" t="str">
        <f>_xlfn.CONCAT(FIXED(VLOOKUP($L63,outHM!$B:V,2,0),4)," ",VLOOKUP($L63,outHM!$B:$Z,15,0))</f>
        <v xml:space="preserve">0.4725 </v>
      </c>
      <c r="L63" s="10" t="s">
        <v>128</v>
      </c>
    </row>
    <row r="64" spans="2:12" x14ac:dyDescent="0.25">
      <c r="B64" s="113"/>
      <c r="C64" s="12" t="str">
        <f>_xlfn.CONCAT("(",FIXED(VLOOKUP($L63,outW!$B:G,3,0),4),")")</f>
        <v>(0.3131)</v>
      </c>
      <c r="D64" s="26" t="str">
        <f>_xlfn.CONCAT("(",FIXED(VLOOKUP($L63,outWF!$B:H,3,0),4),")")</f>
        <v>(0.6401)</v>
      </c>
      <c r="E64" s="26" t="str">
        <f>_xlfn.CONCAT("(",FIXED(VLOOKUP($L63,outWM!$B:I,3,0),4),")")</f>
        <v>(0.3640)</v>
      </c>
      <c r="F64" s="12" t="str">
        <f>_xlfn.CONCAT("(",FIXED(VLOOKUP($L63,outB!$B:J,3,0),4),")")</f>
        <v>(0.3131)</v>
      </c>
      <c r="G64" s="26" t="str">
        <f>_xlfn.CONCAT("(",FIXED(VLOOKUP($L63,outBF!$B:K,3,0),4),")")</f>
        <v>(0.7865)</v>
      </c>
      <c r="H64" s="26" t="str">
        <f>_xlfn.CONCAT("(",FIXED(VLOOKUP($L63,outBM!$B:L,3,0),4),")")</f>
        <v>(0.4879)</v>
      </c>
      <c r="I64" s="12" t="str">
        <f>_xlfn.CONCAT("(",FIXED(VLOOKUP($L63,outH!$B:M,3,0),4),")")</f>
        <v>(0.4805)</v>
      </c>
      <c r="J64" s="26" t="str">
        <f>_xlfn.CONCAT("(",FIXED(VLOOKUP($L63,outHF!$B:N,3,0),4),")")</f>
        <v>(1.1767)</v>
      </c>
      <c r="K64" s="26" t="str">
        <f>_xlfn.CONCAT("(",FIXED(VLOOKUP($L63,outHM!$B:O,3,0),4),")")</f>
        <v>(0.5658)</v>
      </c>
    </row>
    <row r="65" spans="2:12" x14ac:dyDescent="0.25">
      <c r="B65" s="112" t="s">
        <v>134</v>
      </c>
      <c r="C65" s="14" t="str">
        <f>_xlfn.CONCAT(FIXED(VLOOKUP($L65,outW!$B:N,2,0),4)," ",VLOOKUP($L65,outW!$B:$Z,15,0))</f>
        <v xml:space="preserve">-0.1290 </v>
      </c>
      <c r="D65" s="25" t="str">
        <f>_xlfn.CONCAT(FIXED(VLOOKUP($L65,outWF!$B:O,2,0),4)," ",VLOOKUP($L65,outWF!$B:$Z,15,0))</f>
        <v xml:space="preserve">-0.5520 </v>
      </c>
      <c r="E65" s="25" t="str">
        <f>_xlfn.CONCAT(FIXED(VLOOKUP($L65,outWM!$B:P,2,0),4)," ",VLOOKUP($L65,outWM!$B:$Z,15,0))</f>
        <v xml:space="preserve">0.1306 </v>
      </c>
      <c r="F65" s="14" t="str">
        <f>_xlfn.CONCAT(FIXED(VLOOKUP($L65,outB!$B:Q,2,0),4)," ",VLOOKUP($L65,outB!$B:$Z,15,0))</f>
        <v xml:space="preserve">-0.1290 </v>
      </c>
      <c r="G65" s="25" t="str">
        <f>_xlfn.CONCAT(FIXED(VLOOKUP($L65,outBF!$B:R,2,0),4)," ",VLOOKUP($L65,outBF!$B:$Z,15,0))</f>
        <v xml:space="preserve">0.6914 </v>
      </c>
      <c r="H65" s="25" t="str">
        <f>_xlfn.CONCAT(FIXED(VLOOKUP($L65,outBM!$B:S,2,0),4)," ",VLOOKUP($L65,outBM!$B:$Z,15,0))</f>
        <v xml:space="preserve">-0.2260 </v>
      </c>
      <c r="I65" s="14" t="str">
        <f>_xlfn.CONCAT(FIXED(VLOOKUP($L65,outH!$B:T,2,0),4)," ",VLOOKUP($L65,outH!$B:$Z,15,0))</f>
        <v>1.5067 ***</v>
      </c>
      <c r="J65" s="25" t="str">
        <f>_xlfn.CONCAT(FIXED(VLOOKUP($L65,outHF!$B:U,2,0),4)," ",VLOOKUP($L65,outHF!$B:$Z,15,0))</f>
        <v>3.9475 ***</v>
      </c>
      <c r="K65" s="25" t="str">
        <f>_xlfn.CONCAT(FIXED(VLOOKUP($L65,outHM!$B:V,2,0),4)," ",VLOOKUP($L65,outHM!$B:$Z,15,0))</f>
        <v>1.3179 *</v>
      </c>
      <c r="L65" s="10" t="s">
        <v>46</v>
      </c>
    </row>
    <row r="66" spans="2:12" x14ac:dyDescent="0.25">
      <c r="B66" s="113"/>
      <c r="C66" s="12" t="str">
        <f>_xlfn.CONCAT("(",FIXED(VLOOKUP($L65,outW!$B:G,3,0),4),")")</f>
        <v>(0.3069)</v>
      </c>
      <c r="D66" s="26" t="str">
        <f>_xlfn.CONCAT("(",FIXED(VLOOKUP($L65,outWF!$B:H,3,0),4),")")</f>
        <v>(0.6268)</v>
      </c>
      <c r="E66" s="26" t="str">
        <f>_xlfn.CONCAT("(",FIXED(VLOOKUP($L65,outWM!$B:I,3,0),4),")")</f>
        <v>(0.3598)</v>
      </c>
      <c r="F66" s="12" t="str">
        <f>_xlfn.CONCAT("(",FIXED(VLOOKUP($L65,outB!$B:J,3,0),4),")")</f>
        <v>(0.3069)</v>
      </c>
      <c r="G66" s="26" t="str">
        <f>_xlfn.CONCAT("(",FIXED(VLOOKUP($L65,outBF!$B:K,3,0),4),")")</f>
        <v>(0.7864)</v>
      </c>
      <c r="H66" s="26" t="str">
        <f>_xlfn.CONCAT("(",FIXED(VLOOKUP($L65,outBM!$B:L,3,0),4),")")</f>
        <v>(0.5048)</v>
      </c>
      <c r="I66" s="12" t="str">
        <f>_xlfn.CONCAT("(",FIXED(VLOOKUP($L65,outH!$B:M,3,0),4),")")</f>
        <v>(0.4523)</v>
      </c>
      <c r="J66" s="26" t="str">
        <f>_xlfn.CONCAT("(",FIXED(VLOOKUP($L65,outHF!$B:N,3,0),4),")")</f>
        <v>(1.1348)</v>
      </c>
      <c r="K66" s="26" t="str">
        <f>_xlfn.CONCAT("(",FIXED(VLOOKUP($L65,outHM!$B:O,3,0),4),")")</f>
        <v>(0.5397)</v>
      </c>
    </row>
    <row r="67" spans="2:12" x14ac:dyDescent="0.25">
      <c r="B67" s="112" t="s">
        <v>133</v>
      </c>
      <c r="C67" s="14" t="str">
        <f>_xlfn.CONCAT(FIXED(VLOOKUP($L67,outW!$B:N,2,0),4)," ",VLOOKUP($L67,outW!$B:$Z,15,0))</f>
        <v xml:space="preserve">0.2439 </v>
      </c>
      <c r="D67" s="25" t="str">
        <f>_xlfn.CONCAT(FIXED(VLOOKUP($L67,outWF!$B:O,2,0),4)," ",VLOOKUP($L67,outWF!$B:$Z,15,0))</f>
        <v xml:space="preserve">-0.1412 </v>
      </c>
      <c r="E67" s="25" t="str">
        <f>_xlfn.CONCAT(FIXED(VLOOKUP($L67,outWM!$B:P,2,0),4)," ",VLOOKUP($L67,outWM!$B:$Z,15,0))</f>
        <v xml:space="preserve">0.4250 </v>
      </c>
      <c r="F67" s="14" t="str">
        <f>_xlfn.CONCAT(FIXED(VLOOKUP($L67,outB!$B:Q,2,0),4)," ",VLOOKUP($L67,outB!$B:$Z,15,0))</f>
        <v xml:space="preserve">0.2439 </v>
      </c>
      <c r="G67" s="25" t="str">
        <f>_xlfn.CONCAT(FIXED(VLOOKUP($L67,outBF!$B:R,2,0),4)," ",VLOOKUP($L67,outBF!$B:$Z,15,0))</f>
        <v xml:space="preserve">0.5815 </v>
      </c>
      <c r="H67" s="25" t="str">
        <f>_xlfn.CONCAT(FIXED(VLOOKUP($L67,outBM!$B:S,2,0),4)," ",VLOOKUP($L67,outBM!$B:$Z,15,0))</f>
        <v xml:space="preserve">0.0819 </v>
      </c>
      <c r="I67" s="14" t="str">
        <f>_xlfn.CONCAT(FIXED(VLOOKUP($L67,outH!$B:T,2,0),4)," ",VLOOKUP($L67,outH!$B:$Z,15,0))</f>
        <v>1.4672 ***</v>
      </c>
      <c r="J67" s="25" t="str">
        <f>_xlfn.CONCAT(FIXED(VLOOKUP($L67,outHF!$B:U,2,0),4)," ",VLOOKUP($L67,outHF!$B:$Z,15,0))</f>
        <v>3.9427 ***</v>
      </c>
      <c r="K67" s="25" t="str">
        <f>_xlfn.CONCAT(FIXED(VLOOKUP($L67,outHM!$B:V,2,0),4)," ",VLOOKUP($L67,outHM!$B:$Z,15,0))</f>
        <v>1.2406 *</v>
      </c>
      <c r="L67" s="10" t="s">
        <v>129</v>
      </c>
    </row>
    <row r="68" spans="2:12" x14ac:dyDescent="0.25">
      <c r="B68" s="113"/>
      <c r="C68" s="12" t="str">
        <f>_xlfn.CONCAT("(",FIXED(VLOOKUP($L67,outW!$B:G,3,0),4),")")</f>
        <v>(0.2913)</v>
      </c>
      <c r="D68" s="26" t="str">
        <f>_xlfn.CONCAT("(",FIXED(VLOOKUP($L67,outWF!$B:H,3,0),4),")")</f>
        <v>(0.6100)</v>
      </c>
      <c r="E68" s="26" t="str">
        <f>_xlfn.CONCAT("(",FIXED(VLOOKUP($L67,outWM!$B:I,3,0),4),")")</f>
        <v>(0.3347)</v>
      </c>
      <c r="F68" s="12" t="str">
        <f>_xlfn.CONCAT("(",FIXED(VLOOKUP($L67,outB!$B:J,3,0),4),")")</f>
        <v>(0.2913)</v>
      </c>
      <c r="G68" s="26" t="str">
        <f>_xlfn.CONCAT("(",FIXED(VLOOKUP($L67,outBF!$B:K,3,0),4),")")</f>
        <v>(0.7676)</v>
      </c>
      <c r="H68" s="26" t="str">
        <f>_xlfn.CONCAT("(",FIXED(VLOOKUP($L67,outBM!$B:L,3,0),4),")")</f>
        <v>(0.4762)</v>
      </c>
      <c r="I68" s="12" t="str">
        <f>_xlfn.CONCAT("(",FIXED(VLOOKUP($L67,outH!$B:M,3,0),4),")")</f>
        <v>(0.4238)</v>
      </c>
      <c r="J68" s="26" t="str">
        <f>_xlfn.CONCAT("(",FIXED(VLOOKUP($L67,outHF!$B:N,3,0),4),")")</f>
        <v>(1.1087)</v>
      </c>
      <c r="K68" s="26" t="str">
        <f>_xlfn.CONCAT("(",FIXED(VLOOKUP($L67,outHM!$B:O,3,0),4),")")</f>
        <v>(0.4920)</v>
      </c>
    </row>
    <row r="69" spans="2:12" x14ac:dyDescent="0.25">
      <c r="B69" s="112" t="s">
        <v>106</v>
      </c>
      <c r="C69" s="14" t="str">
        <f>_xlfn.CONCAT(FIXED(VLOOKUP($L69,outW!$B:N,2,0),4)," ",VLOOKUP($L69,outW!$B:$Z,15,0))</f>
        <v xml:space="preserve">-0.1414 </v>
      </c>
      <c r="D69" s="25" t="str">
        <f>_xlfn.CONCAT(FIXED(VLOOKUP($L69,outWF!$B:O,2,0),4)," ",VLOOKUP($L69,outWF!$B:$Z,15,0))</f>
        <v xml:space="preserve">-0.2943 </v>
      </c>
      <c r="E69" s="25" t="str">
        <f>_xlfn.CONCAT(FIXED(VLOOKUP($L69,outWM!$B:P,2,0),4)," ",VLOOKUP($L69,outWM!$B:$Z,15,0))</f>
        <v xml:space="preserve">-0.0929 </v>
      </c>
      <c r="F69" s="14" t="str">
        <f>_xlfn.CONCAT(FIXED(VLOOKUP($L69,outB!$B:Q,2,0),4)," ",VLOOKUP($L69,outB!$B:$Z,15,0))</f>
        <v xml:space="preserve">-0.1414 </v>
      </c>
      <c r="G69" s="25" t="str">
        <f>_xlfn.CONCAT(FIXED(VLOOKUP($L69,outBF!$B:R,2,0),4)," ",VLOOKUP($L69,outBF!$B:$Z,15,0))</f>
        <v>0.2884 ^</v>
      </c>
      <c r="H69" s="25" t="str">
        <f>_xlfn.CONCAT(FIXED(VLOOKUP($L69,outBM!$B:S,2,0),4)," ",VLOOKUP($L69,outBM!$B:$Z,15,0))</f>
        <v xml:space="preserve">-0.0793 </v>
      </c>
      <c r="I69" s="14" t="str">
        <f>_xlfn.CONCAT(FIXED(VLOOKUP($L69,outH!$B:T,2,0),4)," ",VLOOKUP($L69,outH!$B:$Z,15,0))</f>
        <v xml:space="preserve">0.1384 </v>
      </c>
      <c r="J69" s="25" t="str">
        <f>_xlfn.CONCAT(FIXED(VLOOKUP($L69,outHF!$B:U,2,0),4)," ",VLOOKUP($L69,outHF!$B:$Z,15,0))</f>
        <v xml:space="preserve">0.0362 </v>
      </c>
      <c r="K69" s="25" t="str">
        <f>_xlfn.CONCAT(FIXED(VLOOKUP($L69,outHM!$B:V,2,0),4)," ",VLOOKUP($L69,outHM!$B:$Z,15,0))</f>
        <v xml:space="preserve">0.0660 </v>
      </c>
      <c r="L69" s="10" t="s">
        <v>106</v>
      </c>
    </row>
    <row r="70" spans="2:12" x14ac:dyDescent="0.25">
      <c r="B70" s="113"/>
      <c r="C70" s="12" t="str">
        <f>_xlfn.CONCAT("(",FIXED(VLOOKUP($L69,outW!$B:G,3,0),4),")")</f>
        <v>(0.1055)</v>
      </c>
      <c r="D70" s="26" t="str">
        <f>_xlfn.CONCAT("(",FIXED(VLOOKUP($L69,outWF!$B:H,3,0),4),")")</f>
        <v>(0.1963)</v>
      </c>
      <c r="E70" s="26" t="str">
        <f>_xlfn.CONCAT("(",FIXED(VLOOKUP($L69,outWM!$B:I,3,0),4),")")</f>
        <v>(0.1269)</v>
      </c>
      <c r="F70" s="12" t="str">
        <f>_xlfn.CONCAT("(",FIXED(VLOOKUP($L69,outB!$B:J,3,0),4),")")</f>
        <v>(0.1055)</v>
      </c>
      <c r="G70" s="26" t="str">
        <f>_xlfn.CONCAT("(",FIXED(VLOOKUP($L69,outBF!$B:K,3,0),4),")")</f>
        <v>(0.1620)</v>
      </c>
      <c r="H70" s="26" t="str">
        <f>_xlfn.CONCAT("(",FIXED(VLOOKUP($L69,outBM!$B:L,3,0),4),")")</f>
        <v>(0.1515)</v>
      </c>
      <c r="I70" s="12" t="str">
        <f>_xlfn.CONCAT("(",FIXED(VLOOKUP($L69,outH!$B:M,3,0),4),")")</f>
        <v>(0.1567)</v>
      </c>
      <c r="J70" s="26" t="str">
        <f>_xlfn.CONCAT("(",FIXED(VLOOKUP($L69,outHF!$B:N,3,0),4),")")</f>
        <v>(0.2800)</v>
      </c>
      <c r="K70" s="26" t="str">
        <f>_xlfn.CONCAT("(",FIXED(VLOOKUP($L69,outHM!$B:O,3,0),4),")")</f>
        <v>(0.2038)</v>
      </c>
    </row>
    <row r="71" spans="2:12" x14ac:dyDescent="0.25">
      <c r="B71" s="17" t="s">
        <v>107</v>
      </c>
      <c r="C71" s="14" t="s">
        <v>111</v>
      </c>
      <c r="D71" s="18" t="s">
        <v>111</v>
      </c>
      <c r="E71" s="19" t="s">
        <v>111</v>
      </c>
      <c r="F71" s="14" t="s">
        <v>111</v>
      </c>
      <c r="G71" s="18" t="s">
        <v>111</v>
      </c>
      <c r="H71" s="19" t="s">
        <v>111</v>
      </c>
      <c r="I71" s="14" t="s">
        <v>111</v>
      </c>
      <c r="J71" s="18" t="s">
        <v>111</v>
      </c>
      <c r="K71" s="19" t="s">
        <v>111</v>
      </c>
    </row>
    <row r="72" spans="2:12" x14ac:dyDescent="0.25">
      <c r="B72" s="17" t="s">
        <v>108</v>
      </c>
      <c r="C72" s="14" t="s">
        <v>111</v>
      </c>
      <c r="D72" s="18" t="s">
        <v>111</v>
      </c>
      <c r="E72" s="19" t="s">
        <v>111</v>
      </c>
      <c r="F72" s="14" t="s">
        <v>111</v>
      </c>
      <c r="G72" s="18" t="s">
        <v>111</v>
      </c>
      <c r="H72" s="19" t="s">
        <v>111</v>
      </c>
      <c r="I72" s="14" t="s">
        <v>111</v>
      </c>
      <c r="J72" s="18" t="s">
        <v>111</v>
      </c>
      <c r="K72" s="19" t="s">
        <v>111</v>
      </c>
    </row>
    <row r="73" spans="2:12" x14ac:dyDescent="0.25">
      <c r="B73" s="17" t="s">
        <v>169</v>
      </c>
      <c r="C73" s="43"/>
      <c r="D73" s="30"/>
      <c r="E73" s="44"/>
      <c r="F73" s="43"/>
      <c r="G73" s="30"/>
      <c r="H73" s="44"/>
      <c r="I73" s="43"/>
      <c r="J73" s="30"/>
      <c r="K73" s="30"/>
    </row>
    <row r="74" spans="2:12" ht="15.75" thickBot="1" x14ac:dyDescent="0.3">
      <c r="B74" s="48" t="s">
        <v>626</v>
      </c>
      <c r="C74" s="20"/>
      <c r="D74" s="46"/>
      <c r="E74" s="45"/>
      <c r="F74" s="20"/>
      <c r="G74" s="46"/>
      <c r="H74" s="45"/>
      <c r="I74" s="20"/>
      <c r="J74" s="46"/>
      <c r="K74" s="46"/>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workbookViewId="0">
      <selection activeCell="C1" sqref="C1:H21"/>
    </sheetView>
  </sheetViews>
  <sheetFormatPr defaultRowHeight="15" x14ac:dyDescent="0.25"/>
  <cols>
    <col min="1" max="2" width="9.140625" style="10"/>
    <col min="3" max="3" width="15.5703125" style="10" bestFit="1" customWidth="1"/>
    <col min="4" max="6" width="15.7109375" style="33" customWidth="1"/>
    <col min="7" max="16384" width="9.140625" style="10"/>
  </cols>
  <sheetData>
    <row r="1" spans="3:10" ht="15.75" x14ac:dyDescent="0.25">
      <c r="C1" s="127" t="s">
        <v>643</v>
      </c>
      <c r="D1" s="127"/>
      <c r="E1" s="127"/>
      <c r="F1" s="127"/>
      <c r="G1" s="127"/>
      <c r="H1" s="127"/>
    </row>
    <row r="2" spans="3:10" ht="15.75" x14ac:dyDescent="0.25">
      <c r="C2" s="132" t="s">
        <v>642</v>
      </c>
      <c r="D2" s="132"/>
      <c r="E2" s="132"/>
      <c r="F2" s="132"/>
      <c r="G2" s="132"/>
      <c r="H2" s="132"/>
    </row>
    <row r="3" spans="3:10" ht="16.5" thickBot="1" x14ac:dyDescent="0.3">
      <c r="C3" s="24"/>
      <c r="D3" s="59" t="s">
        <v>122</v>
      </c>
      <c r="E3" s="59" t="s">
        <v>0</v>
      </c>
      <c r="F3" s="59" t="s">
        <v>2</v>
      </c>
      <c r="G3" s="61"/>
      <c r="H3" s="24"/>
    </row>
    <row r="4" spans="3:10" x14ac:dyDescent="0.25">
      <c r="C4" s="130" t="s">
        <v>159</v>
      </c>
      <c r="D4" s="50" t="str">
        <f>_xlfn.CONCAT(FIXED(outW!$C$2,4),outW!$P$2)</f>
        <v>0.0043</v>
      </c>
      <c r="E4" s="50" t="str">
        <f>_xlfn.CONCAT(FIXED(outW!$C$3,4),outW!$P$3)</f>
        <v>-0.0614^</v>
      </c>
      <c r="F4" s="50" t="str">
        <f>_xlfn.CONCAT(FIXED(outW!$C$4,4),outW!$P$4)</f>
        <v>-0.0351</v>
      </c>
      <c r="G4" s="56" t="s">
        <v>640</v>
      </c>
      <c r="H4" s="49">
        <v>6745</v>
      </c>
    </row>
    <row r="5" spans="3:10" x14ac:dyDescent="0.25">
      <c r="C5" s="131"/>
      <c r="D5" s="51" t="str">
        <f>_xlfn.CONCAT("(",FIXED(outW!$D$2,4),")")</f>
        <v>(0.0808)</v>
      </c>
      <c r="E5" s="51" t="str">
        <f>_xlfn.CONCAT("(",FIXED(outW!$D$3,4),")")</f>
        <v>(0.0356)</v>
      </c>
      <c r="F5" s="51" t="str">
        <f>_xlfn.CONCAT("(",FIXED(outW!$D$4,4),")")</f>
        <v>(0.0420)</v>
      </c>
      <c r="G5" s="55" t="s">
        <v>641</v>
      </c>
      <c r="H5" s="82" t="str">
        <f>FIXED(J5,4)</f>
        <v>0.3895</v>
      </c>
      <c r="J5" s="10">
        <v>0.38947310000000002</v>
      </c>
    </row>
    <row r="6" spans="3:10" x14ac:dyDescent="0.25">
      <c r="C6" s="130" t="s">
        <v>160</v>
      </c>
      <c r="D6" s="50" t="str">
        <f>_xlfn.CONCAT(FIXED(outWF!$C$2,4),outWF!$P$2)</f>
        <v>0.1248</v>
      </c>
      <c r="E6" s="50" t="str">
        <f>_xlfn.CONCAT(FIXED(outWF!$C$3,4),outWF!$P$3)</f>
        <v>-0.0781</v>
      </c>
      <c r="F6" s="50" t="str">
        <f>_xlfn.CONCAT(FIXED(outWF!$C$4,4),outWF!$P$4)</f>
        <v>-0.1225*</v>
      </c>
      <c r="G6" s="56" t="s">
        <v>640</v>
      </c>
      <c r="H6" s="49">
        <v>3187</v>
      </c>
    </row>
    <row r="7" spans="3:10" x14ac:dyDescent="0.25">
      <c r="C7" s="130"/>
      <c r="D7" s="51" t="str">
        <f>_xlfn.CONCAT("(",FIXED(outWF!$D$2,4),")")</f>
        <v>(0.1006)</v>
      </c>
      <c r="E7" s="51" t="str">
        <f>_xlfn.CONCAT("(",FIXED(outWF!$D$3,4),")")</f>
        <v>(0.0565)</v>
      </c>
      <c r="F7" s="51" t="str">
        <f>_xlfn.CONCAT("(",FIXED(outWF!$D$4,4),")")</f>
        <v>(0.0595)</v>
      </c>
      <c r="G7" s="55" t="s">
        <v>641</v>
      </c>
      <c r="H7" s="82" t="str">
        <f>FIXED(J7,4)</f>
        <v>0.3973</v>
      </c>
      <c r="J7" s="10">
        <v>0.39727390000000001</v>
      </c>
    </row>
    <row r="8" spans="3:10" x14ac:dyDescent="0.25">
      <c r="C8" s="128" t="s">
        <v>161</v>
      </c>
      <c r="D8" s="50" t="str">
        <f>_xlfn.CONCAT(FIXED(outWM!$C$2,4),outWM!$P$2)</f>
        <v>-0.1964</v>
      </c>
      <c r="E8" s="50" t="str">
        <f>_xlfn.CONCAT(FIXED(outWM!$C$3,4),outWM!$P$3)</f>
        <v>-0.0344</v>
      </c>
      <c r="F8" s="50" t="str">
        <f>_xlfn.CONCAT(FIXED(outWM!$C$4,4),outWM!$P$4)</f>
        <v>0.0630</v>
      </c>
      <c r="G8" s="54" t="s">
        <v>640</v>
      </c>
      <c r="H8" s="57">
        <v>3558</v>
      </c>
    </row>
    <row r="9" spans="3:10" ht="15.75" thickBot="1" x14ac:dyDescent="0.3">
      <c r="C9" s="129"/>
      <c r="D9" s="51" t="str">
        <f>_xlfn.CONCAT("(",FIXED(outWM!$D$2,4),")")</f>
        <v>(0.1407)</v>
      </c>
      <c r="E9" s="51" t="str">
        <f>_xlfn.CONCAT("(",FIXED(outWM!$D$3,4),")")</f>
        <v>(0.0468)</v>
      </c>
      <c r="F9" s="51" t="str">
        <f>_xlfn.CONCAT("(",FIXED(outWM!$D$4,4),")")</f>
        <v>(0.0601)</v>
      </c>
      <c r="G9" s="58" t="s">
        <v>641</v>
      </c>
      <c r="H9" s="82" t="str">
        <f>FIXED(J9,4)</f>
        <v>0.3811</v>
      </c>
      <c r="J9" s="10">
        <v>0.38105240000000001</v>
      </c>
    </row>
    <row r="10" spans="3:10" x14ac:dyDescent="0.25">
      <c r="C10" s="130" t="s">
        <v>162</v>
      </c>
      <c r="D10" s="50" t="str">
        <f>_xlfn.CONCAT(FIXED(outB!$C$2,4),outB!$P$2)</f>
        <v>0.0043</v>
      </c>
      <c r="E10" s="50" t="str">
        <f>_xlfn.CONCAT(FIXED(outB!$C$3,4),outB!$P$3)</f>
        <v>-0.0614^</v>
      </c>
      <c r="F10" s="50" t="str">
        <f>_xlfn.CONCAT(FIXED(outB!$C$4,4),outB!$P$4)</f>
        <v>-0.0351</v>
      </c>
      <c r="G10" s="56" t="s">
        <v>640</v>
      </c>
      <c r="H10" s="49">
        <v>5553</v>
      </c>
    </row>
    <row r="11" spans="3:10" x14ac:dyDescent="0.25">
      <c r="C11" s="131"/>
      <c r="D11" s="51" t="str">
        <f>_xlfn.CONCAT("(",FIXED(outB!$D$2,4),")")</f>
        <v>(0.0808)</v>
      </c>
      <c r="E11" s="51" t="str">
        <f>_xlfn.CONCAT("(",FIXED(outB!$D$3,4),")")</f>
        <v>(0.0356)</v>
      </c>
      <c r="F11" s="51" t="str">
        <f>_xlfn.CONCAT("(",FIXED(outB!$D$4,4),")")</f>
        <v>(0.0420)</v>
      </c>
      <c r="G11" s="55" t="s">
        <v>641</v>
      </c>
      <c r="H11" s="82" t="str">
        <f>FIXED(J11,4)</f>
        <v>0.4211</v>
      </c>
      <c r="J11" s="10">
        <v>0.42107699999999998</v>
      </c>
    </row>
    <row r="12" spans="3:10" x14ac:dyDescent="0.25">
      <c r="C12" s="130" t="s">
        <v>163</v>
      </c>
      <c r="D12" s="50" t="str">
        <f>_xlfn.CONCAT(FIXED(outBF!$C$2,4),outBF!$P$2)</f>
        <v>-0.1098</v>
      </c>
      <c r="E12" s="50" t="str">
        <f>_xlfn.CONCAT(FIXED(outBF!$C$3,4),outBF!$P$3)</f>
        <v>0.0578</v>
      </c>
      <c r="F12" s="50" t="str">
        <f>_xlfn.CONCAT(FIXED(outBF!$C$4,4),outBF!$P$4)</f>
        <v>-0.1118^</v>
      </c>
      <c r="G12" s="56" t="s">
        <v>640</v>
      </c>
      <c r="H12" s="49">
        <v>2955</v>
      </c>
    </row>
    <row r="13" spans="3:10" x14ac:dyDescent="0.25">
      <c r="C13" s="130"/>
      <c r="D13" s="51" t="str">
        <f>_xlfn.CONCAT("(",FIXED(outBF!$D$2,4),")")</f>
        <v>(0.1493)</v>
      </c>
      <c r="E13" s="51" t="str">
        <f>_xlfn.CONCAT("(",FIXED(outBF!$D$3,4),")")</f>
        <v>(0.0576)</v>
      </c>
      <c r="F13" s="51" t="str">
        <f>_xlfn.CONCAT("(",FIXED(outBF!$D$4,4),")")</f>
        <v>(0.0595)</v>
      </c>
      <c r="G13" s="55" t="s">
        <v>641</v>
      </c>
      <c r="H13" s="82" t="str">
        <f>FIXED(J13,4)</f>
        <v>0.4083</v>
      </c>
      <c r="J13" s="10">
        <v>0.408335</v>
      </c>
    </row>
    <row r="14" spans="3:10" x14ac:dyDescent="0.25">
      <c r="C14" s="128" t="s">
        <v>164</v>
      </c>
      <c r="D14" s="50" t="str">
        <f>_xlfn.CONCAT(FIXED(outBM!$C$2,4),outBM!$P$2)</f>
        <v>-0.2186</v>
      </c>
      <c r="E14" s="50" t="str">
        <f>_xlfn.CONCAT(FIXED(outBM!$C$3,4),outBM!$P$3)</f>
        <v>-0.0106</v>
      </c>
      <c r="F14" s="50" t="str">
        <f>_xlfn.CONCAT(FIXED(outBM!$C$4,4),outBM!$P$4)</f>
        <v>-0.1126</v>
      </c>
      <c r="G14" s="54" t="s">
        <v>640</v>
      </c>
      <c r="H14" s="57">
        <v>2598</v>
      </c>
    </row>
    <row r="15" spans="3:10" ht="15.75" thickBot="1" x14ac:dyDescent="0.3">
      <c r="C15" s="129"/>
      <c r="D15" s="51" t="str">
        <f>_xlfn.CONCAT("(",FIXED(outBM!$D$2,4),")")</f>
        <v>(0.2181)</v>
      </c>
      <c r="E15" s="51" t="str">
        <f>_xlfn.CONCAT("(",FIXED(outBM!$D$3,4),")")</f>
        <v>(0.0574)</v>
      </c>
      <c r="F15" s="51" t="str">
        <f>_xlfn.CONCAT("(",FIXED(outBM!$D$4,4),")")</f>
        <v>(0.0701)</v>
      </c>
      <c r="G15" s="58" t="s">
        <v>641</v>
      </c>
      <c r="H15" s="82" t="str">
        <f>FIXED(J15,4)</f>
        <v>0.4271</v>
      </c>
      <c r="J15" s="10">
        <v>0.42708580000000002</v>
      </c>
    </row>
    <row r="16" spans="3:10" x14ac:dyDescent="0.25">
      <c r="C16" s="130" t="s">
        <v>165</v>
      </c>
      <c r="D16" s="50" t="str">
        <f>_xlfn.CONCAT(FIXED(outH!$C$2,4),outH!$P$2)</f>
        <v>-0.1430</v>
      </c>
      <c r="E16" s="50" t="str">
        <f>_xlfn.CONCAT(FIXED(outH!$C$3,4),outH!$P$3)</f>
        <v>-0.0273</v>
      </c>
      <c r="F16" s="50" t="str">
        <f>_xlfn.CONCAT(FIXED(outH!$C$4,4),outH!$P$4)</f>
        <v>-0.1869**</v>
      </c>
      <c r="G16" s="56" t="s">
        <v>640</v>
      </c>
      <c r="H16" s="49">
        <v>2930</v>
      </c>
    </row>
    <row r="17" spans="3:10" x14ac:dyDescent="0.25">
      <c r="C17" s="131"/>
      <c r="D17" s="51" t="str">
        <f>_xlfn.CONCAT("(",FIXED(outH!$D$2,4),")")</f>
        <v>(0.1607)</v>
      </c>
      <c r="E17" s="51" t="str">
        <f>_xlfn.CONCAT("(",FIXED(outH!$D$3,4),")")</f>
        <v>(0.0542)</v>
      </c>
      <c r="F17" s="51" t="str">
        <f>_xlfn.CONCAT("(",FIXED(outH!$D$4,4),")")</f>
        <v>(0.0607)</v>
      </c>
      <c r="G17" s="55" t="s">
        <v>641</v>
      </c>
      <c r="H17" s="82" t="str">
        <f>FIXED(J17,4)</f>
        <v>0.3834</v>
      </c>
      <c r="J17" s="10">
        <v>0.3833781</v>
      </c>
    </row>
    <row r="18" spans="3:10" x14ac:dyDescent="0.25">
      <c r="C18" s="128" t="s">
        <v>166</v>
      </c>
      <c r="D18" s="50" t="str">
        <f>_xlfn.CONCAT(FIXED(outHF!$C$2,4),outHF!$P$2)</f>
        <v>0.1174</v>
      </c>
      <c r="E18" s="50" t="str">
        <f>_xlfn.CONCAT(FIXED(outHF!$C$3,4),outHF!$P$3)</f>
        <v>-0.0317</v>
      </c>
      <c r="F18" s="50" t="str">
        <f>_xlfn.CONCAT(FIXED(outHF!$C$4,4),outHF!$P$4)</f>
        <v>-0.1999*</v>
      </c>
      <c r="G18" s="56" t="s">
        <v>640</v>
      </c>
      <c r="H18" s="49">
        <v>1451</v>
      </c>
    </row>
    <row r="19" spans="3:10" x14ac:dyDescent="0.25">
      <c r="C19" s="131"/>
      <c r="D19" s="51" t="str">
        <f>_xlfn.CONCAT("(",FIXED(outHF!$D$2,4),")")</f>
        <v>(0.1988)</v>
      </c>
      <c r="E19" s="51" t="str">
        <f>_xlfn.CONCAT("(",FIXED(outHF!$D$3,4),")")</f>
        <v>(0.0820)</v>
      </c>
      <c r="F19" s="51" t="str">
        <f>_xlfn.CONCAT("(",FIXED(outHF!$D$4,4),")")</f>
        <v>(0.0856)</v>
      </c>
      <c r="G19" s="55" t="s">
        <v>641</v>
      </c>
      <c r="H19" s="82" t="str">
        <f>FIXED(J19,4)</f>
        <v>0.3918</v>
      </c>
      <c r="J19" s="10">
        <v>0.39177869999999998</v>
      </c>
    </row>
    <row r="20" spans="3:10" x14ac:dyDescent="0.25">
      <c r="C20" s="128" t="s">
        <v>167</v>
      </c>
      <c r="D20" s="50" t="str">
        <f>_xlfn.CONCAT(FIXED(outHM!$C$2,4),outHM!$P$2)</f>
        <v>-0.4634</v>
      </c>
      <c r="E20" s="50" t="str">
        <f>_xlfn.CONCAT(FIXED(outHM!$C$3,4),outHM!$P$3)</f>
        <v>-0.0387</v>
      </c>
      <c r="F20" s="50" t="str">
        <f>_xlfn.CONCAT(FIXED(outHM!$C$4,4),outHM!$P$4)</f>
        <v>-0.1569^</v>
      </c>
      <c r="G20" s="54" t="s">
        <v>640</v>
      </c>
      <c r="H20" s="57">
        <v>1479</v>
      </c>
    </row>
    <row r="21" spans="3:10" ht="15.75" thickBot="1" x14ac:dyDescent="0.3">
      <c r="C21" s="129"/>
      <c r="D21" s="51" t="str">
        <f>_xlfn.CONCAT("(",FIXED(outHM!$D$2,4),")")</f>
        <v>(0.2826)</v>
      </c>
      <c r="E21" s="51" t="str">
        <f>_xlfn.CONCAT("(",FIXED(outHM!$D$3,4),")")</f>
        <v>(0.0757)</v>
      </c>
      <c r="F21" s="51" t="str">
        <f>_xlfn.CONCAT("(",FIXED(outHM!$D$4,4),")")</f>
        <v>(0.0908)</v>
      </c>
      <c r="G21" s="58" t="s">
        <v>641</v>
      </c>
      <c r="H21" s="82" t="str">
        <f>FIXED(J21,4)</f>
        <v>0.3845</v>
      </c>
      <c r="J21" s="10">
        <v>0.38453540000000003</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611</v>
      </c>
      <c r="C1" t="s">
        <v>607</v>
      </c>
      <c r="D1" t="s">
        <v>608</v>
      </c>
      <c r="E1" t="s">
        <v>609</v>
      </c>
      <c r="F1" t="s">
        <v>610</v>
      </c>
      <c r="G1" t="s">
        <v>612</v>
      </c>
      <c r="H1" t="s">
        <v>613</v>
      </c>
      <c r="I1" t="s">
        <v>614</v>
      </c>
      <c r="J1" t="s">
        <v>615</v>
      </c>
      <c r="K1" t="s">
        <v>616</v>
      </c>
      <c r="L1" t="s">
        <v>617</v>
      </c>
      <c r="M1" t="s">
        <v>618</v>
      </c>
      <c r="N1" t="s">
        <v>619</v>
      </c>
      <c r="O1" t="s">
        <v>620</v>
      </c>
      <c r="P1" t="s">
        <v>621</v>
      </c>
      <c r="Q1" t="s">
        <v>622</v>
      </c>
      <c r="R1" t="s">
        <v>623</v>
      </c>
    </row>
    <row r="2" spans="1:23" x14ac:dyDescent="0.25">
      <c r="A2">
        <v>1</v>
      </c>
      <c r="B2" t="s">
        <v>170</v>
      </c>
      <c r="C2">
        <v>-1.8991157173572299</v>
      </c>
      <c r="D2">
        <v>0.13714894446602199</v>
      </c>
      <c r="E2">
        <v>-13.847104144704</v>
      </c>
      <c r="F2" s="1">
        <v>1.32444817866642E-43</v>
      </c>
      <c r="G2">
        <v>-1.8921183689302801</v>
      </c>
      <c r="H2">
        <v>0.136873545039289</v>
      </c>
      <c r="I2">
        <v>-13.8238427914405</v>
      </c>
      <c r="J2" s="1">
        <v>1.8303219842918301E-43</v>
      </c>
      <c r="K2">
        <v>-1.6355815678618</v>
      </c>
      <c r="L2">
        <v>0.13271730400537199</v>
      </c>
      <c r="M2">
        <v>-12.323800427678901</v>
      </c>
      <c r="N2" s="1">
        <v>6.7439562088909301E-35</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-7.2441056903624595E-2</v>
      </c>
      <c r="D3">
        <v>6.3807622330870006E-2</v>
      </c>
      <c r="E3">
        <v>-1.13530412601784</v>
      </c>
      <c r="F3">
        <v>0.25624791405207598</v>
      </c>
      <c r="G3">
        <v>-7.1033046276775202E-2</v>
      </c>
      <c r="H3">
        <v>6.3730825443498201E-2</v>
      </c>
      <c r="I3">
        <v>-1.11457910332184</v>
      </c>
      <c r="J3">
        <v>0.265030829222409</v>
      </c>
      <c r="K3">
        <v>-7.2118955412886904E-2</v>
      </c>
      <c r="L3">
        <v>6.39417998338173E-2</v>
      </c>
      <c r="M3">
        <v>-1.1278843510868</v>
      </c>
      <c r="N3">
        <v>0.25936876359578698</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-2.7428913809005601E-2</v>
      </c>
      <c r="D4">
        <v>2.43060532987153E-2</v>
      </c>
      <c r="E4">
        <v>-1.1284807727487101</v>
      </c>
      <c r="F4">
        <v>0.259116932499935</v>
      </c>
      <c r="G4">
        <v>-2.8052009416916698E-2</v>
      </c>
      <c r="H4">
        <v>2.4297286884253099E-2</v>
      </c>
      <c r="I4">
        <v>-1.15453258425726</v>
      </c>
      <c r="J4">
        <v>0.248281887663378</v>
      </c>
      <c r="K4">
        <v>-2.8568069439678899E-2</v>
      </c>
      <c r="L4">
        <v>2.4380168895635299E-2</v>
      </c>
      <c r="M4">
        <v>-1.17177487826154</v>
      </c>
      <c r="N4">
        <v>0.24128745123543199</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-9.6399824071342205E-2</v>
      </c>
      <c r="D5">
        <v>2.7746927133341301E-2</v>
      </c>
      <c r="E5">
        <v>-3.4742522517207401</v>
      </c>
      <c r="F5">
        <v>5.1227919224141499E-4</v>
      </c>
      <c r="G5">
        <v>-9.8284725418365096E-2</v>
      </c>
      <c r="H5">
        <v>2.77171450504969E-2</v>
      </c>
      <c r="I5">
        <v>-3.5459902251585902</v>
      </c>
      <c r="J5">
        <v>3.9114071565673602E-4</v>
      </c>
      <c r="K5">
        <v>-0.105328593553526</v>
      </c>
      <c r="L5">
        <v>2.7851659846762501E-2</v>
      </c>
      <c r="M5">
        <v>-3.7817707861231602</v>
      </c>
      <c r="N5">
        <v>1.5571671246569701E-4</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123</v>
      </c>
      <c r="C6">
        <v>7.7925699911791296E-2</v>
      </c>
      <c r="D6">
        <v>2.41706269544457E-2</v>
      </c>
      <c r="E6">
        <v>3.2239833935072402</v>
      </c>
      <c r="F6">
        <v>1.2642073064847801E-3</v>
      </c>
      <c r="G6">
        <v>6.9117235809968106E-2</v>
      </c>
      <c r="H6">
        <v>2.3434450263210501E-2</v>
      </c>
      <c r="I6">
        <v>2.94938584151362</v>
      </c>
      <c r="J6">
        <v>3.1840618132004598E-3</v>
      </c>
      <c r="K6">
        <v>8.2473983238231602E-2</v>
      </c>
      <c r="L6">
        <v>2.3554944211136599E-2</v>
      </c>
      <c r="M6">
        <v>3.5013448768534401</v>
      </c>
      <c r="N6">
        <v>4.62916373059492E-4</v>
      </c>
      <c r="O6" t="s">
        <v>168</v>
      </c>
      <c r="P6" t="s">
        <v>168</v>
      </c>
      <c r="Q6" t="s">
        <v>168</v>
      </c>
      <c r="R6" t="s">
        <v>168</v>
      </c>
      <c r="T6" t="str">
        <f t="shared" si="0"/>
        <v>**</v>
      </c>
      <c r="U6" t="str">
        <f t="shared" si="1"/>
        <v>**</v>
      </c>
      <c r="V6" t="str">
        <f t="shared" si="2"/>
        <v>***</v>
      </c>
      <c r="W6" t="str">
        <f t="shared" si="3"/>
        <v/>
      </c>
    </row>
    <row r="7" spans="1:23" x14ac:dyDescent="0.25">
      <c r="A7">
        <v>6</v>
      </c>
      <c r="B7" t="s">
        <v>24</v>
      </c>
      <c r="C7">
        <v>-1.71072349314648E-2</v>
      </c>
      <c r="D7">
        <v>3.2731149575295201E-2</v>
      </c>
      <c r="E7">
        <v>-0.52265915354152304</v>
      </c>
      <c r="F7">
        <v>0.60121146788327395</v>
      </c>
      <c r="G7">
        <v>-2.1377662073375801E-2</v>
      </c>
      <c r="H7">
        <v>3.26764668579273E-2</v>
      </c>
      <c r="I7">
        <v>-0.65422195631868296</v>
      </c>
      <c r="J7">
        <v>0.51296881790759896</v>
      </c>
      <c r="K7">
        <v>-1.40432001706946E-2</v>
      </c>
      <c r="L7">
        <v>3.2890748146361101E-2</v>
      </c>
      <c r="M7">
        <v>-0.42696505741382201</v>
      </c>
      <c r="N7">
        <v>0.66940477876726301</v>
      </c>
      <c r="O7" t="s">
        <v>168</v>
      </c>
      <c r="P7" t="s">
        <v>168</v>
      </c>
      <c r="Q7" t="s">
        <v>168</v>
      </c>
      <c r="R7" t="s">
        <v>168</v>
      </c>
      <c r="T7" t="str">
        <f t="shared" si="0"/>
        <v/>
      </c>
      <c r="U7" t="str">
        <f t="shared" si="1"/>
        <v/>
      </c>
      <c r="V7" t="str">
        <f t="shared" si="2"/>
        <v/>
      </c>
      <c r="W7" t="str">
        <f t="shared" si="3"/>
        <v/>
      </c>
    </row>
    <row r="8" spans="1:23" x14ac:dyDescent="0.25">
      <c r="A8">
        <v>7</v>
      </c>
      <c r="B8" t="s">
        <v>23</v>
      </c>
      <c r="C8">
        <v>-0.21095707612955</v>
      </c>
      <c r="D8">
        <v>3.0082385814625499E-2</v>
      </c>
      <c r="E8">
        <v>-7.0126444567766599</v>
      </c>
      <c r="F8" s="1">
        <v>2.3385519846198701E-12</v>
      </c>
      <c r="G8">
        <v>-0.21898505610337099</v>
      </c>
      <c r="H8">
        <v>2.9974747741792099E-2</v>
      </c>
      <c r="I8">
        <v>-7.3056513432489103</v>
      </c>
      <c r="J8" s="1">
        <v>2.7592680837517602E-13</v>
      </c>
      <c r="K8">
        <v>-0.21398367081809599</v>
      </c>
      <c r="L8">
        <v>3.0183204436900798E-2</v>
      </c>
      <c r="M8">
        <v>-7.0894947971954698</v>
      </c>
      <c r="N8" s="1">
        <v>1.3460246148111299E-12</v>
      </c>
      <c r="O8" t="s">
        <v>168</v>
      </c>
      <c r="P8" t="s">
        <v>168</v>
      </c>
      <c r="Q8" t="s">
        <v>168</v>
      </c>
      <c r="R8" t="s">
        <v>168</v>
      </c>
      <c r="T8" t="str">
        <f t="shared" si="0"/>
        <v>***</v>
      </c>
      <c r="U8" t="str">
        <f t="shared" si="1"/>
        <v>***</v>
      </c>
      <c r="V8" t="str">
        <f t="shared" si="2"/>
        <v>***</v>
      </c>
      <c r="W8" t="str">
        <f t="shared" si="3"/>
        <v/>
      </c>
    </row>
    <row r="9" spans="1:23" x14ac:dyDescent="0.25">
      <c r="A9">
        <v>8</v>
      </c>
      <c r="B9" t="s">
        <v>25</v>
      </c>
      <c r="C9">
        <v>4.4360770311356101E-2</v>
      </c>
      <c r="D9">
        <v>3.2820918059715799E-2</v>
      </c>
      <c r="E9">
        <v>1.3516005320340001</v>
      </c>
      <c r="F9">
        <v>0.17650314004158099</v>
      </c>
      <c r="G9">
        <v>4.3169590902380497E-2</v>
      </c>
      <c r="H9">
        <v>3.2736984531467998E-2</v>
      </c>
      <c r="I9">
        <v>1.3186795155456099</v>
      </c>
      <c r="J9">
        <v>0.18727627785068801</v>
      </c>
      <c r="K9">
        <v>4.5392093817178299E-2</v>
      </c>
      <c r="L9">
        <v>3.2839171773726597E-2</v>
      </c>
      <c r="M9">
        <v>1.3822545260868899</v>
      </c>
      <c r="N9">
        <v>0.16689356329320901</v>
      </c>
      <c r="O9" t="s">
        <v>168</v>
      </c>
      <c r="P9" t="s">
        <v>168</v>
      </c>
      <c r="Q9" t="s">
        <v>168</v>
      </c>
      <c r="R9" t="s">
        <v>168</v>
      </c>
      <c r="T9" t="str">
        <f t="shared" si="0"/>
        <v/>
      </c>
      <c r="U9" t="str">
        <f t="shared" si="1"/>
        <v/>
      </c>
      <c r="V9" t="str">
        <f t="shared" si="2"/>
        <v/>
      </c>
      <c r="W9" t="str">
        <f t="shared" si="3"/>
        <v/>
      </c>
    </row>
    <row r="10" spans="1:23" x14ac:dyDescent="0.25">
      <c r="A10">
        <v>9</v>
      </c>
      <c r="B10" t="s">
        <v>26</v>
      </c>
      <c r="C10">
        <v>-8.8891227814304294E-2</v>
      </c>
      <c r="D10">
        <v>5.70643685114747E-2</v>
      </c>
      <c r="E10">
        <v>-1.55773611682796</v>
      </c>
      <c r="F10">
        <v>0.11929581516672701</v>
      </c>
      <c r="G10">
        <v>-9.71810575742275E-2</v>
      </c>
      <c r="H10">
        <v>5.6910376371461902E-2</v>
      </c>
      <c r="I10">
        <v>-1.7076157946999599</v>
      </c>
      <c r="J10">
        <v>8.7707655701734694E-2</v>
      </c>
      <c r="K10">
        <v>-0.10444848758608601</v>
      </c>
      <c r="L10">
        <v>5.7040681600919199E-2</v>
      </c>
      <c r="M10">
        <v>-1.83112271197689</v>
      </c>
      <c r="N10">
        <v>6.7082229261917301E-2</v>
      </c>
      <c r="O10" t="s">
        <v>168</v>
      </c>
      <c r="P10" t="s">
        <v>168</v>
      </c>
      <c r="Q10" t="s">
        <v>168</v>
      </c>
      <c r="R10" t="s">
        <v>168</v>
      </c>
      <c r="T10" t="str">
        <f t="shared" si="0"/>
        <v/>
      </c>
      <c r="U10" t="str">
        <f t="shared" si="1"/>
        <v>^</v>
      </c>
      <c r="V10" t="str">
        <f t="shared" si="2"/>
        <v>^</v>
      </c>
      <c r="W10" t="str">
        <f t="shared" si="3"/>
        <v/>
      </c>
    </row>
    <row r="11" spans="1:23" x14ac:dyDescent="0.25">
      <c r="A11">
        <v>10</v>
      </c>
      <c r="B11" t="s">
        <v>30</v>
      </c>
      <c r="C11">
        <v>0.21687106681653201</v>
      </c>
      <c r="D11">
        <v>3.3427177303545302E-2</v>
      </c>
      <c r="E11">
        <v>6.4878665897264103</v>
      </c>
      <c r="F11" s="1">
        <v>8.7060315678702806E-11</v>
      </c>
      <c r="G11">
        <v>0.21001209900039799</v>
      </c>
      <c r="H11">
        <v>3.3344534274845399E-2</v>
      </c>
      <c r="I11">
        <v>6.2982465812643804</v>
      </c>
      <c r="J11" s="1">
        <v>3.01031375127464E-10</v>
      </c>
      <c r="K11">
        <v>0.22090693396693001</v>
      </c>
      <c r="L11">
        <v>3.3441103207240301E-2</v>
      </c>
      <c r="M11">
        <v>6.6058506682011</v>
      </c>
      <c r="N11" s="1">
        <v>3.9524114786907999E-11</v>
      </c>
      <c r="O11" t="s">
        <v>168</v>
      </c>
      <c r="P11" t="s">
        <v>168</v>
      </c>
      <c r="Q11" t="s">
        <v>168</v>
      </c>
      <c r="R11" t="s">
        <v>168</v>
      </c>
      <c r="T11" t="str">
        <f t="shared" si="0"/>
        <v>***</v>
      </c>
      <c r="U11" t="str">
        <f t="shared" si="1"/>
        <v>***</v>
      </c>
      <c r="V11" t="str">
        <f t="shared" si="2"/>
        <v>***</v>
      </c>
      <c r="W11" t="str">
        <f t="shared" si="3"/>
        <v/>
      </c>
    </row>
    <row r="12" spans="1:23" x14ac:dyDescent="0.25">
      <c r="A12">
        <v>11</v>
      </c>
      <c r="B12" t="s">
        <v>27</v>
      </c>
      <c r="C12">
        <v>0.170911365306607</v>
      </c>
      <c r="D12">
        <v>5.0485397133402901E-2</v>
      </c>
      <c r="E12">
        <v>3.38536240202271</v>
      </c>
      <c r="F12">
        <v>7.1084337917471903E-4</v>
      </c>
      <c r="G12">
        <v>0.14694566209624099</v>
      </c>
      <c r="H12">
        <v>4.9660701649145801E-2</v>
      </c>
      <c r="I12">
        <v>2.9589928699440602</v>
      </c>
      <c r="J12">
        <v>3.0864624248909001E-3</v>
      </c>
      <c r="K12">
        <v>0.155973920858135</v>
      </c>
      <c r="L12">
        <v>4.9750175250718599E-2</v>
      </c>
      <c r="M12">
        <v>3.1351431441617299</v>
      </c>
      <c r="N12">
        <v>1.7177027289635399E-3</v>
      </c>
      <c r="O12" t="s">
        <v>168</v>
      </c>
      <c r="P12" t="s">
        <v>168</v>
      </c>
      <c r="Q12" t="s">
        <v>168</v>
      </c>
      <c r="R12" t="s">
        <v>168</v>
      </c>
      <c r="T12" t="str">
        <f t="shared" si="0"/>
        <v>***</v>
      </c>
      <c r="U12" t="str">
        <f t="shared" si="1"/>
        <v>**</v>
      </c>
      <c r="V12" t="str">
        <f t="shared" si="2"/>
        <v>**</v>
      </c>
      <c r="W12" t="str">
        <f t="shared" si="3"/>
        <v/>
      </c>
    </row>
    <row r="13" spans="1:23" x14ac:dyDescent="0.25">
      <c r="A13">
        <v>12</v>
      </c>
      <c r="B13" t="s">
        <v>29</v>
      </c>
      <c r="C13">
        <v>0.108750999905583</v>
      </c>
      <c r="D13">
        <v>3.0289157715017698E-2</v>
      </c>
      <c r="E13">
        <v>3.59042667771718</v>
      </c>
      <c r="F13">
        <v>3.3013709245672802E-4</v>
      </c>
      <c r="G13">
        <v>0.10589179973696899</v>
      </c>
      <c r="H13">
        <v>3.0255435280690701E-2</v>
      </c>
      <c r="I13">
        <v>3.49992650095998</v>
      </c>
      <c r="J13">
        <v>4.6538645725315101E-4</v>
      </c>
      <c r="K13">
        <v>0.116043334226978</v>
      </c>
      <c r="L13">
        <v>3.0314666733784301E-2</v>
      </c>
      <c r="M13">
        <v>3.8279600843393999</v>
      </c>
      <c r="N13">
        <v>1.2920970396753699E-4</v>
      </c>
      <c r="O13" t="s">
        <v>168</v>
      </c>
      <c r="P13" t="s">
        <v>168</v>
      </c>
      <c r="Q13" t="s">
        <v>168</v>
      </c>
      <c r="R13" t="s">
        <v>168</v>
      </c>
      <c r="T13" t="str">
        <f t="shared" si="0"/>
        <v>***</v>
      </c>
      <c r="U13" t="str">
        <f t="shared" si="1"/>
        <v>***</v>
      </c>
      <c r="V13" t="str">
        <f t="shared" si="2"/>
        <v>***</v>
      </c>
      <c r="W13" t="str">
        <f t="shared" si="3"/>
        <v/>
      </c>
    </row>
    <row r="14" spans="1:23" x14ac:dyDescent="0.25">
      <c r="A14">
        <v>13</v>
      </c>
      <c r="B14" t="s">
        <v>28</v>
      </c>
      <c r="C14">
        <v>7.9579110339789497E-2</v>
      </c>
      <c r="D14">
        <v>7.7696112985424101E-2</v>
      </c>
      <c r="E14">
        <v>1.02423541258388</v>
      </c>
      <c r="F14">
        <v>0.30572409610340501</v>
      </c>
      <c r="G14">
        <v>6.9188874789820595E-2</v>
      </c>
      <c r="H14">
        <v>7.6723966386672296E-2</v>
      </c>
      <c r="I14">
        <v>0.90178959780472701</v>
      </c>
      <c r="J14">
        <v>0.36716864659407999</v>
      </c>
      <c r="K14">
        <v>7.3404833079545803E-2</v>
      </c>
      <c r="L14">
        <v>7.6867878658593305E-2</v>
      </c>
      <c r="M14">
        <v>0.95494807923048597</v>
      </c>
      <c r="N14">
        <v>0.33960395415000999</v>
      </c>
      <c r="O14" t="s">
        <v>168</v>
      </c>
      <c r="P14" t="s">
        <v>168</v>
      </c>
      <c r="Q14" t="s">
        <v>168</v>
      </c>
      <c r="R14" t="s">
        <v>168</v>
      </c>
      <c r="T14" t="str">
        <f t="shared" si="0"/>
        <v/>
      </c>
      <c r="U14" t="str">
        <f t="shared" si="1"/>
        <v/>
      </c>
      <c r="V14" t="str">
        <f t="shared" si="2"/>
        <v/>
      </c>
      <c r="W14" t="str">
        <f t="shared" si="3"/>
        <v/>
      </c>
    </row>
    <row r="15" spans="1:23" x14ac:dyDescent="0.25">
      <c r="A15">
        <v>14</v>
      </c>
      <c r="B15" t="s">
        <v>171</v>
      </c>
      <c r="C15">
        <v>-7.2313428331490903E-2</v>
      </c>
      <c r="D15">
        <v>3.4840676143167701E-2</v>
      </c>
      <c r="E15">
        <v>-2.0755460667393399</v>
      </c>
      <c r="F15">
        <v>3.7935954034663502E-2</v>
      </c>
      <c r="G15">
        <v>-7.1851103632818505E-2</v>
      </c>
      <c r="H15">
        <v>3.4789818779573399E-2</v>
      </c>
      <c r="I15">
        <v>-2.0652911154284399</v>
      </c>
      <c r="J15">
        <v>3.8895463711042799E-2</v>
      </c>
      <c r="K15">
        <v>3.61711962610917E-2</v>
      </c>
      <c r="L15">
        <v>3.3173114109697699E-2</v>
      </c>
      <c r="M15">
        <v>1.0903768678900601</v>
      </c>
      <c r="N15">
        <v>0.27554716727735601</v>
      </c>
      <c r="O15" t="s">
        <v>168</v>
      </c>
      <c r="P15" t="s">
        <v>168</v>
      </c>
      <c r="Q15" t="s">
        <v>168</v>
      </c>
      <c r="R15" t="s">
        <v>168</v>
      </c>
      <c r="T15" t="str">
        <f t="shared" si="0"/>
        <v>*</v>
      </c>
      <c r="U15" t="str">
        <f t="shared" si="1"/>
        <v>*</v>
      </c>
      <c r="V15" t="str">
        <f t="shared" si="2"/>
        <v/>
      </c>
      <c r="W15" t="str">
        <f t="shared" si="3"/>
        <v/>
      </c>
    </row>
    <row r="16" spans="1:23" x14ac:dyDescent="0.25">
      <c r="A16">
        <v>15</v>
      </c>
      <c r="B16" t="s">
        <v>31</v>
      </c>
      <c r="C16">
        <v>-5.25962829851307E-2</v>
      </c>
      <c r="D16">
        <v>7.0602490031788298E-3</v>
      </c>
      <c r="E16">
        <v>-7.4496356943571698</v>
      </c>
      <c r="F16" s="1">
        <v>9.3598327431438699E-14</v>
      </c>
      <c r="G16">
        <v>-5.2085608279987997E-2</v>
      </c>
      <c r="H16">
        <v>7.0506932938072201E-3</v>
      </c>
      <c r="I16">
        <v>-7.3873030792214296</v>
      </c>
      <c r="J16" s="1">
        <v>1.49836800180034E-13</v>
      </c>
      <c r="K16">
        <v>-9.11897476047933E-2</v>
      </c>
      <c r="L16">
        <v>5.9748635192936996E-3</v>
      </c>
      <c r="M16">
        <v>-15.2622310635763</v>
      </c>
      <c r="N16" s="1">
        <v>1.3650019313014899E-52</v>
      </c>
      <c r="O16" t="s">
        <v>168</v>
      </c>
      <c r="P16" t="s">
        <v>168</v>
      </c>
      <c r="Q16" t="s">
        <v>168</v>
      </c>
      <c r="R16" t="s">
        <v>168</v>
      </c>
      <c r="T16" t="str">
        <f t="shared" si="0"/>
        <v>***</v>
      </c>
      <c r="U16" t="str">
        <f t="shared" si="1"/>
        <v>***</v>
      </c>
      <c r="V16" t="str">
        <f t="shared" si="2"/>
        <v>***</v>
      </c>
      <c r="W16" t="str">
        <f t="shared" si="3"/>
        <v/>
      </c>
    </row>
    <row r="17" spans="1:23" x14ac:dyDescent="0.25">
      <c r="A17">
        <v>16</v>
      </c>
      <c r="B17" t="s">
        <v>32</v>
      </c>
      <c r="C17">
        <v>1.9353720989541301E-2</v>
      </c>
      <c r="D17">
        <v>1.56650366499833E-2</v>
      </c>
      <c r="E17">
        <v>1.23547243597173</v>
      </c>
      <c r="F17">
        <v>0.21665472881350301</v>
      </c>
      <c r="G17">
        <v>2.26083518324687E-2</v>
      </c>
      <c r="H17">
        <v>1.5627739056463901E-2</v>
      </c>
      <c r="I17">
        <v>1.4466809146725299</v>
      </c>
      <c r="J17">
        <v>0.147986312204128</v>
      </c>
      <c r="K17">
        <v>2.66699024203082E-2</v>
      </c>
      <c r="L17">
        <v>1.5645587189142E-2</v>
      </c>
      <c r="M17">
        <v>1.7046277712617199</v>
      </c>
      <c r="N17">
        <v>8.8263868515381802E-2</v>
      </c>
      <c r="O17" t="s">
        <v>168</v>
      </c>
      <c r="P17" t="s">
        <v>168</v>
      </c>
      <c r="Q17" t="s">
        <v>168</v>
      </c>
      <c r="R17" t="s">
        <v>168</v>
      </c>
      <c r="T17" t="str">
        <f t="shared" si="0"/>
        <v/>
      </c>
      <c r="U17" t="str">
        <f t="shared" si="1"/>
        <v/>
      </c>
      <c r="V17" t="str">
        <f t="shared" si="2"/>
        <v>^</v>
      </c>
      <c r="W17" t="str">
        <f t="shared" si="3"/>
        <v/>
      </c>
    </row>
    <row r="18" spans="1:23" x14ac:dyDescent="0.25">
      <c r="A18">
        <v>17</v>
      </c>
      <c r="B18" t="s">
        <v>33</v>
      </c>
      <c r="C18">
        <v>1.6110283727571301E-2</v>
      </c>
      <c r="D18">
        <v>4.0863549789671699E-3</v>
      </c>
      <c r="E18">
        <v>3.94245820798543</v>
      </c>
      <c r="F18" s="1">
        <v>8.0650706946723704E-5</v>
      </c>
      <c r="G18">
        <v>1.5776180403504699E-2</v>
      </c>
      <c r="H18">
        <v>4.0796457942320497E-3</v>
      </c>
      <c r="I18">
        <v>3.8670466014009399</v>
      </c>
      <c r="J18">
        <v>1.1016138299778901E-4</v>
      </c>
      <c r="K18">
        <v>1.5096096419110101E-2</v>
      </c>
      <c r="L18">
        <v>4.0918841679880701E-3</v>
      </c>
      <c r="M18">
        <v>3.6892775551202002</v>
      </c>
      <c r="N18">
        <v>2.2489176485829401E-4</v>
      </c>
      <c r="O18" t="s">
        <v>168</v>
      </c>
      <c r="P18" t="s">
        <v>168</v>
      </c>
      <c r="Q18" t="s">
        <v>168</v>
      </c>
      <c r="R18" t="s">
        <v>168</v>
      </c>
      <c r="T18" t="str">
        <f t="shared" si="0"/>
        <v>***</v>
      </c>
      <c r="U18" t="str">
        <f t="shared" si="1"/>
        <v>***</v>
      </c>
      <c r="V18" t="str">
        <f t="shared" si="2"/>
        <v>***</v>
      </c>
      <c r="W18" t="str">
        <f t="shared" si="3"/>
        <v/>
      </c>
    </row>
    <row r="19" spans="1:23" x14ac:dyDescent="0.25">
      <c r="A19">
        <v>18</v>
      </c>
      <c r="B19" t="s">
        <v>117</v>
      </c>
      <c r="C19">
        <v>-1.40659116018809E-2</v>
      </c>
      <c r="D19">
        <v>6.6026015835258496E-3</v>
      </c>
      <c r="E19">
        <v>-2.1303589840975299</v>
      </c>
      <c r="F19">
        <v>3.3141987305914902E-2</v>
      </c>
      <c r="G19">
        <v>-1.4209781937186E-2</v>
      </c>
      <c r="H19">
        <v>6.5960446783077404E-3</v>
      </c>
      <c r="I19">
        <v>-2.1542883091616098</v>
      </c>
      <c r="J19">
        <v>3.1217569123508999E-2</v>
      </c>
      <c r="K19">
        <v>-1.5242406936126499E-2</v>
      </c>
      <c r="L19">
        <v>6.6023748235734597E-3</v>
      </c>
      <c r="M19">
        <v>-2.3086249029219301</v>
      </c>
      <c r="N19">
        <v>2.0964404824173902E-2</v>
      </c>
      <c r="O19" t="s">
        <v>168</v>
      </c>
      <c r="P19" t="s">
        <v>168</v>
      </c>
      <c r="Q19" t="s">
        <v>168</v>
      </c>
      <c r="R19" t="s">
        <v>168</v>
      </c>
      <c r="T19" t="str">
        <f t="shared" si="0"/>
        <v>*</v>
      </c>
      <c r="U19" t="str">
        <f t="shared" si="1"/>
        <v>*</v>
      </c>
      <c r="V19" t="str">
        <f t="shared" si="2"/>
        <v>*</v>
      </c>
      <c r="W19" t="str">
        <f t="shared" si="3"/>
        <v/>
      </c>
    </row>
    <row r="20" spans="1:23" x14ac:dyDescent="0.25">
      <c r="A20">
        <v>19</v>
      </c>
      <c r="B20" t="s">
        <v>34</v>
      </c>
      <c r="C20">
        <v>4.6016440245324796E-3</v>
      </c>
      <c r="D20">
        <v>5.1104906673903798E-4</v>
      </c>
      <c r="E20">
        <v>9.0043096133512002</v>
      </c>
      <c r="F20" s="1">
        <v>2.1702696919766601E-19</v>
      </c>
      <c r="G20">
        <v>4.5385698491757403E-3</v>
      </c>
      <c r="H20">
        <v>5.1002759548657501E-4</v>
      </c>
      <c r="I20">
        <v>8.8986750704064708</v>
      </c>
      <c r="J20" s="1">
        <v>5.6517286446757296E-19</v>
      </c>
      <c r="K20">
        <v>4.6493350052858604E-3</v>
      </c>
      <c r="L20">
        <v>5.1291282078409696E-4</v>
      </c>
      <c r="M20">
        <v>9.0645716326185006</v>
      </c>
      <c r="N20" s="1">
        <v>1.25094814188351E-19</v>
      </c>
      <c r="O20" t="s">
        <v>168</v>
      </c>
      <c r="P20" t="s">
        <v>168</v>
      </c>
      <c r="Q20" t="s">
        <v>168</v>
      </c>
      <c r="R20" t="s">
        <v>168</v>
      </c>
      <c r="T20" t="str">
        <f t="shared" si="0"/>
        <v>***</v>
      </c>
      <c r="U20" t="str">
        <f t="shared" si="1"/>
        <v>***</v>
      </c>
      <c r="V20" t="str">
        <f t="shared" si="2"/>
        <v>***</v>
      </c>
      <c r="W20" t="str">
        <f t="shared" si="3"/>
        <v/>
      </c>
    </row>
    <row r="21" spans="1:23" x14ac:dyDescent="0.25">
      <c r="A21">
        <v>20</v>
      </c>
      <c r="B21" t="s">
        <v>35</v>
      </c>
      <c r="C21">
        <v>-1.1748076079394499E-4</v>
      </c>
      <c r="D21">
        <v>1.9761887656814301E-4</v>
      </c>
      <c r="E21">
        <v>-0.59448147279308605</v>
      </c>
      <c r="F21">
        <v>0.55219013042807596</v>
      </c>
      <c r="G21">
        <v>-1.17653858657713E-4</v>
      </c>
      <c r="H21">
        <v>1.9570940152517299E-4</v>
      </c>
      <c r="I21">
        <v>-0.60116610515811097</v>
      </c>
      <c r="J21">
        <v>0.54772935762784203</v>
      </c>
      <c r="K21">
        <v>-6.1642817651489398E-4</v>
      </c>
      <c r="L21">
        <v>1.7319883307151599E-4</v>
      </c>
      <c r="M21">
        <v>-3.55907811607694</v>
      </c>
      <c r="N21">
        <v>3.72158836590204E-4</v>
      </c>
      <c r="O21" t="s">
        <v>168</v>
      </c>
      <c r="P21" t="s">
        <v>168</v>
      </c>
      <c r="Q21" t="s">
        <v>168</v>
      </c>
      <c r="R21" t="s">
        <v>168</v>
      </c>
      <c r="T21" t="str">
        <f t="shared" si="0"/>
        <v/>
      </c>
      <c r="U21" t="str">
        <f t="shared" si="1"/>
        <v/>
      </c>
      <c r="V21" t="str">
        <f t="shared" si="2"/>
        <v>***</v>
      </c>
      <c r="W21" t="str">
        <f t="shared" si="3"/>
        <v/>
      </c>
    </row>
    <row r="22" spans="1:23" x14ac:dyDescent="0.25">
      <c r="A22">
        <v>21</v>
      </c>
      <c r="B22" t="s">
        <v>36</v>
      </c>
      <c r="C22">
        <v>3.0094732155713398E-4</v>
      </c>
      <c r="D22">
        <v>1.15366723110145E-4</v>
      </c>
      <c r="E22">
        <v>2.60861462858582</v>
      </c>
      <c r="F22">
        <v>9.0909558095796702E-3</v>
      </c>
      <c r="G22">
        <v>2.7336938631522799E-4</v>
      </c>
      <c r="H22">
        <v>1.15045044504332E-4</v>
      </c>
      <c r="I22">
        <v>2.3761943636341001</v>
      </c>
      <c r="J22">
        <v>1.7492246079089401E-2</v>
      </c>
      <c r="K22">
        <v>1.07370075231902E-4</v>
      </c>
      <c r="L22">
        <v>1.14328926156271E-4</v>
      </c>
      <c r="M22">
        <v>0.93913306843398803</v>
      </c>
      <c r="N22">
        <v>0.34766242798341301</v>
      </c>
      <c r="O22" t="s">
        <v>168</v>
      </c>
      <c r="P22" t="s">
        <v>168</v>
      </c>
      <c r="Q22" t="s">
        <v>168</v>
      </c>
      <c r="R22" t="s">
        <v>168</v>
      </c>
      <c r="T22" t="str">
        <f t="shared" si="0"/>
        <v>**</v>
      </c>
      <c r="U22" t="str">
        <f t="shared" si="1"/>
        <v>*</v>
      </c>
      <c r="V22" t="str">
        <f t="shared" si="2"/>
        <v/>
      </c>
      <c r="W22" t="str">
        <f t="shared" si="3"/>
        <v/>
      </c>
    </row>
    <row r="23" spans="1:23" x14ac:dyDescent="0.25">
      <c r="A23">
        <v>22</v>
      </c>
      <c r="B23" t="s">
        <v>37</v>
      </c>
      <c r="C23">
        <v>-5.4257569105261401E-3</v>
      </c>
      <c r="D23">
        <v>2.2142917253135899E-2</v>
      </c>
      <c r="E23">
        <v>-0.245033517873881</v>
      </c>
      <c r="F23">
        <v>0.806430478782589</v>
      </c>
      <c r="G23">
        <v>-2.9940910982703801E-3</v>
      </c>
      <c r="H23">
        <v>2.2103676653465701E-2</v>
      </c>
      <c r="I23">
        <v>-0.13545670004184199</v>
      </c>
      <c r="J23">
        <v>0.89225079701878895</v>
      </c>
      <c r="K23">
        <v>-1.0638952481747101E-2</v>
      </c>
      <c r="L23">
        <v>2.21407221529323E-2</v>
      </c>
      <c r="M23">
        <v>-0.48051515249867899</v>
      </c>
      <c r="N23">
        <v>0.63086113139301303</v>
      </c>
      <c r="O23" t="s">
        <v>168</v>
      </c>
      <c r="P23" t="s">
        <v>168</v>
      </c>
      <c r="Q23" t="s">
        <v>168</v>
      </c>
      <c r="R23" t="s">
        <v>168</v>
      </c>
      <c r="T23" t="str">
        <f t="shared" si="0"/>
        <v/>
      </c>
      <c r="U23" t="str">
        <f t="shared" si="1"/>
        <v/>
      </c>
      <c r="V23" t="str">
        <f t="shared" si="2"/>
        <v/>
      </c>
      <c r="W23" t="str">
        <f t="shared" si="3"/>
        <v/>
      </c>
    </row>
    <row r="24" spans="1:23" x14ac:dyDescent="0.25">
      <c r="A24">
        <v>23</v>
      </c>
      <c r="B24" t="s">
        <v>38</v>
      </c>
      <c r="C24">
        <v>-1.67218543506337E-2</v>
      </c>
      <c r="D24">
        <v>3.3136276917418599E-2</v>
      </c>
      <c r="E24">
        <v>-0.50463890051098603</v>
      </c>
      <c r="F24">
        <v>0.61381248228810203</v>
      </c>
      <c r="G24">
        <v>-1.09874427055243E-2</v>
      </c>
      <c r="H24">
        <v>3.3109793057426798E-2</v>
      </c>
      <c r="I24">
        <v>-0.33184872785122299</v>
      </c>
      <c r="J24">
        <v>0.74000348767247703</v>
      </c>
      <c r="K24">
        <v>-2.04617887066584E-2</v>
      </c>
      <c r="L24">
        <v>3.3187074880040503E-2</v>
      </c>
      <c r="M24">
        <v>-0.61655897003940396</v>
      </c>
      <c r="N24">
        <v>0.53752566453651296</v>
      </c>
      <c r="O24" t="s">
        <v>168</v>
      </c>
      <c r="P24" t="s">
        <v>168</v>
      </c>
      <c r="Q24" t="s">
        <v>168</v>
      </c>
      <c r="R24" t="s">
        <v>168</v>
      </c>
      <c r="T24" t="str">
        <f t="shared" si="0"/>
        <v/>
      </c>
      <c r="U24" t="str">
        <f t="shared" si="1"/>
        <v/>
      </c>
      <c r="V24" t="str">
        <f t="shared" si="2"/>
        <v/>
      </c>
      <c r="W24" t="str">
        <f t="shared" si="3"/>
        <v/>
      </c>
    </row>
    <row r="25" spans="1:23" x14ac:dyDescent="0.25">
      <c r="A25">
        <v>24</v>
      </c>
      <c r="B25" t="s">
        <v>40</v>
      </c>
      <c r="C25">
        <v>-0.25666997483098503</v>
      </c>
      <c r="D25">
        <v>3.8648238899008799E-2</v>
      </c>
      <c r="E25">
        <v>-6.6411816461206898</v>
      </c>
      <c r="F25" s="1">
        <v>3.1117825624904001E-11</v>
      </c>
      <c r="G25">
        <v>-0.25254717995018899</v>
      </c>
      <c r="H25">
        <v>3.8635474244960298E-2</v>
      </c>
      <c r="I25">
        <v>-6.53666571682193</v>
      </c>
      <c r="J25" s="1">
        <v>6.2905431342259095E-11</v>
      </c>
      <c r="K25">
        <v>-0.17438986660744099</v>
      </c>
      <c r="L25">
        <v>3.8188380793139499E-2</v>
      </c>
      <c r="M25">
        <v>-4.5665687569233198</v>
      </c>
      <c r="N25" s="1">
        <v>4.9577247047131202E-6</v>
      </c>
      <c r="O25" t="s">
        <v>168</v>
      </c>
      <c r="P25" t="s">
        <v>168</v>
      </c>
      <c r="Q25" t="s">
        <v>168</v>
      </c>
      <c r="R25" t="s">
        <v>168</v>
      </c>
      <c r="T25" t="str">
        <f t="shared" si="0"/>
        <v>***</v>
      </c>
      <c r="U25" t="str">
        <f t="shared" si="1"/>
        <v>***</v>
      </c>
      <c r="V25" t="str">
        <f t="shared" si="2"/>
        <v>***</v>
      </c>
      <c r="W25" t="str">
        <f t="shared" si="3"/>
        <v/>
      </c>
    </row>
    <row r="26" spans="1:23" x14ac:dyDescent="0.25">
      <c r="A26">
        <v>25</v>
      </c>
      <c r="B26" t="s">
        <v>41</v>
      </c>
      <c r="C26">
        <v>-0.118499964633307</v>
      </c>
      <c r="D26">
        <v>3.2074232877777199E-2</v>
      </c>
      <c r="E26">
        <v>-3.6945533533059098</v>
      </c>
      <c r="F26">
        <v>2.2027364023757701E-4</v>
      </c>
      <c r="G26">
        <v>-0.110368079482973</v>
      </c>
      <c r="H26">
        <v>3.2008978045464799E-2</v>
      </c>
      <c r="I26">
        <v>-3.4480350895992</v>
      </c>
      <c r="J26">
        <v>5.6468067164951695E-4</v>
      </c>
      <c r="K26">
        <v>-5.0302295338942003E-2</v>
      </c>
      <c r="L26">
        <v>3.16572396504856E-2</v>
      </c>
      <c r="M26">
        <v>-1.5889665648145199</v>
      </c>
      <c r="N26">
        <v>0.112067941470714</v>
      </c>
      <c r="O26" t="s">
        <v>168</v>
      </c>
      <c r="P26" t="s">
        <v>168</v>
      </c>
      <c r="Q26" t="s">
        <v>168</v>
      </c>
      <c r="R26" t="s">
        <v>168</v>
      </c>
      <c r="T26" t="str">
        <f t="shared" si="0"/>
        <v>***</v>
      </c>
      <c r="U26" t="str">
        <f t="shared" si="1"/>
        <v>***</v>
      </c>
      <c r="V26" t="str">
        <f t="shared" si="2"/>
        <v/>
      </c>
      <c r="W26" t="str">
        <f t="shared" si="3"/>
        <v/>
      </c>
    </row>
    <row r="27" spans="1:23" x14ac:dyDescent="0.25">
      <c r="A27">
        <v>26</v>
      </c>
      <c r="B27" t="s">
        <v>39</v>
      </c>
      <c r="C27">
        <v>-0.124536468028572</v>
      </c>
      <c r="D27">
        <v>3.5286499265598702E-2</v>
      </c>
      <c r="E27">
        <v>-3.5292950737673299</v>
      </c>
      <c r="F27">
        <v>4.1666826499028203E-4</v>
      </c>
      <c r="G27">
        <v>-0.116450770047672</v>
      </c>
      <c r="H27">
        <v>3.5262710550077701E-2</v>
      </c>
      <c r="I27">
        <v>-3.3023771636130101</v>
      </c>
      <c r="J27">
        <v>9.5869067465073697E-4</v>
      </c>
      <c r="K27">
        <v>-7.2243997202670301E-2</v>
      </c>
      <c r="L27">
        <v>3.5177109373062398E-2</v>
      </c>
      <c r="M27">
        <v>-2.05372182337394</v>
      </c>
      <c r="N27">
        <v>4.0002623102026701E-2</v>
      </c>
      <c r="O27" t="s">
        <v>168</v>
      </c>
      <c r="P27" t="s">
        <v>168</v>
      </c>
      <c r="Q27" t="s">
        <v>168</v>
      </c>
      <c r="R27" t="s">
        <v>168</v>
      </c>
      <c r="T27" t="str">
        <f t="shared" si="0"/>
        <v>***</v>
      </c>
      <c r="U27" t="str">
        <f t="shared" si="1"/>
        <v>***</v>
      </c>
      <c r="V27" t="str">
        <f t="shared" si="2"/>
        <v>*</v>
      </c>
      <c r="W27" t="str">
        <f t="shared" si="3"/>
        <v/>
      </c>
    </row>
    <row r="28" spans="1:23" x14ac:dyDescent="0.25">
      <c r="A28">
        <v>27</v>
      </c>
      <c r="B28" t="s">
        <v>43</v>
      </c>
      <c r="C28">
        <v>-8.5050431916101593E-2</v>
      </c>
      <c r="D28">
        <v>7.4527602444982403E-3</v>
      </c>
      <c r="E28">
        <v>-11.411937205264</v>
      </c>
      <c r="F28" s="1">
        <v>3.6451941784646201E-30</v>
      </c>
      <c r="G28">
        <v>-8.4949139172914398E-2</v>
      </c>
      <c r="H28">
        <v>7.4380212167544897E-3</v>
      </c>
      <c r="I28">
        <v>-11.420932624064401</v>
      </c>
      <c r="J28" s="1">
        <v>3.2868765569934003E-30</v>
      </c>
      <c r="K28" t="s">
        <v>168</v>
      </c>
      <c r="L28" t="s">
        <v>168</v>
      </c>
      <c r="M28" t="s">
        <v>168</v>
      </c>
      <c r="N28" t="s">
        <v>168</v>
      </c>
      <c r="O28" t="s">
        <v>168</v>
      </c>
      <c r="P28" t="s">
        <v>168</v>
      </c>
      <c r="Q28" t="s">
        <v>168</v>
      </c>
      <c r="R28" t="s">
        <v>168</v>
      </c>
      <c r="T28" t="str">
        <f t="shared" si="0"/>
        <v>***</v>
      </c>
      <c r="U28" t="str">
        <f t="shared" si="1"/>
        <v>***</v>
      </c>
      <c r="V28" t="str">
        <f t="shared" si="2"/>
        <v/>
      </c>
      <c r="W28" t="str">
        <f t="shared" si="3"/>
        <v/>
      </c>
    </row>
    <row r="29" spans="1:23" x14ac:dyDescent="0.25">
      <c r="A29">
        <v>28</v>
      </c>
      <c r="B29" t="s">
        <v>44</v>
      </c>
      <c r="C29">
        <v>1.93717127100782E-2</v>
      </c>
      <c r="D29">
        <v>1.74936459438917E-2</v>
      </c>
      <c r="E29">
        <v>1.10735708109162</v>
      </c>
      <c r="F29">
        <v>0.26813957421832302</v>
      </c>
      <c r="G29">
        <v>1.8589117660091199E-2</v>
      </c>
      <c r="H29">
        <v>1.7394390260821398E-2</v>
      </c>
      <c r="I29">
        <v>1.06868463805603</v>
      </c>
      <c r="J29">
        <v>0.28521179593556201</v>
      </c>
      <c r="K29" t="s">
        <v>168</v>
      </c>
      <c r="L29" t="s">
        <v>168</v>
      </c>
      <c r="M29" t="s">
        <v>168</v>
      </c>
      <c r="N29" t="s">
        <v>168</v>
      </c>
      <c r="O29" t="s">
        <v>168</v>
      </c>
      <c r="P29" t="s">
        <v>168</v>
      </c>
      <c r="Q29" t="s">
        <v>168</v>
      </c>
      <c r="R29" t="s">
        <v>168</v>
      </c>
      <c r="T29" t="str">
        <f t="shared" si="0"/>
        <v/>
      </c>
      <c r="U29" t="str">
        <f t="shared" si="1"/>
        <v/>
      </c>
      <c r="V29" t="str">
        <f t="shared" si="2"/>
        <v/>
      </c>
      <c r="W29" t="str">
        <f t="shared" si="3"/>
        <v/>
      </c>
    </row>
    <row r="30" spans="1:23" x14ac:dyDescent="0.25">
      <c r="A30">
        <v>29</v>
      </c>
      <c r="B30" t="s">
        <v>129</v>
      </c>
      <c r="C30">
        <v>0.30667198168746601</v>
      </c>
      <c r="D30">
        <v>0.21035232271296</v>
      </c>
      <c r="E30">
        <v>1.45789681678933</v>
      </c>
      <c r="F30">
        <v>0.14486898618475</v>
      </c>
      <c r="G30">
        <v>-0.118364517992696</v>
      </c>
      <c r="H30">
        <v>2.4763282516969801E-2</v>
      </c>
      <c r="I30">
        <v>-4.7798395835278802</v>
      </c>
      <c r="J30" s="1">
        <v>1.75435117395654E-6</v>
      </c>
      <c r="K30" t="s">
        <v>168</v>
      </c>
      <c r="L30" t="s">
        <v>168</v>
      </c>
      <c r="M30" t="s">
        <v>168</v>
      </c>
      <c r="N30" t="s">
        <v>168</v>
      </c>
      <c r="O30" t="s">
        <v>168</v>
      </c>
      <c r="P30" t="s">
        <v>168</v>
      </c>
      <c r="Q30" t="s">
        <v>168</v>
      </c>
      <c r="R30" t="s">
        <v>168</v>
      </c>
      <c r="T30" t="str">
        <f t="shared" si="0"/>
        <v/>
      </c>
      <c r="U30" t="str">
        <f t="shared" si="1"/>
        <v>***</v>
      </c>
      <c r="V30" t="str">
        <f t="shared" si="2"/>
        <v/>
      </c>
      <c r="W30" t="str">
        <f t="shared" si="3"/>
        <v/>
      </c>
    </row>
    <row r="31" spans="1:23" x14ac:dyDescent="0.25">
      <c r="A31">
        <v>30</v>
      </c>
      <c r="B31" t="s">
        <v>143</v>
      </c>
      <c r="C31">
        <v>-0.111637440561361</v>
      </c>
      <c r="D31">
        <v>0.23652262010222</v>
      </c>
      <c r="E31">
        <v>-0.47199477374770099</v>
      </c>
      <c r="F31">
        <v>0.63693051897764696</v>
      </c>
      <c r="G31">
        <v>-0.53032045781272596</v>
      </c>
      <c r="H31">
        <v>0.107788260045646</v>
      </c>
      <c r="I31">
        <v>-4.9200205809811601</v>
      </c>
      <c r="J31" s="1">
        <v>8.6535112586420597E-7</v>
      </c>
      <c r="K31" t="s">
        <v>168</v>
      </c>
      <c r="L31" t="s">
        <v>168</v>
      </c>
      <c r="M31" t="s">
        <v>168</v>
      </c>
      <c r="N31" t="s">
        <v>168</v>
      </c>
      <c r="O31" t="s">
        <v>168</v>
      </c>
      <c r="P31" t="s">
        <v>168</v>
      </c>
      <c r="Q31" t="s">
        <v>168</v>
      </c>
      <c r="R31" t="s">
        <v>168</v>
      </c>
      <c r="T31" t="str">
        <f t="shared" si="0"/>
        <v/>
      </c>
      <c r="U31" t="str">
        <f t="shared" si="1"/>
        <v>***</v>
      </c>
      <c r="V31" t="str">
        <f t="shared" si="2"/>
        <v/>
      </c>
      <c r="W31" t="str">
        <f t="shared" si="3"/>
        <v/>
      </c>
    </row>
    <row r="32" spans="1:23" x14ac:dyDescent="0.25">
      <c r="A32">
        <v>31</v>
      </c>
      <c r="B32" t="s">
        <v>46</v>
      </c>
      <c r="C32">
        <v>6.45196037970244E-2</v>
      </c>
      <c r="D32">
        <v>0.221088630213228</v>
      </c>
      <c r="E32">
        <v>0.29182687384149397</v>
      </c>
      <c r="F32">
        <v>0.77041899681045301</v>
      </c>
      <c r="G32">
        <v>-0.35941211213081897</v>
      </c>
      <c r="H32">
        <v>6.8866385924242907E-2</v>
      </c>
      <c r="I32">
        <v>-5.2189774054092704</v>
      </c>
      <c r="J32" s="1">
        <v>1.7991370770718799E-7</v>
      </c>
      <c r="K32" t="s">
        <v>168</v>
      </c>
      <c r="L32" t="s">
        <v>168</v>
      </c>
      <c r="M32" t="s">
        <v>168</v>
      </c>
      <c r="N32" t="s">
        <v>168</v>
      </c>
      <c r="O32" t="s">
        <v>168</v>
      </c>
      <c r="P32" t="s">
        <v>168</v>
      </c>
      <c r="Q32" t="s">
        <v>168</v>
      </c>
      <c r="R32" t="s">
        <v>168</v>
      </c>
      <c r="T32" t="str">
        <f t="shared" si="0"/>
        <v/>
      </c>
      <c r="U32" t="str">
        <f t="shared" si="1"/>
        <v>***</v>
      </c>
      <c r="V32" t="str">
        <f t="shared" si="2"/>
        <v/>
      </c>
      <c r="W32" t="str">
        <f t="shared" si="3"/>
        <v/>
      </c>
    </row>
    <row r="33" spans="1:23" x14ac:dyDescent="0.25">
      <c r="A33">
        <v>32</v>
      </c>
      <c r="B33" t="s">
        <v>127</v>
      </c>
      <c r="C33">
        <v>-8.8369190209090204E-2</v>
      </c>
      <c r="D33">
        <v>0.22543231038744699</v>
      </c>
      <c r="E33">
        <v>-0.39199877806873101</v>
      </c>
      <c r="F33">
        <v>0.69505911665974995</v>
      </c>
      <c r="G33">
        <v>-0.51277767169049104</v>
      </c>
      <c r="H33">
        <v>8.4436697040822004E-2</v>
      </c>
      <c r="I33">
        <v>-6.0729243286551302</v>
      </c>
      <c r="J33" s="1">
        <v>1.25601651365596E-9</v>
      </c>
      <c r="K33" t="s">
        <v>168</v>
      </c>
      <c r="L33" t="s">
        <v>168</v>
      </c>
      <c r="M33" t="s">
        <v>168</v>
      </c>
      <c r="N33" t="s">
        <v>168</v>
      </c>
      <c r="O33" t="s">
        <v>168</v>
      </c>
      <c r="P33" t="s">
        <v>168</v>
      </c>
      <c r="Q33" t="s">
        <v>168</v>
      </c>
      <c r="R33" t="s">
        <v>168</v>
      </c>
      <c r="T33" t="str">
        <f t="shared" si="0"/>
        <v/>
      </c>
      <c r="U33" t="str">
        <f t="shared" si="1"/>
        <v>***</v>
      </c>
      <c r="V33" t="str">
        <f t="shared" si="2"/>
        <v/>
      </c>
      <c r="W33" t="str">
        <f t="shared" si="3"/>
        <v/>
      </c>
    </row>
    <row r="34" spans="1:23" x14ac:dyDescent="0.25">
      <c r="A34">
        <v>33</v>
      </c>
      <c r="B34" t="s">
        <v>128</v>
      </c>
      <c r="C34">
        <v>3.3578933871857897E-2</v>
      </c>
      <c r="D34">
        <v>0.222297685923011</v>
      </c>
      <c r="E34">
        <v>0.15105390653273501</v>
      </c>
      <c r="F34">
        <v>0.879933192445565</v>
      </c>
      <c r="G34">
        <v>-0.371326269234313</v>
      </c>
      <c r="H34">
        <v>7.5918176040846899E-2</v>
      </c>
      <c r="I34">
        <v>-4.8911379145163503</v>
      </c>
      <c r="J34" s="1">
        <v>1.0025468435313401E-6</v>
      </c>
      <c r="K34" t="s">
        <v>168</v>
      </c>
      <c r="L34" t="s">
        <v>168</v>
      </c>
      <c r="M34" t="s">
        <v>168</v>
      </c>
      <c r="N34" t="s">
        <v>168</v>
      </c>
      <c r="O34" t="s">
        <v>168</v>
      </c>
      <c r="P34" t="s">
        <v>168</v>
      </c>
      <c r="Q34" t="s">
        <v>168</v>
      </c>
      <c r="R34" t="s">
        <v>168</v>
      </c>
      <c r="T34" t="str">
        <f t="shared" si="0"/>
        <v/>
      </c>
      <c r="U34" t="str">
        <f t="shared" si="1"/>
        <v>***</v>
      </c>
      <c r="V34" t="str">
        <f t="shared" si="2"/>
        <v/>
      </c>
      <c r="W34" t="str">
        <f t="shared" si="3"/>
        <v/>
      </c>
    </row>
    <row r="35" spans="1:23" x14ac:dyDescent="0.25">
      <c r="A35">
        <v>34</v>
      </c>
      <c r="B35" t="s">
        <v>45</v>
      </c>
      <c r="C35">
        <v>0.104615058584483</v>
      </c>
      <c r="D35">
        <v>0.28142882069611702</v>
      </c>
      <c r="E35">
        <v>0.371728305316125</v>
      </c>
      <c r="F35">
        <v>0.71009514821234698</v>
      </c>
      <c r="G35">
        <v>-0.315819575439995</v>
      </c>
      <c r="H35">
        <v>0.18579077990540499</v>
      </c>
      <c r="I35">
        <v>-1.6998667834905199</v>
      </c>
      <c r="J35">
        <v>8.9155986134236101E-2</v>
      </c>
      <c r="K35" t="s">
        <v>168</v>
      </c>
      <c r="L35" t="s">
        <v>168</v>
      </c>
      <c r="M35" t="s">
        <v>168</v>
      </c>
      <c r="N35" t="s">
        <v>168</v>
      </c>
      <c r="O35" t="s">
        <v>168</v>
      </c>
      <c r="P35" t="s">
        <v>168</v>
      </c>
      <c r="Q35" t="s">
        <v>168</v>
      </c>
      <c r="R35" t="s">
        <v>168</v>
      </c>
      <c r="T35" t="str">
        <f t="shared" si="0"/>
        <v/>
      </c>
      <c r="U35" t="str">
        <f t="shared" si="1"/>
        <v>^</v>
      </c>
      <c r="V35" t="str">
        <f t="shared" si="2"/>
        <v/>
      </c>
      <c r="W35" t="str">
        <f t="shared" si="3"/>
        <v/>
      </c>
    </row>
    <row r="36" spans="1:23" x14ac:dyDescent="0.25">
      <c r="A36">
        <v>35</v>
      </c>
      <c r="B36" t="s">
        <v>106</v>
      </c>
      <c r="C36">
        <v>1.7650386371370001E-2</v>
      </c>
      <c r="D36">
        <v>6.5347542296349703E-2</v>
      </c>
      <c r="E36">
        <v>0.27010023255849303</v>
      </c>
      <c r="F36">
        <v>0.78708314320206896</v>
      </c>
      <c r="G36" t="s">
        <v>168</v>
      </c>
      <c r="H36" t="s">
        <v>168</v>
      </c>
      <c r="I36" t="s">
        <v>168</v>
      </c>
      <c r="J36" t="s">
        <v>168</v>
      </c>
      <c r="K36" t="s">
        <v>168</v>
      </c>
      <c r="L36" t="s">
        <v>168</v>
      </c>
      <c r="M36" t="s">
        <v>168</v>
      </c>
      <c r="N36" t="s">
        <v>168</v>
      </c>
      <c r="O36" t="s">
        <v>168</v>
      </c>
      <c r="P36" t="s">
        <v>168</v>
      </c>
      <c r="Q36" t="s">
        <v>168</v>
      </c>
      <c r="R36" t="s">
        <v>168</v>
      </c>
      <c r="T36" t="str">
        <f t="shared" si="0"/>
        <v/>
      </c>
      <c r="U36" t="str">
        <f t="shared" si="1"/>
        <v/>
      </c>
      <c r="V36" t="str">
        <f t="shared" si="2"/>
        <v/>
      </c>
      <c r="W36" t="str">
        <f t="shared" si="3"/>
        <v/>
      </c>
    </row>
    <row r="37" spans="1:23" x14ac:dyDescent="0.25">
      <c r="A37">
        <v>36</v>
      </c>
      <c r="B37" t="s">
        <v>62</v>
      </c>
      <c r="C37">
        <v>1.9220932980772199E-2</v>
      </c>
      <c r="D37">
        <v>0.17126049238171201</v>
      </c>
      <c r="E37">
        <v>0.11223214831084199</v>
      </c>
      <c r="F37">
        <v>0.91063933952460097</v>
      </c>
      <c r="G37" t="s">
        <v>168</v>
      </c>
      <c r="H37" t="s">
        <v>168</v>
      </c>
      <c r="I37" t="s">
        <v>168</v>
      </c>
      <c r="J37" t="s">
        <v>168</v>
      </c>
      <c r="K37" t="s">
        <v>168</v>
      </c>
      <c r="L37" t="s">
        <v>168</v>
      </c>
      <c r="M37" t="s">
        <v>168</v>
      </c>
      <c r="N37" t="s">
        <v>168</v>
      </c>
      <c r="O37" t="s">
        <v>168</v>
      </c>
      <c r="P37" t="s">
        <v>168</v>
      </c>
      <c r="Q37" t="s">
        <v>168</v>
      </c>
      <c r="R37" t="s">
        <v>168</v>
      </c>
      <c r="T37" t="str">
        <f t="shared" si="0"/>
        <v/>
      </c>
      <c r="U37" t="str">
        <f t="shared" si="1"/>
        <v/>
      </c>
      <c r="V37" t="str">
        <f t="shared" si="2"/>
        <v/>
      </c>
      <c r="W37" t="str">
        <f t="shared" si="3"/>
        <v/>
      </c>
    </row>
    <row r="38" spans="1:23" x14ac:dyDescent="0.25">
      <c r="A38">
        <v>37</v>
      </c>
      <c r="B38" t="s">
        <v>65</v>
      </c>
      <c r="C38">
        <v>0.15605142874535299</v>
      </c>
      <c r="D38">
        <v>0.19453621876036301</v>
      </c>
      <c r="E38">
        <v>0.80217159426534901</v>
      </c>
      <c r="F38">
        <v>0.42245370539934701</v>
      </c>
      <c r="G38" t="s">
        <v>168</v>
      </c>
      <c r="H38" t="s">
        <v>168</v>
      </c>
      <c r="I38" t="s">
        <v>168</v>
      </c>
      <c r="J38" t="s">
        <v>168</v>
      </c>
      <c r="K38" t="s">
        <v>168</v>
      </c>
      <c r="L38" t="s">
        <v>168</v>
      </c>
      <c r="M38" t="s">
        <v>168</v>
      </c>
      <c r="N38" t="s">
        <v>168</v>
      </c>
      <c r="O38" t="s">
        <v>168</v>
      </c>
      <c r="P38" t="s">
        <v>168</v>
      </c>
      <c r="Q38" t="s">
        <v>168</v>
      </c>
      <c r="R38" t="s">
        <v>168</v>
      </c>
      <c r="T38" t="str">
        <f t="shared" si="0"/>
        <v/>
      </c>
      <c r="U38" t="str">
        <f t="shared" si="1"/>
        <v/>
      </c>
      <c r="V38" t="str">
        <f t="shared" si="2"/>
        <v/>
      </c>
      <c r="W38" t="str">
        <f t="shared" si="3"/>
        <v/>
      </c>
    </row>
    <row r="39" spans="1:23" x14ac:dyDescent="0.25">
      <c r="A39">
        <v>38</v>
      </c>
      <c r="B39" t="s">
        <v>47</v>
      </c>
      <c r="C39">
        <v>6.7938534944867707E-2</v>
      </c>
      <c r="D39">
        <v>0.20602654903224699</v>
      </c>
      <c r="E39">
        <v>0.32975621474023697</v>
      </c>
      <c r="F39">
        <v>0.74158417399874599</v>
      </c>
      <c r="G39" t="s">
        <v>168</v>
      </c>
      <c r="H39" t="s">
        <v>168</v>
      </c>
      <c r="I39" t="s">
        <v>168</v>
      </c>
      <c r="J39" t="s">
        <v>168</v>
      </c>
      <c r="K39" t="s">
        <v>168</v>
      </c>
      <c r="L39" t="s">
        <v>168</v>
      </c>
      <c r="M39" t="s">
        <v>168</v>
      </c>
      <c r="N39" t="s">
        <v>168</v>
      </c>
      <c r="O39" t="s">
        <v>168</v>
      </c>
      <c r="P39" t="s">
        <v>168</v>
      </c>
      <c r="Q39" t="s">
        <v>168</v>
      </c>
      <c r="R39" t="s">
        <v>168</v>
      </c>
      <c r="T39" t="str">
        <f t="shared" si="0"/>
        <v/>
      </c>
      <c r="U39" t="str">
        <f t="shared" si="1"/>
        <v/>
      </c>
      <c r="V39" t="str">
        <f t="shared" si="2"/>
        <v/>
      </c>
      <c r="W39" t="str">
        <f t="shared" si="3"/>
        <v/>
      </c>
    </row>
    <row r="40" spans="1:23" x14ac:dyDescent="0.25">
      <c r="A40">
        <v>39</v>
      </c>
      <c r="B40" t="s">
        <v>61</v>
      </c>
      <c r="C40">
        <v>9.6341556116890395E-2</v>
      </c>
      <c r="D40">
        <v>0.17401047299505901</v>
      </c>
      <c r="E40">
        <v>0.55365377990568299</v>
      </c>
      <c r="F40">
        <v>0.57981581281150196</v>
      </c>
      <c r="G40" t="s">
        <v>168</v>
      </c>
      <c r="H40" t="s">
        <v>168</v>
      </c>
      <c r="I40" t="s">
        <v>168</v>
      </c>
      <c r="J40" t="s">
        <v>168</v>
      </c>
      <c r="K40" t="s">
        <v>168</v>
      </c>
      <c r="L40" t="s">
        <v>168</v>
      </c>
      <c r="M40" t="s">
        <v>168</v>
      </c>
      <c r="N40" t="s">
        <v>168</v>
      </c>
      <c r="O40" t="s">
        <v>168</v>
      </c>
      <c r="P40" t="s">
        <v>168</v>
      </c>
      <c r="Q40" t="s">
        <v>168</v>
      </c>
      <c r="R40" t="s">
        <v>168</v>
      </c>
      <c r="T40" t="str">
        <f t="shared" si="0"/>
        <v/>
      </c>
      <c r="U40" t="str">
        <f t="shared" si="1"/>
        <v/>
      </c>
      <c r="V40" t="str">
        <f t="shared" si="2"/>
        <v/>
      </c>
      <c r="W40" t="str">
        <f t="shared" si="3"/>
        <v/>
      </c>
    </row>
    <row r="41" spans="1:23" x14ac:dyDescent="0.25">
      <c r="A41">
        <v>40</v>
      </c>
      <c r="B41" t="s">
        <v>67</v>
      </c>
      <c r="C41">
        <v>0.139844311767443</v>
      </c>
      <c r="D41">
        <v>0.17599911307280899</v>
      </c>
      <c r="E41">
        <v>0.79457395736756198</v>
      </c>
      <c r="F41">
        <v>0.42686137226959803</v>
      </c>
      <c r="G41" t="s">
        <v>168</v>
      </c>
      <c r="H41" t="s">
        <v>168</v>
      </c>
      <c r="I41" t="s">
        <v>168</v>
      </c>
      <c r="J41" t="s">
        <v>168</v>
      </c>
      <c r="K41" t="s">
        <v>168</v>
      </c>
      <c r="L41" t="s">
        <v>168</v>
      </c>
      <c r="M41" t="s">
        <v>168</v>
      </c>
      <c r="N41" t="s">
        <v>168</v>
      </c>
      <c r="O41" t="s">
        <v>168</v>
      </c>
      <c r="P41" t="s">
        <v>168</v>
      </c>
      <c r="Q41" t="s">
        <v>168</v>
      </c>
      <c r="R41" t="s">
        <v>168</v>
      </c>
      <c r="T41" t="str">
        <f t="shared" si="0"/>
        <v/>
      </c>
      <c r="U41" t="str">
        <f t="shared" si="1"/>
        <v/>
      </c>
      <c r="V41" t="str">
        <f t="shared" si="2"/>
        <v/>
      </c>
      <c r="W41" t="str">
        <f t="shared" si="3"/>
        <v/>
      </c>
    </row>
    <row r="42" spans="1:23" x14ac:dyDescent="0.25">
      <c r="A42">
        <v>41</v>
      </c>
      <c r="B42" t="s">
        <v>53</v>
      </c>
      <c r="C42">
        <v>-0.187596343249916</v>
      </c>
      <c r="D42">
        <v>0.30569183811565398</v>
      </c>
      <c r="E42">
        <v>-0.613677958843448</v>
      </c>
      <c r="F42">
        <v>0.53942815616781004</v>
      </c>
      <c r="G42" t="s">
        <v>168</v>
      </c>
      <c r="H42" t="s">
        <v>168</v>
      </c>
      <c r="I42" t="s">
        <v>168</v>
      </c>
      <c r="J42" t="s">
        <v>168</v>
      </c>
      <c r="K42" t="s">
        <v>168</v>
      </c>
      <c r="L42" t="s">
        <v>168</v>
      </c>
      <c r="M42" t="s">
        <v>168</v>
      </c>
      <c r="N42" t="s">
        <v>168</v>
      </c>
      <c r="O42" t="s">
        <v>168</v>
      </c>
      <c r="P42" t="s">
        <v>168</v>
      </c>
      <c r="Q42" t="s">
        <v>168</v>
      </c>
      <c r="R42" t="s">
        <v>168</v>
      </c>
      <c r="T42" t="str">
        <f t="shared" si="0"/>
        <v/>
      </c>
      <c r="U42" t="str">
        <f t="shared" si="1"/>
        <v/>
      </c>
      <c r="V42" t="str">
        <f t="shared" si="2"/>
        <v/>
      </c>
      <c r="W42" t="str">
        <f t="shared" si="3"/>
        <v/>
      </c>
    </row>
    <row r="43" spans="1:23" x14ac:dyDescent="0.25">
      <c r="A43">
        <v>42</v>
      </c>
      <c r="B43" t="s">
        <v>57</v>
      </c>
      <c r="C43">
        <v>-3.31513778157373E-2</v>
      </c>
      <c r="D43">
        <v>0.20427605377027699</v>
      </c>
      <c r="E43">
        <v>-0.16228714626051299</v>
      </c>
      <c r="F43">
        <v>0.871079736301129</v>
      </c>
      <c r="G43" t="s">
        <v>168</v>
      </c>
      <c r="H43" t="s">
        <v>168</v>
      </c>
      <c r="I43" t="s">
        <v>168</v>
      </c>
      <c r="J43" t="s">
        <v>168</v>
      </c>
      <c r="K43" t="s">
        <v>168</v>
      </c>
      <c r="L43" t="s">
        <v>168</v>
      </c>
      <c r="M43" t="s">
        <v>168</v>
      </c>
      <c r="N43" t="s">
        <v>168</v>
      </c>
      <c r="O43" t="s">
        <v>168</v>
      </c>
      <c r="P43" t="s">
        <v>168</v>
      </c>
      <c r="Q43" t="s">
        <v>168</v>
      </c>
      <c r="R43" t="s">
        <v>168</v>
      </c>
      <c r="T43" t="str">
        <f t="shared" si="0"/>
        <v/>
      </c>
      <c r="U43" t="str">
        <f t="shared" si="1"/>
        <v/>
      </c>
      <c r="V43" t="str">
        <f t="shared" si="2"/>
        <v/>
      </c>
      <c r="W43" t="str">
        <f t="shared" si="3"/>
        <v/>
      </c>
    </row>
    <row r="44" spans="1:23" x14ac:dyDescent="0.25">
      <c r="A44">
        <v>43</v>
      </c>
      <c r="B44" t="s">
        <v>64</v>
      </c>
      <c r="C44">
        <v>0.225781399935301</v>
      </c>
      <c r="D44">
        <v>0.19831118956386001</v>
      </c>
      <c r="E44">
        <v>1.1385207281134999</v>
      </c>
      <c r="F44">
        <v>0.25490310855242698</v>
      </c>
      <c r="G44" t="s">
        <v>168</v>
      </c>
      <c r="H44" t="s">
        <v>168</v>
      </c>
      <c r="I44" t="s">
        <v>168</v>
      </c>
      <c r="J44" t="s">
        <v>168</v>
      </c>
      <c r="K44" t="s">
        <v>168</v>
      </c>
      <c r="L44" t="s">
        <v>168</v>
      </c>
      <c r="M44" t="s">
        <v>168</v>
      </c>
      <c r="N44" t="s">
        <v>168</v>
      </c>
      <c r="O44" t="s">
        <v>168</v>
      </c>
      <c r="P44" t="s">
        <v>168</v>
      </c>
      <c r="Q44" t="s">
        <v>168</v>
      </c>
      <c r="R44" t="s">
        <v>168</v>
      </c>
      <c r="T44" t="str">
        <f t="shared" si="0"/>
        <v/>
      </c>
      <c r="U44" t="str">
        <f t="shared" si="1"/>
        <v/>
      </c>
      <c r="V44" t="str">
        <f t="shared" si="2"/>
        <v/>
      </c>
      <c r="W44" t="str">
        <f t="shared" si="3"/>
        <v/>
      </c>
    </row>
    <row r="45" spans="1:23" x14ac:dyDescent="0.25">
      <c r="A45">
        <v>44</v>
      </c>
      <c r="B45" t="s">
        <v>58</v>
      </c>
      <c r="C45">
        <v>0.155352904696756</v>
      </c>
      <c r="D45">
        <v>0.17799818875043399</v>
      </c>
      <c r="E45">
        <v>0.87277800851429999</v>
      </c>
      <c r="F45">
        <v>0.38278408855303298</v>
      </c>
      <c r="G45" t="s">
        <v>168</v>
      </c>
      <c r="H45" t="s">
        <v>168</v>
      </c>
      <c r="I45" t="s">
        <v>168</v>
      </c>
      <c r="J45" t="s">
        <v>168</v>
      </c>
      <c r="K45" t="s">
        <v>168</v>
      </c>
      <c r="L45" t="s">
        <v>168</v>
      </c>
      <c r="M45" t="s">
        <v>168</v>
      </c>
      <c r="N45" t="s">
        <v>168</v>
      </c>
      <c r="O45" t="s">
        <v>168</v>
      </c>
      <c r="P45" t="s">
        <v>168</v>
      </c>
      <c r="Q45" t="s">
        <v>168</v>
      </c>
      <c r="R45" t="s">
        <v>168</v>
      </c>
      <c r="T45" t="str">
        <f t="shared" si="0"/>
        <v/>
      </c>
      <c r="U45" t="str">
        <f t="shared" si="1"/>
        <v/>
      </c>
      <c r="V45" t="str">
        <f t="shared" si="2"/>
        <v/>
      </c>
      <c r="W45" t="str">
        <f t="shared" si="3"/>
        <v/>
      </c>
    </row>
    <row r="46" spans="1:23" x14ac:dyDescent="0.25">
      <c r="A46">
        <v>45</v>
      </c>
      <c r="B46" t="s">
        <v>52</v>
      </c>
      <c r="C46">
        <v>-1.26170433069495E-2</v>
      </c>
      <c r="D46">
        <v>0.239461608866534</v>
      </c>
      <c r="E46">
        <v>-5.2689211296420298E-2</v>
      </c>
      <c r="F46">
        <v>0.95797953522444401</v>
      </c>
      <c r="G46" t="s">
        <v>168</v>
      </c>
      <c r="H46" t="s">
        <v>168</v>
      </c>
      <c r="I46" t="s">
        <v>168</v>
      </c>
      <c r="J46" t="s">
        <v>168</v>
      </c>
      <c r="K46" t="s">
        <v>168</v>
      </c>
      <c r="L46" t="s">
        <v>168</v>
      </c>
      <c r="M46" t="s">
        <v>168</v>
      </c>
      <c r="N46" t="s">
        <v>168</v>
      </c>
      <c r="O46" t="s">
        <v>168</v>
      </c>
      <c r="P46" t="s">
        <v>168</v>
      </c>
      <c r="Q46" t="s">
        <v>168</v>
      </c>
      <c r="R46" t="s">
        <v>168</v>
      </c>
      <c r="T46" t="str">
        <f t="shared" si="0"/>
        <v/>
      </c>
      <c r="U46" t="str">
        <f t="shared" si="1"/>
        <v/>
      </c>
      <c r="V46" t="str">
        <f t="shared" si="2"/>
        <v/>
      </c>
      <c r="W46" t="str">
        <f t="shared" si="3"/>
        <v/>
      </c>
    </row>
    <row r="47" spans="1:23" x14ac:dyDescent="0.25">
      <c r="A47">
        <v>46</v>
      </c>
      <c r="B47" t="s">
        <v>60</v>
      </c>
      <c r="C47">
        <v>8.1001996957807604E-2</v>
      </c>
      <c r="D47">
        <v>0.18527677358255601</v>
      </c>
      <c r="E47">
        <v>0.43719455704853799</v>
      </c>
      <c r="F47">
        <v>0.66197025675819399</v>
      </c>
      <c r="G47" t="s">
        <v>168</v>
      </c>
      <c r="H47" t="s">
        <v>168</v>
      </c>
      <c r="I47" t="s">
        <v>168</v>
      </c>
      <c r="J47" t="s">
        <v>168</v>
      </c>
      <c r="K47" t="s">
        <v>168</v>
      </c>
      <c r="L47" t="s">
        <v>168</v>
      </c>
      <c r="M47" t="s">
        <v>168</v>
      </c>
      <c r="N47" t="s">
        <v>168</v>
      </c>
      <c r="O47" t="s">
        <v>168</v>
      </c>
      <c r="P47" t="s">
        <v>168</v>
      </c>
      <c r="Q47" t="s">
        <v>168</v>
      </c>
      <c r="R47" t="s">
        <v>168</v>
      </c>
      <c r="T47" t="str">
        <f t="shared" si="0"/>
        <v/>
      </c>
      <c r="U47" t="str">
        <f t="shared" si="1"/>
        <v/>
      </c>
      <c r="V47" t="str">
        <f t="shared" si="2"/>
        <v/>
      </c>
      <c r="W47" t="str">
        <f t="shared" si="3"/>
        <v/>
      </c>
    </row>
    <row r="48" spans="1:23" x14ac:dyDescent="0.25">
      <c r="A48">
        <v>47</v>
      </c>
      <c r="B48" t="s">
        <v>54</v>
      </c>
      <c r="C48">
        <v>5.4854471677101703E-2</v>
      </c>
      <c r="D48">
        <v>0.20018124842714599</v>
      </c>
      <c r="E48">
        <v>0.27402402626670302</v>
      </c>
      <c r="F48">
        <v>0.78406615780270295</v>
      </c>
      <c r="G48" t="s">
        <v>168</v>
      </c>
      <c r="H48" t="s">
        <v>168</v>
      </c>
      <c r="I48" t="s">
        <v>168</v>
      </c>
      <c r="J48" t="s">
        <v>168</v>
      </c>
      <c r="K48" t="s">
        <v>168</v>
      </c>
      <c r="L48" t="s">
        <v>168</v>
      </c>
      <c r="M48" t="s">
        <v>168</v>
      </c>
      <c r="N48" t="s">
        <v>168</v>
      </c>
      <c r="O48" t="s">
        <v>168</v>
      </c>
      <c r="P48" t="s">
        <v>168</v>
      </c>
      <c r="Q48" t="s">
        <v>168</v>
      </c>
      <c r="R48" t="s">
        <v>168</v>
      </c>
      <c r="T48" t="str">
        <f t="shared" si="0"/>
        <v/>
      </c>
      <c r="U48" t="str">
        <f t="shared" si="1"/>
        <v/>
      </c>
      <c r="V48" t="str">
        <f t="shared" si="2"/>
        <v/>
      </c>
      <c r="W48" t="str">
        <f t="shared" si="3"/>
        <v/>
      </c>
    </row>
    <row r="49" spans="1:23" x14ac:dyDescent="0.25">
      <c r="A49">
        <v>48</v>
      </c>
      <c r="B49" t="s">
        <v>56</v>
      </c>
      <c r="C49">
        <v>0.127349009498395</v>
      </c>
      <c r="D49">
        <v>0.199737814609945</v>
      </c>
      <c r="E49">
        <v>0.63758086943669801</v>
      </c>
      <c r="F49">
        <v>0.52374655208384202</v>
      </c>
      <c r="G49" t="s">
        <v>168</v>
      </c>
      <c r="H49" t="s">
        <v>168</v>
      </c>
      <c r="I49" t="s">
        <v>168</v>
      </c>
      <c r="J49" t="s">
        <v>168</v>
      </c>
      <c r="K49" t="s">
        <v>168</v>
      </c>
      <c r="L49" t="s">
        <v>168</v>
      </c>
      <c r="M49" t="s">
        <v>168</v>
      </c>
      <c r="N49" t="s">
        <v>168</v>
      </c>
      <c r="O49" t="s">
        <v>168</v>
      </c>
      <c r="P49" t="s">
        <v>168</v>
      </c>
      <c r="Q49" t="s">
        <v>168</v>
      </c>
      <c r="R49" t="s">
        <v>168</v>
      </c>
      <c r="T49" t="str">
        <f t="shared" si="0"/>
        <v/>
      </c>
      <c r="U49" t="str">
        <f t="shared" si="1"/>
        <v/>
      </c>
      <c r="V49" t="str">
        <f t="shared" si="2"/>
        <v/>
      </c>
      <c r="W49" t="str">
        <f t="shared" si="3"/>
        <v/>
      </c>
    </row>
    <row r="50" spans="1:23" x14ac:dyDescent="0.25">
      <c r="A50">
        <v>49</v>
      </c>
      <c r="B50" t="s">
        <v>48</v>
      </c>
      <c r="C50">
        <v>0.149355698453699</v>
      </c>
      <c r="D50">
        <v>0.231026695643719</v>
      </c>
      <c r="E50">
        <v>0.64648675356561502</v>
      </c>
      <c r="F50">
        <v>0.51796417306107201</v>
      </c>
      <c r="G50" t="s">
        <v>168</v>
      </c>
      <c r="H50" t="s">
        <v>168</v>
      </c>
      <c r="I50" t="s">
        <v>168</v>
      </c>
      <c r="J50" t="s">
        <v>168</v>
      </c>
      <c r="K50" t="s">
        <v>168</v>
      </c>
      <c r="L50" t="s">
        <v>168</v>
      </c>
      <c r="M50" t="s">
        <v>168</v>
      </c>
      <c r="N50" t="s">
        <v>168</v>
      </c>
      <c r="O50" t="s">
        <v>168</v>
      </c>
      <c r="P50" t="s">
        <v>168</v>
      </c>
      <c r="Q50" t="s">
        <v>168</v>
      </c>
      <c r="R50" t="s">
        <v>168</v>
      </c>
      <c r="T50" t="str">
        <f t="shared" si="0"/>
        <v/>
      </c>
      <c r="U50" t="str">
        <f t="shared" si="1"/>
        <v/>
      </c>
      <c r="V50" t="str">
        <f t="shared" si="2"/>
        <v/>
      </c>
      <c r="W50" t="str">
        <f t="shared" si="3"/>
        <v/>
      </c>
    </row>
    <row r="51" spans="1:23" x14ac:dyDescent="0.25">
      <c r="A51">
        <v>50</v>
      </c>
      <c r="B51" t="s">
        <v>55</v>
      </c>
      <c r="C51">
        <v>-0.106526121948073</v>
      </c>
      <c r="D51">
        <v>0.210076159436453</v>
      </c>
      <c r="E51">
        <v>-0.50708334650556397</v>
      </c>
      <c r="F51">
        <v>0.61209633945423203</v>
      </c>
      <c r="G51" t="s">
        <v>168</v>
      </c>
      <c r="H51" t="s">
        <v>168</v>
      </c>
      <c r="I51" t="s">
        <v>168</v>
      </c>
      <c r="J51" t="s">
        <v>168</v>
      </c>
      <c r="K51" t="s">
        <v>168</v>
      </c>
      <c r="L51" t="s">
        <v>168</v>
      </c>
      <c r="M51" t="s">
        <v>168</v>
      </c>
      <c r="N51" t="s">
        <v>168</v>
      </c>
      <c r="O51" t="s">
        <v>168</v>
      </c>
      <c r="P51" t="s">
        <v>168</v>
      </c>
      <c r="Q51" t="s">
        <v>168</v>
      </c>
      <c r="R51" t="s">
        <v>168</v>
      </c>
      <c r="T51" t="str">
        <f t="shared" si="0"/>
        <v/>
      </c>
      <c r="U51" t="str">
        <f t="shared" si="1"/>
        <v/>
      </c>
      <c r="V51" t="str">
        <f t="shared" si="2"/>
        <v/>
      </c>
      <c r="W51" t="str">
        <f t="shared" si="3"/>
        <v/>
      </c>
    </row>
    <row r="52" spans="1:23" x14ac:dyDescent="0.25">
      <c r="A52">
        <v>51</v>
      </c>
      <c r="B52" t="s">
        <v>51</v>
      </c>
      <c r="C52">
        <v>-0.38682189222129998</v>
      </c>
      <c r="D52">
        <v>0.31690238756560402</v>
      </c>
      <c r="E52">
        <v>-1.2206341996751999</v>
      </c>
      <c r="F52">
        <v>0.222224551477127</v>
      </c>
      <c r="G52" t="s">
        <v>168</v>
      </c>
      <c r="H52" t="s">
        <v>168</v>
      </c>
      <c r="I52" t="s">
        <v>168</v>
      </c>
      <c r="J52" t="s">
        <v>168</v>
      </c>
      <c r="K52" t="s">
        <v>168</v>
      </c>
      <c r="L52" t="s">
        <v>168</v>
      </c>
      <c r="M52" t="s">
        <v>168</v>
      </c>
      <c r="N52" t="s">
        <v>168</v>
      </c>
      <c r="O52" t="s">
        <v>168</v>
      </c>
      <c r="P52" t="s">
        <v>168</v>
      </c>
      <c r="Q52" t="s">
        <v>168</v>
      </c>
      <c r="R52" t="s">
        <v>168</v>
      </c>
      <c r="T52" t="str">
        <f t="shared" si="0"/>
        <v/>
      </c>
      <c r="U52" t="str">
        <f t="shared" si="1"/>
        <v/>
      </c>
      <c r="V52" t="str">
        <f t="shared" si="2"/>
        <v/>
      </c>
      <c r="W52" t="str">
        <f t="shared" si="3"/>
        <v/>
      </c>
    </row>
    <row r="53" spans="1:23" x14ac:dyDescent="0.25">
      <c r="A53">
        <v>52</v>
      </c>
      <c r="B53" t="s">
        <v>66</v>
      </c>
      <c r="C53">
        <v>0.11498579129507901</v>
      </c>
      <c r="D53">
        <v>0.18082522695480999</v>
      </c>
      <c r="E53">
        <v>0.63589463279819702</v>
      </c>
      <c r="F53">
        <v>0.524845101173539</v>
      </c>
      <c r="G53" t="s">
        <v>168</v>
      </c>
      <c r="H53" t="s">
        <v>168</v>
      </c>
      <c r="I53" t="s">
        <v>168</v>
      </c>
      <c r="J53" t="s">
        <v>168</v>
      </c>
      <c r="K53" t="s">
        <v>168</v>
      </c>
      <c r="L53" t="s">
        <v>168</v>
      </c>
      <c r="M53" t="s">
        <v>168</v>
      </c>
      <c r="N53" t="s">
        <v>168</v>
      </c>
      <c r="O53" t="s">
        <v>168</v>
      </c>
      <c r="P53" t="s">
        <v>168</v>
      </c>
      <c r="Q53" t="s">
        <v>168</v>
      </c>
      <c r="R53" t="s">
        <v>168</v>
      </c>
      <c r="T53" t="str">
        <f t="shared" si="0"/>
        <v/>
      </c>
      <c r="U53" t="str">
        <f t="shared" si="1"/>
        <v/>
      </c>
      <c r="V53" t="str">
        <f t="shared" si="2"/>
        <v/>
      </c>
      <c r="W53" t="str">
        <f t="shared" si="3"/>
        <v/>
      </c>
    </row>
    <row r="54" spans="1:23" x14ac:dyDescent="0.25">
      <c r="A54">
        <v>53</v>
      </c>
      <c r="B54" t="s">
        <v>59</v>
      </c>
      <c r="C54">
        <v>7.9606505654978801E-2</v>
      </c>
      <c r="D54">
        <v>0.179825271258922</v>
      </c>
      <c r="E54">
        <v>0.44268808881904698</v>
      </c>
      <c r="F54">
        <v>0.65799135911085904</v>
      </c>
      <c r="G54" t="s">
        <v>168</v>
      </c>
      <c r="H54" t="s">
        <v>168</v>
      </c>
      <c r="I54" t="s">
        <v>168</v>
      </c>
      <c r="J54" t="s">
        <v>168</v>
      </c>
      <c r="K54" t="s">
        <v>168</v>
      </c>
      <c r="L54" t="s">
        <v>168</v>
      </c>
      <c r="M54" t="s">
        <v>168</v>
      </c>
      <c r="N54" t="s">
        <v>168</v>
      </c>
      <c r="O54" t="s">
        <v>168</v>
      </c>
      <c r="P54" t="s">
        <v>168</v>
      </c>
      <c r="Q54" t="s">
        <v>168</v>
      </c>
      <c r="R54" t="s">
        <v>168</v>
      </c>
      <c r="T54" t="str">
        <f t="shared" si="0"/>
        <v/>
      </c>
      <c r="U54" t="str">
        <f t="shared" si="1"/>
        <v/>
      </c>
      <c r="V54" t="str">
        <f t="shared" si="2"/>
        <v/>
      </c>
      <c r="W54" t="str">
        <f t="shared" si="3"/>
        <v/>
      </c>
    </row>
    <row r="55" spans="1:23" x14ac:dyDescent="0.25">
      <c r="A55">
        <v>54</v>
      </c>
      <c r="B55" t="s">
        <v>49</v>
      </c>
      <c r="C55">
        <v>-3.22469294187002E-2</v>
      </c>
      <c r="D55">
        <v>0.24847452650468399</v>
      </c>
      <c r="E55">
        <v>-0.12977961915179401</v>
      </c>
      <c r="F55">
        <v>0.89674078808830304</v>
      </c>
      <c r="G55" t="s">
        <v>168</v>
      </c>
      <c r="H55" t="s">
        <v>168</v>
      </c>
      <c r="I55" t="s">
        <v>168</v>
      </c>
      <c r="J55" t="s">
        <v>168</v>
      </c>
      <c r="K55" t="s">
        <v>168</v>
      </c>
      <c r="L55" t="s">
        <v>168</v>
      </c>
      <c r="M55" t="s">
        <v>168</v>
      </c>
      <c r="N55" t="s">
        <v>168</v>
      </c>
      <c r="O55" t="s">
        <v>168</v>
      </c>
      <c r="P55" t="s">
        <v>168</v>
      </c>
      <c r="Q55" t="s">
        <v>168</v>
      </c>
      <c r="R55" t="s">
        <v>168</v>
      </c>
      <c r="T55" t="str">
        <f t="shared" si="0"/>
        <v/>
      </c>
      <c r="U55" t="str">
        <f t="shared" si="1"/>
        <v/>
      </c>
      <c r="V55" t="str">
        <f t="shared" si="2"/>
        <v/>
      </c>
      <c r="W55" t="str">
        <f t="shared" si="3"/>
        <v/>
      </c>
    </row>
    <row r="56" spans="1:23" x14ac:dyDescent="0.25">
      <c r="A56">
        <v>55</v>
      </c>
      <c r="B56" t="s">
        <v>63</v>
      </c>
      <c r="C56">
        <v>0.164288635146975</v>
      </c>
      <c r="D56">
        <v>0.29004523236573598</v>
      </c>
      <c r="E56">
        <v>0.56642418772742997</v>
      </c>
      <c r="F56">
        <v>0.57110545598709495</v>
      </c>
      <c r="G56" t="s">
        <v>168</v>
      </c>
      <c r="H56" t="s">
        <v>168</v>
      </c>
      <c r="I56" t="s">
        <v>168</v>
      </c>
      <c r="J56" t="s">
        <v>168</v>
      </c>
      <c r="K56" t="s">
        <v>168</v>
      </c>
      <c r="L56" t="s">
        <v>168</v>
      </c>
      <c r="M56" t="s">
        <v>168</v>
      </c>
      <c r="N56" t="s">
        <v>168</v>
      </c>
      <c r="O56" t="s">
        <v>168</v>
      </c>
      <c r="P56" t="s">
        <v>168</v>
      </c>
      <c r="Q56" t="s">
        <v>168</v>
      </c>
      <c r="R56" t="s">
        <v>168</v>
      </c>
      <c r="T56" t="str">
        <f t="shared" si="0"/>
        <v/>
      </c>
      <c r="U56" t="str">
        <f t="shared" si="1"/>
        <v/>
      </c>
      <c r="V56" t="str">
        <f t="shared" si="2"/>
        <v/>
      </c>
      <c r="W56" t="str">
        <f t="shared" si="3"/>
        <v/>
      </c>
    </row>
    <row r="57" spans="1:23" x14ac:dyDescent="0.25">
      <c r="A57">
        <v>56</v>
      </c>
      <c r="B57" t="s">
        <v>50</v>
      </c>
      <c r="C57">
        <v>-0.35163244645428199</v>
      </c>
      <c r="D57">
        <v>0.242802484046717</v>
      </c>
      <c r="E57">
        <v>-1.4482242545205</v>
      </c>
      <c r="F57">
        <v>0.147554343412831</v>
      </c>
      <c r="G57" t="s">
        <v>168</v>
      </c>
      <c r="H57" t="s">
        <v>168</v>
      </c>
      <c r="I57" t="s">
        <v>168</v>
      </c>
      <c r="J57" t="s">
        <v>168</v>
      </c>
      <c r="K57" t="s">
        <v>168</v>
      </c>
      <c r="L57" t="s">
        <v>168</v>
      </c>
      <c r="M57" t="s">
        <v>168</v>
      </c>
      <c r="N57" t="s">
        <v>168</v>
      </c>
      <c r="O57" t="s">
        <v>168</v>
      </c>
      <c r="P57" t="s">
        <v>168</v>
      </c>
      <c r="Q57" t="s">
        <v>168</v>
      </c>
      <c r="R57" t="s">
        <v>168</v>
      </c>
      <c r="T57" t="str">
        <f t="shared" si="0"/>
        <v/>
      </c>
      <c r="U57" t="str">
        <f t="shared" si="1"/>
        <v/>
      </c>
      <c r="V57" t="str">
        <f t="shared" si="2"/>
        <v/>
      </c>
      <c r="W57" t="str">
        <f t="shared" si="3"/>
        <v/>
      </c>
    </row>
    <row r="58" spans="1:23" x14ac:dyDescent="0.25">
      <c r="A58">
        <v>57</v>
      </c>
      <c r="B58" t="s">
        <v>75</v>
      </c>
      <c r="C58">
        <v>-0.61039574283433795</v>
      </c>
      <c r="D58">
        <v>0.27208847486013898</v>
      </c>
      <c r="E58">
        <v>-2.2433722822993398</v>
      </c>
      <c r="F58">
        <v>2.4872817738190601E-2</v>
      </c>
      <c r="G58" t="s">
        <v>168</v>
      </c>
      <c r="H58" t="s">
        <v>168</v>
      </c>
      <c r="I58" t="s">
        <v>168</v>
      </c>
      <c r="J58" t="s">
        <v>168</v>
      </c>
      <c r="K58" t="s">
        <v>168</v>
      </c>
      <c r="L58" t="s">
        <v>168</v>
      </c>
      <c r="M58" t="s">
        <v>168</v>
      </c>
      <c r="N58" t="s">
        <v>168</v>
      </c>
      <c r="O58" t="s">
        <v>168</v>
      </c>
      <c r="P58" t="s">
        <v>168</v>
      </c>
      <c r="Q58" t="s">
        <v>168</v>
      </c>
      <c r="R58" t="s">
        <v>168</v>
      </c>
      <c r="T58" t="str">
        <f t="shared" si="0"/>
        <v>*</v>
      </c>
      <c r="U58" t="str">
        <f t="shared" si="1"/>
        <v/>
      </c>
      <c r="V58" t="str">
        <f t="shared" si="2"/>
        <v/>
      </c>
      <c r="W58" t="str">
        <f t="shared" si="3"/>
        <v/>
      </c>
    </row>
    <row r="59" spans="1:23" x14ac:dyDescent="0.25">
      <c r="A59">
        <v>58</v>
      </c>
      <c r="B59" t="s">
        <v>77</v>
      </c>
      <c r="C59">
        <v>-0.52214782198649601</v>
      </c>
      <c r="D59">
        <v>0.25919642078234301</v>
      </c>
      <c r="E59">
        <v>-2.01448700722979</v>
      </c>
      <c r="F59">
        <v>4.3958427628077598E-2</v>
      </c>
      <c r="G59" t="s">
        <v>168</v>
      </c>
      <c r="H59" t="s">
        <v>168</v>
      </c>
      <c r="I59" t="s">
        <v>168</v>
      </c>
      <c r="J59" t="s">
        <v>168</v>
      </c>
      <c r="K59" t="s">
        <v>168</v>
      </c>
      <c r="L59" t="s">
        <v>168</v>
      </c>
      <c r="M59" t="s">
        <v>168</v>
      </c>
      <c r="N59" t="s">
        <v>168</v>
      </c>
      <c r="O59" t="s">
        <v>168</v>
      </c>
      <c r="P59" t="s">
        <v>168</v>
      </c>
      <c r="Q59" t="s">
        <v>168</v>
      </c>
      <c r="R59" t="s">
        <v>168</v>
      </c>
      <c r="T59" t="str">
        <f t="shared" si="0"/>
        <v>*</v>
      </c>
      <c r="U59" t="str">
        <f t="shared" si="1"/>
        <v/>
      </c>
      <c r="V59" t="str">
        <f t="shared" si="2"/>
        <v/>
      </c>
      <c r="W59" t="str">
        <f t="shared" si="3"/>
        <v/>
      </c>
    </row>
    <row r="60" spans="1:23" x14ac:dyDescent="0.25">
      <c r="A60">
        <v>59</v>
      </c>
      <c r="B60" t="s">
        <v>74</v>
      </c>
      <c r="C60">
        <v>-0.64767557838560696</v>
      </c>
      <c r="D60">
        <v>0.25884084926934903</v>
      </c>
      <c r="E60">
        <v>-2.5022154741566198</v>
      </c>
      <c r="F60">
        <v>1.23418784112902E-2</v>
      </c>
      <c r="G60" t="s">
        <v>168</v>
      </c>
      <c r="H60" t="s">
        <v>168</v>
      </c>
      <c r="I60" t="s">
        <v>168</v>
      </c>
      <c r="J60" t="s">
        <v>168</v>
      </c>
      <c r="K60" t="s">
        <v>168</v>
      </c>
      <c r="L60" t="s">
        <v>168</v>
      </c>
      <c r="M60" t="s">
        <v>168</v>
      </c>
      <c r="N60" t="s">
        <v>168</v>
      </c>
      <c r="O60" t="s">
        <v>168</v>
      </c>
      <c r="P60" t="s">
        <v>168</v>
      </c>
      <c r="Q60" t="s">
        <v>168</v>
      </c>
      <c r="R60" t="s">
        <v>168</v>
      </c>
      <c r="T60" t="str">
        <f t="shared" si="0"/>
        <v>*</v>
      </c>
      <c r="U60" t="str">
        <f t="shared" si="1"/>
        <v/>
      </c>
      <c r="V60" t="str">
        <f t="shared" si="2"/>
        <v/>
      </c>
      <c r="W60" t="str">
        <f t="shared" si="3"/>
        <v/>
      </c>
    </row>
    <row r="61" spans="1:23" x14ac:dyDescent="0.25">
      <c r="A61">
        <v>60</v>
      </c>
      <c r="B61" t="s">
        <v>79</v>
      </c>
      <c r="C61">
        <v>-0.55664995346004198</v>
      </c>
      <c r="D61">
        <v>0.25548546614629503</v>
      </c>
      <c r="E61">
        <v>-2.17879303216918</v>
      </c>
      <c r="F61">
        <v>2.9347046817250401E-2</v>
      </c>
      <c r="G61" t="s">
        <v>168</v>
      </c>
      <c r="H61" t="s">
        <v>168</v>
      </c>
      <c r="I61" t="s">
        <v>168</v>
      </c>
      <c r="J61" t="s">
        <v>168</v>
      </c>
      <c r="K61" t="s">
        <v>168</v>
      </c>
      <c r="L61" t="s">
        <v>168</v>
      </c>
      <c r="M61" t="s">
        <v>168</v>
      </c>
      <c r="N61" t="s">
        <v>168</v>
      </c>
      <c r="O61" t="s">
        <v>168</v>
      </c>
      <c r="P61" t="s">
        <v>168</v>
      </c>
      <c r="Q61" t="s">
        <v>168</v>
      </c>
      <c r="R61" t="s">
        <v>168</v>
      </c>
      <c r="T61" t="str">
        <f t="shared" si="0"/>
        <v>*</v>
      </c>
      <c r="U61" t="str">
        <f t="shared" si="1"/>
        <v/>
      </c>
      <c r="V61" t="str">
        <f t="shared" si="2"/>
        <v/>
      </c>
      <c r="W61" t="str">
        <f t="shared" si="3"/>
        <v/>
      </c>
    </row>
    <row r="62" spans="1:23" x14ac:dyDescent="0.25">
      <c r="A62">
        <v>61</v>
      </c>
      <c r="B62" t="s">
        <v>78</v>
      </c>
      <c r="C62">
        <v>-0.477128321965264</v>
      </c>
      <c r="D62">
        <v>0.25352297005196101</v>
      </c>
      <c r="E62">
        <v>-1.8819924753464199</v>
      </c>
      <c r="F62">
        <v>5.9837037307120602E-2</v>
      </c>
      <c r="G62" t="s">
        <v>168</v>
      </c>
      <c r="H62" t="s">
        <v>168</v>
      </c>
      <c r="I62" t="s">
        <v>168</v>
      </c>
      <c r="J62" t="s">
        <v>168</v>
      </c>
      <c r="K62" t="s">
        <v>168</v>
      </c>
      <c r="L62" t="s">
        <v>168</v>
      </c>
      <c r="M62" t="s">
        <v>168</v>
      </c>
      <c r="N62" t="s">
        <v>168</v>
      </c>
      <c r="O62" t="s">
        <v>168</v>
      </c>
      <c r="P62" t="s">
        <v>168</v>
      </c>
      <c r="Q62" t="s">
        <v>168</v>
      </c>
      <c r="R62" t="s">
        <v>168</v>
      </c>
      <c r="T62" t="str">
        <f t="shared" si="0"/>
        <v>^</v>
      </c>
      <c r="U62" t="str">
        <f t="shared" si="1"/>
        <v/>
      </c>
      <c r="V62" t="str">
        <f t="shared" si="2"/>
        <v/>
      </c>
      <c r="W62" t="str">
        <f t="shared" si="3"/>
        <v/>
      </c>
    </row>
    <row r="63" spans="1:23" x14ac:dyDescent="0.25">
      <c r="A63">
        <v>62</v>
      </c>
      <c r="B63" t="s">
        <v>76</v>
      </c>
      <c r="C63">
        <v>-0.48570107035001697</v>
      </c>
      <c r="D63">
        <v>0.26553772981873203</v>
      </c>
      <c r="E63">
        <v>-1.829122628568</v>
      </c>
      <c r="F63">
        <v>6.7381239767332901E-2</v>
      </c>
      <c r="G63" t="s">
        <v>168</v>
      </c>
      <c r="H63" t="s">
        <v>168</v>
      </c>
      <c r="I63" t="s">
        <v>168</v>
      </c>
      <c r="J63" t="s">
        <v>168</v>
      </c>
      <c r="K63" t="s">
        <v>168</v>
      </c>
      <c r="L63" t="s">
        <v>168</v>
      </c>
      <c r="M63" t="s">
        <v>168</v>
      </c>
      <c r="N63" t="s">
        <v>168</v>
      </c>
      <c r="O63" t="s">
        <v>168</v>
      </c>
      <c r="P63" t="s">
        <v>168</v>
      </c>
      <c r="Q63" t="s">
        <v>168</v>
      </c>
      <c r="R63" t="s">
        <v>168</v>
      </c>
      <c r="T63" t="str">
        <f t="shared" si="0"/>
        <v>^</v>
      </c>
      <c r="U63" t="str">
        <f t="shared" si="1"/>
        <v/>
      </c>
      <c r="V63" t="str">
        <f t="shared" si="2"/>
        <v/>
      </c>
      <c r="W63" t="str">
        <f t="shared" si="3"/>
        <v/>
      </c>
    </row>
    <row r="64" spans="1:23" x14ac:dyDescent="0.25">
      <c r="A64">
        <v>63</v>
      </c>
      <c r="B64" t="s">
        <v>70</v>
      </c>
      <c r="C64">
        <v>-0.53230265150116096</v>
      </c>
      <c r="D64">
        <v>0.27116421044619299</v>
      </c>
      <c r="E64">
        <v>-1.96302694454136</v>
      </c>
      <c r="F64">
        <v>4.9643043266478101E-2</v>
      </c>
      <c r="G64" t="s">
        <v>168</v>
      </c>
      <c r="H64" t="s">
        <v>168</v>
      </c>
      <c r="I64" t="s">
        <v>168</v>
      </c>
      <c r="J64" t="s">
        <v>168</v>
      </c>
      <c r="K64" t="s">
        <v>168</v>
      </c>
      <c r="L64" t="s">
        <v>168</v>
      </c>
      <c r="M64" t="s">
        <v>168</v>
      </c>
      <c r="N64" t="s">
        <v>168</v>
      </c>
      <c r="O64" t="s">
        <v>168</v>
      </c>
      <c r="P64" t="s">
        <v>168</v>
      </c>
      <c r="Q64" t="s">
        <v>168</v>
      </c>
      <c r="R64" t="s">
        <v>168</v>
      </c>
      <c r="T64" t="str">
        <f t="shared" si="0"/>
        <v>*</v>
      </c>
      <c r="U64" t="str">
        <f t="shared" si="1"/>
        <v/>
      </c>
      <c r="V64" t="str">
        <f t="shared" si="2"/>
        <v/>
      </c>
      <c r="W64" t="str">
        <f t="shared" si="3"/>
        <v/>
      </c>
    </row>
    <row r="65" spans="1:23" x14ac:dyDescent="0.25">
      <c r="A65">
        <v>64</v>
      </c>
      <c r="B65" t="s">
        <v>84</v>
      </c>
      <c r="C65">
        <v>-0.55331308572728199</v>
      </c>
      <c r="D65">
        <v>0.274068153239163</v>
      </c>
      <c r="E65">
        <v>-2.01888865666358</v>
      </c>
      <c r="F65">
        <v>4.3498793481968501E-2</v>
      </c>
      <c r="G65" t="s">
        <v>168</v>
      </c>
      <c r="H65" t="s">
        <v>168</v>
      </c>
      <c r="I65" t="s">
        <v>168</v>
      </c>
      <c r="J65" t="s">
        <v>168</v>
      </c>
      <c r="K65" t="s">
        <v>168</v>
      </c>
      <c r="L65" t="s">
        <v>168</v>
      </c>
      <c r="M65" t="s">
        <v>168</v>
      </c>
      <c r="N65" t="s">
        <v>168</v>
      </c>
      <c r="O65" t="s">
        <v>168</v>
      </c>
      <c r="P65" t="s">
        <v>168</v>
      </c>
      <c r="Q65" t="s">
        <v>168</v>
      </c>
      <c r="R65" t="s">
        <v>168</v>
      </c>
      <c r="T65" t="str">
        <f t="shared" si="0"/>
        <v>*</v>
      </c>
      <c r="U65" t="str">
        <f t="shared" si="1"/>
        <v/>
      </c>
      <c r="V65" t="str">
        <f t="shared" si="2"/>
        <v/>
      </c>
      <c r="W65" t="str">
        <f t="shared" si="3"/>
        <v/>
      </c>
    </row>
    <row r="66" spans="1:23" x14ac:dyDescent="0.25">
      <c r="A66">
        <v>65</v>
      </c>
      <c r="B66" t="s">
        <v>72</v>
      </c>
      <c r="C66">
        <v>-0.49998620148805201</v>
      </c>
      <c r="D66">
        <v>0.25639049193850499</v>
      </c>
      <c r="E66">
        <v>-1.95009650204959</v>
      </c>
      <c r="F66">
        <v>5.1164618102886E-2</v>
      </c>
      <c r="G66" t="s">
        <v>168</v>
      </c>
      <c r="H66" t="s">
        <v>168</v>
      </c>
      <c r="I66" t="s">
        <v>168</v>
      </c>
      <c r="J66" t="s">
        <v>168</v>
      </c>
      <c r="K66" t="s">
        <v>168</v>
      </c>
      <c r="L66" t="s">
        <v>168</v>
      </c>
      <c r="M66" t="s">
        <v>168</v>
      </c>
      <c r="N66" t="s">
        <v>168</v>
      </c>
      <c r="O66" t="s">
        <v>168</v>
      </c>
      <c r="P66" t="s">
        <v>168</v>
      </c>
      <c r="Q66" t="s">
        <v>168</v>
      </c>
      <c r="R66" t="s">
        <v>168</v>
      </c>
      <c r="T66" t="str">
        <f t="shared" si="0"/>
        <v>^</v>
      </c>
      <c r="U66" t="str">
        <f t="shared" si="1"/>
        <v/>
      </c>
      <c r="V66" t="str">
        <f t="shared" si="2"/>
        <v/>
      </c>
      <c r="W66" t="str">
        <f t="shared" si="3"/>
        <v/>
      </c>
    </row>
    <row r="67" spans="1:23" x14ac:dyDescent="0.25">
      <c r="A67">
        <v>66</v>
      </c>
      <c r="B67" t="s">
        <v>71</v>
      </c>
      <c r="C67">
        <v>-0.393617001386872</v>
      </c>
      <c r="D67">
        <v>0.26795012281462499</v>
      </c>
      <c r="E67">
        <v>-1.46899354720276</v>
      </c>
      <c r="F67">
        <v>0.14183453945240199</v>
      </c>
      <c r="G67" t="s">
        <v>168</v>
      </c>
      <c r="H67" t="s">
        <v>168</v>
      </c>
      <c r="I67" t="s">
        <v>168</v>
      </c>
      <c r="J67" t="s">
        <v>168</v>
      </c>
      <c r="K67" t="s">
        <v>168</v>
      </c>
      <c r="L67" t="s">
        <v>168</v>
      </c>
      <c r="M67" t="s">
        <v>168</v>
      </c>
      <c r="N67" t="s">
        <v>168</v>
      </c>
      <c r="O67" t="s">
        <v>168</v>
      </c>
      <c r="P67" t="s">
        <v>168</v>
      </c>
      <c r="Q67" t="s">
        <v>168</v>
      </c>
      <c r="R67" t="s">
        <v>168</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-0.223292400210372</v>
      </c>
      <c r="D68">
        <v>0.29726242852603602</v>
      </c>
      <c r="E68">
        <v>-0.75116253782073406</v>
      </c>
      <c r="F68">
        <v>0.45255484275353097</v>
      </c>
      <c r="G68" t="s">
        <v>168</v>
      </c>
      <c r="H68" t="s">
        <v>168</v>
      </c>
      <c r="I68" t="s">
        <v>168</v>
      </c>
      <c r="J68" t="s">
        <v>168</v>
      </c>
      <c r="K68" t="s">
        <v>168</v>
      </c>
      <c r="L68" t="s">
        <v>168</v>
      </c>
      <c r="M68" t="s">
        <v>168</v>
      </c>
      <c r="N68" t="s">
        <v>168</v>
      </c>
      <c r="O68" t="s">
        <v>168</v>
      </c>
      <c r="P68" t="s">
        <v>168</v>
      </c>
      <c r="Q68" t="s">
        <v>168</v>
      </c>
      <c r="R68" t="s">
        <v>168</v>
      </c>
      <c r="T68" t="str">
        <f t="shared" si="4"/>
        <v/>
      </c>
      <c r="U68" t="str">
        <f t="shared" si="5"/>
        <v/>
      </c>
      <c r="V68" t="str">
        <f t="shared" si="6"/>
        <v/>
      </c>
      <c r="W68" t="str">
        <f t="shared" si="7"/>
        <v/>
      </c>
    </row>
    <row r="69" spans="1:23" x14ac:dyDescent="0.25">
      <c r="A69">
        <v>68</v>
      </c>
      <c r="B69" t="s">
        <v>81</v>
      </c>
      <c r="C69">
        <v>-0.57753675459492504</v>
      </c>
      <c r="D69">
        <v>0.26389656997745298</v>
      </c>
      <c r="E69">
        <v>-2.1884966320110602</v>
      </c>
      <c r="F69">
        <v>2.8633446326817399E-2</v>
      </c>
      <c r="G69" t="s">
        <v>168</v>
      </c>
      <c r="H69" t="s">
        <v>168</v>
      </c>
      <c r="I69" t="s">
        <v>168</v>
      </c>
      <c r="J69" t="s">
        <v>168</v>
      </c>
      <c r="K69" t="s">
        <v>168</v>
      </c>
      <c r="L69" t="s">
        <v>168</v>
      </c>
      <c r="M69" t="s">
        <v>168</v>
      </c>
      <c r="N69" t="s">
        <v>168</v>
      </c>
      <c r="O69" t="s">
        <v>168</v>
      </c>
      <c r="P69" t="s">
        <v>168</v>
      </c>
      <c r="Q69" t="s">
        <v>168</v>
      </c>
      <c r="R69" t="s">
        <v>168</v>
      </c>
      <c r="T69" t="str">
        <f t="shared" si="4"/>
        <v>*</v>
      </c>
      <c r="U69" t="str">
        <f t="shared" si="5"/>
        <v/>
      </c>
      <c r="V69" t="str">
        <f t="shared" si="6"/>
        <v/>
      </c>
      <c r="W69" t="str">
        <f t="shared" si="7"/>
        <v/>
      </c>
    </row>
    <row r="70" spans="1:23" x14ac:dyDescent="0.25">
      <c r="A70">
        <v>69</v>
      </c>
      <c r="B70" t="s">
        <v>80</v>
      </c>
      <c r="C70">
        <v>-0.39551954821716601</v>
      </c>
      <c r="D70">
        <v>0.27237218431774002</v>
      </c>
      <c r="E70">
        <v>-1.4521290021148601</v>
      </c>
      <c r="F70">
        <v>0.14646573916827299</v>
      </c>
      <c r="G70" t="s">
        <v>168</v>
      </c>
      <c r="H70" t="s">
        <v>168</v>
      </c>
      <c r="I70" t="s">
        <v>168</v>
      </c>
      <c r="J70" t="s">
        <v>168</v>
      </c>
      <c r="K70" t="s">
        <v>168</v>
      </c>
      <c r="L70" t="s">
        <v>168</v>
      </c>
      <c r="M70" t="s">
        <v>168</v>
      </c>
      <c r="N70" t="s">
        <v>168</v>
      </c>
      <c r="O70" t="s">
        <v>168</v>
      </c>
      <c r="P70" t="s">
        <v>168</v>
      </c>
      <c r="Q70" t="s">
        <v>168</v>
      </c>
      <c r="R70" t="s">
        <v>168</v>
      </c>
      <c r="T70" t="str">
        <f t="shared" si="4"/>
        <v/>
      </c>
      <c r="U70" t="str">
        <f t="shared" si="5"/>
        <v/>
      </c>
      <c r="V70" t="str">
        <f t="shared" si="6"/>
        <v/>
      </c>
      <c r="W70" t="str">
        <f t="shared" si="7"/>
        <v/>
      </c>
    </row>
    <row r="71" spans="1:23" x14ac:dyDescent="0.25">
      <c r="A71">
        <v>70</v>
      </c>
      <c r="B71" t="s">
        <v>82</v>
      </c>
      <c r="C71">
        <v>-0.63311262169550797</v>
      </c>
      <c r="D71">
        <v>0.26739372578596798</v>
      </c>
      <c r="E71">
        <v>-2.3677168184652002</v>
      </c>
      <c r="F71">
        <v>1.7898229384715102E-2</v>
      </c>
      <c r="G71" t="s">
        <v>168</v>
      </c>
      <c r="H71" t="s">
        <v>168</v>
      </c>
      <c r="I71" t="s">
        <v>168</v>
      </c>
      <c r="J71" t="s">
        <v>168</v>
      </c>
      <c r="K71" t="s">
        <v>168</v>
      </c>
      <c r="L71" t="s">
        <v>168</v>
      </c>
      <c r="M71" t="s">
        <v>168</v>
      </c>
      <c r="N71" t="s">
        <v>168</v>
      </c>
      <c r="O71" t="s">
        <v>168</v>
      </c>
      <c r="P71" t="s">
        <v>168</v>
      </c>
      <c r="Q71" t="s">
        <v>168</v>
      </c>
      <c r="R71" t="s">
        <v>168</v>
      </c>
      <c r="T71" t="str">
        <f t="shared" si="4"/>
        <v>*</v>
      </c>
      <c r="U71" t="str">
        <f t="shared" si="5"/>
        <v/>
      </c>
      <c r="V71" t="str">
        <f t="shared" si="6"/>
        <v/>
      </c>
      <c r="W71" t="str">
        <f t="shared" si="7"/>
        <v/>
      </c>
    </row>
    <row r="72" spans="1:23" x14ac:dyDescent="0.25">
      <c r="A72">
        <v>71</v>
      </c>
      <c r="B72" t="s">
        <v>83</v>
      </c>
      <c r="C72">
        <v>-0.65414398550949704</v>
      </c>
      <c r="D72">
        <v>0.45928259368278401</v>
      </c>
      <c r="E72">
        <v>-1.4242734092407201</v>
      </c>
      <c r="F72">
        <v>0.154367341782188</v>
      </c>
      <c r="G72" t="s">
        <v>168</v>
      </c>
      <c r="H72" t="s">
        <v>168</v>
      </c>
      <c r="I72" t="s">
        <v>168</v>
      </c>
      <c r="J72" t="s">
        <v>168</v>
      </c>
      <c r="K72" t="s">
        <v>168</v>
      </c>
      <c r="L72" t="s">
        <v>168</v>
      </c>
      <c r="M72" t="s">
        <v>168</v>
      </c>
      <c r="N72" t="s">
        <v>168</v>
      </c>
      <c r="O72" t="s">
        <v>168</v>
      </c>
      <c r="P72" t="s">
        <v>168</v>
      </c>
      <c r="Q72" t="s">
        <v>168</v>
      </c>
      <c r="R72" t="s">
        <v>168</v>
      </c>
      <c r="T72" t="str">
        <f t="shared" si="4"/>
        <v/>
      </c>
      <c r="U72" t="str">
        <f t="shared" si="5"/>
        <v/>
      </c>
      <c r="V72" t="str">
        <f t="shared" si="6"/>
        <v/>
      </c>
      <c r="W72" t="str">
        <f t="shared" si="7"/>
        <v/>
      </c>
    </row>
    <row r="73" spans="1:23" x14ac:dyDescent="0.25">
      <c r="A73">
        <v>72</v>
      </c>
      <c r="B73" t="s">
        <v>69</v>
      </c>
      <c r="C73">
        <v>-0.83320755610901598</v>
      </c>
      <c r="D73">
        <v>0.34147983155487699</v>
      </c>
      <c r="E73">
        <v>-2.4399905327208602</v>
      </c>
      <c r="F73">
        <v>1.46876468235787E-2</v>
      </c>
      <c r="G73" t="s">
        <v>168</v>
      </c>
      <c r="H73" t="s">
        <v>168</v>
      </c>
      <c r="I73" t="s">
        <v>168</v>
      </c>
      <c r="J73" t="s">
        <v>168</v>
      </c>
      <c r="K73" t="s">
        <v>168</v>
      </c>
      <c r="L73" t="s">
        <v>168</v>
      </c>
      <c r="M73" t="s">
        <v>168</v>
      </c>
      <c r="N73" t="s">
        <v>168</v>
      </c>
      <c r="O73" t="s">
        <v>168</v>
      </c>
      <c r="P73" t="s">
        <v>168</v>
      </c>
      <c r="Q73" t="s">
        <v>168</v>
      </c>
      <c r="R73" t="s">
        <v>168</v>
      </c>
      <c r="T73" t="str">
        <f t="shared" si="4"/>
        <v>*</v>
      </c>
      <c r="U73" t="str">
        <f t="shared" si="5"/>
        <v/>
      </c>
      <c r="V73" t="str">
        <f t="shared" si="6"/>
        <v/>
      </c>
      <c r="W73" t="str">
        <f t="shared" si="7"/>
        <v/>
      </c>
    </row>
    <row r="74" spans="1:23" x14ac:dyDescent="0.25">
      <c r="A74">
        <v>73</v>
      </c>
      <c r="B74" t="s">
        <v>73</v>
      </c>
      <c r="C74">
        <v>-0.64474619051312598</v>
      </c>
      <c r="D74">
        <v>0.38965431560741298</v>
      </c>
      <c r="E74">
        <v>-1.6546620034428801</v>
      </c>
      <c r="F74">
        <v>9.7993078634416697E-2</v>
      </c>
      <c r="G74" t="s">
        <v>168</v>
      </c>
      <c r="H74" t="s">
        <v>168</v>
      </c>
      <c r="I74" t="s">
        <v>168</v>
      </c>
      <c r="J74" t="s">
        <v>168</v>
      </c>
      <c r="K74" t="s">
        <v>168</v>
      </c>
      <c r="L74" t="s">
        <v>168</v>
      </c>
      <c r="M74" t="s">
        <v>168</v>
      </c>
      <c r="N74" t="s">
        <v>168</v>
      </c>
      <c r="O74" t="s">
        <v>168</v>
      </c>
      <c r="P74" t="s">
        <v>168</v>
      </c>
      <c r="Q74" t="s">
        <v>168</v>
      </c>
      <c r="R74" t="s">
        <v>168</v>
      </c>
      <c r="T74" t="str">
        <f t="shared" si="4"/>
        <v>^</v>
      </c>
      <c r="U74" t="str">
        <f t="shared" si="5"/>
        <v/>
      </c>
      <c r="V74" t="str">
        <f t="shared" si="6"/>
        <v/>
      </c>
      <c r="W74" t="str">
        <f t="shared" si="7"/>
        <v/>
      </c>
    </row>
    <row r="75" spans="1:23" x14ac:dyDescent="0.25">
      <c r="A75">
        <v>74</v>
      </c>
      <c r="B75" t="s">
        <v>172</v>
      </c>
      <c r="C75">
        <v>1.56210686828767</v>
      </c>
      <c r="D75">
        <v>5.9160096034845899E-2</v>
      </c>
      <c r="E75">
        <v>26.404738548219601</v>
      </c>
      <c r="F75" s="1">
        <v>1.2088219741631701E-153</v>
      </c>
      <c r="G75">
        <v>1.55848842602761</v>
      </c>
      <c r="H75">
        <v>5.9149242342359298E-2</v>
      </c>
      <c r="I75">
        <v>26.348408945071299</v>
      </c>
      <c r="J75" s="1">
        <v>5.3524678731560901E-153</v>
      </c>
      <c r="K75">
        <v>1.5431540179091201</v>
      </c>
      <c r="L75">
        <v>5.91089634191269E-2</v>
      </c>
      <c r="M75">
        <v>26.106937571667402</v>
      </c>
      <c r="N75" s="1">
        <v>3.0410868614526298E-150</v>
      </c>
      <c r="O75">
        <v>1.45140147101374</v>
      </c>
      <c r="P75">
        <v>5.8832667624235502E-2</v>
      </c>
      <c r="Q75">
        <v>24.669992533465301</v>
      </c>
      <c r="R75" s="1">
        <v>2.2459335794179902E-134</v>
      </c>
      <c r="T75" t="str">
        <f t="shared" si="4"/>
        <v>***</v>
      </c>
      <c r="U75" t="str">
        <f t="shared" si="5"/>
        <v>***</v>
      </c>
      <c r="V75" t="str">
        <f t="shared" si="6"/>
        <v>***</v>
      </c>
      <c r="W75" t="str">
        <f t="shared" si="7"/>
        <v>***</v>
      </c>
    </row>
    <row r="76" spans="1:23" x14ac:dyDescent="0.25">
      <c r="A76">
        <v>75</v>
      </c>
      <c r="B76" t="s">
        <v>173</v>
      </c>
      <c r="C76">
        <v>0.65820967584005097</v>
      </c>
      <c r="D76">
        <v>7.7009082354112898E-2</v>
      </c>
      <c r="E76">
        <v>8.5471694470190993</v>
      </c>
      <c r="F76" s="1">
        <v>1.26143928270638E-17</v>
      </c>
      <c r="G76">
        <v>0.65463956631758502</v>
      </c>
      <c r="H76">
        <v>7.7000604542434903E-2</v>
      </c>
      <c r="I76">
        <v>8.5017458006685391</v>
      </c>
      <c r="J76" s="1">
        <v>1.86760425526155E-17</v>
      </c>
      <c r="K76">
        <v>0.63719206312233301</v>
      </c>
      <c r="L76">
        <v>7.6966334979318499E-2</v>
      </c>
      <c r="M76">
        <v>8.2788411750871607</v>
      </c>
      <c r="N76" s="1">
        <v>1.24379694592214E-16</v>
      </c>
      <c r="O76">
        <v>0.54513901817822397</v>
      </c>
      <c r="P76">
        <v>7.6749898360589694E-2</v>
      </c>
      <c r="Q76">
        <v>7.1027979166438504</v>
      </c>
      <c r="R76" s="1">
        <v>1.22256110237115E-12</v>
      </c>
      <c r="T76" t="str">
        <f t="shared" si="4"/>
        <v>***</v>
      </c>
      <c r="U76" t="str">
        <f t="shared" si="5"/>
        <v>***</v>
      </c>
      <c r="V76" t="str">
        <f t="shared" si="6"/>
        <v>***</v>
      </c>
      <c r="W76" t="str">
        <f t="shared" si="7"/>
        <v>***</v>
      </c>
    </row>
    <row r="77" spans="1:23" x14ac:dyDescent="0.25">
      <c r="A77">
        <v>76</v>
      </c>
      <c r="B77" t="s">
        <v>174</v>
      </c>
      <c r="C77">
        <v>1.51653900213503</v>
      </c>
      <c r="D77">
        <v>6.2872029881559793E-2</v>
      </c>
      <c r="E77">
        <v>24.121044047598499</v>
      </c>
      <c r="F77" s="1">
        <v>1.5036891375404701E-128</v>
      </c>
      <c r="G77">
        <v>1.51273639220292</v>
      </c>
      <c r="H77">
        <v>6.2861021525685498E-2</v>
      </c>
      <c r="I77">
        <v>24.064775841811699</v>
      </c>
      <c r="J77" s="1">
        <v>5.8469129348590196E-128</v>
      </c>
      <c r="K77">
        <v>1.4949432148589299</v>
      </c>
      <c r="L77">
        <v>6.2815666424126199E-2</v>
      </c>
      <c r="M77">
        <v>23.798891263290901</v>
      </c>
      <c r="N77" s="1">
        <v>3.4292300000468801E-125</v>
      </c>
      <c r="O77">
        <v>1.39394320873649</v>
      </c>
      <c r="P77">
        <v>6.2521412242179095E-2</v>
      </c>
      <c r="Q77">
        <v>22.2954530095545</v>
      </c>
      <c r="R77" s="1">
        <v>4.0901104250855199E-110</v>
      </c>
      <c r="T77" t="str">
        <f t="shared" si="4"/>
        <v>***</v>
      </c>
      <c r="U77" t="str">
        <f t="shared" si="5"/>
        <v>***</v>
      </c>
      <c r="V77" t="str">
        <f t="shared" si="6"/>
        <v>***</v>
      </c>
      <c r="W77" t="str">
        <f t="shared" si="7"/>
        <v>***</v>
      </c>
    </row>
    <row r="78" spans="1:23" x14ac:dyDescent="0.25">
      <c r="A78">
        <v>77</v>
      </c>
      <c r="B78" t="s">
        <v>175</v>
      </c>
      <c r="C78">
        <v>0.83243539621103602</v>
      </c>
      <c r="D78">
        <v>7.8241128908765598E-2</v>
      </c>
      <c r="E78">
        <v>10.6393581971665</v>
      </c>
      <c r="F78" s="1">
        <v>1.9547109754860499E-26</v>
      </c>
      <c r="G78">
        <v>0.82826538109072301</v>
      </c>
      <c r="H78">
        <v>7.8231522284823898E-2</v>
      </c>
      <c r="I78">
        <v>10.5873611672184</v>
      </c>
      <c r="J78" s="1">
        <v>3.4107130682212199E-26</v>
      </c>
      <c r="K78">
        <v>0.80754979776886704</v>
      </c>
      <c r="L78">
        <v>7.8189425773517202E-2</v>
      </c>
      <c r="M78">
        <v>10.3281203280353</v>
      </c>
      <c r="N78" s="1">
        <v>5.2580823666517699E-25</v>
      </c>
      <c r="O78">
        <v>0.70394583022619295</v>
      </c>
      <c r="P78">
        <v>7.7943735853778298E-2</v>
      </c>
      <c r="Q78">
        <v>9.0314612523421793</v>
      </c>
      <c r="R78" s="1">
        <v>1.6939449038263499E-19</v>
      </c>
      <c r="T78" t="str">
        <f t="shared" si="4"/>
        <v>***</v>
      </c>
      <c r="U78" t="str">
        <f t="shared" si="5"/>
        <v>***</v>
      </c>
      <c r="V78" t="str">
        <f t="shared" si="6"/>
        <v>***</v>
      </c>
      <c r="W78" t="str">
        <f t="shared" si="7"/>
        <v>***</v>
      </c>
    </row>
    <row r="79" spans="1:23" x14ac:dyDescent="0.25">
      <c r="A79">
        <v>78</v>
      </c>
      <c r="B79" t="s">
        <v>176</v>
      </c>
      <c r="C79">
        <v>0.52396978947254902</v>
      </c>
      <c r="D79">
        <v>8.87874622406052E-2</v>
      </c>
      <c r="E79">
        <v>5.9013939158734301</v>
      </c>
      <c r="F79" s="1">
        <v>3.6044315765649201E-9</v>
      </c>
      <c r="G79">
        <v>0.51983287313243298</v>
      </c>
      <c r="H79">
        <v>8.8778512498935994E-2</v>
      </c>
      <c r="I79">
        <v>5.85539066267485</v>
      </c>
      <c r="J79" s="1">
        <v>4.7589002281112296E-9</v>
      </c>
      <c r="K79">
        <v>0.50074376200529902</v>
      </c>
      <c r="L79">
        <v>8.8742115232759294E-2</v>
      </c>
      <c r="M79">
        <v>5.6426845437694597</v>
      </c>
      <c r="N79" s="1">
        <v>1.6741893005235502E-8</v>
      </c>
      <c r="O79">
        <v>0.39497431202944999</v>
      </c>
      <c r="P79">
        <v>8.8519783963847395E-2</v>
      </c>
      <c r="Q79">
        <v>4.4619891095844002</v>
      </c>
      <c r="R79" s="1">
        <v>8.1202353824302999E-6</v>
      </c>
      <c r="T79" t="str">
        <f t="shared" si="4"/>
        <v>***</v>
      </c>
      <c r="U79" t="str">
        <f t="shared" si="5"/>
        <v>***</v>
      </c>
      <c r="V79" t="str">
        <f t="shared" si="6"/>
        <v>***</v>
      </c>
      <c r="W79" t="str">
        <f t="shared" si="7"/>
        <v>***</v>
      </c>
    </row>
    <row r="80" spans="1:23" x14ac:dyDescent="0.25">
      <c r="A80">
        <v>79</v>
      </c>
      <c r="B80" t="s">
        <v>177</v>
      </c>
      <c r="C80">
        <v>1.29865886092311</v>
      </c>
      <c r="D80">
        <v>7.1215393524668102E-2</v>
      </c>
      <c r="E80">
        <v>18.2356481744817</v>
      </c>
      <c r="F80" s="1">
        <v>2.6904543962470301E-74</v>
      </c>
      <c r="G80">
        <v>1.2944532257743</v>
      </c>
      <c r="H80">
        <v>7.1203423454705206E-2</v>
      </c>
      <c r="I80">
        <v>18.179648715875899</v>
      </c>
      <c r="J80" s="1">
        <v>7.4811451681185704E-74</v>
      </c>
      <c r="K80">
        <v>1.27523090437818</v>
      </c>
      <c r="L80">
        <v>7.1154977297118602E-2</v>
      </c>
      <c r="M80">
        <v>17.921879154753402</v>
      </c>
      <c r="N80" s="1">
        <v>7.9593500278810202E-72</v>
      </c>
      <c r="O80">
        <v>1.1643129531326599</v>
      </c>
      <c r="P80">
        <v>7.0858845093354203E-2</v>
      </c>
      <c r="Q80">
        <v>16.431441291467799</v>
      </c>
      <c r="R80" s="1">
        <v>1.1391883022715301E-60</v>
      </c>
      <c r="T80" t="str">
        <f t="shared" si="4"/>
        <v>***</v>
      </c>
      <c r="U80" t="str">
        <f t="shared" si="5"/>
        <v>***</v>
      </c>
      <c r="V80" t="str">
        <f t="shared" si="6"/>
        <v>***</v>
      </c>
      <c r="W80" t="str">
        <f t="shared" si="7"/>
        <v>***</v>
      </c>
    </row>
    <row r="81" spans="1:23" x14ac:dyDescent="0.25">
      <c r="A81">
        <v>80</v>
      </c>
      <c r="B81" t="s">
        <v>178</v>
      </c>
      <c r="C81">
        <v>0.99657231674433</v>
      </c>
      <c r="D81">
        <v>8.0406274122732005E-2</v>
      </c>
      <c r="E81">
        <v>12.3942108699523</v>
      </c>
      <c r="F81" s="1">
        <v>2.8089726989372402E-35</v>
      </c>
      <c r="G81">
        <v>0.99278943101755901</v>
      </c>
      <c r="H81">
        <v>8.0395608460193696E-2</v>
      </c>
      <c r="I81">
        <v>12.3488017571149</v>
      </c>
      <c r="J81" s="1">
        <v>4.9442335149609603E-35</v>
      </c>
      <c r="K81">
        <v>0.97176749535829199</v>
      </c>
      <c r="L81">
        <v>8.0348863736077705E-2</v>
      </c>
      <c r="M81">
        <v>12.0943526787169</v>
      </c>
      <c r="N81" s="1">
        <v>1.1313044026334199E-33</v>
      </c>
      <c r="O81">
        <v>0.85970435117663802</v>
      </c>
      <c r="P81">
        <v>8.0074684757060297E-2</v>
      </c>
      <c r="Q81">
        <v>10.7362814325764</v>
      </c>
      <c r="R81" s="1">
        <v>6.8758342349776397E-27</v>
      </c>
      <c r="T81" t="str">
        <f t="shared" si="4"/>
        <v>***</v>
      </c>
      <c r="U81" t="str">
        <f t="shared" si="5"/>
        <v>***</v>
      </c>
      <c r="V81" t="str">
        <f t="shared" si="6"/>
        <v>***</v>
      </c>
      <c r="W81" t="str">
        <f t="shared" si="7"/>
        <v>***</v>
      </c>
    </row>
    <row r="82" spans="1:23" x14ac:dyDescent="0.25">
      <c r="A82">
        <v>81</v>
      </c>
      <c r="B82" t="s">
        <v>179</v>
      </c>
      <c r="C82">
        <v>0.73030534650478596</v>
      </c>
      <c r="D82">
        <v>9.03425047292266E-2</v>
      </c>
      <c r="E82">
        <v>8.0837403024594803</v>
      </c>
      <c r="F82" s="1">
        <v>6.2810010683795003E-16</v>
      </c>
      <c r="G82">
        <v>0.72674254896462398</v>
      </c>
      <c r="H82">
        <v>9.0333507488737003E-2</v>
      </c>
      <c r="I82">
        <v>8.0451049579275598</v>
      </c>
      <c r="J82" s="1">
        <v>8.61715371302199E-16</v>
      </c>
      <c r="K82">
        <v>0.70449698277677697</v>
      </c>
      <c r="L82">
        <v>9.0289733508851999E-2</v>
      </c>
      <c r="M82">
        <v>7.8026255632674797</v>
      </c>
      <c r="N82" s="1">
        <v>6.06322509626402E-15</v>
      </c>
      <c r="O82">
        <v>0.58858495551981704</v>
      </c>
      <c r="P82">
        <v>9.0035783241681794E-2</v>
      </c>
      <c r="Q82">
        <v>6.5372336900750598</v>
      </c>
      <c r="R82" s="1">
        <v>6.2667092430302098E-11</v>
      </c>
      <c r="T82" t="str">
        <f t="shared" si="4"/>
        <v>***</v>
      </c>
      <c r="U82" t="str">
        <f t="shared" si="5"/>
        <v>***</v>
      </c>
      <c r="V82" t="str">
        <f t="shared" si="6"/>
        <v>***</v>
      </c>
      <c r="W82" t="str">
        <f t="shared" si="7"/>
        <v>***</v>
      </c>
    </row>
    <row r="83" spans="1:23" x14ac:dyDescent="0.25">
      <c r="A83">
        <v>82</v>
      </c>
      <c r="B83" t="s">
        <v>180</v>
      </c>
      <c r="C83">
        <v>0.57601210648689405</v>
      </c>
      <c r="D83">
        <v>9.7687409136853601E-2</v>
      </c>
      <c r="E83">
        <v>5.8964825823145697</v>
      </c>
      <c r="F83" s="1">
        <v>3.7133193471758002E-9</v>
      </c>
      <c r="G83">
        <v>0.57240702003427901</v>
      </c>
      <c r="H83">
        <v>9.7679150322877606E-2</v>
      </c>
      <c r="I83">
        <v>5.8600737019332403</v>
      </c>
      <c r="J83" s="1">
        <v>4.6266178218535903E-9</v>
      </c>
      <c r="K83">
        <v>0.549499469926644</v>
      </c>
      <c r="L83">
        <v>9.7637311386815598E-2</v>
      </c>
      <c r="M83">
        <v>5.6279660113709902</v>
      </c>
      <c r="N83" s="1">
        <v>1.8234700733352299E-8</v>
      </c>
      <c r="O83">
        <v>0.43224464435304799</v>
      </c>
      <c r="P83">
        <v>9.7396035885166599E-2</v>
      </c>
      <c r="Q83">
        <v>4.43801064822269</v>
      </c>
      <c r="R83" s="1">
        <v>9.0794128617728208E-6</v>
      </c>
      <c r="T83" t="str">
        <f t="shared" si="4"/>
        <v>***</v>
      </c>
      <c r="U83" t="str">
        <f t="shared" si="5"/>
        <v>***</v>
      </c>
      <c r="V83" t="str">
        <f t="shared" si="6"/>
        <v>***</v>
      </c>
      <c r="W83" t="str">
        <f t="shared" si="7"/>
        <v>***</v>
      </c>
    </row>
    <row r="84" spans="1:23" x14ac:dyDescent="0.25">
      <c r="A84">
        <v>83</v>
      </c>
      <c r="B84" t="s">
        <v>181</v>
      </c>
      <c r="C84">
        <v>0.57935529000184005</v>
      </c>
      <c r="D84">
        <v>9.9490387983385997E-2</v>
      </c>
      <c r="E84">
        <v>5.8232287736036001</v>
      </c>
      <c r="F84" s="1">
        <v>5.7721455808598203E-9</v>
      </c>
      <c r="G84">
        <v>0.57546457978996501</v>
      </c>
      <c r="H84">
        <v>9.9482038335845499E-2</v>
      </c>
      <c r="I84">
        <v>5.7846078489790402</v>
      </c>
      <c r="J84" s="1">
        <v>7.2681680997436997E-9</v>
      </c>
      <c r="K84">
        <v>0.55348478879305596</v>
      </c>
      <c r="L84">
        <v>9.9440108022897405E-2</v>
      </c>
      <c r="M84">
        <v>5.5660115399875503</v>
      </c>
      <c r="N84" s="1">
        <v>2.6063599049115601E-8</v>
      </c>
      <c r="O84">
        <v>0.43425463512567403</v>
      </c>
      <c r="P84">
        <v>9.9196763471956398E-2</v>
      </c>
      <c r="Q84">
        <v>4.3777097147775397</v>
      </c>
      <c r="R84" s="1">
        <v>1.19932940264788E-5</v>
      </c>
      <c r="T84" t="str">
        <f t="shared" si="4"/>
        <v>***</v>
      </c>
      <c r="U84" t="str">
        <f t="shared" si="5"/>
        <v>***</v>
      </c>
      <c r="V84" t="str">
        <f t="shared" si="6"/>
        <v>***</v>
      </c>
      <c r="W84" t="str">
        <f t="shared" si="7"/>
        <v>***</v>
      </c>
    </row>
    <row r="85" spans="1:23" x14ac:dyDescent="0.25">
      <c r="A85">
        <v>84</v>
      </c>
      <c r="B85" t="s">
        <v>182</v>
      </c>
      <c r="C85">
        <v>1.73363509611192</v>
      </c>
      <c r="D85">
        <v>4.7240677046774301E-2</v>
      </c>
      <c r="E85">
        <v>36.697930776804903</v>
      </c>
      <c r="F85" s="1">
        <v>7.8796847613535804E-295</v>
      </c>
      <c r="G85">
        <v>1.73288511761251</v>
      </c>
      <c r="H85">
        <v>4.7235786842260201E-2</v>
      </c>
      <c r="I85">
        <v>36.685852686212897</v>
      </c>
      <c r="J85" s="1">
        <v>1.2277699638303601E-294</v>
      </c>
      <c r="K85">
        <v>1.73109720691381</v>
      </c>
      <c r="L85">
        <v>4.7220254124131798E-2</v>
      </c>
      <c r="M85">
        <v>36.660056982394302</v>
      </c>
      <c r="N85" s="1">
        <v>3.16421982306251E-294</v>
      </c>
      <c r="O85">
        <v>1.71097220606238</v>
      </c>
      <c r="P85">
        <v>4.7077811537847097E-2</v>
      </c>
      <c r="Q85">
        <v>36.343494953814599</v>
      </c>
      <c r="R85" s="1">
        <v>3.3291496158158999E-289</v>
      </c>
      <c r="T85" t="str">
        <f t="shared" si="4"/>
        <v>***</v>
      </c>
      <c r="U85" t="str">
        <f t="shared" si="5"/>
        <v>***</v>
      </c>
      <c r="V85" t="str">
        <f t="shared" si="6"/>
        <v>***</v>
      </c>
      <c r="W85" t="str">
        <f t="shared" si="7"/>
        <v>***</v>
      </c>
    </row>
    <row r="86" spans="1:23" x14ac:dyDescent="0.25">
      <c r="A86">
        <v>85</v>
      </c>
      <c r="B86" t="s">
        <v>183</v>
      </c>
      <c r="C86">
        <v>2.0241691521498399</v>
      </c>
      <c r="D86">
        <v>6.6659778508091697E-2</v>
      </c>
      <c r="E86">
        <v>30.365674735989899</v>
      </c>
      <c r="F86" s="1">
        <v>1.56033713426289E-202</v>
      </c>
      <c r="G86">
        <v>2.0197740432375499</v>
      </c>
      <c r="H86">
        <v>6.6644843396319695E-2</v>
      </c>
      <c r="I86">
        <v>30.306531463004301</v>
      </c>
      <c r="J86" s="1">
        <v>9.4029523827645003E-202</v>
      </c>
      <c r="K86">
        <v>1.996693063473</v>
      </c>
      <c r="L86">
        <v>6.6574626519691593E-2</v>
      </c>
      <c r="M86">
        <v>29.991802701024699</v>
      </c>
      <c r="N86" s="1">
        <v>1.25523724175894E-197</v>
      </c>
      <c r="O86">
        <v>1.8674103844587899</v>
      </c>
      <c r="P86">
        <v>6.6171348397181501E-2</v>
      </c>
      <c r="Q86">
        <v>28.220830158243</v>
      </c>
      <c r="R86" s="1">
        <v>3.2467692943923102E-175</v>
      </c>
      <c r="T86" t="str">
        <f t="shared" si="4"/>
        <v>***</v>
      </c>
      <c r="U86" t="str">
        <f t="shared" si="5"/>
        <v>***</v>
      </c>
      <c r="V86" t="str">
        <f t="shared" si="6"/>
        <v>***</v>
      </c>
      <c r="W86" t="str">
        <f t="shared" si="7"/>
        <v>***</v>
      </c>
    </row>
    <row r="87" spans="1:23" x14ac:dyDescent="0.25">
      <c r="A87">
        <v>86</v>
      </c>
      <c r="B87" t="s">
        <v>184</v>
      </c>
      <c r="C87">
        <v>0.79500687268111103</v>
      </c>
      <c r="D87">
        <v>0.10085160761437099</v>
      </c>
      <c r="E87">
        <v>7.8829370347867904</v>
      </c>
      <c r="F87" s="1">
        <v>3.1977422712150601E-15</v>
      </c>
      <c r="G87">
        <v>0.79057325674116996</v>
      </c>
      <c r="H87">
        <v>0.10084136538847099</v>
      </c>
      <c r="I87">
        <v>7.83977144394707</v>
      </c>
      <c r="J87" s="1">
        <v>4.5136722877471097E-15</v>
      </c>
      <c r="K87">
        <v>0.76448455173657004</v>
      </c>
      <c r="L87">
        <v>0.100791523942447</v>
      </c>
      <c r="M87">
        <v>7.58480993077454</v>
      </c>
      <c r="N87" s="1">
        <v>3.3297481938854501E-14</v>
      </c>
      <c r="O87">
        <v>0.63935423615088804</v>
      </c>
      <c r="P87">
        <v>0.100517753656614</v>
      </c>
      <c r="Q87">
        <v>6.3606100702869997</v>
      </c>
      <c r="R87" s="1">
        <v>2.00953991312408E-10</v>
      </c>
      <c r="T87" t="str">
        <f t="shared" si="4"/>
        <v>***</v>
      </c>
      <c r="U87" t="str">
        <f t="shared" si="5"/>
        <v>***</v>
      </c>
      <c r="V87" t="str">
        <f t="shared" si="6"/>
        <v>***</v>
      </c>
      <c r="W87" t="str">
        <f t="shared" si="7"/>
        <v>***</v>
      </c>
    </row>
    <row r="88" spans="1:23" x14ac:dyDescent="0.25">
      <c r="A88">
        <v>87</v>
      </c>
      <c r="B88" t="s">
        <v>185</v>
      </c>
      <c r="C88">
        <v>0.64411532088527601</v>
      </c>
      <c r="D88">
        <v>0.10924021543163601</v>
      </c>
      <c r="E88">
        <v>5.8963204927801698</v>
      </c>
      <c r="F88" s="1">
        <v>3.7169670315940701E-9</v>
      </c>
      <c r="G88">
        <v>0.63974659993893201</v>
      </c>
      <c r="H88">
        <v>0.10923125329210399</v>
      </c>
      <c r="I88">
        <v>5.8568091151360901</v>
      </c>
      <c r="J88" s="1">
        <v>4.7184492516838102E-9</v>
      </c>
      <c r="K88">
        <v>0.61428655950473898</v>
      </c>
      <c r="L88">
        <v>0.109184034474749</v>
      </c>
      <c r="M88">
        <v>5.6261573632068202</v>
      </c>
      <c r="N88" s="1">
        <v>1.8426825837341601E-8</v>
      </c>
      <c r="O88">
        <v>0.486635386372259</v>
      </c>
      <c r="P88">
        <v>0.108923231864653</v>
      </c>
      <c r="Q88">
        <v>4.46769140101304</v>
      </c>
      <c r="R88" s="1">
        <v>7.9068257010444694E-6</v>
      </c>
      <c r="T88" t="str">
        <f t="shared" si="4"/>
        <v>***</v>
      </c>
      <c r="U88" t="str">
        <f t="shared" si="5"/>
        <v>***</v>
      </c>
      <c r="V88" t="str">
        <f t="shared" si="6"/>
        <v>***</v>
      </c>
      <c r="W88" t="str">
        <f t="shared" si="7"/>
        <v>***</v>
      </c>
    </row>
    <row r="89" spans="1:23" x14ac:dyDescent="0.25">
      <c r="A89">
        <v>88</v>
      </c>
      <c r="B89" t="s">
        <v>186</v>
      </c>
      <c r="C89">
        <v>0.93883281734816004</v>
      </c>
      <c r="D89">
        <v>9.9894204940354406E-2</v>
      </c>
      <c r="E89">
        <v>9.3982710799763094</v>
      </c>
      <c r="F89" s="1">
        <v>5.54669672122339E-21</v>
      </c>
      <c r="G89">
        <v>0.93446442788820505</v>
      </c>
      <c r="H89">
        <v>9.9883524771873497E-2</v>
      </c>
      <c r="I89">
        <v>9.3555411667985506</v>
      </c>
      <c r="J89" s="1">
        <v>8.3172833422674206E-21</v>
      </c>
      <c r="K89">
        <v>0.90873641451386</v>
      </c>
      <c r="L89">
        <v>9.9828903094033999E-2</v>
      </c>
      <c r="M89">
        <v>9.1029389921060702</v>
      </c>
      <c r="N89" s="1">
        <v>8.7919813660502598E-20</v>
      </c>
      <c r="O89">
        <v>0.77833975847419501</v>
      </c>
      <c r="P89">
        <v>9.9535305008644895E-2</v>
      </c>
      <c r="Q89">
        <v>7.8197355039660899</v>
      </c>
      <c r="R89" s="1">
        <v>5.2934441919574103E-15</v>
      </c>
      <c r="T89" t="str">
        <f t="shared" si="4"/>
        <v>***</v>
      </c>
      <c r="U89" t="str">
        <f t="shared" si="5"/>
        <v>***</v>
      </c>
      <c r="V89" t="str">
        <f t="shared" si="6"/>
        <v>***</v>
      </c>
      <c r="W89" t="str">
        <f t="shared" si="7"/>
        <v>***</v>
      </c>
    </row>
    <row r="90" spans="1:23" x14ac:dyDescent="0.25">
      <c r="A90">
        <v>89</v>
      </c>
      <c r="B90" t="s">
        <v>187</v>
      </c>
      <c r="C90">
        <v>0.91282821382831802</v>
      </c>
      <c r="D90">
        <v>0.103474774933453</v>
      </c>
      <c r="E90">
        <v>8.8217463088504307</v>
      </c>
      <c r="F90" s="1">
        <v>1.1268832565430701E-18</v>
      </c>
      <c r="G90">
        <v>0.90818572792850705</v>
      </c>
      <c r="H90">
        <v>0.10346299169531301</v>
      </c>
      <c r="I90">
        <v>8.7778800230619005</v>
      </c>
      <c r="J90" s="1">
        <v>1.66584838996202E-18</v>
      </c>
      <c r="K90">
        <v>0.88277825110772801</v>
      </c>
      <c r="L90">
        <v>0.103408293854971</v>
      </c>
      <c r="M90">
        <v>8.53682251392536</v>
      </c>
      <c r="N90" s="1">
        <v>1.37963226374293E-17</v>
      </c>
      <c r="O90">
        <v>0.75204419027556102</v>
      </c>
      <c r="P90">
        <v>0.10311815786067401</v>
      </c>
      <c r="Q90">
        <v>7.2930336022067799</v>
      </c>
      <c r="R90" s="1">
        <v>3.0305246778552898E-13</v>
      </c>
      <c r="T90" t="str">
        <f t="shared" si="4"/>
        <v>***</v>
      </c>
      <c r="U90" t="str">
        <f t="shared" si="5"/>
        <v>***</v>
      </c>
      <c r="V90" t="str">
        <f t="shared" si="6"/>
        <v>***</v>
      </c>
      <c r="W90" t="str">
        <f t="shared" si="7"/>
        <v>***</v>
      </c>
    </row>
    <row r="91" spans="1:23" x14ac:dyDescent="0.25">
      <c r="A91">
        <v>90</v>
      </c>
      <c r="B91" t="s">
        <v>188</v>
      </c>
      <c r="C91">
        <v>1.21662760184602</v>
      </c>
      <c r="D91">
        <v>9.5283195991297295E-2</v>
      </c>
      <c r="E91">
        <v>12.7685431747812</v>
      </c>
      <c r="F91" s="1">
        <v>2.4571024820187498E-37</v>
      </c>
      <c r="G91">
        <v>1.2117844847663499</v>
      </c>
      <c r="H91">
        <v>9.5270189360324997E-2</v>
      </c>
      <c r="I91">
        <v>12.7194507841609</v>
      </c>
      <c r="J91" s="1">
        <v>4.6108962012862603E-37</v>
      </c>
      <c r="K91">
        <v>1.18577970662747</v>
      </c>
      <c r="L91">
        <v>9.5207513599047902E-2</v>
      </c>
      <c r="M91">
        <v>12.454686209128401</v>
      </c>
      <c r="N91" s="1">
        <v>1.3186912229044699E-35</v>
      </c>
      <c r="O91">
        <v>1.05111897018287</v>
      </c>
      <c r="P91">
        <v>9.4881491019489797E-2</v>
      </c>
      <c r="Q91">
        <v>11.0782298938257</v>
      </c>
      <c r="R91" s="1">
        <v>1.60004549938069E-28</v>
      </c>
      <c r="T91" t="str">
        <f t="shared" si="4"/>
        <v>***</v>
      </c>
      <c r="U91" t="str">
        <f t="shared" si="5"/>
        <v>***</v>
      </c>
      <c r="V91" t="str">
        <f t="shared" si="6"/>
        <v>***</v>
      </c>
      <c r="W91" t="str">
        <f t="shared" si="7"/>
        <v>***</v>
      </c>
    </row>
    <row r="92" spans="1:23" x14ac:dyDescent="0.25">
      <c r="A92">
        <v>91</v>
      </c>
      <c r="B92" t="s">
        <v>189</v>
      </c>
      <c r="C92">
        <v>0.85771929945932301</v>
      </c>
      <c r="D92">
        <v>0.112466085247122</v>
      </c>
      <c r="E92">
        <v>7.62647066068544</v>
      </c>
      <c r="F92" s="1">
        <v>2.4126780583830301E-14</v>
      </c>
      <c r="G92">
        <v>0.85279127329313098</v>
      </c>
      <c r="H92">
        <v>0.112453724974755</v>
      </c>
      <c r="I92">
        <v>7.5834862160819698</v>
      </c>
      <c r="J92" s="1">
        <v>3.3639129647387898E-14</v>
      </c>
      <c r="K92">
        <v>0.82429681687068401</v>
      </c>
      <c r="L92">
        <v>0.11239639589412501</v>
      </c>
      <c r="M92">
        <v>7.33383673304927</v>
      </c>
      <c r="N92" s="1">
        <v>2.2365554113427199E-13</v>
      </c>
      <c r="O92">
        <v>0.68507996550516903</v>
      </c>
      <c r="P92">
        <v>0.112107388607571</v>
      </c>
      <c r="Q92">
        <v>6.1109260862660504</v>
      </c>
      <c r="R92" s="1">
        <v>9.9054638101711603E-10</v>
      </c>
      <c r="T92" t="str">
        <f t="shared" si="4"/>
        <v>***</v>
      </c>
      <c r="U92" t="str">
        <f t="shared" si="5"/>
        <v>***</v>
      </c>
      <c r="V92" t="str">
        <f t="shared" si="6"/>
        <v>***</v>
      </c>
      <c r="W92" t="str">
        <f t="shared" si="7"/>
        <v>***</v>
      </c>
    </row>
    <row r="93" spans="1:23" x14ac:dyDescent="0.25">
      <c r="A93">
        <v>92</v>
      </c>
      <c r="B93" t="s">
        <v>190</v>
      </c>
      <c r="C93">
        <v>0.63657713200703103</v>
      </c>
      <c r="D93">
        <v>0.12570664276878299</v>
      </c>
      <c r="E93">
        <v>5.0639896029831304</v>
      </c>
      <c r="F93" s="1">
        <v>4.1057204971668699E-7</v>
      </c>
      <c r="G93">
        <v>0.63215641061351502</v>
      </c>
      <c r="H93">
        <v>0.12569517362121899</v>
      </c>
      <c r="I93">
        <v>5.0292814942800597</v>
      </c>
      <c r="J93" s="1">
        <v>4.9232117893940802E-7</v>
      </c>
      <c r="K93">
        <v>0.60205268868935502</v>
      </c>
      <c r="L93">
        <v>0.12563984595967401</v>
      </c>
      <c r="M93">
        <v>4.7918929229075502</v>
      </c>
      <c r="N93" s="1">
        <v>1.6521507679400201E-6</v>
      </c>
      <c r="O93">
        <v>0.46110180039104698</v>
      </c>
      <c r="P93">
        <v>0.12537761059632899</v>
      </c>
      <c r="Q93">
        <v>3.67770448166881</v>
      </c>
      <c r="R93">
        <v>2.35342393854559E-4</v>
      </c>
      <c r="T93" t="str">
        <f t="shared" si="4"/>
        <v>***</v>
      </c>
      <c r="U93" t="str">
        <f t="shared" si="5"/>
        <v>***</v>
      </c>
      <c r="V93" t="str">
        <f t="shared" si="6"/>
        <v>***</v>
      </c>
      <c r="W93" t="str">
        <f t="shared" si="7"/>
        <v>***</v>
      </c>
    </row>
    <row r="94" spans="1:23" x14ac:dyDescent="0.25">
      <c r="A94">
        <v>93</v>
      </c>
      <c r="B94" t="s">
        <v>191</v>
      </c>
      <c r="C94">
        <v>0.749082082795961</v>
      </c>
      <c r="D94">
        <v>0.12245906291214401</v>
      </c>
      <c r="E94">
        <v>6.1169999588628103</v>
      </c>
      <c r="F94" s="1">
        <v>9.5353391123498806E-10</v>
      </c>
      <c r="G94">
        <v>0.744618888857978</v>
      </c>
      <c r="H94">
        <v>0.12244690768465499</v>
      </c>
      <c r="I94">
        <v>6.0811571556844903</v>
      </c>
      <c r="J94" s="1">
        <v>1.1931827025353599E-9</v>
      </c>
      <c r="K94">
        <v>0.71466405299212599</v>
      </c>
      <c r="L94">
        <v>0.122389781004914</v>
      </c>
      <c r="M94">
        <v>5.8392461129040996</v>
      </c>
      <c r="N94" s="1">
        <v>5.24375590408675E-9</v>
      </c>
      <c r="O94">
        <v>0.57366511650178797</v>
      </c>
      <c r="P94">
        <v>0.122115473243191</v>
      </c>
      <c r="Q94">
        <v>4.6977266784148197</v>
      </c>
      <c r="R94" s="1">
        <v>2.6307314775884598E-6</v>
      </c>
      <c r="T94" t="str">
        <f t="shared" si="4"/>
        <v>***</v>
      </c>
      <c r="U94" t="str">
        <f t="shared" si="5"/>
        <v>***</v>
      </c>
      <c r="V94" t="str">
        <f t="shared" si="6"/>
        <v>***</v>
      </c>
      <c r="W94" t="str">
        <f t="shared" si="7"/>
        <v>***</v>
      </c>
    </row>
    <row r="95" spans="1:23" x14ac:dyDescent="0.25">
      <c r="A95">
        <v>94</v>
      </c>
      <c r="B95" t="s">
        <v>192</v>
      </c>
      <c r="C95">
        <v>0.61475126550064796</v>
      </c>
      <c r="D95">
        <v>0.13208912727612601</v>
      </c>
      <c r="E95">
        <v>4.6540641018510103</v>
      </c>
      <c r="F95" s="1">
        <v>3.2545555063755502E-6</v>
      </c>
      <c r="G95">
        <v>0.60984996150675896</v>
      </c>
      <c r="H95">
        <v>0.13207720290237701</v>
      </c>
      <c r="I95">
        <v>4.6173748997207502</v>
      </c>
      <c r="J95" s="1">
        <v>3.8862481382836604E-6</v>
      </c>
      <c r="K95">
        <v>0.58007214936941198</v>
      </c>
      <c r="L95">
        <v>0.13202308244366801</v>
      </c>
      <c r="M95">
        <v>4.3937176638556297</v>
      </c>
      <c r="N95" s="1">
        <v>1.11428513382648E-5</v>
      </c>
      <c r="O95">
        <v>0.43893445950691001</v>
      </c>
      <c r="P95">
        <v>0.13176138068625301</v>
      </c>
      <c r="Q95">
        <v>3.3312830908480802</v>
      </c>
      <c r="R95">
        <v>8.6446641296714598E-4</v>
      </c>
      <c r="T95" t="str">
        <f t="shared" si="4"/>
        <v>***</v>
      </c>
      <c r="U95" t="str">
        <f t="shared" si="5"/>
        <v>***</v>
      </c>
      <c r="V95" t="str">
        <f t="shared" si="6"/>
        <v>***</v>
      </c>
      <c r="W95" t="str">
        <f t="shared" si="7"/>
        <v>***</v>
      </c>
    </row>
    <row r="96" spans="1:23" x14ac:dyDescent="0.25">
      <c r="A96">
        <v>95</v>
      </c>
      <c r="B96" t="s">
        <v>193</v>
      </c>
      <c r="C96">
        <v>1.6052594397520199</v>
      </c>
      <c r="D96">
        <v>4.90535689569183E-2</v>
      </c>
      <c r="E96">
        <v>32.724620733750399</v>
      </c>
      <c r="F96" s="1">
        <v>6.9743914142535207E-235</v>
      </c>
      <c r="G96">
        <v>1.60401700071178</v>
      </c>
      <c r="H96">
        <v>4.9047706262572599E-2</v>
      </c>
      <c r="I96">
        <v>32.703201085996099</v>
      </c>
      <c r="J96" s="1">
        <v>1.4064010091189199E-234</v>
      </c>
      <c r="K96">
        <v>1.6007282555659601</v>
      </c>
      <c r="L96">
        <v>4.90300544204842E-2</v>
      </c>
      <c r="M96">
        <v>32.647898814022</v>
      </c>
      <c r="N96" s="1">
        <v>8.5827590290868897E-234</v>
      </c>
      <c r="O96">
        <v>1.5654742397566299</v>
      </c>
      <c r="P96">
        <v>4.8868106537605399E-2</v>
      </c>
      <c r="Q96">
        <v>32.034681731569798</v>
      </c>
      <c r="R96" s="1">
        <v>3.58818514101078E-225</v>
      </c>
      <c r="T96" t="str">
        <f t="shared" si="4"/>
        <v>***</v>
      </c>
      <c r="U96" t="str">
        <f t="shared" si="5"/>
        <v>***</v>
      </c>
      <c r="V96" t="str">
        <f t="shared" si="6"/>
        <v>***</v>
      </c>
      <c r="W96" t="str">
        <f t="shared" si="7"/>
        <v>***</v>
      </c>
    </row>
    <row r="97" spans="1:23" x14ac:dyDescent="0.25">
      <c r="A97">
        <v>96</v>
      </c>
      <c r="B97" t="s">
        <v>194</v>
      </c>
      <c r="C97">
        <v>1.91495069738927</v>
      </c>
      <c r="D97">
        <v>8.54609669398953E-2</v>
      </c>
      <c r="E97">
        <v>22.407313724124499</v>
      </c>
      <c r="F97" s="1">
        <v>3.3398654774282301E-111</v>
      </c>
      <c r="G97">
        <v>1.91014631493891</v>
      </c>
      <c r="H97">
        <v>8.5443408731375195E-2</v>
      </c>
      <c r="I97">
        <v>22.355689494366999</v>
      </c>
      <c r="J97" s="1">
        <v>1.06297401999031E-110</v>
      </c>
      <c r="K97">
        <v>1.8793879543691501</v>
      </c>
      <c r="L97">
        <v>8.5351001945778895E-2</v>
      </c>
      <c r="M97">
        <v>22.0195183597619</v>
      </c>
      <c r="N97" s="1">
        <v>1.8724318017139E-107</v>
      </c>
      <c r="O97">
        <v>1.73023490178698</v>
      </c>
      <c r="P97">
        <v>8.4910441450874105E-2</v>
      </c>
      <c r="Q97">
        <v>20.377174729306098</v>
      </c>
      <c r="R97" s="1">
        <v>2.66606302611602E-92</v>
      </c>
      <c r="T97" t="str">
        <f t="shared" si="4"/>
        <v>***</v>
      </c>
      <c r="U97" t="str">
        <f t="shared" si="5"/>
        <v>***</v>
      </c>
      <c r="V97" t="str">
        <f t="shared" si="6"/>
        <v>***</v>
      </c>
      <c r="W97" t="str">
        <f t="shared" si="7"/>
        <v>***</v>
      </c>
    </row>
    <row r="98" spans="1:23" x14ac:dyDescent="0.25">
      <c r="A98">
        <v>97</v>
      </c>
      <c r="B98" t="s">
        <v>195</v>
      </c>
      <c r="C98">
        <v>0.77517654203409103</v>
      </c>
      <c r="D98">
        <v>0.13429695505845901</v>
      </c>
      <c r="E98">
        <v>5.7721080995221303</v>
      </c>
      <c r="F98" s="1">
        <v>7.8285864143715706E-9</v>
      </c>
      <c r="G98">
        <v>0.770255473238879</v>
      </c>
      <c r="H98">
        <v>0.13428420439782199</v>
      </c>
      <c r="I98">
        <v>5.7360095082886096</v>
      </c>
      <c r="J98" s="1">
        <v>9.6933221945439196E-9</v>
      </c>
      <c r="K98">
        <v>0.73605085173971796</v>
      </c>
      <c r="L98">
        <v>0.134218390339646</v>
      </c>
      <c r="M98">
        <v>5.4839791318991997</v>
      </c>
      <c r="N98" s="1">
        <v>4.1586384952076702E-8</v>
      </c>
      <c r="O98">
        <v>0.59410295362655496</v>
      </c>
      <c r="P98">
        <v>0.13393252738323</v>
      </c>
      <c r="Q98">
        <v>4.4358376955480603</v>
      </c>
      <c r="R98" s="1">
        <v>9.17149322879534E-6</v>
      </c>
      <c r="T98" t="str">
        <f t="shared" si="4"/>
        <v>***</v>
      </c>
      <c r="U98" t="str">
        <f t="shared" si="5"/>
        <v>***</v>
      </c>
      <c r="V98" t="str">
        <f t="shared" si="6"/>
        <v>***</v>
      </c>
      <c r="W98" t="str">
        <f t="shared" si="7"/>
        <v>***</v>
      </c>
    </row>
    <row r="99" spans="1:23" x14ac:dyDescent="0.25">
      <c r="A99">
        <v>98</v>
      </c>
      <c r="B99" t="s">
        <v>196</v>
      </c>
      <c r="C99">
        <v>1.03508679236801</v>
      </c>
      <c r="D99">
        <v>0.12390021401484699</v>
      </c>
      <c r="E99">
        <v>8.3541969688928504</v>
      </c>
      <c r="F99" s="1">
        <v>6.5879338923764801E-17</v>
      </c>
      <c r="G99">
        <v>1.03004528859356</v>
      </c>
      <c r="H99">
        <v>0.123885978097333</v>
      </c>
      <c r="I99">
        <v>8.3144622532203698</v>
      </c>
      <c r="J99" s="1">
        <v>9.2169232486413096E-17</v>
      </c>
      <c r="K99">
        <v>0.99594567033921899</v>
      </c>
      <c r="L99">
        <v>0.123812137539227</v>
      </c>
      <c r="M99">
        <v>8.0440067519525407</v>
      </c>
      <c r="N99" s="1">
        <v>8.6947726788279296E-16</v>
      </c>
      <c r="O99">
        <v>0.84955145622366901</v>
      </c>
      <c r="P99">
        <v>0.123495423866284</v>
      </c>
      <c r="Q99">
        <v>6.8792140601382403</v>
      </c>
      <c r="R99" s="1">
        <v>6.0183668651775402E-12</v>
      </c>
      <c r="T99" t="str">
        <f t="shared" si="4"/>
        <v>***</v>
      </c>
      <c r="U99" t="str">
        <f t="shared" si="5"/>
        <v>***</v>
      </c>
      <c r="V99" t="str">
        <f t="shared" si="6"/>
        <v>***</v>
      </c>
      <c r="W99" t="str">
        <f t="shared" si="7"/>
        <v>***</v>
      </c>
    </row>
    <row r="100" spans="1:23" x14ac:dyDescent="0.25">
      <c r="A100">
        <v>99</v>
      </c>
      <c r="B100" t="s">
        <v>197</v>
      </c>
      <c r="C100">
        <v>0.62369052749405796</v>
      </c>
      <c r="D100">
        <v>0.15075009842436199</v>
      </c>
      <c r="E100">
        <v>4.1372478957749603</v>
      </c>
      <c r="F100" s="1">
        <v>3.5149630366846102E-5</v>
      </c>
      <c r="G100">
        <v>0.61876337154584504</v>
      </c>
      <c r="H100">
        <v>0.15073907758841901</v>
      </c>
      <c r="I100">
        <v>4.10486372508747</v>
      </c>
      <c r="J100" s="1">
        <v>4.0455329001400103E-5</v>
      </c>
      <c r="K100">
        <v>0.58194936441607603</v>
      </c>
      <c r="L100">
        <v>0.15067474771897801</v>
      </c>
      <c r="M100">
        <v>3.86228862650206</v>
      </c>
      <c r="N100">
        <v>1.12329743437908E-4</v>
      </c>
      <c r="O100">
        <v>0.434019458002605</v>
      </c>
      <c r="P100">
        <v>0.150405738232333</v>
      </c>
      <c r="Q100">
        <v>2.8856575759906802</v>
      </c>
      <c r="R100">
        <v>3.9059687496143499E-3</v>
      </c>
      <c r="T100" t="str">
        <f t="shared" si="4"/>
        <v>***</v>
      </c>
      <c r="U100" t="str">
        <f t="shared" si="5"/>
        <v>***</v>
      </c>
      <c r="V100" t="str">
        <f t="shared" si="6"/>
        <v>***</v>
      </c>
      <c r="W100" t="str">
        <f t="shared" si="7"/>
        <v>**</v>
      </c>
    </row>
    <row r="101" spans="1:23" x14ac:dyDescent="0.25">
      <c r="A101">
        <v>100</v>
      </c>
      <c r="B101" t="s">
        <v>198</v>
      </c>
      <c r="C101">
        <v>0.64694571378433297</v>
      </c>
      <c r="D101">
        <v>0.15220406473956399</v>
      </c>
      <c r="E101">
        <v>4.2505153518161398</v>
      </c>
      <c r="F101" s="1">
        <v>2.1327921602990701E-5</v>
      </c>
      <c r="G101">
        <v>0.64238220273887903</v>
      </c>
      <c r="H101">
        <v>0.152192657924554</v>
      </c>
      <c r="I101">
        <v>4.2208488339649497</v>
      </c>
      <c r="J101" s="1">
        <v>2.4338411229408802E-5</v>
      </c>
      <c r="K101">
        <v>0.60720510295335595</v>
      </c>
      <c r="L101">
        <v>0.15212767137265401</v>
      </c>
      <c r="M101">
        <v>3.9914178497213699</v>
      </c>
      <c r="N101" s="1">
        <v>6.56794401737314E-5</v>
      </c>
      <c r="O101">
        <v>0.45619652137131</v>
      </c>
      <c r="P101">
        <v>0.151854571323361</v>
      </c>
      <c r="Q101">
        <v>3.00416719362289</v>
      </c>
      <c r="R101">
        <v>2.6630893529755299E-3</v>
      </c>
      <c r="T101" t="str">
        <f t="shared" si="4"/>
        <v>***</v>
      </c>
      <c r="U101" t="str">
        <f t="shared" si="5"/>
        <v>***</v>
      </c>
      <c r="V101" t="str">
        <f t="shared" si="6"/>
        <v>***</v>
      </c>
      <c r="W101" t="str">
        <f t="shared" si="7"/>
        <v>**</v>
      </c>
    </row>
    <row r="102" spans="1:23" x14ac:dyDescent="0.25">
      <c r="A102">
        <v>101</v>
      </c>
      <c r="B102" t="s">
        <v>199</v>
      </c>
      <c r="C102">
        <v>0.86580155772668099</v>
      </c>
      <c r="D102">
        <v>0.14156354534485699</v>
      </c>
      <c r="E102">
        <v>6.11599233134163</v>
      </c>
      <c r="F102" s="1">
        <v>9.5957939831725503E-10</v>
      </c>
      <c r="G102">
        <v>0.860505053470354</v>
      </c>
      <c r="H102">
        <v>0.14154896601080799</v>
      </c>
      <c r="I102">
        <v>6.0792040925586797</v>
      </c>
      <c r="J102" s="1">
        <v>1.20780548805029E-9</v>
      </c>
      <c r="K102">
        <v>0.82487499027372901</v>
      </c>
      <c r="L102">
        <v>0.14147704945482401</v>
      </c>
      <c r="M102">
        <v>5.8304508996501498</v>
      </c>
      <c r="N102" s="1">
        <v>5.52778028188528E-9</v>
      </c>
      <c r="O102">
        <v>0.67291780502934795</v>
      </c>
      <c r="P102">
        <v>0.141174589482853</v>
      </c>
      <c r="Q102">
        <v>4.7665646310314198</v>
      </c>
      <c r="R102" s="1">
        <v>1.87393635840523E-6</v>
      </c>
      <c r="T102" t="str">
        <f t="shared" si="4"/>
        <v>***</v>
      </c>
      <c r="U102" t="str">
        <f t="shared" si="5"/>
        <v>***</v>
      </c>
      <c r="V102" t="str">
        <f t="shared" si="6"/>
        <v>***</v>
      </c>
      <c r="W102" t="str">
        <f t="shared" si="7"/>
        <v>***</v>
      </c>
    </row>
    <row r="103" spans="1:23" x14ac:dyDescent="0.25">
      <c r="A103">
        <v>102</v>
      </c>
      <c r="B103" t="s">
        <v>200</v>
      </c>
      <c r="C103">
        <v>0.93308452285448296</v>
      </c>
      <c r="D103">
        <v>0.14068383472975601</v>
      </c>
      <c r="E103">
        <v>6.6324928137399501</v>
      </c>
      <c r="F103" s="1">
        <v>3.3006441560519198E-11</v>
      </c>
      <c r="G103">
        <v>0.92746519357039903</v>
      </c>
      <c r="H103">
        <v>0.140668687694123</v>
      </c>
      <c r="I103">
        <v>6.5932597280435896</v>
      </c>
      <c r="J103" s="1">
        <v>4.3027286181001803E-11</v>
      </c>
      <c r="K103">
        <v>0.89081677700193995</v>
      </c>
      <c r="L103">
        <v>0.14059478448974799</v>
      </c>
      <c r="M103">
        <v>6.3360584834987197</v>
      </c>
      <c r="N103" s="1">
        <v>2.3571734537315498E-10</v>
      </c>
      <c r="O103">
        <v>0.73929017295242405</v>
      </c>
      <c r="P103">
        <v>0.140282864796236</v>
      </c>
      <c r="Q103">
        <v>5.2699962609564803</v>
      </c>
      <c r="R103" s="1">
        <v>1.36426537873031E-7</v>
      </c>
      <c r="T103" t="str">
        <f t="shared" si="4"/>
        <v>***</v>
      </c>
      <c r="U103" t="str">
        <f t="shared" si="5"/>
        <v>***</v>
      </c>
      <c r="V103" t="str">
        <f t="shared" si="6"/>
        <v>***</v>
      </c>
      <c r="W103" t="str">
        <f t="shared" si="7"/>
        <v>***</v>
      </c>
    </row>
    <row r="104" spans="1:23" x14ac:dyDescent="0.25">
      <c r="A104">
        <v>103</v>
      </c>
      <c r="B104" t="s">
        <v>201</v>
      </c>
      <c r="C104">
        <v>0.83528140945353602</v>
      </c>
      <c r="D104">
        <v>0.149982646966699</v>
      </c>
      <c r="E104">
        <v>5.5691870116080597</v>
      </c>
      <c r="F104" s="1">
        <v>2.5593067786050699E-8</v>
      </c>
      <c r="G104">
        <v>0.82962015182039595</v>
      </c>
      <c r="H104">
        <v>0.149967234851101</v>
      </c>
      <c r="I104">
        <v>5.5320093928790799</v>
      </c>
      <c r="J104" s="1">
        <v>3.1658294697622197E-8</v>
      </c>
      <c r="K104">
        <v>0.79358628421313104</v>
      </c>
      <c r="L104">
        <v>0.149896774027829</v>
      </c>
      <c r="M104">
        <v>5.29421856714408</v>
      </c>
      <c r="N104" s="1">
        <v>1.19526407844495E-7</v>
      </c>
      <c r="O104">
        <v>0.64130943276188701</v>
      </c>
      <c r="P104">
        <v>0.14959504132634099</v>
      </c>
      <c r="Q104">
        <v>4.28696985592505</v>
      </c>
      <c r="R104" s="1">
        <v>1.8112686061383399E-5</v>
      </c>
      <c r="T104" t="str">
        <f t="shared" si="4"/>
        <v>***</v>
      </c>
      <c r="U104" t="str">
        <f t="shared" si="5"/>
        <v>***</v>
      </c>
      <c r="V104" t="str">
        <f t="shared" si="6"/>
        <v>***</v>
      </c>
      <c r="W104" t="str">
        <f t="shared" si="7"/>
        <v>***</v>
      </c>
    </row>
    <row r="105" spans="1:23" x14ac:dyDescent="0.25">
      <c r="A105">
        <v>104</v>
      </c>
      <c r="B105" t="s">
        <v>202</v>
      </c>
      <c r="C105">
        <v>0.49406807207600201</v>
      </c>
      <c r="D105">
        <v>0.17744781875319801</v>
      </c>
      <c r="E105">
        <v>2.78430062171218</v>
      </c>
      <c r="F105">
        <v>5.3643289664647804E-3</v>
      </c>
      <c r="G105">
        <v>0.488033249210443</v>
      </c>
      <c r="H105">
        <v>0.17743445517272299</v>
      </c>
      <c r="I105">
        <v>2.7504987615588501</v>
      </c>
      <c r="J105">
        <v>5.9504616497165798E-3</v>
      </c>
      <c r="K105">
        <v>0.45344807263814202</v>
      </c>
      <c r="L105">
        <v>0.177377163406678</v>
      </c>
      <c r="M105">
        <v>2.5564061569668199</v>
      </c>
      <c r="N105">
        <v>1.0575959351833201E-2</v>
      </c>
      <c r="O105">
        <v>0.29926925798711801</v>
      </c>
      <c r="P105">
        <v>0.17712014592795799</v>
      </c>
      <c r="Q105">
        <v>1.6896398567153601</v>
      </c>
      <c r="R105">
        <v>9.1096875919216502E-2</v>
      </c>
      <c r="T105" t="str">
        <f t="shared" si="4"/>
        <v>**</v>
      </c>
      <c r="U105" t="str">
        <f t="shared" si="5"/>
        <v>**</v>
      </c>
      <c r="V105" t="str">
        <f t="shared" si="6"/>
        <v>*</v>
      </c>
      <c r="W105" t="str">
        <f t="shared" si="7"/>
        <v>^</v>
      </c>
    </row>
    <row r="106" spans="1:23" x14ac:dyDescent="0.25">
      <c r="A106">
        <v>105</v>
      </c>
      <c r="B106" t="s">
        <v>203</v>
      </c>
      <c r="C106">
        <v>0.81343055837298095</v>
      </c>
      <c r="D106">
        <v>0.15716660327301099</v>
      </c>
      <c r="E106">
        <v>5.1755941875258804</v>
      </c>
      <c r="F106" s="1">
        <v>2.2718678316487601E-7</v>
      </c>
      <c r="G106">
        <v>0.80708637949006401</v>
      </c>
      <c r="H106">
        <v>0.15715179346564601</v>
      </c>
      <c r="I106">
        <v>5.1357121779618504</v>
      </c>
      <c r="J106" s="1">
        <v>2.81077557202598E-7</v>
      </c>
      <c r="K106">
        <v>0.77382284912090005</v>
      </c>
      <c r="L106">
        <v>0.157084697720515</v>
      </c>
      <c r="M106">
        <v>4.9261504166222698</v>
      </c>
      <c r="N106" s="1">
        <v>8.38654475365256E-7</v>
      </c>
      <c r="O106">
        <v>0.61893011249363505</v>
      </c>
      <c r="P106">
        <v>0.15678077592860001</v>
      </c>
      <c r="Q106">
        <v>3.94774237356437</v>
      </c>
      <c r="R106" s="1">
        <v>7.8891633112072494E-5</v>
      </c>
      <c r="T106" t="str">
        <f t="shared" si="4"/>
        <v>***</v>
      </c>
      <c r="U106" t="str">
        <f t="shared" si="5"/>
        <v>***</v>
      </c>
      <c r="V106" t="str">
        <f t="shared" si="6"/>
        <v>***</v>
      </c>
      <c r="W106" t="str">
        <f t="shared" si="7"/>
        <v>***</v>
      </c>
    </row>
    <row r="107" spans="1:23" x14ac:dyDescent="0.25">
      <c r="A107">
        <v>106</v>
      </c>
      <c r="B107" t="s">
        <v>204</v>
      </c>
      <c r="C107">
        <v>1.8053205581159699</v>
      </c>
      <c r="D107">
        <v>4.94972046623307E-2</v>
      </c>
      <c r="E107">
        <v>36.473182080318402</v>
      </c>
      <c r="F107" s="1">
        <v>2.9524567399235701E-291</v>
      </c>
      <c r="G107">
        <v>1.8039438469512701</v>
      </c>
      <c r="H107">
        <v>4.9490312150715698E-2</v>
      </c>
      <c r="I107">
        <v>36.4504439062258</v>
      </c>
      <c r="J107" s="1">
        <v>6.76887805422999E-291</v>
      </c>
      <c r="K107">
        <v>1.7980493820558501</v>
      </c>
      <c r="L107">
        <v>4.9468727258172203E-2</v>
      </c>
      <c r="M107">
        <v>36.347193099834897</v>
      </c>
      <c r="N107" s="1">
        <v>2.91015083931886E-289</v>
      </c>
      <c r="O107">
        <v>1.7478868601235</v>
      </c>
      <c r="P107">
        <v>4.9277060349603802E-2</v>
      </c>
      <c r="Q107">
        <v>35.470599254964498</v>
      </c>
      <c r="R107" s="1">
        <v>1.39641196973446E-275</v>
      </c>
      <c r="T107" t="str">
        <f t="shared" si="4"/>
        <v>***</v>
      </c>
      <c r="U107" t="str">
        <f t="shared" si="5"/>
        <v>***</v>
      </c>
      <c r="V107" t="str">
        <f t="shared" si="6"/>
        <v>***</v>
      </c>
      <c r="W107" t="str">
        <f t="shared" si="7"/>
        <v>***</v>
      </c>
    </row>
    <row r="108" spans="1:23" x14ac:dyDescent="0.25">
      <c r="A108">
        <v>107</v>
      </c>
      <c r="B108" t="s">
        <v>205</v>
      </c>
      <c r="C108">
        <v>1.7814195475955801</v>
      </c>
      <c r="D108">
        <v>0.11105329592391</v>
      </c>
      <c r="E108">
        <v>16.041122712973401</v>
      </c>
      <c r="F108" s="1">
        <v>6.5951221345602597E-58</v>
      </c>
      <c r="G108">
        <v>1.77569326082775</v>
      </c>
      <c r="H108">
        <v>0.11103247520585401</v>
      </c>
      <c r="I108">
        <v>15.992557650683899</v>
      </c>
      <c r="J108" s="1">
        <v>1.4399566224901599E-57</v>
      </c>
      <c r="K108">
        <v>1.74124091146642</v>
      </c>
      <c r="L108">
        <v>0.110927827511437</v>
      </c>
      <c r="M108">
        <v>15.697061328338799</v>
      </c>
      <c r="N108" s="1">
        <v>1.5841214584843801E-55</v>
      </c>
      <c r="O108">
        <v>1.5810711519859</v>
      </c>
      <c r="P108">
        <v>0.11047049167989299</v>
      </c>
      <c r="Q108">
        <v>14.3121581876119</v>
      </c>
      <c r="R108" s="1">
        <v>1.8372204755680298E-46</v>
      </c>
      <c r="T108" t="str">
        <f t="shared" si="4"/>
        <v>***</v>
      </c>
      <c r="U108" t="str">
        <f t="shared" si="5"/>
        <v>***</v>
      </c>
      <c r="V108" t="str">
        <f t="shared" si="6"/>
        <v>***</v>
      </c>
      <c r="W108" t="str">
        <f t="shared" si="7"/>
        <v>***</v>
      </c>
    </row>
    <row r="109" spans="1:23" x14ac:dyDescent="0.25">
      <c r="A109">
        <v>108</v>
      </c>
      <c r="B109" t="s">
        <v>206</v>
      </c>
      <c r="C109">
        <v>0.79378466530318903</v>
      </c>
      <c r="D109">
        <v>0.17159477732540501</v>
      </c>
      <c r="E109">
        <v>4.6259255536541799</v>
      </c>
      <c r="F109" s="1">
        <v>3.7292924410073002E-6</v>
      </c>
      <c r="G109">
        <v>0.78759241519864098</v>
      </c>
      <c r="H109">
        <v>0.17157831299710399</v>
      </c>
      <c r="I109">
        <v>4.5902795140079</v>
      </c>
      <c r="J109" s="1">
        <v>4.4265283128557397E-6</v>
      </c>
      <c r="K109">
        <v>0.749634377437156</v>
      </c>
      <c r="L109">
        <v>0.171505873819562</v>
      </c>
      <c r="M109">
        <v>4.37089623079516</v>
      </c>
      <c r="N109" s="1">
        <v>1.23737591910361E-5</v>
      </c>
      <c r="O109">
        <v>0.58790303584175796</v>
      </c>
      <c r="P109">
        <v>0.171205792396425</v>
      </c>
      <c r="Q109">
        <v>3.4338968770430101</v>
      </c>
      <c r="R109">
        <v>5.9497050132452205E-4</v>
      </c>
      <c r="T109" t="str">
        <f t="shared" si="4"/>
        <v>***</v>
      </c>
      <c r="U109" t="str">
        <f t="shared" si="5"/>
        <v>***</v>
      </c>
      <c r="V109" t="str">
        <f t="shared" si="6"/>
        <v>***</v>
      </c>
      <c r="W109" t="str">
        <f t="shared" si="7"/>
        <v>***</v>
      </c>
    </row>
    <row r="110" spans="1:23" x14ac:dyDescent="0.25">
      <c r="A110">
        <v>109</v>
      </c>
      <c r="B110" t="s">
        <v>207</v>
      </c>
      <c r="C110">
        <v>0.75657783572241799</v>
      </c>
      <c r="D110">
        <v>0.178183457810621</v>
      </c>
      <c r="E110">
        <v>4.2460610261954397</v>
      </c>
      <c r="F110" s="1">
        <v>2.17561397282333E-5</v>
      </c>
      <c r="G110">
        <v>0.75030776383776399</v>
      </c>
      <c r="H110">
        <v>0.17816762676648201</v>
      </c>
      <c r="I110">
        <v>4.2112463271521596</v>
      </c>
      <c r="J110" s="1">
        <v>2.5396563202537001E-5</v>
      </c>
      <c r="K110">
        <v>0.71092927293842101</v>
      </c>
      <c r="L110">
        <v>0.178095273011874</v>
      </c>
      <c r="M110">
        <v>3.9918480761194601</v>
      </c>
      <c r="N110" s="1">
        <v>6.5560370506171305E-5</v>
      </c>
      <c r="O110">
        <v>0.54717652120070404</v>
      </c>
      <c r="P110">
        <v>0.17779703970008501</v>
      </c>
      <c r="Q110">
        <v>3.0775344860842599</v>
      </c>
      <c r="R110">
        <v>2.0872068628205701E-3</v>
      </c>
      <c r="T110" t="str">
        <f t="shared" si="4"/>
        <v>***</v>
      </c>
      <c r="U110" t="str">
        <f t="shared" si="5"/>
        <v>***</v>
      </c>
      <c r="V110" t="str">
        <f t="shared" si="6"/>
        <v>***</v>
      </c>
      <c r="W110" t="str">
        <f t="shared" si="7"/>
        <v>**</v>
      </c>
    </row>
    <row r="111" spans="1:23" x14ac:dyDescent="0.25">
      <c r="A111">
        <v>110</v>
      </c>
      <c r="B111" t="s">
        <v>208</v>
      </c>
      <c r="C111">
        <v>1.0167133015599099</v>
      </c>
      <c r="D111">
        <v>0.16277204084476801</v>
      </c>
      <c r="E111">
        <v>6.2462404248499004</v>
      </c>
      <c r="F111" s="1">
        <v>4.2044983203289799E-10</v>
      </c>
      <c r="G111">
        <v>1.01051647039946</v>
      </c>
      <c r="H111">
        <v>0.16275487191052301</v>
      </c>
      <c r="I111">
        <v>6.2088247100523102</v>
      </c>
      <c r="J111" s="1">
        <v>5.3382326361551099E-10</v>
      </c>
      <c r="K111">
        <v>0.971152048567828</v>
      </c>
      <c r="L111">
        <v>0.16267197419663099</v>
      </c>
      <c r="M111">
        <v>5.9700022291113299</v>
      </c>
      <c r="N111" s="1">
        <v>2.3725034574660198E-9</v>
      </c>
      <c r="O111">
        <v>0.80637272529577297</v>
      </c>
      <c r="P111">
        <v>0.162341099082422</v>
      </c>
      <c r="Q111">
        <v>4.9671508315116801</v>
      </c>
      <c r="R111" s="1">
        <v>6.7943742345418195E-7</v>
      </c>
      <c r="T111" t="str">
        <f t="shared" si="4"/>
        <v>***</v>
      </c>
      <c r="U111" t="str">
        <f t="shared" si="5"/>
        <v>***</v>
      </c>
      <c r="V111" t="str">
        <f t="shared" si="6"/>
        <v>***</v>
      </c>
      <c r="W111" t="str">
        <f t="shared" si="7"/>
        <v>***</v>
      </c>
    </row>
    <row r="112" spans="1:23" x14ac:dyDescent="0.25">
      <c r="A112">
        <v>111</v>
      </c>
      <c r="B112" t="s">
        <v>209</v>
      </c>
      <c r="C112">
        <v>0.79379574408014997</v>
      </c>
      <c r="D112">
        <v>0.183288819691728</v>
      </c>
      <c r="E112">
        <v>4.3308465045234499</v>
      </c>
      <c r="F112" s="1">
        <v>1.48537202624607E-5</v>
      </c>
      <c r="G112">
        <v>0.78791861764916205</v>
      </c>
      <c r="H112">
        <v>0.18327449395228201</v>
      </c>
      <c r="I112">
        <v>4.2991176822144599</v>
      </c>
      <c r="J112" s="1">
        <v>1.7147940671294199E-5</v>
      </c>
      <c r="K112">
        <v>0.749556959916861</v>
      </c>
      <c r="L112">
        <v>0.18320173938322601</v>
      </c>
      <c r="M112">
        <v>4.0914292759465498</v>
      </c>
      <c r="N112" s="1">
        <v>4.2872269713397699E-5</v>
      </c>
      <c r="O112">
        <v>0.58414805845317297</v>
      </c>
      <c r="P112">
        <v>0.18289899939979201</v>
      </c>
      <c r="Q112">
        <v>3.19382861781712</v>
      </c>
      <c r="R112">
        <v>1.40399440824787E-3</v>
      </c>
      <c r="T112" t="str">
        <f t="shared" si="4"/>
        <v>***</v>
      </c>
      <c r="U112" t="str">
        <f t="shared" si="5"/>
        <v>***</v>
      </c>
      <c r="V112" t="str">
        <f t="shared" si="6"/>
        <v>***</v>
      </c>
      <c r="W112" t="str">
        <f t="shared" si="7"/>
        <v>**</v>
      </c>
    </row>
    <row r="113" spans="1:23" x14ac:dyDescent="0.25">
      <c r="A113">
        <v>112</v>
      </c>
      <c r="B113" t="s">
        <v>210</v>
      </c>
      <c r="C113">
        <v>1.2570837857284001</v>
      </c>
      <c r="D113">
        <v>0.154230285028256</v>
      </c>
      <c r="E113">
        <v>8.1506935262299098</v>
      </c>
      <c r="F113" s="1">
        <v>3.6184307414944102E-16</v>
      </c>
      <c r="G113">
        <v>1.2511346047565199</v>
      </c>
      <c r="H113">
        <v>0.154213966864063</v>
      </c>
      <c r="I113">
        <v>8.1129785466148601</v>
      </c>
      <c r="J113" s="1">
        <v>4.9393794477438802E-16</v>
      </c>
      <c r="K113">
        <v>1.2113982513882</v>
      </c>
      <c r="L113">
        <v>0.15412097583734199</v>
      </c>
      <c r="M113">
        <v>7.8600478929403197</v>
      </c>
      <c r="N113" s="1">
        <v>3.8398661475676796E-15</v>
      </c>
      <c r="O113">
        <v>1.04225176041009</v>
      </c>
      <c r="P113">
        <v>0.15374203185074301</v>
      </c>
      <c r="Q113">
        <v>6.7792245742005797</v>
      </c>
      <c r="R113" s="1">
        <v>1.20822595034714E-11</v>
      </c>
      <c r="T113" t="str">
        <f t="shared" si="4"/>
        <v>***</v>
      </c>
      <c r="U113" t="str">
        <f t="shared" si="5"/>
        <v>***</v>
      </c>
      <c r="V113" t="str">
        <f t="shared" si="6"/>
        <v>***</v>
      </c>
      <c r="W113" t="str">
        <f t="shared" si="7"/>
        <v>***</v>
      </c>
    </row>
    <row r="114" spans="1:23" x14ac:dyDescent="0.25">
      <c r="A114">
        <v>113</v>
      </c>
      <c r="B114" t="s">
        <v>211</v>
      </c>
      <c r="C114">
        <v>0.80805789960726804</v>
      </c>
      <c r="D114">
        <v>0.19176525070820999</v>
      </c>
      <c r="E114">
        <v>4.2137868911235197</v>
      </c>
      <c r="F114" s="1">
        <v>2.5112424726800401E-5</v>
      </c>
      <c r="G114">
        <v>0.80155883387574101</v>
      </c>
      <c r="H114">
        <v>0.191750823611677</v>
      </c>
      <c r="I114">
        <v>4.1802106440961699</v>
      </c>
      <c r="J114" s="1">
        <v>2.9123918846533601E-5</v>
      </c>
      <c r="K114">
        <v>0.761916190361557</v>
      </c>
      <c r="L114">
        <v>0.19167401682580101</v>
      </c>
      <c r="M114">
        <v>3.97506246792965</v>
      </c>
      <c r="N114" s="1">
        <v>7.0360785526513001E-5</v>
      </c>
      <c r="O114">
        <v>0.59410730340707496</v>
      </c>
      <c r="P114">
        <v>0.191357148086576</v>
      </c>
      <c r="Q114">
        <v>3.1047040016413798</v>
      </c>
      <c r="R114">
        <v>1.9046952984503301E-3</v>
      </c>
      <c r="T114" t="str">
        <f t="shared" si="4"/>
        <v>***</v>
      </c>
      <c r="U114" t="str">
        <f t="shared" si="5"/>
        <v>***</v>
      </c>
      <c r="V114" t="str">
        <f t="shared" si="6"/>
        <v>***</v>
      </c>
      <c r="W114" t="str">
        <f t="shared" si="7"/>
        <v>**</v>
      </c>
    </row>
    <row r="115" spans="1:23" x14ac:dyDescent="0.25">
      <c r="A115">
        <v>114</v>
      </c>
      <c r="B115" t="s">
        <v>212</v>
      </c>
      <c r="C115">
        <v>1.10464722347384</v>
      </c>
      <c r="D115">
        <v>0.17273243492429899</v>
      </c>
      <c r="E115">
        <v>6.3951349030537203</v>
      </c>
      <c r="F115" s="1">
        <v>1.6040567353583299E-10</v>
      </c>
      <c r="G115">
        <v>1.09780960518298</v>
      </c>
      <c r="H115">
        <v>0.17271553715626001</v>
      </c>
      <c r="I115">
        <v>6.3561716754513</v>
      </c>
      <c r="J115" s="1">
        <v>2.0684385226039401E-10</v>
      </c>
      <c r="K115">
        <v>1.0586421061168501</v>
      </c>
      <c r="L115">
        <v>0.172623448464264</v>
      </c>
      <c r="M115">
        <v>6.1326668858432196</v>
      </c>
      <c r="N115" s="1">
        <v>8.6417977025957798E-10</v>
      </c>
      <c r="O115">
        <v>0.88528457698028895</v>
      </c>
      <c r="P115">
        <v>0.17225633475166799</v>
      </c>
      <c r="Q115">
        <v>5.1393440958589496</v>
      </c>
      <c r="R115" s="1">
        <v>2.7569912812426002E-7</v>
      </c>
      <c r="T115" t="str">
        <f t="shared" si="4"/>
        <v>***</v>
      </c>
      <c r="U115" t="str">
        <f t="shared" si="5"/>
        <v>***</v>
      </c>
      <c r="V115" t="str">
        <f t="shared" si="6"/>
        <v>***</v>
      </c>
      <c r="W115" t="str">
        <f t="shared" si="7"/>
        <v>***</v>
      </c>
    </row>
    <row r="116" spans="1:23" x14ac:dyDescent="0.25">
      <c r="A116">
        <v>115</v>
      </c>
      <c r="B116" t="s">
        <v>213</v>
      </c>
      <c r="C116">
        <v>1.13692640324659</v>
      </c>
      <c r="D116">
        <v>0.17503380461328</v>
      </c>
      <c r="E116">
        <v>6.4954675798684303</v>
      </c>
      <c r="F116" s="1">
        <v>8.2775912447702695E-11</v>
      </c>
      <c r="G116">
        <v>1.13033838537555</v>
      </c>
      <c r="H116">
        <v>0.17501558177669299</v>
      </c>
      <c r="I116">
        <v>6.4585014311341702</v>
      </c>
      <c r="J116" s="1">
        <v>1.05744863487726E-10</v>
      </c>
      <c r="K116">
        <v>1.0908538221150299</v>
      </c>
      <c r="L116">
        <v>0.17491590868088899</v>
      </c>
      <c r="M116">
        <v>6.2364471610478596</v>
      </c>
      <c r="N116" s="1">
        <v>4.4762041181566301E-10</v>
      </c>
      <c r="O116">
        <v>0.91518271260621098</v>
      </c>
      <c r="P116">
        <v>0.174538369823836</v>
      </c>
      <c r="Q116">
        <v>5.24344712013706</v>
      </c>
      <c r="R116" s="1">
        <v>1.5760399270445701E-7</v>
      </c>
      <c r="T116" t="str">
        <f t="shared" si="4"/>
        <v>***</v>
      </c>
      <c r="U116" t="str">
        <f t="shared" si="5"/>
        <v>***</v>
      </c>
      <c r="V116" t="str">
        <f t="shared" si="6"/>
        <v>***</v>
      </c>
      <c r="W116" t="str">
        <f t="shared" si="7"/>
        <v>***</v>
      </c>
    </row>
    <row r="117" spans="1:23" x14ac:dyDescent="0.25">
      <c r="A117">
        <v>116</v>
      </c>
      <c r="B117" t="s">
        <v>214</v>
      </c>
      <c r="C117">
        <v>1.4339417048362799</v>
      </c>
      <c r="D117">
        <v>0.159579447145966</v>
      </c>
      <c r="E117">
        <v>8.9857543091039194</v>
      </c>
      <c r="F117" s="1">
        <v>2.5696552308585699E-19</v>
      </c>
      <c r="G117">
        <v>1.4271711721015601</v>
      </c>
      <c r="H117">
        <v>0.15955784996171399</v>
      </c>
      <c r="I117">
        <v>8.9445374981174695</v>
      </c>
      <c r="J117" s="1">
        <v>3.7351054381488399E-19</v>
      </c>
      <c r="K117">
        <v>1.3882616298553001</v>
      </c>
      <c r="L117">
        <v>0.15944741581671301</v>
      </c>
      <c r="M117">
        <v>8.7067051086680607</v>
      </c>
      <c r="N117" s="1">
        <v>3.1283560216765901E-18</v>
      </c>
      <c r="O117">
        <v>1.2077992947873</v>
      </c>
      <c r="P117">
        <v>0.15901840451799101</v>
      </c>
      <c r="Q117">
        <v>7.5953428060627202</v>
      </c>
      <c r="R117" s="1">
        <v>3.0697867518044499E-14</v>
      </c>
      <c r="T117" t="str">
        <f t="shared" si="4"/>
        <v>***</v>
      </c>
      <c r="U117" t="str">
        <f t="shared" si="5"/>
        <v>***</v>
      </c>
      <c r="V117" t="str">
        <f t="shared" si="6"/>
        <v>***</v>
      </c>
      <c r="W117" t="str">
        <f t="shared" si="7"/>
        <v>***</v>
      </c>
    </row>
    <row r="118" spans="1:23" x14ac:dyDescent="0.25">
      <c r="A118">
        <v>117</v>
      </c>
      <c r="B118" t="s">
        <v>215</v>
      </c>
      <c r="C118">
        <v>1.23998469645071</v>
      </c>
      <c r="D118">
        <v>5.51082913118697E-2</v>
      </c>
      <c r="E118">
        <v>22.500873587848499</v>
      </c>
      <c r="F118" s="1">
        <v>4.0696757340335802E-112</v>
      </c>
      <c r="G118">
        <v>1.2382801972959501</v>
      </c>
      <c r="H118">
        <v>5.5101125009275997E-2</v>
      </c>
      <c r="I118">
        <v>22.472865973017502</v>
      </c>
      <c r="J118" s="1">
        <v>7.6492495365029196E-112</v>
      </c>
      <c r="K118">
        <v>1.2292534374397199</v>
      </c>
      <c r="L118">
        <v>5.5076580882440697E-2</v>
      </c>
      <c r="M118">
        <v>22.318985996308001</v>
      </c>
      <c r="N118" s="1">
        <v>2.4170933325982299E-110</v>
      </c>
      <c r="O118">
        <v>1.16936316417437</v>
      </c>
      <c r="P118">
        <v>5.4882818748751797E-2</v>
      </c>
      <c r="Q118">
        <v>21.3065434836282</v>
      </c>
      <c r="R118" s="1">
        <v>9.8719796417128305E-101</v>
      </c>
      <c r="T118" t="str">
        <f t="shared" si="4"/>
        <v>***</v>
      </c>
      <c r="U118" t="str">
        <f t="shared" si="5"/>
        <v>***</v>
      </c>
      <c r="V118" t="str">
        <f t="shared" si="6"/>
        <v>***</v>
      </c>
      <c r="W118" t="str">
        <f t="shared" si="7"/>
        <v>***</v>
      </c>
    </row>
    <row r="119" spans="1:23" x14ac:dyDescent="0.25">
      <c r="A119">
        <v>118</v>
      </c>
      <c r="B119" t="s">
        <v>216</v>
      </c>
      <c r="C119">
        <v>1.90281412317639</v>
      </c>
      <c r="D119">
        <v>0.13895189890653001</v>
      </c>
      <c r="E119">
        <v>13.6940490784971</v>
      </c>
      <c r="F119" s="1">
        <v>1.1019351140277999E-42</v>
      </c>
      <c r="G119">
        <v>1.8961099428406001</v>
      </c>
      <c r="H119">
        <v>0.13892400287693099</v>
      </c>
      <c r="I119">
        <v>13.6485409545844</v>
      </c>
      <c r="J119" s="1">
        <v>2.0596104275271601E-42</v>
      </c>
      <c r="K119">
        <v>1.8558023739120799</v>
      </c>
      <c r="L119">
        <v>0.13879019537641199</v>
      </c>
      <c r="M119">
        <v>13.371278633040101</v>
      </c>
      <c r="N119" s="1">
        <v>8.8997688968430896E-41</v>
      </c>
      <c r="O119">
        <v>1.6704890694399099</v>
      </c>
      <c r="P119">
        <v>0.138251574014635</v>
      </c>
      <c r="Q119">
        <v>12.082966008495999</v>
      </c>
      <c r="R119" s="1">
        <v>1.29946201199355E-33</v>
      </c>
      <c r="T119" t="str">
        <f t="shared" si="4"/>
        <v>***</v>
      </c>
      <c r="U119" t="str">
        <f t="shared" si="5"/>
        <v>***</v>
      </c>
      <c r="V119" t="str">
        <f t="shared" si="6"/>
        <v>***</v>
      </c>
      <c r="W119" t="str">
        <f t="shared" si="7"/>
        <v>***</v>
      </c>
    </row>
    <row r="120" spans="1:23" x14ac:dyDescent="0.25">
      <c r="A120">
        <v>119</v>
      </c>
      <c r="B120" t="s">
        <v>217</v>
      </c>
      <c r="C120">
        <v>1.00338249549384</v>
      </c>
      <c r="D120">
        <v>0.20984052410335</v>
      </c>
      <c r="E120">
        <v>4.7816431062650802</v>
      </c>
      <c r="F120" s="1">
        <v>1.7386816121440301E-6</v>
      </c>
      <c r="G120">
        <v>0.99682596424956704</v>
      </c>
      <c r="H120">
        <v>0.209818244930746</v>
      </c>
      <c r="I120">
        <v>4.7509022133827701</v>
      </c>
      <c r="J120" s="1">
        <v>2.02511052737308E-6</v>
      </c>
      <c r="K120">
        <v>0.95409569648744497</v>
      </c>
      <c r="L120">
        <v>0.20972739218964701</v>
      </c>
      <c r="M120">
        <v>4.5492183282606096</v>
      </c>
      <c r="N120" s="1">
        <v>5.3845554970875797E-6</v>
      </c>
      <c r="O120">
        <v>0.766323182235644</v>
      </c>
      <c r="P120">
        <v>0.209347004983547</v>
      </c>
      <c r="Q120">
        <v>3.6605404614977499</v>
      </c>
      <c r="R120">
        <v>2.51683803976093E-4</v>
      </c>
      <c r="T120" t="str">
        <f t="shared" si="4"/>
        <v>***</v>
      </c>
      <c r="U120" t="str">
        <f t="shared" si="5"/>
        <v>***</v>
      </c>
      <c r="V120" t="str">
        <f t="shared" si="6"/>
        <v>***</v>
      </c>
      <c r="W120" t="str">
        <f t="shared" si="7"/>
        <v>***</v>
      </c>
    </row>
    <row r="121" spans="1:23" x14ac:dyDescent="0.25">
      <c r="A121">
        <v>120</v>
      </c>
      <c r="B121" t="s">
        <v>218</v>
      </c>
      <c r="C121">
        <v>1.43933670953698</v>
      </c>
      <c r="D121">
        <v>0.178730948540061</v>
      </c>
      <c r="E121">
        <v>8.0530916514123607</v>
      </c>
      <c r="F121" s="1">
        <v>8.0728405501975804E-16</v>
      </c>
      <c r="G121">
        <v>1.43250880031963</v>
      </c>
      <c r="H121">
        <v>0.178705533515996</v>
      </c>
      <c r="I121">
        <v>8.0160293424344804</v>
      </c>
      <c r="J121" s="1">
        <v>1.0921842532797499E-15</v>
      </c>
      <c r="K121">
        <v>1.3880894861416999</v>
      </c>
      <c r="L121">
        <v>0.17859615027037501</v>
      </c>
      <c r="M121">
        <v>7.7722251237794104</v>
      </c>
      <c r="N121" s="1">
        <v>7.7119227653044005E-15</v>
      </c>
      <c r="O121">
        <v>1.2000123061808701</v>
      </c>
      <c r="P121">
        <v>0.178139796486805</v>
      </c>
      <c r="Q121">
        <v>6.7363516173645097</v>
      </c>
      <c r="R121" s="1">
        <v>1.62412986605775E-11</v>
      </c>
      <c r="T121" t="str">
        <f t="shared" si="4"/>
        <v>***</v>
      </c>
      <c r="U121" t="str">
        <f t="shared" si="5"/>
        <v>***</v>
      </c>
      <c r="V121" t="str">
        <f t="shared" si="6"/>
        <v>***</v>
      </c>
      <c r="W121" t="str">
        <f t="shared" si="7"/>
        <v>***</v>
      </c>
    </row>
    <row r="122" spans="1:23" x14ac:dyDescent="0.25">
      <c r="A122">
        <v>121</v>
      </c>
      <c r="B122" t="s">
        <v>219</v>
      </c>
      <c r="C122">
        <v>0.90088430093953398</v>
      </c>
      <c r="D122">
        <v>0.23294526075757599</v>
      </c>
      <c r="E122">
        <v>3.86736479638913</v>
      </c>
      <c r="F122">
        <v>1.1001778921049801E-4</v>
      </c>
      <c r="G122">
        <v>0.89360005945771304</v>
      </c>
      <c r="H122">
        <v>0.23292364201586699</v>
      </c>
      <c r="I122">
        <v>3.8364506570648498</v>
      </c>
      <c r="J122">
        <v>1.2482526142391801E-4</v>
      </c>
      <c r="K122">
        <v>0.84564025421905697</v>
      </c>
      <c r="L122">
        <v>0.23284495476551401</v>
      </c>
      <c r="M122">
        <v>3.6317740063152999</v>
      </c>
      <c r="N122">
        <v>2.8147957436145402E-4</v>
      </c>
      <c r="O122">
        <v>0.65345421144143201</v>
      </c>
      <c r="P122">
        <v>0.23247786667276901</v>
      </c>
      <c r="Q122">
        <v>2.8108233303827701</v>
      </c>
      <c r="R122">
        <v>4.9414911100985198E-3</v>
      </c>
      <c r="T122" t="str">
        <f t="shared" si="4"/>
        <v>***</v>
      </c>
      <c r="U122" t="str">
        <f t="shared" si="5"/>
        <v>***</v>
      </c>
      <c r="V122" t="str">
        <f t="shared" si="6"/>
        <v>***</v>
      </c>
      <c r="W122" t="str">
        <f t="shared" si="7"/>
        <v>**</v>
      </c>
    </row>
    <row r="123" spans="1:23" x14ac:dyDescent="0.25">
      <c r="A123">
        <v>122</v>
      </c>
      <c r="B123" t="s">
        <v>220</v>
      </c>
      <c r="C123">
        <v>1.3805436364005601</v>
      </c>
      <c r="D123">
        <v>0.19426106195360399</v>
      </c>
      <c r="E123">
        <v>7.1066410453901501</v>
      </c>
      <c r="F123" s="1">
        <v>1.18901141410061E-12</v>
      </c>
      <c r="G123">
        <v>1.37273860494623</v>
      </c>
      <c r="H123">
        <v>0.19423242641776001</v>
      </c>
      <c r="I123">
        <v>7.0675047944554397</v>
      </c>
      <c r="J123" s="1">
        <v>1.5774429807535401E-12</v>
      </c>
      <c r="K123">
        <v>1.32430537778164</v>
      </c>
      <c r="L123">
        <v>0.19412780226014001</v>
      </c>
      <c r="M123">
        <v>6.8218223374671902</v>
      </c>
      <c r="N123" s="1">
        <v>8.9892797588058293E-12</v>
      </c>
      <c r="O123">
        <v>1.12997727030351</v>
      </c>
      <c r="P123">
        <v>0.193672131312602</v>
      </c>
      <c r="Q123">
        <v>5.8344856466707498</v>
      </c>
      <c r="R123" s="1">
        <v>5.3956752364518402E-9</v>
      </c>
      <c r="T123" t="str">
        <f t="shared" si="4"/>
        <v>***</v>
      </c>
      <c r="U123" t="str">
        <f t="shared" si="5"/>
        <v>***</v>
      </c>
      <c r="V123" t="str">
        <f t="shared" si="6"/>
        <v>***</v>
      </c>
      <c r="W123" t="str">
        <f t="shared" si="7"/>
        <v>***</v>
      </c>
    </row>
    <row r="124" spans="1:23" x14ac:dyDescent="0.25">
      <c r="A124">
        <v>123</v>
      </c>
      <c r="B124" t="s">
        <v>221</v>
      </c>
      <c r="C124">
        <v>1.3007667947072901</v>
      </c>
      <c r="D124">
        <v>0.20738939601640499</v>
      </c>
      <c r="E124">
        <v>6.2720988618164402</v>
      </c>
      <c r="F124" s="1">
        <v>3.5621327413670899E-10</v>
      </c>
      <c r="G124">
        <v>1.29250424848666</v>
      </c>
      <c r="H124">
        <v>0.207363536943139</v>
      </c>
      <c r="I124">
        <v>6.2330353134412499</v>
      </c>
      <c r="J124" s="1">
        <v>4.5748299055884099E-10</v>
      </c>
      <c r="K124">
        <v>1.2457563095708399</v>
      </c>
      <c r="L124">
        <v>0.207261317277564</v>
      </c>
      <c r="M124">
        <v>6.01055867990324</v>
      </c>
      <c r="N124" s="1">
        <v>1.8488507205986E-9</v>
      </c>
      <c r="O124">
        <v>1.04670282090579</v>
      </c>
      <c r="P124">
        <v>0.20681600325441499</v>
      </c>
      <c r="Q124">
        <v>5.0610339840006802</v>
      </c>
      <c r="R124" s="1">
        <v>4.1698887466330099E-7</v>
      </c>
      <c r="T124" t="str">
        <f t="shared" si="4"/>
        <v>***</v>
      </c>
      <c r="U124" t="str">
        <f t="shared" si="5"/>
        <v>***</v>
      </c>
      <c r="V124" t="str">
        <f t="shared" si="6"/>
        <v>***</v>
      </c>
      <c r="W124" t="str">
        <f t="shared" si="7"/>
        <v>***</v>
      </c>
    </row>
    <row r="125" spans="1:23" x14ac:dyDescent="0.25">
      <c r="A125">
        <v>124</v>
      </c>
      <c r="B125" t="s">
        <v>222</v>
      </c>
      <c r="C125">
        <v>1.3735212636856999</v>
      </c>
      <c r="D125">
        <v>0.20776718958266799</v>
      </c>
      <c r="E125">
        <v>6.6108670307598798</v>
      </c>
      <c r="F125" s="1">
        <v>3.8207556513317703E-11</v>
      </c>
      <c r="G125">
        <v>1.36589161045124</v>
      </c>
      <c r="H125">
        <v>0.20774224800274399</v>
      </c>
      <c r="I125">
        <v>6.5749341965010402</v>
      </c>
      <c r="J125" s="1">
        <v>4.8674689497569899E-11</v>
      </c>
      <c r="K125">
        <v>1.3179183398736301</v>
      </c>
      <c r="L125">
        <v>0.20764382827324801</v>
      </c>
      <c r="M125">
        <v>6.3470142639603404</v>
      </c>
      <c r="N125" s="1">
        <v>2.1953378359909999E-10</v>
      </c>
      <c r="O125">
        <v>1.1116505731839601</v>
      </c>
      <c r="P125">
        <v>0.207178526699479</v>
      </c>
      <c r="Q125">
        <v>5.3656650179603496</v>
      </c>
      <c r="R125" s="1">
        <v>8.0651504085738595E-8</v>
      </c>
      <c r="T125" t="str">
        <f t="shared" si="4"/>
        <v>***</v>
      </c>
      <c r="U125" t="str">
        <f t="shared" si="5"/>
        <v>***</v>
      </c>
      <c r="V125" t="str">
        <f t="shared" si="6"/>
        <v>***</v>
      </c>
      <c r="W125" t="str">
        <f t="shared" si="7"/>
        <v>***</v>
      </c>
    </row>
    <row r="126" spans="1:23" x14ac:dyDescent="0.25">
      <c r="A126">
        <v>125</v>
      </c>
      <c r="B126" t="s">
        <v>223</v>
      </c>
      <c r="C126">
        <v>1.11400844521899</v>
      </c>
      <c r="D126">
        <v>0.23972141079456299</v>
      </c>
      <c r="E126">
        <v>4.6470961501794301</v>
      </c>
      <c r="F126" s="1">
        <v>3.36640279930066E-6</v>
      </c>
      <c r="G126">
        <v>1.1064048596687801</v>
      </c>
      <c r="H126">
        <v>0.239701492234803</v>
      </c>
      <c r="I126">
        <v>4.6157612510187702</v>
      </c>
      <c r="J126" s="1">
        <v>3.91656999818406E-6</v>
      </c>
      <c r="K126">
        <v>1.05847666899951</v>
      </c>
      <c r="L126">
        <v>0.23961883695966599</v>
      </c>
      <c r="M126">
        <v>4.4173349742853398</v>
      </c>
      <c r="N126" s="1">
        <v>9.9925308718169704E-6</v>
      </c>
      <c r="O126">
        <v>0.84648642529437701</v>
      </c>
      <c r="P126">
        <v>0.239197677799108</v>
      </c>
      <c r="Q126">
        <v>3.5388572041460402</v>
      </c>
      <c r="R126">
        <v>4.01863173133219E-4</v>
      </c>
      <c r="T126" t="str">
        <f t="shared" si="4"/>
        <v>***</v>
      </c>
      <c r="U126" t="str">
        <f t="shared" si="5"/>
        <v>***</v>
      </c>
      <c r="V126" t="str">
        <f t="shared" si="6"/>
        <v>***</v>
      </c>
      <c r="W126" t="str">
        <f t="shared" si="7"/>
        <v>***</v>
      </c>
    </row>
    <row r="127" spans="1:23" x14ac:dyDescent="0.25">
      <c r="A127">
        <v>126</v>
      </c>
      <c r="B127" t="s">
        <v>224</v>
      </c>
      <c r="C127">
        <v>1.5031243762817099</v>
      </c>
      <c r="D127">
        <v>0.20852738793064399</v>
      </c>
      <c r="E127">
        <v>7.2082827641884997</v>
      </c>
      <c r="F127" s="1">
        <v>5.6661875171810295E-13</v>
      </c>
      <c r="G127">
        <v>1.4956401306624401</v>
      </c>
      <c r="H127">
        <v>0.208503890855047</v>
      </c>
      <c r="I127">
        <v>7.1732000996673202</v>
      </c>
      <c r="J127" s="1">
        <v>7.32646444487587E-13</v>
      </c>
      <c r="K127">
        <v>1.44675373579693</v>
      </c>
      <c r="L127">
        <v>0.208404812781218</v>
      </c>
      <c r="M127">
        <v>6.9420361098652998</v>
      </c>
      <c r="N127" s="1">
        <v>3.8648838601252701E-12</v>
      </c>
      <c r="O127">
        <v>1.2300068531006501</v>
      </c>
      <c r="P127">
        <v>0.20790301408829201</v>
      </c>
      <c r="Q127">
        <v>5.9162531072218698</v>
      </c>
      <c r="R127" s="1">
        <v>3.2935825217177598E-9</v>
      </c>
      <c r="T127" t="str">
        <f t="shared" si="4"/>
        <v>***</v>
      </c>
      <c r="U127" t="str">
        <f t="shared" si="5"/>
        <v>***</v>
      </c>
      <c r="V127" t="str">
        <f t="shared" si="6"/>
        <v>***</v>
      </c>
      <c r="W127" t="str">
        <f t="shared" si="7"/>
        <v>***</v>
      </c>
    </row>
    <row r="128" spans="1:23" x14ac:dyDescent="0.25">
      <c r="A128">
        <v>127</v>
      </c>
      <c r="B128" t="s">
        <v>225</v>
      </c>
      <c r="C128">
        <v>1.6176064859455599</v>
      </c>
      <c r="D128">
        <v>0.20564835210696</v>
      </c>
      <c r="E128">
        <v>7.8658859619950903</v>
      </c>
      <c r="F128" s="1">
        <v>3.66494293868006E-15</v>
      </c>
      <c r="G128">
        <v>1.61042885865076</v>
      </c>
      <c r="H128">
        <v>0.205625678852909</v>
      </c>
      <c r="I128">
        <v>7.8318470126620596</v>
      </c>
      <c r="J128" s="1">
        <v>4.8075431710739902E-15</v>
      </c>
      <c r="K128">
        <v>1.56401383062366</v>
      </c>
      <c r="L128">
        <v>0.205520697187387</v>
      </c>
      <c r="M128">
        <v>7.6100064471737303</v>
      </c>
      <c r="N128" s="1">
        <v>2.7408225021670701E-14</v>
      </c>
      <c r="O128">
        <v>1.3476062991629101</v>
      </c>
      <c r="P128">
        <v>0.204968083837857</v>
      </c>
      <c r="Q128">
        <v>6.5747128720242696</v>
      </c>
      <c r="R128" s="1">
        <v>4.87471435182092E-11</v>
      </c>
      <c r="T128" t="str">
        <f t="shared" si="4"/>
        <v>***</v>
      </c>
      <c r="U128" t="str">
        <f t="shared" si="5"/>
        <v>***</v>
      </c>
      <c r="V128" t="str">
        <f t="shared" si="6"/>
        <v>***</v>
      </c>
      <c r="W128" t="str">
        <f t="shared" si="7"/>
        <v>***</v>
      </c>
    </row>
    <row r="129" spans="1:23" x14ac:dyDescent="0.25">
      <c r="A129">
        <v>128</v>
      </c>
      <c r="B129" t="s">
        <v>226</v>
      </c>
      <c r="C129">
        <v>1.23375392707752</v>
      </c>
      <c r="D129">
        <v>5.6709678337446702E-2</v>
      </c>
      <c r="E129">
        <v>21.755614971683698</v>
      </c>
      <c r="F129" s="1">
        <v>6.1121486978816299E-105</v>
      </c>
      <c r="G129">
        <v>1.2316515771877701</v>
      </c>
      <c r="H129">
        <v>5.6702063408130401E-2</v>
      </c>
      <c r="I129">
        <v>21.721459558227799</v>
      </c>
      <c r="J129" s="1">
        <v>1.2862700904774499E-104</v>
      </c>
      <c r="K129">
        <v>1.2211744535401901</v>
      </c>
      <c r="L129">
        <v>5.6675476463885599E-2</v>
      </c>
      <c r="M129">
        <v>21.546787600777101</v>
      </c>
      <c r="N129" s="1">
        <v>5.6750312033901697E-103</v>
      </c>
      <c r="O129">
        <v>1.1527959056669399</v>
      </c>
      <c r="P129">
        <v>5.64664217990564E-2</v>
      </c>
      <c r="Q129">
        <v>20.415600438953401</v>
      </c>
      <c r="R129" s="1">
        <v>1.21528935153321E-92</v>
      </c>
      <c r="T129" t="str">
        <f t="shared" si="4"/>
        <v>***</v>
      </c>
      <c r="U129" t="str">
        <f t="shared" si="5"/>
        <v>***</v>
      </c>
      <c r="V129" t="str">
        <f t="shared" si="6"/>
        <v>***</v>
      </c>
      <c r="W129" t="str">
        <f t="shared" si="7"/>
        <v>***</v>
      </c>
    </row>
    <row r="130" spans="1:23" x14ac:dyDescent="0.25">
      <c r="A130">
        <v>129</v>
      </c>
      <c r="B130" t="s">
        <v>227</v>
      </c>
      <c r="C130">
        <v>1.2097306713468099</v>
      </c>
      <c r="D130">
        <v>0.253469645514382</v>
      </c>
      <c r="E130">
        <v>4.7726845906610498</v>
      </c>
      <c r="F130" s="1">
        <v>1.81786365171379E-6</v>
      </c>
      <c r="G130">
        <v>1.2026377639122701</v>
      </c>
      <c r="H130">
        <v>0.25344703630894899</v>
      </c>
      <c r="I130">
        <v>4.7451245886587099</v>
      </c>
      <c r="J130" s="1">
        <v>2.08378039063073E-6</v>
      </c>
      <c r="K130">
        <v>1.1619214384140699</v>
      </c>
      <c r="L130">
        <v>0.25335571204771801</v>
      </c>
      <c r="M130">
        <v>4.5861268689107897</v>
      </c>
      <c r="N130" s="1">
        <v>4.5154427790543798E-6</v>
      </c>
      <c r="O130">
        <v>0.93786968675133997</v>
      </c>
      <c r="P130">
        <v>0.25289848971783102</v>
      </c>
      <c r="Q130">
        <v>3.7084827505207998</v>
      </c>
      <c r="R130">
        <v>2.08504861250381E-4</v>
      </c>
      <c r="T130" t="str">
        <f t="shared" si="4"/>
        <v>***</v>
      </c>
      <c r="U130" t="str">
        <f t="shared" si="5"/>
        <v>***</v>
      </c>
      <c r="V130" t="str">
        <f t="shared" si="6"/>
        <v>***</v>
      </c>
      <c r="W130" t="str">
        <f t="shared" si="7"/>
        <v>***</v>
      </c>
    </row>
    <row r="131" spans="1:23" x14ac:dyDescent="0.25">
      <c r="A131">
        <v>130</v>
      </c>
      <c r="B131" t="s">
        <v>228</v>
      </c>
      <c r="C131">
        <v>0.836346077252207</v>
      </c>
      <c r="D131">
        <v>6.3438618298603505E-2</v>
      </c>
      <c r="E131">
        <v>13.183548123881801</v>
      </c>
      <c r="F131" s="1">
        <v>1.0913483679081201E-39</v>
      </c>
      <c r="G131">
        <v>0.83370360831247503</v>
      </c>
      <c r="H131">
        <v>6.3431088250630693E-2</v>
      </c>
      <c r="I131">
        <v>13.1434542793641</v>
      </c>
      <c r="J131" s="1">
        <v>1.8555868206915399E-39</v>
      </c>
      <c r="K131">
        <v>0.82188446431398299</v>
      </c>
      <c r="L131">
        <v>6.34049477214437E-2</v>
      </c>
      <c r="M131">
        <v>12.9624657672578</v>
      </c>
      <c r="N131" s="1">
        <v>1.9972264501786501E-38</v>
      </c>
      <c r="O131">
        <v>0.749608379102361</v>
      </c>
      <c r="P131">
        <v>6.3207032226783005E-2</v>
      </c>
      <c r="Q131">
        <v>11.8595724667599</v>
      </c>
      <c r="R131" s="1">
        <v>1.9195274036492701E-32</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229</v>
      </c>
      <c r="C132">
        <v>1.6440312281704199</v>
      </c>
      <c r="D132">
        <v>5.53681804846059E-2</v>
      </c>
      <c r="E132">
        <v>29.692708226659299</v>
      </c>
      <c r="F132" s="1">
        <v>9.5374222097132496E-194</v>
      </c>
      <c r="G132">
        <v>1.64098611010206</v>
      </c>
      <c r="H132">
        <v>5.5358393483050397E-2</v>
      </c>
      <c r="I132">
        <v>29.642950361348401</v>
      </c>
      <c r="J132" s="1">
        <v>4.18087008001216E-193</v>
      </c>
      <c r="K132">
        <v>1.62835648385002</v>
      </c>
      <c r="L132">
        <v>5.5324663358074101E-2</v>
      </c>
      <c r="M132">
        <v>29.432740933477</v>
      </c>
      <c r="N132" s="1">
        <v>2.0938367642615401E-190</v>
      </c>
      <c r="O132">
        <v>1.5482134693810901</v>
      </c>
      <c r="P132">
        <v>5.5070179993370202E-2</v>
      </c>
      <c r="Q132">
        <v>28.113463031489498</v>
      </c>
      <c r="R132" s="1">
        <v>6.7066742399572196E-174</v>
      </c>
      <c r="T132" t="str">
        <f t="shared" si="8"/>
        <v>***</v>
      </c>
      <c r="U132" t="str">
        <f t="shared" si="9"/>
        <v>***</v>
      </c>
      <c r="V132" t="str">
        <f t="shared" si="10"/>
        <v>***</v>
      </c>
      <c r="W132" t="str">
        <f t="shared" si="11"/>
        <v>***</v>
      </c>
    </row>
    <row r="133" spans="1:23" x14ac:dyDescent="0.25">
      <c r="A133">
        <v>132</v>
      </c>
      <c r="B133" t="s">
        <v>230</v>
      </c>
      <c r="C133">
        <v>0.74238126606660604</v>
      </c>
      <c r="D133">
        <v>7.0027482876711705E-2</v>
      </c>
      <c r="E133">
        <v>10.6012844610397</v>
      </c>
      <c r="F133" s="1">
        <v>2.93915383008988E-26</v>
      </c>
      <c r="G133">
        <v>0.73903632585725998</v>
      </c>
      <c r="H133">
        <v>7.0018976556325704E-2</v>
      </c>
      <c r="I133">
        <v>10.5548004584551</v>
      </c>
      <c r="J133" s="1">
        <v>4.8266402408937603E-26</v>
      </c>
      <c r="K133">
        <v>0.72406266995400603</v>
      </c>
      <c r="L133">
        <v>6.9988260485951595E-2</v>
      </c>
      <c r="M133">
        <v>10.345487442131001</v>
      </c>
      <c r="N133" s="1">
        <v>4.3867818071031701E-25</v>
      </c>
      <c r="O133">
        <v>0.63944718886879803</v>
      </c>
      <c r="P133">
        <v>6.9776843458163706E-2</v>
      </c>
      <c r="Q133">
        <v>9.1641747774416409</v>
      </c>
      <c r="R133" s="1">
        <v>4.9927503709199701E-20</v>
      </c>
      <c r="T133" t="str">
        <f t="shared" si="8"/>
        <v>***</v>
      </c>
      <c r="U133" t="str">
        <f t="shared" si="9"/>
        <v>***</v>
      </c>
      <c r="V133" t="str">
        <f t="shared" si="10"/>
        <v>***</v>
      </c>
      <c r="W133" t="str">
        <f t="shared" si="11"/>
        <v>***</v>
      </c>
    </row>
    <row r="134" spans="1:23" x14ac:dyDescent="0.25">
      <c r="A134">
        <v>133</v>
      </c>
      <c r="B134" t="s">
        <v>231</v>
      </c>
      <c r="C134">
        <v>1.1401412278829499</v>
      </c>
      <c r="D134">
        <v>0.26881169791163501</v>
      </c>
      <c r="E134">
        <v>4.2414122478321001</v>
      </c>
      <c r="F134" s="1">
        <v>2.2211773186586199E-5</v>
      </c>
      <c r="G134">
        <v>1.13360523250343</v>
      </c>
      <c r="H134">
        <v>0.26878749773335497</v>
      </c>
      <c r="I134">
        <v>4.2174775317414603</v>
      </c>
      <c r="J134" s="1">
        <v>2.47050427330391E-5</v>
      </c>
      <c r="K134">
        <v>1.0919099682748601</v>
      </c>
      <c r="L134">
        <v>0.26869456924766699</v>
      </c>
      <c r="M134">
        <v>4.0637589785761499</v>
      </c>
      <c r="N134" s="1">
        <v>4.8288689211826298E-5</v>
      </c>
      <c r="O134">
        <v>0.86501777829454296</v>
      </c>
      <c r="P134">
        <v>0.268246093552089</v>
      </c>
      <c r="Q134">
        <v>3.2247171499873901</v>
      </c>
      <c r="R134">
        <v>1.26097185421508E-3</v>
      </c>
      <c r="T134" t="str">
        <f t="shared" si="8"/>
        <v>***</v>
      </c>
      <c r="U134" t="str">
        <f t="shared" si="9"/>
        <v>***</v>
      </c>
      <c r="V134" t="str">
        <f t="shared" si="10"/>
        <v>***</v>
      </c>
      <c r="W134" t="str">
        <f t="shared" si="11"/>
        <v>**</v>
      </c>
    </row>
    <row r="135" spans="1:23" x14ac:dyDescent="0.25">
      <c r="A135">
        <v>134</v>
      </c>
      <c r="B135" t="s">
        <v>232</v>
      </c>
      <c r="C135">
        <v>0.86780910056942295</v>
      </c>
      <c r="D135">
        <v>0.31084864933575501</v>
      </c>
      <c r="E135">
        <v>2.7917415836415</v>
      </c>
      <c r="F135">
        <v>5.2425206236132596E-3</v>
      </c>
      <c r="G135">
        <v>0.86080118659486005</v>
      </c>
      <c r="H135">
        <v>0.310828542560731</v>
      </c>
      <c r="I135">
        <v>2.7693762596678999</v>
      </c>
      <c r="J135">
        <v>5.6163733651844999E-3</v>
      </c>
      <c r="K135">
        <v>0.82225324778137199</v>
      </c>
      <c r="L135">
        <v>0.31074265794378603</v>
      </c>
      <c r="M135">
        <v>2.6460906694378599</v>
      </c>
      <c r="N135">
        <v>8.1427987537607792E-3</v>
      </c>
      <c r="O135">
        <v>0.59440215057721701</v>
      </c>
      <c r="P135">
        <v>0.31035060599441</v>
      </c>
      <c r="Q135">
        <v>1.91526015769379</v>
      </c>
      <c r="R135">
        <v>5.5459333970368903E-2</v>
      </c>
      <c r="T135" t="str">
        <f t="shared" si="8"/>
        <v>**</v>
      </c>
      <c r="U135" t="str">
        <f t="shared" si="9"/>
        <v>**</v>
      </c>
      <c r="V135" t="str">
        <f t="shared" si="10"/>
        <v>**</v>
      </c>
      <c r="W135" t="str">
        <f t="shared" si="11"/>
        <v>^</v>
      </c>
    </row>
    <row r="136" spans="1:23" x14ac:dyDescent="0.25">
      <c r="A136">
        <v>135</v>
      </c>
      <c r="B136" t="s">
        <v>233</v>
      </c>
      <c r="C136">
        <v>1.30420201099535</v>
      </c>
      <c r="D136">
        <v>0.26156061961673399</v>
      </c>
      <c r="E136">
        <v>4.9862323040310903</v>
      </c>
      <c r="F136" s="1">
        <v>6.1568111686115499E-7</v>
      </c>
      <c r="G136">
        <v>1.29840451611272</v>
      </c>
      <c r="H136">
        <v>0.26153654173296698</v>
      </c>
      <c r="I136">
        <v>4.9645242974819404</v>
      </c>
      <c r="J136" s="1">
        <v>6.8869664302294397E-7</v>
      </c>
      <c r="K136">
        <v>1.2591006284949999</v>
      </c>
      <c r="L136">
        <v>0.26142374045211902</v>
      </c>
      <c r="M136">
        <v>4.8163209137679903</v>
      </c>
      <c r="N136" s="1">
        <v>1.4622928289686201E-6</v>
      </c>
      <c r="O136">
        <v>1.0286400185439699</v>
      </c>
      <c r="P136">
        <v>0.26095045615323398</v>
      </c>
      <c r="Q136">
        <v>3.9418977598565301</v>
      </c>
      <c r="R136" s="1">
        <v>8.0839436901398106E-5</v>
      </c>
      <c r="T136" t="str">
        <f t="shared" si="8"/>
        <v>***</v>
      </c>
      <c r="U136" t="str">
        <f t="shared" si="9"/>
        <v>***</v>
      </c>
      <c r="V136" t="str">
        <f t="shared" si="10"/>
        <v>***</v>
      </c>
      <c r="W136" t="str">
        <f t="shared" si="11"/>
        <v>***</v>
      </c>
    </row>
    <row r="137" spans="1:23" x14ac:dyDescent="0.25">
      <c r="A137">
        <v>136</v>
      </c>
      <c r="B137" t="s">
        <v>234</v>
      </c>
      <c r="C137">
        <v>1.55528663726726</v>
      </c>
      <c r="D137">
        <v>0.24247595644530001</v>
      </c>
      <c r="E137">
        <v>6.4141891017475698</v>
      </c>
      <c r="F137" s="1">
        <v>1.41574388194192E-10</v>
      </c>
      <c r="G137">
        <v>1.54813293215493</v>
      </c>
      <c r="H137">
        <v>0.24246103995960999</v>
      </c>
      <c r="I137">
        <v>6.3850791550379302</v>
      </c>
      <c r="J137" s="1">
        <v>1.7130883508792101E-10</v>
      </c>
      <c r="K137">
        <v>1.50938125266576</v>
      </c>
      <c r="L137">
        <v>0.24231430676927199</v>
      </c>
      <c r="M137">
        <v>6.2290224328478301</v>
      </c>
      <c r="N137" s="1">
        <v>4.6935458815783198E-10</v>
      </c>
      <c r="O137">
        <v>1.27171336414553</v>
      </c>
      <c r="P137">
        <v>0.241787624931877</v>
      </c>
      <c r="Q137">
        <v>5.2596296626174803</v>
      </c>
      <c r="R137" s="1">
        <v>1.44345815698177E-7</v>
      </c>
      <c r="T137" t="str">
        <f t="shared" si="8"/>
        <v>***</v>
      </c>
      <c r="U137" t="str">
        <f t="shared" si="9"/>
        <v>***</v>
      </c>
      <c r="V137" t="str">
        <f t="shared" si="10"/>
        <v>***</v>
      </c>
      <c r="W137" t="str">
        <f t="shared" si="11"/>
        <v>***</v>
      </c>
    </row>
    <row r="138" spans="1:23" x14ac:dyDescent="0.25">
      <c r="A138">
        <v>137</v>
      </c>
      <c r="B138" t="s">
        <v>235</v>
      </c>
      <c r="C138">
        <v>0.587239079714589</v>
      </c>
      <c r="D138">
        <v>0.386178840045868</v>
      </c>
      <c r="E138">
        <v>1.52064022887644</v>
      </c>
      <c r="F138">
        <v>0.12835014565879099</v>
      </c>
      <c r="G138">
        <v>0.57993136777082199</v>
      </c>
      <c r="H138">
        <v>0.386169303552234</v>
      </c>
      <c r="I138">
        <v>1.50175418511062</v>
      </c>
      <c r="J138">
        <v>0.133160604391135</v>
      </c>
      <c r="K138">
        <v>0.54310060079655298</v>
      </c>
      <c r="L138">
        <v>0.38608009523669301</v>
      </c>
      <c r="M138">
        <v>1.40670448307778</v>
      </c>
      <c r="N138">
        <v>0.159515035841371</v>
      </c>
      <c r="O138">
        <v>0.30355959530737098</v>
      </c>
      <c r="P138">
        <v>0.38573236032685998</v>
      </c>
      <c r="Q138">
        <v>0.78696948073047901</v>
      </c>
      <c r="R138">
        <v>0.43129973206975197</v>
      </c>
      <c r="T138" t="str">
        <f t="shared" si="8"/>
        <v/>
      </c>
      <c r="U138" t="str">
        <f t="shared" si="9"/>
        <v/>
      </c>
      <c r="V138" t="str">
        <f t="shared" si="10"/>
        <v/>
      </c>
      <c r="W138" t="str">
        <f t="shared" si="11"/>
        <v/>
      </c>
    </row>
    <row r="139" spans="1:23" x14ac:dyDescent="0.25">
      <c r="A139">
        <v>138</v>
      </c>
      <c r="B139" t="s">
        <v>236</v>
      </c>
      <c r="C139">
        <v>0.76119126897775602</v>
      </c>
      <c r="D139">
        <v>0.36249713470396999</v>
      </c>
      <c r="E139">
        <v>2.0998545811937901</v>
      </c>
      <c r="F139">
        <v>3.5741635163047097E-2</v>
      </c>
      <c r="G139">
        <v>0.75440873380904705</v>
      </c>
      <c r="H139">
        <v>0.362485524232733</v>
      </c>
      <c r="I139">
        <v>2.08121065084155</v>
      </c>
      <c r="J139">
        <v>3.7414629090807797E-2</v>
      </c>
      <c r="K139">
        <v>0.71466416593877002</v>
      </c>
      <c r="L139">
        <v>0.36239259861275203</v>
      </c>
      <c r="M139">
        <v>1.9720716390856801</v>
      </c>
      <c r="N139">
        <v>4.8601429015704599E-2</v>
      </c>
      <c r="O139">
        <v>0.468977427016677</v>
      </c>
      <c r="P139">
        <v>0.36200616667409702</v>
      </c>
      <c r="Q139">
        <v>1.29549568540605</v>
      </c>
      <c r="R139">
        <v>0.19514928879655699</v>
      </c>
      <c r="T139" t="str">
        <f t="shared" si="8"/>
        <v>*</v>
      </c>
      <c r="U139" t="str">
        <f t="shared" si="9"/>
        <v>*</v>
      </c>
      <c r="V139" t="str">
        <f t="shared" si="10"/>
        <v>*</v>
      </c>
      <c r="W139" t="str">
        <f t="shared" si="11"/>
        <v/>
      </c>
    </row>
    <row r="140" spans="1:23" x14ac:dyDescent="0.25">
      <c r="A140">
        <v>139</v>
      </c>
      <c r="B140" t="s">
        <v>237</v>
      </c>
      <c r="C140">
        <v>0.50424623365657695</v>
      </c>
      <c r="D140">
        <v>0.416120978538079</v>
      </c>
      <c r="E140">
        <v>1.21177796761918</v>
      </c>
      <c r="F140">
        <v>0.225597384303694</v>
      </c>
      <c r="G140">
        <v>0.49647729737671997</v>
      </c>
      <c r="H140">
        <v>0.41611259951271101</v>
      </c>
      <c r="I140">
        <v>1.1931320944333801</v>
      </c>
      <c r="J140">
        <v>0.232817643848965</v>
      </c>
      <c r="K140">
        <v>0.457424232669008</v>
      </c>
      <c r="L140">
        <v>0.41603538794370398</v>
      </c>
      <c r="M140">
        <v>1.0994839523865301</v>
      </c>
      <c r="N140">
        <v>0.27155702990362102</v>
      </c>
      <c r="O140">
        <v>0.20861293551784199</v>
      </c>
      <c r="P140">
        <v>0.41570192299804898</v>
      </c>
      <c r="Q140">
        <v>0.50183298170314605</v>
      </c>
      <c r="R140">
        <v>0.61578501082742498</v>
      </c>
      <c r="T140" t="str">
        <f t="shared" si="8"/>
        <v/>
      </c>
      <c r="U140" t="str">
        <f t="shared" si="9"/>
        <v/>
      </c>
      <c r="V140" t="str">
        <f t="shared" si="10"/>
        <v/>
      </c>
      <c r="W140" t="str">
        <f t="shared" si="11"/>
        <v/>
      </c>
    </row>
    <row r="141" spans="1:23" x14ac:dyDescent="0.25">
      <c r="A141">
        <v>140</v>
      </c>
      <c r="B141" t="s">
        <v>238</v>
      </c>
      <c r="C141">
        <v>1.8182597239345499</v>
      </c>
      <c r="D141">
        <v>0.39601963015555502</v>
      </c>
      <c r="E141">
        <v>4.5913373617876996</v>
      </c>
      <c r="F141" s="1">
        <v>4.40414769002479E-6</v>
      </c>
      <c r="G141">
        <v>1.8168790117645199</v>
      </c>
      <c r="H141">
        <v>0.396030911003111</v>
      </c>
      <c r="I141">
        <v>4.5877202038662297</v>
      </c>
      <c r="J141" s="1">
        <v>4.4811266033911702E-6</v>
      </c>
      <c r="K141">
        <v>1.7860404184802501</v>
      </c>
      <c r="L141">
        <v>0.39596601921622798</v>
      </c>
      <c r="M141">
        <v>4.5105901309802396</v>
      </c>
      <c r="N141" s="1">
        <v>6.4647525608103397E-6</v>
      </c>
      <c r="O141">
        <v>1.4902863469499099</v>
      </c>
      <c r="P141">
        <v>0.39546104499047902</v>
      </c>
      <c r="Q141">
        <v>3.7684782504577501</v>
      </c>
      <c r="R141">
        <v>1.6424579304275301E-4</v>
      </c>
      <c r="T141" t="str">
        <f t="shared" si="8"/>
        <v>***</v>
      </c>
      <c r="U141" t="str">
        <f t="shared" si="9"/>
        <v>***</v>
      </c>
      <c r="V141" t="str">
        <f t="shared" si="10"/>
        <v>***</v>
      </c>
      <c r="W141" t="str">
        <f t="shared" si="11"/>
        <v>***</v>
      </c>
    </row>
    <row r="142" spans="1:23" x14ac:dyDescent="0.25">
      <c r="A142">
        <v>141</v>
      </c>
      <c r="B142" t="s">
        <v>239</v>
      </c>
      <c r="C142">
        <v>1.0100006669519399</v>
      </c>
      <c r="D142">
        <v>0.58962921090640097</v>
      </c>
      <c r="E142">
        <v>1.7129420460688001</v>
      </c>
      <c r="F142">
        <v>8.6723201978231204E-2</v>
      </c>
      <c r="G142">
        <v>1.00799178996553</v>
      </c>
      <c r="H142">
        <v>0.58963933920080802</v>
      </c>
      <c r="I142">
        <v>1.7095056638041799</v>
      </c>
      <c r="J142">
        <v>8.7357323483646596E-2</v>
      </c>
      <c r="K142">
        <v>0.97085228641916099</v>
      </c>
      <c r="L142">
        <v>0.58958340398739695</v>
      </c>
      <c r="M142">
        <v>1.64667505878424</v>
      </c>
      <c r="N142">
        <v>9.9624853378779202E-2</v>
      </c>
      <c r="O142">
        <v>0.67499067480448705</v>
      </c>
      <c r="P142">
        <v>0.58928031323365904</v>
      </c>
      <c r="Q142">
        <v>1.14544921940544</v>
      </c>
      <c r="R142">
        <v>0.25202311948466599</v>
      </c>
      <c r="T142" t="str">
        <f t="shared" si="8"/>
        <v>^</v>
      </c>
      <c r="U142" t="str">
        <f t="shared" si="9"/>
        <v>^</v>
      </c>
      <c r="V142" t="str">
        <f t="shared" si="10"/>
        <v>^</v>
      </c>
      <c r="W142" t="str">
        <f t="shared" si="11"/>
        <v/>
      </c>
    </row>
    <row r="143" spans="1:23" x14ac:dyDescent="0.25">
      <c r="A143">
        <v>142</v>
      </c>
      <c r="B143" t="s">
        <v>240</v>
      </c>
      <c r="C143">
        <v>0.63578722434919899</v>
      </c>
      <c r="D143">
        <v>0.71731799232802695</v>
      </c>
      <c r="E143">
        <v>0.88633943543752003</v>
      </c>
      <c r="F143">
        <v>0.375434644677203</v>
      </c>
      <c r="G143">
        <v>0.633579193844091</v>
      </c>
      <c r="H143">
        <v>0.717326447367027</v>
      </c>
      <c r="I143">
        <v>0.88325084927464503</v>
      </c>
      <c r="J143">
        <v>0.37710075335237597</v>
      </c>
      <c r="K143">
        <v>0.59606309114611</v>
      </c>
      <c r="L143">
        <v>0.71727747066592795</v>
      </c>
      <c r="M143">
        <v>0.83100768603915298</v>
      </c>
      <c r="N143">
        <v>0.40596928737739302</v>
      </c>
      <c r="O143">
        <v>0.29380186126101399</v>
      </c>
      <c r="P143">
        <v>0.717047225921012</v>
      </c>
      <c r="Q143">
        <v>0.40973850904121401</v>
      </c>
      <c r="R143">
        <v>0.68199777800262296</v>
      </c>
      <c r="T143" t="str">
        <f t="shared" si="8"/>
        <v/>
      </c>
      <c r="U143" t="str">
        <f t="shared" si="9"/>
        <v/>
      </c>
      <c r="V143" t="str">
        <f t="shared" si="10"/>
        <v/>
      </c>
      <c r="W143" t="str">
        <f t="shared" si="11"/>
        <v/>
      </c>
    </row>
    <row r="144" spans="1:23" x14ac:dyDescent="0.25">
      <c r="A144">
        <v>143</v>
      </c>
      <c r="B144" t="s">
        <v>241</v>
      </c>
      <c r="C144">
        <v>1.3774061531578901</v>
      </c>
      <c r="D144">
        <v>0.51497162428176502</v>
      </c>
      <c r="E144">
        <v>2.6747224278210902</v>
      </c>
      <c r="F144">
        <v>7.4791144821537503E-3</v>
      </c>
      <c r="G144">
        <v>1.3752792849437601</v>
      </c>
      <c r="H144">
        <v>0.51498431085339302</v>
      </c>
      <c r="I144">
        <v>2.6705265693720799</v>
      </c>
      <c r="J144">
        <v>7.57323777345473E-3</v>
      </c>
      <c r="K144">
        <v>1.3358433716461</v>
      </c>
      <c r="L144">
        <v>0.51491373357690995</v>
      </c>
      <c r="M144">
        <v>2.5943051904374501</v>
      </c>
      <c r="N144">
        <v>9.4782310407971106E-3</v>
      </c>
      <c r="O144">
        <v>1.0338568425339201</v>
      </c>
      <c r="P144">
        <v>0.51453733393521806</v>
      </c>
      <c r="Q144">
        <v>2.0092941257088399</v>
      </c>
      <c r="R144">
        <v>4.4505950521021999E-2</v>
      </c>
      <c r="T144" t="str">
        <f t="shared" si="8"/>
        <v>**</v>
      </c>
      <c r="U144" t="str">
        <f t="shared" si="9"/>
        <v>**</v>
      </c>
      <c r="V144" t="str">
        <f t="shared" si="10"/>
        <v>**</v>
      </c>
      <c r="W144" t="str">
        <f t="shared" si="11"/>
        <v>*</v>
      </c>
    </row>
    <row r="145" spans="1:23" x14ac:dyDescent="0.25">
      <c r="A145">
        <v>144</v>
      </c>
      <c r="B145" t="s">
        <v>242</v>
      </c>
      <c r="C145">
        <v>0.70177765308708795</v>
      </c>
      <c r="D145">
        <v>0.71793987304317297</v>
      </c>
      <c r="E145">
        <v>0.97748805914961001</v>
      </c>
      <c r="F145">
        <v>0.32832758646882998</v>
      </c>
      <c r="G145">
        <v>0.69991196042524895</v>
      </c>
      <c r="H145">
        <v>0.71794972218912601</v>
      </c>
      <c r="I145">
        <v>0.97487600982854705</v>
      </c>
      <c r="J145">
        <v>0.32962176744659699</v>
      </c>
      <c r="K145">
        <v>0.66553988503523098</v>
      </c>
      <c r="L145">
        <v>0.71792118902338797</v>
      </c>
      <c r="M145">
        <v>0.92703752892512803</v>
      </c>
      <c r="N145">
        <v>0.35390704940391199</v>
      </c>
      <c r="O145">
        <v>0.36716531007345499</v>
      </c>
      <c r="P145">
        <v>0.71767735296175394</v>
      </c>
      <c r="Q145">
        <v>0.51160219638841098</v>
      </c>
      <c r="R145">
        <v>0.608929447982127</v>
      </c>
      <c r="T145" t="str">
        <f t="shared" si="8"/>
        <v/>
      </c>
      <c r="U145" t="str">
        <f t="shared" si="9"/>
        <v/>
      </c>
      <c r="V145" t="str">
        <f t="shared" si="10"/>
        <v/>
      </c>
      <c r="W145" t="str">
        <f t="shared" si="11"/>
        <v/>
      </c>
    </row>
    <row r="146" spans="1:23" x14ac:dyDescent="0.25">
      <c r="A146">
        <v>145</v>
      </c>
      <c r="B146" t="s">
        <v>243</v>
      </c>
      <c r="C146">
        <v>2.4168795095630899E-2</v>
      </c>
      <c r="D146">
        <v>1.0076865319512001</v>
      </c>
      <c r="E146">
        <v>2.3984437947019599E-2</v>
      </c>
      <c r="F146">
        <v>0.98086502185656299</v>
      </c>
      <c r="G146">
        <v>2.1629820515966899E-2</v>
      </c>
      <c r="H146">
        <v>1.00769384204514</v>
      </c>
      <c r="I146">
        <v>2.1464674699280199E-2</v>
      </c>
      <c r="J146">
        <v>0.98287498247288996</v>
      </c>
      <c r="K146">
        <v>-1.37508954528238E-2</v>
      </c>
      <c r="L146">
        <v>1.0076771392163</v>
      </c>
      <c r="M146">
        <v>-1.3646132196189599E-2</v>
      </c>
      <c r="N146">
        <v>0.98911229971937698</v>
      </c>
      <c r="O146">
        <v>-0.30887969984498198</v>
      </c>
      <c r="P146">
        <v>1.00753842952034</v>
      </c>
      <c r="Q146">
        <v>-0.30656865365624802</v>
      </c>
      <c r="R146">
        <v>0.75917171616753398</v>
      </c>
      <c r="T146" t="str">
        <f t="shared" si="8"/>
        <v/>
      </c>
      <c r="U146" t="str">
        <f t="shared" si="9"/>
        <v/>
      </c>
      <c r="V146" t="str">
        <f t="shared" si="10"/>
        <v/>
      </c>
      <c r="W146" t="str">
        <f t="shared" si="11"/>
        <v/>
      </c>
    </row>
    <row r="147" spans="1:23" x14ac:dyDescent="0.25">
      <c r="A147">
        <v>146</v>
      </c>
      <c r="B147" t="s">
        <v>244</v>
      </c>
      <c r="C147">
        <v>1.69968847341584</v>
      </c>
      <c r="D147">
        <v>0.46531950110549197</v>
      </c>
      <c r="E147">
        <v>3.65273423825515</v>
      </c>
      <c r="F147">
        <v>2.5946272972040603E-4</v>
      </c>
      <c r="G147">
        <v>1.6972810333410799</v>
      </c>
      <c r="H147">
        <v>0.46533393762258402</v>
      </c>
      <c r="I147">
        <v>3.6474473407475498</v>
      </c>
      <c r="J147">
        <v>2.64858570786082E-4</v>
      </c>
      <c r="K147">
        <v>1.6600256294935001</v>
      </c>
      <c r="L147">
        <v>0.46528917226326799</v>
      </c>
      <c r="M147">
        <v>3.5677289059162498</v>
      </c>
      <c r="N147">
        <v>3.6008876775098898E-4</v>
      </c>
      <c r="O147">
        <v>1.3658496163706699</v>
      </c>
      <c r="P147">
        <v>0.46482752943885602</v>
      </c>
      <c r="Q147">
        <v>2.9384008688545999</v>
      </c>
      <c r="R147">
        <v>3.29910143952936E-3</v>
      </c>
      <c r="T147" t="str">
        <f t="shared" si="8"/>
        <v>***</v>
      </c>
      <c r="U147" t="str">
        <f t="shared" si="9"/>
        <v>***</v>
      </c>
      <c r="V147" t="str">
        <f t="shared" si="10"/>
        <v>***</v>
      </c>
      <c r="W147" t="str">
        <f t="shared" si="11"/>
        <v>**</v>
      </c>
    </row>
    <row r="148" spans="1:23" x14ac:dyDescent="0.25">
      <c r="A148">
        <v>147</v>
      </c>
      <c r="B148" t="s">
        <v>245</v>
      </c>
      <c r="C148">
        <v>0.81389159248960197</v>
      </c>
      <c r="D148">
        <v>0.71890418413277501</v>
      </c>
      <c r="E148">
        <v>1.1321280505154001</v>
      </c>
      <c r="F148">
        <v>0.25758060344273898</v>
      </c>
      <c r="G148">
        <v>0.81215583081722398</v>
      </c>
      <c r="H148">
        <v>0.71891877571134699</v>
      </c>
      <c r="I148">
        <v>1.1296906663949899</v>
      </c>
      <c r="J148">
        <v>0.25860659150381199</v>
      </c>
      <c r="K148">
        <v>0.77836267535568104</v>
      </c>
      <c r="L148">
        <v>0.718892236334298</v>
      </c>
      <c r="M148">
        <v>1.0827251095722299</v>
      </c>
      <c r="N148">
        <v>0.27893045531640498</v>
      </c>
      <c r="O148">
        <v>0.48053148384452599</v>
      </c>
      <c r="P148">
        <v>0.71863931751312304</v>
      </c>
      <c r="Q148">
        <v>0.66866851302740005</v>
      </c>
      <c r="R148">
        <v>0.50370695734800597</v>
      </c>
      <c r="T148" t="str">
        <f t="shared" si="8"/>
        <v/>
      </c>
      <c r="U148" t="str">
        <f t="shared" si="9"/>
        <v/>
      </c>
      <c r="V148" t="str">
        <f t="shared" si="10"/>
        <v/>
      </c>
      <c r="W148" t="str">
        <f t="shared" si="11"/>
        <v/>
      </c>
    </row>
    <row r="149" spans="1:23" x14ac:dyDescent="0.25">
      <c r="A149">
        <v>148</v>
      </c>
      <c r="B149" t="s">
        <v>246</v>
      </c>
      <c r="C149">
        <v>1.99633113927568</v>
      </c>
      <c r="D149">
        <v>0.429855054523403</v>
      </c>
      <c r="E149">
        <v>4.6441960336818404</v>
      </c>
      <c r="F149" s="1">
        <v>3.41403283289848E-6</v>
      </c>
      <c r="G149">
        <v>1.99485528494977</v>
      </c>
      <c r="H149">
        <v>0.42988023697050598</v>
      </c>
      <c r="I149">
        <v>4.6404908004334304</v>
      </c>
      <c r="J149" s="1">
        <v>3.4758265053778899E-6</v>
      </c>
      <c r="K149">
        <v>1.95899355585115</v>
      </c>
      <c r="L149">
        <v>0.42982029456648502</v>
      </c>
      <c r="M149">
        <v>4.5577037208700899</v>
      </c>
      <c r="N149" s="1">
        <v>5.1715919681343202E-6</v>
      </c>
      <c r="O149">
        <v>1.6635811108929199</v>
      </c>
      <c r="P149">
        <v>0.429317498901364</v>
      </c>
      <c r="Q149">
        <v>3.8749436376343298</v>
      </c>
      <c r="R149">
        <v>1.06649381207425E-4</v>
      </c>
      <c r="T149" t="str">
        <f t="shared" si="8"/>
        <v>***</v>
      </c>
      <c r="U149" t="str">
        <f t="shared" si="9"/>
        <v>***</v>
      </c>
      <c r="V149" t="str">
        <f t="shared" si="10"/>
        <v>***</v>
      </c>
      <c r="W149" t="str">
        <f t="shared" si="11"/>
        <v>***</v>
      </c>
    </row>
    <row r="150" spans="1:23" x14ac:dyDescent="0.25">
      <c r="A150">
        <v>149</v>
      </c>
      <c r="B150" t="s">
        <v>247</v>
      </c>
      <c r="C150">
        <v>1.8754635403789599</v>
      </c>
      <c r="D150">
        <v>0.468263003249629</v>
      </c>
      <c r="E150">
        <v>4.0051499421558203</v>
      </c>
      <c r="F150" s="1">
        <v>6.1978154562931202E-5</v>
      </c>
      <c r="G150">
        <v>1.8738209042807601</v>
      </c>
      <c r="H150">
        <v>0.46828161021501402</v>
      </c>
      <c r="I150">
        <v>4.00148300382837</v>
      </c>
      <c r="J150" s="1">
        <v>6.2946717343689701E-5</v>
      </c>
      <c r="K150">
        <v>1.83906786432004</v>
      </c>
      <c r="L150">
        <v>0.46827914834110201</v>
      </c>
      <c r="M150">
        <v>3.9272896750474899</v>
      </c>
      <c r="N150" s="1">
        <v>8.5908489563716597E-5</v>
      </c>
      <c r="O150">
        <v>1.55512588012368</v>
      </c>
      <c r="P150">
        <v>0.46777827874907402</v>
      </c>
      <c r="Q150">
        <v>3.3244935705060401</v>
      </c>
      <c r="R150">
        <v>8.8579275883975996E-4</v>
      </c>
      <c r="T150" t="str">
        <f t="shared" si="8"/>
        <v>***</v>
      </c>
      <c r="U150" t="str">
        <f t="shared" si="9"/>
        <v>***</v>
      </c>
      <c r="V150" t="str">
        <f t="shared" si="10"/>
        <v>***</v>
      </c>
      <c r="W150" t="str">
        <f t="shared" si="11"/>
        <v>***</v>
      </c>
    </row>
    <row r="151" spans="1:23" x14ac:dyDescent="0.25">
      <c r="A151">
        <v>150</v>
      </c>
      <c r="B151" t="s">
        <v>248</v>
      </c>
      <c r="C151">
        <v>1.73038955919419</v>
      </c>
      <c r="D151">
        <v>0.51994790323953399</v>
      </c>
      <c r="E151">
        <v>3.3280056490525398</v>
      </c>
      <c r="F151">
        <v>8.7470092767744805E-4</v>
      </c>
      <c r="G151">
        <v>1.7297131735210001</v>
      </c>
      <c r="H151">
        <v>0.51996775751409896</v>
      </c>
      <c r="I151">
        <v>3.3265777512639301</v>
      </c>
      <c r="J151">
        <v>8.7919488212609301E-4</v>
      </c>
      <c r="K151">
        <v>1.6981856475104999</v>
      </c>
      <c r="L151">
        <v>0.51996067749614605</v>
      </c>
      <c r="M151">
        <v>3.2659886045384399</v>
      </c>
      <c r="N151">
        <v>1.09082639007563E-3</v>
      </c>
      <c r="O151">
        <v>1.3988594137177399</v>
      </c>
      <c r="P151">
        <v>0.51953892854081996</v>
      </c>
      <c r="Q151">
        <v>2.69250163341288</v>
      </c>
      <c r="R151">
        <v>7.0918188185622698E-3</v>
      </c>
      <c r="T151" t="str">
        <f t="shared" si="8"/>
        <v>***</v>
      </c>
      <c r="U151" t="str">
        <f t="shared" si="9"/>
        <v>***</v>
      </c>
      <c r="V151" t="str">
        <f t="shared" si="10"/>
        <v>**</v>
      </c>
      <c r="W151" t="str">
        <f t="shared" si="11"/>
        <v>**</v>
      </c>
    </row>
    <row r="152" spans="1:23" x14ac:dyDescent="0.25">
      <c r="A152">
        <v>151</v>
      </c>
      <c r="B152" t="s">
        <v>249</v>
      </c>
      <c r="C152">
        <v>1.0589759689206699</v>
      </c>
      <c r="D152">
        <v>0.72174469728517998</v>
      </c>
      <c r="E152">
        <v>1.46724454354009</v>
      </c>
      <c r="F152">
        <v>0.14230954362959899</v>
      </c>
      <c r="G152">
        <v>1.0569358330546099</v>
      </c>
      <c r="H152">
        <v>0.72175620306576604</v>
      </c>
      <c r="I152">
        <v>1.4643945262473901</v>
      </c>
      <c r="J152">
        <v>0.143086182852944</v>
      </c>
      <c r="K152">
        <v>1.0247863652437299</v>
      </c>
      <c r="L152">
        <v>0.72174688953256505</v>
      </c>
      <c r="M152">
        <v>1.41986945854028</v>
      </c>
      <c r="N152">
        <v>0.15564568888364599</v>
      </c>
      <c r="O152">
        <v>0.73518913036295697</v>
      </c>
      <c r="P152">
        <v>0.72148992957275404</v>
      </c>
      <c r="Q152">
        <v>1.01898737630103</v>
      </c>
      <c r="R152">
        <v>0.30820895963737899</v>
      </c>
      <c r="T152" t="str">
        <f t="shared" si="8"/>
        <v/>
      </c>
      <c r="U152" t="str">
        <f t="shared" si="9"/>
        <v/>
      </c>
      <c r="V152" t="str">
        <f t="shared" si="10"/>
        <v/>
      </c>
      <c r="W152" t="str">
        <f t="shared" si="11"/>
        <v/>
      </c>
    </row>
    <row r="153" spans="1:23" x14ac:dyDescent="0.25">
      <c r="A153">
        <v>152</v>
      </c>
      <c r="B153" t="s">
        <v>250</v>
      </c>
      <c r="C153">
        <v>1.08792149588819</v>
      </c>
      <c r="D153">
        <v>0.72220890563705997</v>
      </c>
      <c r="E153">
        <v>1.50638061563162</v>
      </c>
      <c r="F153">
        <v>0.13196949393837901</v>
      </c>
      <c r="G153">
        <v>1.0854078655637001</v>
      </c>
      <c r="H153">
        <v>0.72221645284890201</v>
      </c>
      <c r="I153">
        <v>1.5028844348285499</v>
      </c>
      <c r="J153">
        <v>0.13286884748674399</v>
      </c>
      <c r="K153">
        <v>1.05444691515422</v>
      </c>
      <c r="L153">
        <v>0.72221597121442704</v>
      </c>
      <c r="M153">
        <v>1.4600160577744301</v>
      </c>
      <c r="N153">
        <v>0.14428566077593899</v>
      </c>
      <c r="O153">
        <v>0.76831588214360003</v>
      </c>
      <c r="P153">
        <v>0.72195573643259703</v>
      </c>
      <c r="Q153">
        <v>1.0642146649323401</v>
      </c>
      <c r="R153">
        <v>0.28723146512035203</v>
      </c>
      <c r="T153" t="str">
        <f t="shared" si="8"/>
        <v/>
      </c>
      <c r="U153" t="str">
        <f t="shared" si="9"/>
        <v/>
      </c>
      <c r="V153" t="str">
        <f t="shared" si="10"/>
        <v/>
      </c>
      <c r="W153" t="str">
        <f t="shared" si="11"/>
        <v/>
      </c>
    </row>
    <row r="154" spans="1:23" x14ac:dyDescent="0.25">
      <c r="A154">
        <v>153</v>
      </c>
      <c r="B154" t="s">
        <v>251</v>
      </c>
      <c r="C154">
        <v>1.85487255895238</v>
      </c>
      <c r="D154">
        <v>0.52256397895532203</v>
      </c>
      <c r="E154">
        <v>3.5495606923778502</v>
      </c>
      <c r="F154">
        <v>3.8587450433902402E-4</v>
      </c>
      <c r="G154">
        <v>1.8510801630262399</v>
      </c>
      <c r="H154">
        <v>0.52257549458275199</v>
      </c>
      <c r="I154">
        <v>3.54222534775425</v>
      </c>
      <c r="J154">
        <v>3.9676636315241998E-4</v>
      </c>
      <c r="K154">
        <v>1.82183885461746</v>
      </c>
      <c r="L154">
        <v>0.52254868837044699</v>
      </c>
      <c r="M154">
        <v>3.4864480481212401</v>
      </c>
      <c r="N154">
        <v>4.8948044594422202E-4</v>
      </c>
      <c r="O154">
        <v>1.5335524830078799</v>
      </c>
      <c r="P154">
        <v>0.52214636759107202</v>
      </c>
      <c r="Q154">
        <v>2.9370164731451398</v>
      </c>
      <c r="R154">
        <v>3.3138650020226399E-3</v>
      </c>
      <c r="T154" t="str">
        <f t="shared" si="8"/>
        <v>***</v>
      </c>
      <c r="U154" t="str">
        <f t="shared" si="9"/>
        <v>***</v>
      </c>
      <c r="V154" t="str">
        <f t="shared" si="10"/>
        <v>***</v>
      </c>
      <c r="W154" t="str">
        <f t="shared" si="11"/>
        <v>**</v>
      </c>
    </row>
    <row r="155" spans="1:23" x14ac:dyDescent="0.25">
      <c r="A155">
        <v>154</v>
      </c>
      <c r="B155" t="s">
        <v>252</v>
      </c>
      <c r="C155">
        <v>0.48955296919587299</v>
      </c>
      <c r="D155">
        <v>1.0115908137517</v>
      </c>
      <c r="E155">
        <v>0.48394366827063401</v>
      </c>
      <c r="F155">
        <v>0.62842584803798496</v>
      </c>
      <c r="G155">
        <v>0.48568119385601299</v>
      </c>
      <c r="H155">
        <v>1.01160310712028</v>
      </c>
      <c r="I155">
        <v>0.48011042120916098</v>
      </c>
      <c r="J155">
        <v>0.63114887844995804</v>
      </c>
      <c r="K155">
        <v>0.45415167562723402</v>
      </c>
      <c r="L155">
        <v>1.0116085878693899</v>
      </c>
      <c r="M155">
        <v>0.44894011485583801</v>
      </c>
      <c r="N155">
        <v>0.65347485705498898</v>
      </c>
      <c r="O155">
        <v>0.17056884144625201</v>
      </c>
      <c r="P155">
        <v>1.01141761489896</v>
      </c>
      <c r="Q155">
        <v>0.168643336771716</v>
      </c>
      <c r="R155">
        <v>0.86607719092234003</v>
      </c>
      <c r="T155" t="str">
        <f t="shared" si="8"/>
        <v/>
      </c>
      <c r="U155" t="str">
        <f t="shared" si="9"/>
        <v/>
      </c>
      <c r="V155" t="str">
        <f t="shared" si="10"/>
        <v/>
      </c>
      <c r="W155" t="str">
        <f t="shared" si="11"/>
        <v/>
      </c>
    </row>
    <row r="156" spans="1:23" x14ac:dyDescent="0.25">
      <c r="A156">
        <v>155</v>
      </c>
      <c r="B156" t="s">
        <v>253</v>
      </c>
      <c r="C156">
        <v>1.22722955748651</v>
      </c>
      <c r="D156">
        <v>0.72413803705171798</v>
      </c>
      <c r="E156">
        <v>1.6947453312673499</v>
      </c>
      <c r="F156">
        <v>9.0123742233394602E-2</v>
      </c>
      <c r="G156">
        <v>1.22322535386799</v>
      </c>
      <c r="H156">
        <v>0.72414992891355501</v>
      </c>
      <c r="I156">
        <v>1.6891879775548699</v>
      </c>
      <c r="J156">
        <v>9.1183412201249897E-2</v>
      </c>
      <c r="K156">
        <v>1.18796886537163</v>
      </c>
      <c r="L156">
        <v>0.72414849101719603</v>
      </c>
      <c r="M156">
        <v>1.64050450992851</v>
      </c>
      <c r="N156">
        <v>0.10090031152758699</v>
      </c>
      <c r="O156">
        <v>0.91085097453552799</v>
      </c>
      <c r="P156">
        <v>0.72377317858749202</v>
      </c>
      <c r="Q156">
        <v>1.25847572344852</v>
      </c>
      <c r="R156">
        <v>0.20821976147492899</v>
      </c>
      <c r="T156" t="str">
        <f t="shared" si="8"/>
        <v>^</v>
      </c>
      <c r="U156" t="str">
        <f t="shared" si="9"/>
        <v>^</v>
      </c>
      <c r="V156" t="str">
        <f t="shared" si="10"/>
        <v/>
      </c>
      <c r="W156" t="str">
        <f t="shared" si="11"/>
        <v/>
      </c>
    </row>
    <row r="157" spans="1:23" x14ac:dyDescent="0.25">
      <c r="A157">
        <v>156</v>
      </c>
      <c r="B157" t="s">
        <v>254</v>
      </c>
      <c r="C157">
        <v>1.25878262499168</v>
      </c>
      <c r="D157">
        <v>0.72471287785789595</v>
      </c>
      <c r="E157">
        <v>1.7369397777398301</v>
      </c>
      <c r="F157">
        <v>8.2397801277176205E-2</v>
      </c>
      <c r="G157">
        <v>1.2548331420375101</v>
      </c>
      <c r="H157">
        <v>0.72472620687302003</v>
      </c>
      <c r="I157">
        <v>1.7314582115799999</v>
      </c>
      <c r="J157">
        <v>8.3370071933585504E-2</v>
      </c>
      <c r="K157">
        <v>1.2171219664109401</v>
      </c>
      <c r="L157">
        <v>0.72470951288877195</v>
      </c>
      <c r="M157">
        <v>1.6794618323131401</v>
      </c>
      <c r="N157">
        <v>9.3062071418913095E-2</v>
      </c>
      <c r="O157">
        <v>0.94446575860897097</v>
      </c>
      <c r="P157">
        <v>0.72434312651584698</v>
      </c>
      <c r="Q157">
        <v>1.3038927602611901</v>
      </c>
      <c r="R157">
        <v>0.19227014905283299</v>
      </c>
      <c r="T157" t="str">
        <f t="shared" si="8"/>
        <v>^</v>
      </c>
      <c r="U157" t="str">
        <f t="shared" si="9"/>
        <v>^</v>
      </c>
      <c r="V157" t="str">
        <f t="shared" si="10"/>
        <v>^</v>
      </c>
      <c r="W157" t="str">
        <f t="shared" si="11"/>
        <v/>
      </c>
    </row>
    <row r="158" spans="1:23" x14ac:dyDescent="0.25">
      <c r="A158">
        <v>157</v>
      </c>
      <c r="B158" t="s">
        <v>255</v>
      </c>
      <c r="C158">
        <v>0.58389518364289805</v>
      </c>
      <c r="D158">
        <v>1.0127057826083801</v>
      </c>
      <c r="E158">
        <v>0.57656941795965999</v>
      </c>
      <c r="F158">
        <v>0.56423036327526599</v>
      </c>
      <c r="G158">
        <v>0.58103680692264204</v>
      </c>
      <c r="H158">
        <v>1.0127286956433099</v>
      </c>
      <c r="I158">
        <v>0.57373392244361399</v>
      </c>
      <c r="J158">
        <v>0.56614786932336403</v>
      </c>
      <c r="K158">
        <v>0.544444391008301</v>
      </c>
      <c r="L158">
        <v>1.01272495848216</v>
      </c>
      <c r="M158">
        <v>0.53760340993698497</v>
      </c>
      <c r="N158">
        <v>0.59085087557718896</v>
      </c>
      <c r="O158">
        <v>0.27721840716875301</v>
      </c>
      <c r="P158">
        <v>1.0124788055279601</v>
      </c>
      <c r="Q158">
        <v>0.27380168913678599</v>
      </c>
      <c r="R158">
        <v>0.78423702546493901</v>
      </c>
      <c r="T158" t="str">
        <f t="shared" si="8"/>
        <v/>
      </c>
      <c r="U158" t="str">
        <f t="shared" si="9"/>
        <v/>
      </c>
      <c r="V158" t="str">
        <f t="shared" si="10"/>
        <v/>
      </c>
      <c r="W158" t="str">
        <f t="shared" si="11"/>
        <v/>
      </c>
    </row>
    <row r="159" spans="1:23" x14ac:dyDescent="0.25">
      <c r="A159">
        <v>158</v>
      </c>
      <c r="B159" t="s">
        <v>256</v>
      </c>
      <c r="C159">
        <v>1.74600292900174</v>
      </c>
      <c r="D159">
        <v>0.60053259609264997</v>
      </c>
      <c r="E159">
        <v>2.9074240771642801</v>
      </c>
      <c r="F159">
        <v>3.6441879353539702E-3</v>
      </c>
      <c r="G159">
        <v>1.7434850150393599</v>
      </c>
      <c r="H159">
        <v>0.60056242439769503</v>
      </c>
      <c r="I159">
        <v>2.9030870800615101</v>
      </c>
      <c r="J159">
        <v>3.6950387918523501E-3</v>
      </c>
      <c r="K159">
        <v>1.7064597234115</v>
      </c>
      <c r="L159">
        <v>0.60053583557104595</v>
      </c>
      <c r="M159">
        <v>2.8415618558197102</v>
      </c>
      <c r="N159">
        <v>4.4893142147988596E-3</v>
      </c>
      <c r="O159">
        <v>1.44552179079641</v>
      </c>
      <c r="P159">
        <v>0.60002224915938496</v>
      </c>
      <c r="Q159">
        <v>2.4091136500713799</v>
      </c>
      <c r="R159">
        <v>1.5991317353089E-2</v>
      </c>
      <c r="T159" t="str">
        <f t="shared" si="8"/>
        <v>**</v>
      </c>
      <c r="U159" t="str">
        <f t="shared" si="9"/>
        <v>**</v>
      </c>
      <c r="V159" t="str">
        <f t="shared" si="10"/>
        <v>**</v>
      </c>
      <c r="W159" t="str">
        <f t="shared" si="11"/>
        <v>*</v>
      </c>
    </row>
    <row r="160" spans="1:23" x14ac:dyDescent="0.25">
      <c r="A160">
        <v>159</v>
      </c>
      <c r="B160" t="s">
        <v>257</v>
      </c>
      <c r="C160">
        <v>0.67687477526853401</v>
      </c>
      <c r="D160">
        <v>1.0137609087891299</v>
      </c>
      <c r="E160">
        <v>0.66768679813962795</v>
      </c>
      <c r="F160">
        <v>0.50433353885404197</v>
      </c>
      <c r="G160">
        <v>0.67556821323463601</v>
      </c>
      <c r="H160">
        <v>1.0137826746282099</v>
      </c>
      <c r="I160">
        <v>0.66638366401594995</v>
      </c>
      <c r="J160">
        <v>0.50516590141366302</v>
      </c>
      <c r="K160">
        <v>0.63921113491539405</v>
      </c>
      <c r="L160">
        <v>1.0137402320578699</v>
      </c>
      <c r="M160">
        <v>0.63054726911430503</v>
      </c>
      <c r="N160">
        <v>0.52833658641875103</v>
      </c>
      <c r="O160">
        <v>0.37120241171111901</v>
      </c>
      <c r="P160">
        <v>1.01353829336181</v>
      </c>
      <c r="Q160">
        <v>0.36624409175491202</v>
      </c>
      <c r="R160">
        <v>0.714182943850453</v>
      </c>
      <c r="T160" t="str">
        <f t="shared" si="8"/>
        <v/>
      </c>
      <c r="U160" t="str">
        <f t="shared" si="9"/>
        <v/>
      </c>
      <c r="V160" t="str">
        <f t="shared" si="10"/>
        <v/>
      </c>
      <c r="W160" t="str">
        <f t="shared" si="11"/>
        <v/>
      </c>
    </row>
    <row r="161" spans="1:23" x14ac:dyDescent="0.25">
      <c r="A161">
        <v>160</v>
      </c>
      <c r="B161" t="s">
        <v>258</v>
      </c>
      <c r="C161">
        <v>-12.037354634783</v>
      </c>
      <c r="D161">
        <v>350.92900622511098</v>
      </c>
      <c r="E161">
        <v>-3.43013954995256E-2</v>
      </c>
      <c r="F161">
        <v>0.97263681207821395</v>
      </c>
      <c r="G161">
        <v>-12.039976290837201</v>
      </c>
      <c r="H161">
        <v>350.99597175319002</v>
      </c>
      <c r="I161">
        <v>-3.4302320424643998E-2</v>
      </c>
      <c r="J161">
        <v>0.97263607452877598</v>
      </c>
      <c r="K161">
        <v>-12.079943309679701</v>
      </c>
      <c r="L161">
        <v>351.21287498114401</v>
      </c>
      <c r="M161">
        <v>-3.4394933016986297E-2</v>
      </c>
      <c r="N161">
        <v>0.97256222394958602</v>
      </c>
      <c r="O161">
        <v>-12.3588050878014</v>
      </c>
      <c r="P161">
        <v>352.97649268304798</v>
      </c>
      <c r="Q161">
        <v>-3.5013110912456499E-2</v>
      </c>
      <c r="R161">
        <v>0.97206928628765299</v>
      </c>
      <c r="T161" t="str">
        <f t="shared" si="8"/>
        <v/>
      </c>
      <c r="U161" t="str">
        <f t="shared" si="9"/>
        <v/>
      </c>
      <c r="V161" t="str">
        <f t="shared" si="10"/>
        <v/>
      </c>
      <c r="W161" t="str">
        <f t="shared" si="11"/>
        <v/>
      </c>
    </row>
    <row r="162" spans="1:23" x14ac:dyDescent="0.25">
      <c r="A162">
        <v>161</v>
      </c>
      <c r="B162" t="s">
        <v>259</v>
      </c>
      <c r="C162">
        <v>-12.037354634783</v>
      </c>
      <c r="D162">
        <v>350.92900622511502</v>
      </c>
      <c r="E162">
        <v>-3.4301395499525197E-2</v>
      </c>
      <c r="F162">
        <v>0.97263681207821395</v>
      </c>
      <c r="G162">
        <v>-12.039976290837201</v>
      </c>
      <c r="H162">
        <v>350.99597175319099</v>
      </c>
      <c r="I162">
        <v>-3.4302320424643901E-2</v>
      </c>
      <c r="J162">
        <v>0.97263607452877598</v>
      </c>
      <c r="K162">
        <v>-12.079943309679701</v>
      </c>
      <c r="L162">
        <v>351.212874981146</v>
      </c>
      <c r="M162">
        <v>-3.43949330169862E-2</v>
      </c>
      <c r="N162">
        <v>0.97256222394958602</v>
      </c>
      <c r="O162">
        <v>-12.3588050878014</v>
      </c>
      <c r="P162">
        <v>352.97649268304798</v>
      </c>
      <c r="Q162">
        <v>-3.5013110912456499E-2</v>
      </c>
      <c r="R162">
        <v>0.97206928628765299</v>
      </c>
      <c r="T162" t="str">
        <f t="shared" si="8"/>
        <v/>
      </c>
      <c r="U162" t="str">
        <f t="shared" si="9"/>
        <v/>
      </c>
      <c r="V162" t="str">
        <f t="shared" si="10"/>
        <v/>
      </c>
      <c r="W162" t="str">
        <f t="shared" si="11"/>
        <v/>
      </c>
    </row>
    <row r="163" spans="1:23" x14ac:dyDescent="0.25">
      <c r="A163">
        <v>162</v>
      </c>
      <c r="B163" t="s">
        <v>260</v>
      </c>
      <c r="C163">
        <v>1.4258385060560601</v>
      </c>
      <c r="D163">
        <v>0.72736528352983598</v>
      </c>
      <c r="E163">
        <v>1.96027847127457</v>
      </c>
      <c r="F163">
        <v>4.9963250929211001E-2</v>
      </c>
      <c r="G163">
        <v>1.4237667059449099</v>
      </c>
      <c r="H163">
        <v>0.72739483457162502</v>
      </c>
      <c r="I163">
        <v>1.9573505863337499</v>
      </c>
      <c r="J163">
        <v>5.0306263830551E-2</v>
      </c>
      <c r="K163">
        <v>1.3848242584419801</v>
      </c>
      <c r="L163">
        <v>0.72733606577963195</v>
      </c>
      <c r="M163">
        <v>1.9039675379737799</v>
      </c>
      <c r="N163">
        <v>5.6914412070528102E-2</v>
      </c>
      <c r="O163">
        <v>1.11473921153708</v>
      </c>
      <c r="P163">
        <v>0.72697630098785404</v>
      </c>
      <c r="Q163">
        <v>1.53339140494994</v>
      </c>
      <c r="R163">
        <v>0.12517944520928401</v>
      </c>
      <c r="T163" t="str">
        <f t="shared" si="8"/>
        <v>*</v>
      </c>
      <c r="U163" t="str">
        <f t="shared" si="9"/>
        <v>^</v>
      </c>
      <c r="V163" t="str">
        <f t="shared" si="10"/>
        <v>^</v>
      </c>
      <c r="W163" t="str">
        <f t="shared" si="11"/>
        <v/>
      </c>
    </row>
    <row r="164" spans="1:23" x14ac:dyDescent="0.25">
      <c r="A164">
        <v>163</v>
      </c>
      <c r="B164" t="s">
        <v>261</v>
      </c>
      <c r="C164">
        <v>0.759831698332189</v>
      </c>
      <c r="D164">
        <v>1.0147079360064799</v>
      </c>
      <c r="E164">
        <v>0.74881812920731505</v>
      </c>
      <c r="F164">
        <v>0.45396683122821202</v>
      </c>
      <c r="G164">
        <v>0.75926848078596498</v>
      </c>
      <c r="H164">
        <v>1.0147401507512399</v>
      </c>
      <c r="I164">
        <v>0.74823932040518504</v>
      </c>
      <c r="J164">
        <v>0.45431581772052498</v>
      </c>
      <c r="K164">
        <v>0.72013366289953695</v>
      </c>
      <c r="L164">
        <v>1.01470194209097</v>
      </c>
      <c r="M164">
        <v>0.70969969902252905</v>
      </c>
      <c r="N164">
        <v>0.47789037884443297</v>
      </c>
      <c r="O164">
        <v>0.452564980733834</v>
      </c>
      <c r="P164">
        <v>1.0144229616532701</v>
      </c>
      <c r="Q164">
        <v>0.44613045824224801</v>
      </c>
      <c r="R164">
        <v>0.65550301252040699</v>
      </c>
      <c r="T164" t="str">
        <f t="shared" si="8"/>
        <v/>
      </c>
      <c r="U164" t="str">
        <f t="shared" si="9"/>
        <v/>
      </c>
      <c r="V164" t="str">
        <f t="shared" si="10"/>
        <v/>
      </c>
      <c r="W164" t="str">
        <f t="shared" si="11"/>
        <v/>
      </c>
    </row>
    <row r="165" spans="1:23" x14ac:dyDescent="0.25">
      <c r="A165">
        <v>164</v>
      </c>
      <c r="B165" t="s">
        <v>262</v>
      </c>
      <c r="C165">
        <v>-12.024846850671301</v>
      </c>
      <c r="D165">
        <v>363.01484867451501</v>
      </c>
      <c r="E165">
        <v>-3.3124944873681998E-2</v>
      </c>
      <c r="F165">
        <v>0.97357495052984599</v>
      </c>
      <c r="G165">
        <v>-12.0227656209517</v>
      </c>
      <c r="H165">
        <v>363.10247729888903</v>
      </c>
      <c r="I165">
        <v>-3.3111218932982002E-2</v>
      </c>
      <c r="J165">
        <v>0.973585896241698</v>
      </c>
      <c r="K165">
        <v>-12.0624704945081</v>
      </c>
      <c r="L165">
        <v>363.33649305113801</v>
      </c>
      <c r="M165">
        <v>-3.3199171360996101E-2</v>
      </c>
      <c r="N165">
        <v>0.973515758917741</v>
      </c>
      <c r="O165">
        <v>-12.3436375914015</v>
      </c>
      <c r="P165">
        <v>365.16667148746899</v>
      </c>
      <c r="Q165">
        <v>-3.3802749689945698E-2</v>
      </c>
      <c r="R165">
        <v>0.97303444326466904</v>
      </c>
      <c r="T165" t="str">
        <f t="shared" si="8"/>
        <v/>
      </c>
      <c r="U165" t="str">
        <f t="shared" si="9"/>
        <v/>
      </c>
      <c r="V165" t="str">
        <f t="shared" si="10"/>
        <v/>
      </c>
      <c r="W165" t="str">
        <f t="shared" si="11"/>
        <v/>
      </c>
    </row>
    <row r="166" spans="1:23" x14ac:dyDescent="0.25">
      <c r="A166">
        <v>165</v>
      </c>
      <c r="B166" t="s">
        <v>263</v>
      </c>
      <c r="C166">
        <v>-12.024846850671301</v>
      </c>
      <c r="D166">
        <v>363.01484867451097</v>
      </c>
      <c r="E166">
        <v>-3.3124944873682199E-2</v>
      </c>
      <c r="F166">
        <v>0.97357495052984599</v>
      </c>
      <c r="G166">
        <v>-12.0227656209517</v>
      </c>
      <c r="H166">
        <v>363.10247729889102</v>
      </c>
      <c r="I166">
        <v>-3.3111218932981898E-2</v>
      </c>
      <c r="J166">
        <v>0.973585896241698</v>
      </c>
      <c r="K166">
        <v>-12.0624704945081</v>
      </c>
      <c r="L166">
        <v>363.33649305113198</v>
      </c>
      <c r="M166">
        <v>-3.3199171360996503E-2</v>
      </c>
      <c r="N166">
        <v>0.973515758917741</v>
      </c>
      <c r="O166">
        <v>-12.3436375914015</v>
      </c>
      <c r="P166">
        <v>365.16667148746802</v>
      </c>
      <c r="Q166">
        <v>-3.3802749689945698E-2</v>
      </c>
      <c r="R166">
        <v>0.97303444326466904</v>
      </c>
      <c r="T166" t="str">
        <f t="shared" si="8"/>
        <v/>
      </c>
      <c r="U166" t="str">
        <f t="shared" si="9"/>
        <v/>
      </c>
      <c r="V166" t="str">
        <f t="shared" si="10"/>
        <v/>
      </c>
      <c r="W166" t="str">
        <f t="shared" si="11"/>
        <v/>
      </c>
    </row>
    <row r="167" spans="1:23" x14ac:dyDescent="0.25">
      <c r="A167">
        <v>166</v>
      </c>
      <c r="B167" t="s">
        <v>264</v>
      </c>
      <c r="C167">
        <v>1.9426024855189199</v>
      </c>
      <c r="D167">
        <v>0.60434181677172105</v>
      </c>
      <c r="E167">
        <v>3.2144101758437502</v>
      </c>
      <c r="F167">
        <v>1.30712804326907E-3</v>
      </c>
      <c r="G167">
        <v>1.9453385666983201</v>
      </c>
      <c r="H167">
        <v>0.60434839625958003</v>
      </c>
      <c r="I167">
        <v>3.21890250514168</v>
      </c>
      <c r="J167">
        <v>1.2868222927791501E-3</v>
      </c>
      <c r="K167">
        <v>1.9065258751840699</v>
      </c>
      <c r="L167">
        <v>0.60425117516597104</v>
      </c>
      <c r="M167">
        <v>3.15518769932123</v>
      </c>
      <c r="N167">
        <v>1.6039488031839701E-3</v>
      </c>
      <c r="O167">
        <v>1.63314493248001</v>
      </c>
      <c r="P167">
        <v>0.603686899760142</v>
      </c>
      <c r="Q167">
        <v>2.7052846982912699</v>
      </c>
      <c r="R167">
        <v>6.82458719420508E-3</v>
      </c>
      <c r="T167" t="str">
        <f t="shared" si="8"/>
        <v>**</v>
      </c>
      <c r="U167" t="str">
        <f t="shared" si="9"/>
        <v>**</v>
      </c>
      <c r="V167" t="str">
        <f t="shared" si="10"/>
        <v>**</v>
      </c>
      <c r="W167" t="str">
        <f t="shared" si="11"/>
        <v>**</v>
      </c>
    </row>
    <row r="168" spans="1:23" x14ac:dyDescent="0.25">
      <c r="A168">
        <v>167</v>
      </c>
      <c r="B168" t="s">
        <v>265</v>
      </c>
      <c r="C168">
        <v>-12.0288163041158</v>
      </c>
      <c r="D168">
        <v>376.40389555616599</v>
      </c>
      <c r="E168">
        <v>-3.1957204604225103E-2</v>
      </c>
      <c r="F168">
        <v>0.97450617922937699</v>
      </c>
      <c r="G168">
        <v>-12.0294014324662</v>
      </c>
      <c r="H168">
        <v>376.50589405063499</v>
      </c>
      <c r="I168">
        <v>-3.1950101240243597E-2</v>
      </c>
      <c r="J168">
        <v>0.97451184400112101</v>
      </c>
      <c r="K168">
        <v>-12.0733562346703</v>
      </c>
      <c r="L168">
        <v>376.85390148068097</v>
      </c>
      <c r="M168">
        <v>-3.2037232962783102E-2</v>
      </c>
      <c r="N168">
        <v>0.97444235851656302</v>
      </c>
      <c r="O168">
        <v>-12.3514683263511</v>
      </c>
      <c r="P168">
        <v>378.78882997063897</v>
      </c>
      <c r="Q168">
        <v>-3.2607794499400898E-2</v>
      </c>
      <c r="R168">
        <v>0.97398735402557501</v>
      </c>
      <c r="T168" t="str">
        <f t="shared" si="8"/>
        <v/>
      </c>
      <c r="U168" t="str">
        <f t="shared" si="9"/>
        <v/>
      </c>
      <c r="V168" t="str">
        <f t="shared" si="10"/>
        <v/>
      </c>
      <c r="W168" t="str">
        <f t="shared" si="11"/>
        <v/>
      </c>
    </row>
    <row r="169" spans="1:23" x14ac:dyDescent="0.25">
      <c r="A169">
        <v>168</v>
      </c>
      <c r="B169" t="s">
        <v>266</v>
      </c>
      <c r="C169">
        <v>-12.0288163041158</v>
      </c>
      <c r="D169">
        <v>376.403895556164</v>
      </c>
      <c r="E169">
        <v>-3.1957204604225201E-2</v>
      </c>
      <c r="F169">
        <v>0.97450617922937699</v>
      </c>
      <c r="G169">
        <v>-12.0294014324662</v>
      </c>
      <c r="H169">
        <v>376.50589405063499</v>
      </c>
      <c r="I169">
        <v>-3.1950101240243597E-2</v>
      </c>
      <c r="J169">
        <v>0.97451184400112101</v>
      </c>
      <c r="K169">
        <v>-12.0733562346702</v>
      </c>
      <c r="L169">
        <v>376.85390148067398</v>
      </c>
      <c r="M169">
        <v>-3.2037232962783602E-2</v>
      </c>
      <c r="N169">
        <v>0.97444235851656202</v>
      </c>
      <c r="O169">
        <v>-12.3514683263511</v>
      </c>
      <c r="P169">
        <v>378.78882997063801</v>
      </c>
      <c r="Q169">
        <v>-3.2607794499401002E-2</v>
      </c>
      <c r="R169">
        <v>0.97398735402557501</v>
      </c>
      <c r="T169" t="str">
        <f t="shared" si="8"/>
        <v/>
      </c>
      <c r="U169" t="str">
        <f t="shared" si="9"/>
        <v/>
      </c>
      <c r="V169" t="str">
        <f t="shared" si="10"/>
        <v/>
      </c>
      <c r="W169" t="str">
        <f t="shared" si="11"/>
        <v/>
      </c>
    </row>
    <row r="170" spans="1:23" x14ac:dyDescent="0.25">
      <c r="A170">
        <v>169</v>
      </c>
      <c r="B170" t="s">
        <v>267</v>
      </c>
      <c r="C170">
        <v>-12.0288163041158</v>
      </c>
      <c r="D170">
        <v>376.403895556164</v>
      </c>
      <c r="E170">
        <v>-3.1957204604225201E-2</v>
      </c>
      <c r="F170">
        <v>0.97450617922937699</v>
      </c>
      <c r="G170">
        <v>-12.0294014324662</v>
      </c>
      <c r="H170">
        <v>376.50589405063101</v>
      </c>
      <c r="I170">
        <v>-3.1950101240243903E-2</v>
      </c>
      <c r="J170">
        <v>0.97451184400112101</v>
      </c>
      <c r="K170">
        <v>-12.0733562346703</v>
      </c>
      <c r="L170">
        <v>376.85390148067899</v>
      </c>
      <c r="M170">
        <v>-3.2037232962783199E-2</v>
      </c>
      <c r="N170">
        <v>0.97444235851656302</v>
      </c>
      <c r="O170">
        <v>-12.3514683263511</v>
      </c>
      <c r="P170">
        <v>378.78882997063499</v>
      </c>
      <c r="Q170">
        <v>-3.2607794499401301E-2</v>
      </c>
      <c r="R170">
        <v>0.97398735402557501</v>
      </c>
      <c r="T170" t="str">
        <f t="shared" si="8"/>
        <v/>
      </c>
      <c r="U170" t="str">
        <f t="shared" si="9"/>
        <v/>
      </c>
      <c r="V170" t="str">
        <f t="shared" si="10"/>
        <v/>
      </c>
      <c r="W170" t="str">
        <f t="shared" si="11"/>
        <v/>
      </c>
    </row>
    <row r="171" spans="1:23" x14ac:dyDescent="0.25">
      <c r="A171">
        <v>170</v>
      </c>
      <c r="B171" t="s">
        <v>268</v>
      </c>
      <c r="C171">
        <v>0.86062447080331494</v>
      </c>
      <c r="D171">
        <v>1.01615813709632</v>
      </c>
      <c r="E171">
        <v>0.84693950615064095</v>
      </c>
      <c r="F171">
        <v>0.39702884078535799</v>
      </c>
      <c r="G171">
        <v>0.86064469685310696</v>
      </c>
      <c r="H171">
        <v>1.01617780868555</v>
      </c>
      <c r="I171">
        <v>0.84694301479223499</v>
      </c>
      <c r="J171">
        <v>0.397026885017563</v>
      </c>
      <c r="K171">
        <v>0.81827842322550604</v>
      </c>
      <c r="L171">
        <v>1.0160642591336</v>
      </c>
      <c r="M171">
        <v>0.80534121328433705</v>
      </c>
      <c r="N171">
        <v>0.42062280527297602</v>
      </c>
      <c r="O171">
        <v>0.54965362692778996</v>
      </c>
      <c r="P171">
        <v>1.01581276197411</v>
      </c>
      <c r="Q171">
        <v>0.54109738280862096</v>
      </c>
      <c r="R171">
        <v>0.58844046207841405</v>
      </c>
      <c r="T171" t="str">
        <f t="shared" si="8"/>
        <v/>
      </c>
      <c r="U171" t="str">
        <f t="shared" si="9"/>
        <v/>
      </c>
      <c r="V171" t="str">
        <f t="shared" si="10"/>
        <v/>
      </c>
      <c r="W171" t="str">
        <f t="shared" si="11"/>
        <v/>
      </c>
    </row>
    <row r="172" spans="1:23" x14ac:dyDescent="0.25">
      <c r="A172">
        <v>171</v>
      </c>
      <c r="B172" t="s">
        <v>269</v>
      </c>
      <c r="C172">
        <v>-12.014743759944199</v>
      </c>
      <c r="D172">
        <v>381.184912321399</v>
      </c>
      <c r="E172">
        <v>-3.1519463052131103E-2</v>
      </c>
      <c r="F172">
        <v>0.97485527058467103</v>
      </c>
      <c r="G172">
        <v>-12.0177508276004</v>
      </c>
      <c r="H172">
        <v>381.28880859991398</v>
      </c>
      <c r="I172">
        <v>-3.1518760993089097E-2</v>
      </c>
      <c r="J172">
        <v>0.97485583046856294</v>
      </c>
      <c r="K172">
        <v>-12.060211436231601</v>
      </c>
      <c r="L172">
        <v>381.648676290894</v>
      </c>
      <c r="M172">
        <v>-3.1600296779332203E-2</v>
      </c>
      <c r="N172">
        <v>0.97479080671360496</v>
      </c>
      <c r="O172">
        <v>-12.340342863386599</v>
      </c>
      <c r="P172">
        <v>383.675337487825</v>
      </c>
      <c r="Q172">
        <v>-3.2163502987152898E-2</v>
      </c>
      <c r="R172">
        <v>0.97434166150785195</v>
      </c>
      <c r="T172" t="str">
        <f t="shared" si="8"/>
        <v/>
      </c>
      <c r="U172" t="str">
        <f t="shared" si="9"/>
        <v/>
      </c>
      <c r="V172" t="str">
        <f t="shared" si="10"/>
        <v/>
      </c>
      <c r="W172" t="str">
        <f t="shared" si="11"/>
        <v/>
      </c>
    </row>
    <row r="173" spans="1:23" x14ac:dyDescent="0.25">
      <c r="A173">
        <v>172</v>
      </c>
      <c r="B173" t="s">
        <v>270</v>
      </c>
      <c r="C173">
        <v>0.90062267710840205</v>
      </c>
      <c r="D173">
        <v>1.0165202707243299</v>
      </c>
      <c r="E173">
        <v>0.885985949366909</v>
      </c>
      <c r="F173">
        <v>0.37562509865288102</v>
      </c>
      <c r="G173">
        <v>0.89827868919732801</v>
      </c>
      <c r="H173">
        <v>1.0165678403402401</v>
      </c>
      <c r="I173">
        <v>0.88363870422723101</v>
      </c>
      <c r="J173">
        <v>0.37689127869908101</v>
      </c>
      <c r="K173">
        <v>0.85739522497569798</v>
      </c>
      <c r="L173">
        <v>1.0164286760388299</v>
      </c>
      <c r="M173">
        <v>0.84353702840920397</v>
      </c>
      <c r="N173">
        <v>0.39892816578377999</v>
      </c>
      <c r="O173">
        <v>0.58707750619249699</v>
      </c>
      <c r="P173">
        <v>1.01617086613828</v>
      </c>
      <c r="Q173">
        <v>0.57773503035326101</v>
      </c>
      <c r="R173">
        <v>0.563443024868167</v>
      </c>
      <c r="T173" t="str">
        <f t="shared" si="8"/>
        <v/>
      </c>
      <c r="U173" t="str">
        <f t="shared" si="9"/>
        <v/>
      </c>
      <c r="V173" t="str">
        <f t="shared" si="10"/>
        <v/>
      </c>
      <c r="W173" t="str">
        <f t="shared" si="11"/>
        <v/>
      </c>
    </row>
    <row r="174" spans="1:23" x14ac:dyDescent="0.25">
      <c r="A174">
        <v>173</v>
      </c>
      <c r="B174" t="s">
        <v>271</v>
      </c>
      <c r="C174">
        <v>0.92926501058917799</v>
      </c>
      <c r="D174">
        <v>1.0169654251256399</v>
      </c>
      <c r="E174">
        <v>0.91376263895537502</v>
      </c>
      <c r="F174">
        <v>0.360841581948316</v>
      </c>
      <c r="G174">
        <v>0.92756545390548195</v>
      </c>
      <c r="H174">
        <v>1.01701857237698</v>
      </c>
      <c r="I174">
        <v>0.91204377097811296</v>
      </c>
      <c r="J174">
        <v>0.36174567627298798</v>
      </c>
      <c r="K174">
        <v>0.88704617245116202</v>
      </c>
      <c r="L174">
        <v>1.01687021435433</v>
      </c>
      <c r="M174">
        <v>0.87232978204047396</v>
      </c>
      <c r="N174">
        <v>0.383028494881754</v>
      </c>
      <c r="O174">
        <v>0.62022825629450495</v>
      </c>
      <c r="P174">
        <v>1.0165830824039499</v>
      </c>
      <c r="Q174">
        <v>0.61011073962378803</v>
      </c>
      <c r="R174">
        <v>0.54178845286563204</v>
      </c>
      <c r="T174" t="str">
        <f t="shared" si="8"/>
        <v/>
      </c>
      <c r="U174" t="str">
        <f t="shared" si="9"/>
        <v/>
      </c>
      <c r="V174" t="str">
        <f t="shared" si="10"/>
        <v/>
      </c>
      <c r="W174" t="str">
        <f t="shared" si="11"/>
        <v/>
      </c>
    </row>
    <row r="175" spans="1:23" x14ac:dyDescent="0.25">
      <c r="A175">
        <v>174</v>
      </c>
      <c r="B175" t="s">
        <v>272</v>
      </c>
      <c r="C175">
        <v>0.94728042284190395</v>
      </c>
      <c r="D175">
        <v>1.01733591402335</v>
      </c>
      <c r="E175">
        <v>0.93113828951108901</v>
      </c>
      <c r="F175">
        <v>0.35178203443774297</v>
      </c>
      <c r="G175">
        <v>0.94587500685149095</v>
      </c>
      <c r="H175">
        <v>1.01739550512626</v>
      </c>
      <c r="I175">
        <v>0.92970236460216005</v>
      </c>
      <c r="J175">
        <v>0.352525209847315</v>
      </c>
      <c r="K175">
        <v>0.90643219076839499</v>
      </c>
      <c r="L175">
        <v>1.0172530783627201</v>
      </c>
      <c r="M175">
        <v>0.89105868544266797</v>
      </c>
      <c r="N175">
        <v>0.37289768767541398</v>
      </c>
      <c r="O175">
        <v>0.644593139263543</v>
      </c>
      <c r="P175">
        <v>1.01699201575145</v>
      </c>
      <c r="Q175">
        <v>0.63382320537419201</v>
      </c>
      <c r="R175">
        <v>0.52619620723731098</v>
      </c>
      <c r="T175" t="str">
        <f t="shared" si="8"/>
        <v/>
      </c>
      <c r="U175" t="str">
        <f t="shared" si="9"/>
        <v/>
      </c>
      <c r="V175" t="str">
        <f t="shared" si="10"/>
        <v/>
      </c>
      <c r="W175" t="str">
        <f t="shared" si="11"/>
        <v/>
      </c>
    </row>
    <row r="176" spans="1:23" x14ac:dyDescent="0.25">
      <c r="A176">
        <v>175</v>
      </c>
      <c r="B176" t="s">
        <v>273</v>
      </c>
      <c r="C176">
        <v>0.97855496076203896</v>
      </c>
      <c r="D176">
        <v>1.0178521375230301</v>
      </c>
      <c r="E176">
        <v>0.96139205753733203</v>
      </c>
      <c r="F176">
        <v>0.33635507628454497</v>
      </c>
      <c r="G176">
        <v>0.97594986131429595</v>
      </c>
      <c r="H176">
        <v>1.0179096665104099</v>
      </c>
      <c r="I176">
        <v>0.958778458858771</v>
      </c>
      <c r="J176">
        <v>0.337670363227355</v>
      </c>
      <c r="K176">
        <v>0.93705017520168798</v>
      </c>
      <c r="L176">
        <v>1.0177593837607</v>
      </c>
      <c r="M176">
        <v>0.92069912609325399</v>
      </c>
      <c r="N176">
        <v>0.35720753258522397</v>
      </c>
      <c r="O176">
        <v>0.67037952541707702</v>
      </c>
      <c r="P176">
        <v>1.0174604842532999</v>
      </c>
      <c r="Q176">
        <v>0.65887524458412905</v>
      </c>
      <c r="R176">
        <v>0.50997588376382197</v>
      </c>
      <c r="T176" t="str">
        <f t="shared" si="8"/>
        <v/>
      </c>
      <c r="U176" t="str">
        <f t="shared" si="9"/>
        <v/>
      </c>
      <c r="V176" t="str">
        <f t="shared" si="10"/>
        <v/>
      </c>
      <c r="W176" t="str">
        <f t="shared" si="11"/>
        <v/>
      </c>
    </row>
    <row r="177" spans="1:23" x14ac:dyDescent="0.25">
      <c r="A177">
        <v>176</v>
      </c>
      <c r="B177" t="s">
        <v>274</v>
      </c>
      <c r="C177">
        <v>-12.0229947935429</v>
      </c>
      <c r="D177">
        <v>402.64109929596401</v>
      </c>
      <c r="E177">
        <v>-2.9860326763873901E-2</v>
      </c>
      <c r="F177">
        <v>0.97617844638533302</v>
      </c>
      <c r="G177">
        <v>-12.0277336920292</v>
      </c>
      <c r="H177">
        <v>402.69832235626302</v>
      </c>
      <c r="I177">
        <v>-2.9867851501472999E-2</v>
      </c>
      <c r="J177">
        <v>0.97617244519010005</v>
      </c>
      <c r="K177">
        <v>-12.0700443632022</v>
      </c>
      <c r="L177">
        <v>403.10627277489999</v>
      </c>
      <c r="M177">
        <v>-2.9942586306371598E-2</v>
      </c>
      <c r="N177">
        <v>0.97611284210127103</v>
      </c>
      <c r="O177">
        <v>-12.348769315298901</v>
      </c>
      <c r="P177">
        <v>405.47316558311502</v>
      </c>
      <c r="Q177">
        <v>-3.0455207307097699E-2</v>
      </c>
      <c r="R177">
        <v>0.97570401618540503</v>
      </c>
      <c r="T177" t="str">
        <f t="shared" si="8"/>
        <v/>
      </c>
      <c r="U177" t="str">
        <f t="shared" si="9"/>
        <v/>
      </c>
      <c r="V177" t="str">
        <f t="shared" si="10"/>
        <v/>
      </c>
      <c r="W177" t="str">
        <f t="shared" si="11"/>
        <v/>
      </c>
    </row>
    <row r="178" spans="1:23" x14ac:dyDescent="0.25">
      <c r="A178">
        <v>177</v>
      </c>
      <c r="B178" t="s">
        <v>275</v>
      </c>
      <c r="C178">
        <v>-12.0229947935429</v>
      </c>
      <c r="D178">
        <v>402.64109929595998</v>
      </c>
      <c r="E178">
        <v>-2.98603267638742E-2</v>
      </c>
      <c r="F178">
        <v>0.97617844638533302</v>
      </c>
      <c r="G178">
        <v>-12.0277336920291</v>
      </c>
      <c r="H178">
        <v>402.69832235625603</v>
      </c>
      <c r="I178">
        <v>-2.9867851501473398E-2</v>
      </c>
      <c r="J178">
        <v>0.97617244519009905</v>
      </c>
      <c r="K178">
        <v>-12.0700443632023</v>
      </c>
      <c r="L178">
        <v>403.10627277490897</v>
      </c>
      <c r="M178">
        <v>-2.9942586306371099E-2</v>
      </c>
      <c r="N178">
        <v>0.97611284210127103</v>
      </c>
      <c r="O178">
        <v>-12.348769315298901</v>
      </c>
      <c r="P178">
        <v>405.47316558311701</v>
      </c>
      <c r="Q178">
        <v>-3.0455207307097599E-2</v>
      </c>
      <c r="R178">
        <v>0.97570401618540503</v>
      </c>
      <c r="T178" t="str">
        <f t="shared" si="8"/>
        <v/>
      </c>
      <c r="U178" t="str">
        <f t="shared" si="9"/>
        <v/>
      </c>
      <c r="V178" t="str">
        <f t="shared" si="10"/>
        <v/>
      </c>
      <c r="W178" t="str">
        <f t="shared" si="11"/>
        <v/>
      </c>
    </row>
    <row r="179" spans="1:23" x14ac:dyDescent="0.25">
      <c r="A179">
        <v>178</v>
      </c>
      <c r="B179" t="s">
        <v>276</v>
      </c>
      <c r="C179">
        <v>1.00542403891278</v>
      </c>
      <c r="D179">
        <v>1.01838107473794</v>
      </c>
      <c r="E179">
        <v>0.98727682971868103</v>
      </c>
      <c r="F179">
        <v>0.32350694625966198</v>
      </c>
      <c r="G179">
        <v>1.00109846569544</v>
      </c>
      <c r="H179">
        <v>1.0184280980667899</v>
      </c>
      <c r="I179">
        <v>0.98298394122840405</v>
      </c>
      <c r="J179">
        <v>0.32561534232671002</v>
      </c>
      <c r="K179">
        <v>0.96043567409180997</v>
      </c>
      <c r="L179">
        <v>1.0182562367100301</v>
      </c>
      <c r="M179">
        <v>0.94321609774270898</v>
      </c>
      <c r="N179">
        <v>0.345570381091858</v>
      </c>
      <c r="O179">
        <v>0.69248687807375398</v>
      </c>
      <c r="P179">
        <v>1.0179341810242499</v>
      </c>
      <c r="Q179">
        <v>0.68028649689017295</v>
      </c>
      <c r="R179">
        <v>0.496323072811999</v>
      </c>
      <c r="T179" t="str">
        <f t="shared" si="8"/>
        <v/>
      </c>
      <c r="U179" t="str">
        <f t="shared" si="9"/>
        <v/>
      </c>
      <c r="V179" t="str">
        <f t="shared" si="10"/>
        <v/>
      </c>
      <c r="W179" t="str">
        <f t="shared" si="11"/>
        <v/>
      </c>
    </row>
    <row r="180" spans="1:23" x14ac:dyDescent="0.25">
      <c r="A180">
        <v>179</v>
      </c>
      <c r="B180" t="s">
        <v>277</v>
      </c>
      <c r="C180">
        <v>-12.032678577402001</v>
      </c>
      <c r="D180">
        <v>408.65749405577901</v>
      </c>
      <c r="E180">
        <v>-2.9444409444158302E-2</v>
      </c>
      <c r="F180">
        <v>0.97651015452951595</v>
      </c>
      <c r="G180">
        <v>-12.0352629136424</v>
      </c>
      <c r="H180">
        <v>408.66902227838699</v>
      </c>
      <c r="I180">
        <v>-2.9449902629135299E-2</v>
      </c>
      <c r="J180">
        <v>0.97650577350191703</v>
      </c>
      <c r="K180">
        <v>-12.0752321294918</v>
      </c>
      <c r="L180">
        <v>409.02823685846801</v>
      </c>
      <c r="M180">
        <v>-2.9521756791744701E-2</v>
      </c>
      <c r="N180">
        <v>0.97644846709187105</v>
      </c>
      <c r="O180">
        <v>-12.3497675010385</v>
      </c>
      <c r="P180">
        <v>411.41180216119602</v>
      </c>
      <c r="Q180">
        <v>-3.00180195029984E-2</v>
      </c>
      <c r="R180">
        <v>0.97605268216083596</v>
      </c>
      <c r="T180" t="str">
        <f t="shared" si="8"/>
        <v/>
      </c>
      <c r="U180" t="str">
        <f t="shared" si="9"/>
        <v/>
      </c>
      <c r="V180" t="str">
        <f t="shared" si="10"/>
        <v/>
      </c>
      <c r="W180" t="str">
        <f t="shared" si="11"/>
        <v/>
      </c>
    </row>
    <row r="181" spans="1:23" x14ac:dyDescent="0.25">
      <c r="A181">
        <v>180</v>
      </c>
      <c r="B181" t="s">
        <v>278</v>
      </c>
      <c r="C181">
        <v>1.7537009105827901</v>
      </c>
      <c r="D181">
        <v>0.73446510101373996</v>
      </c>
      <c r="E181">
        <v>2.3877253094289399</v>
      </c>
      <c r="F181">
        <v>1.69530076392541E-2</v>
      </c>
      <c r="G181">
        <v>1.75153082388336</v>
      </c>
      <c r="H181">
        <v>0.734553147841013</v>
      </c>
      <c r="I181">
        <v>2.3844848109785302</v>
      </c>
      <c r="J181">
        <v>1.7103054021523598E-2</v>
      </c>
      <c r="K181">
        <v>1.7126077788051599</v>
      </c>
      <c r="L181">
        <v>0.73431537136950997</v>
      </c>
      <c r="M181">
        <v>2.33225102670957</v>
      </c>
      <c r="N181">
        <v>1.9687489225724199E-2</v>
      </c>
      <c r="O181">
        <v>1.4478233160404499</v>
      </c>
      <c r="P181">
        <v>0.73378357017666296</v>
      </c>
      <c r="Q181">
        <v>1.97309312293798</v>
      </c>
      <c r="R181">
        <v>4.8484953655015497E-2</v>
      </c>
      <c r="T181" t="str">
        <f t="shared" si="8"/>
        <v>*</v>
      </c>
      <c r="U181" t="str">
        <f t="shared" si="9"/>
        <v>*</v>
      </c>
      <c r="V181" t="str">
        <f t="shared" si="10"/>
        <v>*</v>
      </c>
      <c r="W181" t="str">
        <f t="shared" si="11"/>
        <v>*</v>
      </c>
    </row>
    <row r="182" spans="1:23" x14ac:dyDescent="0.25">
      <c r="A182">
        <v>181</v>
      </c>
      <c r="B182" t="s">
        <v>279</v>
      </c>
      <c r="C182">
        <v>1.0960429878809701</v>
      </c>
      <c r="D182">
        <v>1.0200506034605199</v>
      </c>
      <c r="E182">
        <v>1.07449864169742</v>
      </c>
      <c r="F182">
        <v>0.28259925323109902</v>
      </c>
      <c r="G182">
        <v>1.0909551040644001</v>
      </c>
      <c r="H182">
        <v>1.0201545371802601</v>
      </c>
      <c r="I182">
        <v>1.06940180561255</v>
      </c>
      <c r="J182">
        <v>0.28488865406654901</v>
      </c>
      <c r="K182">
        <v>1.05101059828833</v>
      </c>
      <c r="L182">
        <v>1.01997531460212</v>
      </c>
      <c r="M182">
        <v>1.03042748509882</v>
      </c>
      <c r="N182">
        <v>0.30280937648239697</v>
      </c>
      <c r="O182">
        <v>0.79542995536403305</v>
      </c>
      <c r="P182">
        <v>1.0196074170563001</v>
      </c>
      <c r="Q182">
        <v>0.780133551460927</v>
      </c>
      <c r="R182">
        <v>0.43531226953257801</v>
      </c>
      <c r="T182" t="str">
        <f t="shared" si="8"/>
        <v/>
      </c>
      <c r="U182" t="str">
        <f t="shared" si="9"/>
        <v/>
      </c>
      <c r="V182" t="str">
        <f t="shared" si="10"/>
        <v/>
      </c>
      <c r="W182" t="str">
        <f t="shared" si="11"/>
        <v/>
      </c>
    </row>
    <row r="183" spans="1:23" x14ac:dyDescent="0.25">
      <c r="A183">
        <v>182</v>
      </c>
      <c r="B183" t="s">
        <v>280</v>
      </c>
      <c r="C183">
        <v>-12.010909938288201</v>
      </c>
      <c r="D183">
        <v>428.10324544851699</v>
      </c>
      <c r="E183">
        <v>-2.8056105778185701E-2</v>
      </c>
      <c r="F183">
        <v>0.97761740279369502</v>
      </c>
      <c r="G183">
        <v>-12.013014459887801</v>
      </c>
      <c r="H183">
        <v>428.14044118982503</v>
      </c>
      <c r="I183">
        <v>-2.8058583829415899E-2</v>
      </c>
      <c r="J183">
        <v>0.97761542637296395</v>
      </c>
      <c r="K183">
        <v>-12.05154226442</v>
      </c>
      <c r="L183">
        <v>428.58419756173299</v>
      </c>
      <c r="M183">
        <v>-2.81194274846873E-2</v>
      </c>
      <c r="N183">
        <v>0.97756689930732299</v>
      </c>
      <c r="O183">
        <v>-12.322885255766099</v>
      </c>
      <c r="P183">
        <v>431.27164478486799</v>
      </c>
      <c r="Q183">
        <v>-2.8573372269612499E-2</v>
      </c>
      <c r="R183">
        <v>0.97720484926123896</v>
      </c>
      <c r="T183" t="str">
        <f t="shared" si="8"/>
        <v/>
      </c>
      <c r="U183" t="str">
        <f t="shared" si="9"/>
        <v/>
      </c>
      <c r="V183" t="str">
        <f t="shared" si="10"/>
        <v/>
      </c>
      <c r="W183" t="str">
        <f t="shared" si="11"/>
        <v/>
      </c>
    </row>
    <row r="184" spans="1:23" x14ac:dyDescent="0.25">
      <c r="A184">
        <v>183</v>
      </c>
      <c r="B184" t="s">
        <v>281</v>
      </c>
      <c r="C184">
        <v>-12.010909938288201</v>
      </c>
      <c r="D184">
        <v>428.10324544852</v>
      </c>
      <c r="E184">
        <v>-2.8056105778185601E-2</v>
      </c>
      <c r="F184">
        <v>0.97761740279369502</v>
      </c>
      <c r="G184">
        <v>-12.0130144598879</v>
      </c>
      <c r="H184">
        <v>428.14044118983003</v>
      </c>
      <c r="I184">
        <v>-2.8058583829415701E-2</v>
      </c>
      <c r="J184">
        <v>0.97761542637296395</v>
      </c>
      <c r="K184">
        <v>-12.0515422644201</v>
      </c>
      <c r="L184">
        <v>428.58419756173799</v>
      </c>
      <c r="M184">
        <v>-2.8119427484687001E-2</v>
      </c>
      <c r="N184">
        <v>0.97756689930732299</v>
      </c>
      <c r="O184">
        <v>-12.322885255766099</v>
      </c>
      <c r="P184">
        <v>431.27164478486799</v>
      </c>
      <c r="Q184">
        <v>-2.8573372269612599E-2</v>
      </c>
      <c r="R184">
        <v>0.97720484926123896</v>
      </c>
      <c r="T184" t="str">
        <f t="shared" si="8"/>
        <v/>
      </c>
      <c r="U184" t="str">
        <f t="shared" si="9"/>
        <v/>
      </c>
      <c r="V184" t="str">
        <f t="shared" si="10"/>
        <v/>
      </c>
      <c r="W184" t="str">
        <f t="shared" si="11"/>
        <v/>
      </c>
    </row>
    <row r="185" spans="1:23" x14ac:dyDescent="0.25">
      <c r="A185">
        <v>184</v>
      </c>
      <c r="B185" t="s">
        <v>282</v>
      </c>
      <c r="C185">
        <v>1.14440123408845</v>
      </c>
      <c r="D185">
        <v>1.0206752214228101</v>
      </c>
      <c r="E185">
        <v>1.1212197671392199</v>
      </c>
      <c r="F185">
        <v>0.26219432761775402</v>
      </c>
      <c r="G185">
        <v>1.1426474328044001</v>
      </c>
      <c r="H185">
        <v>1.02074148469614</v>
      </c>
      <c r="I185">
        <v>1.11942881712557</v>
      </c>
      <c r="J185">
        <v>0.26295724283967598</v>
      </c>
      <c r="K185">
        <v>1.10564341678445</v>
      </c>
      <c r="L185">
        <v>1.02048750364592</v>
      </c>
      <c r="M185">
        <v>1.0834463066272699</v>
      </c>
      <c r="N185">
        <v>0.27861037122930599</v>
      </c>
      <c r="O185">
        <v>0.84576914978816697</v>
      </c>
      <c r="P185">
        <v>1.02014718007967</v>
      </c>
      <c r="Q185">
        <v>0.82906581158427906</v>
      </c>
      <c r="R185">
        <v>0.40706716822193001</v>
      </c>
      <c r="T185" t="str">
        <f t="shared" si="8"/>
        <v/>
      </c>
      <c r="U185" t="str">
        <f t="shared" si="9"/>
        <v/>
      </c>
      <c r="V185" t="str">
        <f t="shared" si="10"/>
        <v/>
      </c>
      <c r="W185" t="str">
        <f t="shared" si="11"/>
        <v/>
      </c>
    </row>
    <row r="186" spans="1:23" x14ac:dyDescent="0.25">
      <c r="A186">
        <v>185</v>
      </c>
      <c r="B186" t="s">
        <v>283</v>
      </c>
      <c r="C186">
        <v>-12.0020376585459</v>
      </c>
      <c r="D186">
        <v>435.51514517238002</v>
      </c>
      <c r="E186">
        <v>-2.7558255531608199E-2</v>
      </c>
      <c r="F186">
        <v>0.97801447626884397</v>
      </c>
      <c r="G186">
        <v>-12.0030987650235</v>
      </c>
      <c r="H186">
        <v>435.47426710477401</v>
      </c>
      <c r="I186">
        <v>-2.7563279099877401E-2</v>
      </c>
      <c r="J186">
        <v>0.97801046956330995</v>
      </c>
      <c r="K186">
        <v>-12.0395705598742</v>
      </c>
      <c r="L186">
        <v>435.95375231421201</v>
      </c>
      <c r="M186">
        <v>-2.7616623313742501E-2</v>
      </c>
      <c r="N186">
        <v>0.97796792323499304</v>
      </c>
      <c r="O186">
        <v>-12.312776902162</v>
      </c>
      <c r="P186">
        <v>438.74878735892099</v>
      </c>
      <c r="Q186">
        <v>-2.8063386741829201E-2</v>
      </c>
      <c r="R186">
        <v>0.97761159571176703</v>
      </c>
      <c r="T186" t="str">
        <f t="shared" si="8"/>
        <v/>
      </c>
      <c r="U186" t="str">
        <f t="shared" si="9"/>
        <v/>
      </c>
      <c r="V186" t="str">
        <f t="shared" si="10"/>
        <v/>
      </c>
      <c r="W186" t="str">
        <f t="shared" si="11"/>
        <v/>
      </c>
    </row>
    <row r="187" spans="1:23" x14ac:dyDescent="0.25">
      <c r="A187">
        <v>186</v>
      </c>
      <c r="B187" t="s">
        <v>284</v>
      </c>
      <c r="C187">
        <v>-12.0020376585459</v>
      </c>
      <c r="D187">
        <v>435.51514517238002</v>
      </c>
      <c r="E187">
        <v>-2.7558255531608199E-2</v>
      </c>
      <c r="F187">
        <v>0.97801447626884397</v>
      </c>
      <c r="G187">
        <v>-12.0030987650235</v>
      </c>
      <c r="H187">
        <v>435.47426710477203</v>
      </c>
      <c r="I187">
        <v>-2.7563279099877599E-2</v>
      </c>
      <c r="J187">
        <v>0.97801046956330995</v>
      </c>
      <c r="K187">
        <v>-12.0395705598742</v>
      </c>
      <c r="L187">
        <v>435.95375231420797</v>
      </c>
      <c r="M187">
        <v>-2.7616623313742698E-2</v>
      </c>
      <c r="N187">
        <v>0.97796792323499304</v>
      </c>
      <c r="O187">
        <v>-12.312776902162</v>
      </c>
      <c r="P187">
        <v>438.74878735891599</v>
      </c>
      <c r="Q187">
        <v>-2.80633867418295E-2</v>
      </c>
      <c r="R187">
        <v>0.97761159571176703</v>
      </c>
      <c r="T187" t="str">
        <f t="shared" si="8"/>
        <v/>
      </c>
      <c r="U187" t="str">
        <f t="shared" si="9"/>
        <v/>
      </c>
      <c r="V187" t="str">
        <f t="shared" si="10"/>
        <v/>
      </c>
      <c r="W187" t="str">
        <f t="shared" si="11"/>
        <v/>
      </c>
    </row>
    <row r="188" spans="1:23" x14ac:dyDescent="0.25">
      <c r="A188">
        <v>187</v>
      </c>
      <c r="B188" t="s">
        <v>285</v>
      </c>
      <c r="C188">
        <v>1.18894307075052</v>
      </c>
      <c r="D188">
        <v>1.02142257112165</v>
      </c>
      <c r="E188">
        <v>1.1640070470000601</v>
      </c>
      <c r="F188">
        <v>0.24442115595345201</v>
      </c>
      <c r="G188">
        <v>1.18787727583786</v>
      </c>
      <c r="H188">
        <v>1.02149024317129</v>
      </c>
      <c r="I188">
        <v>1.16288656086426</v>
      </c>
      <c r="J188">
        <v>0.24487553072840501</v>
      </c>
      <c r="K188">
        <v>1.1529689004860699</v>
      </c>
      <c r="L188">
        <v>1.02119136660174</v>
      </c>
      <c r="M188">
        <v>1.1290429376844899</v>
      </c>
      <c r="N188">
        <v>0.25887972096987899</v>
      </c>
      <c r="O188">
        <v>0.89144626425748397</v>
      </c>
      <c r="P188">
        <v>1.0208247609347201</v>
      </c>
      <c r="Q188">
        <v>0.87326081651979903</v>
      </c>
      <c r="R188">
        <v>0.38252093274882398</v>
      </c>
      <c r="T188" t="str">
        <f t="shared" si="8"/>
        <v/>
      </c>
      <c r="U188" t="str">
        <f t="shared" si="9"/>
        <v/>
      </c>
      <c r="V188" t="str">
        <f t="shared" si="10"/>
        <v/>
      </c>
      <c r="W188" t="str">
        <f t="shared" si="11"/>
        <v/>
      </c>
    </row>
    <row r="189" spans="1:23" x14ac:dyDescent="0.25">
      <c r="A189">
        <v>188</v>
      </c>
      <c r="B189" t="s">
        <v>286</v>
      </c>
      <c r="C189">
        <v>-12.006659845100801</v>
      </c>
      <c r="D189">
        <v>442.93565925318001</v>
      </c>
      <c r="E189">
        <v>-2.7107006614334999E-2</v>
      </c>
      <c r="F189">
        <v>0.97837438634535101</v>
      </c>
      <c r="G189">
        <v>-12.008491579385799</v>
      </c>
      <c r="H189">
        <v>442.90224256410698</v>
      </c>
      <c r="I189">
        <v>-2.7113187573548199E-2</v>
      </c>
      <c r="J189">
        <v>0.97836945646538198</v>
      </c>
      <c r="K189">
        <v>-12.0482385566687</v>
      </c>
      <c r="L189">
        <v>443.46754416563402</v>
      </c>
      <c r="M189">
        <v>-2.71682532694404E-2</v>
      </c>
      <c r="N189">
        <v>0.97832553657589105</v>
      </c>
      <c r="O189">
        <v>-12.314153660830801</v>
      </c>
      <c r="P189">
        <v>446.30283815583402</v>
      </c>
      <c r="Q189">
        <v>-2.75914751331496E-2</v>
      </c>
      <c r="R189">
        <v>0.97798798093674499</v>
      </c>
      <c r="T189" t="str">
        <f t="shared" si="8"/>
        <v/>
      </c>
      <c r="U189" t="str">
        <f t="shared" si="9"/>
        <v/>
      </c>
      <c r="V189" t="str">
        <f t="shared" si="10"/>
        <v/>
      </c>
      <c r="W189" t="str">
        <f t="shared" si="11"/>
        <v/>
      </c>
    </row>
    <row r="190" spans="1:23" x14ac:dyDescent="0.25">
      <c r="A190">
        <v>189</v>
      </c>
      <c r="B190" t="s">
        <v>287</v>
      </c>
      <c r="C190">
        <v>1.9533739085001101</v>
      </c>
      <c r="D190">
        <v>0.73937169772772404</v>
      </c>
      <c r="E190">
        <v>2.64193762691123</v>
      </c>
      <c r="F190">
        <v>8.2433235100467309E-3</v>
      </c>
      <c r="G190">
        <v>1.9517484689182301</v>
      </c>
      <c r="H190">
        <v>0.73944995323544005</v>
      </c>
      <c r="I190">
        <v>2.6394598584778</v>
      </c>
      <c r="J190">
        <v>8.3038256574916192E-3</v>
      </c>
      <c r="K190">
        <v>1.9130824891712701</v>
      </c>
      <c r="L190">
        <v>0.73895290941242497</v>
      </c>
      <c r="M190">
        <v>2.5889098815409599</v>
      </c>
      <c r="N190">
        <v>9.6280287685694705E-3</v>
      </c>
      <c r="O190">
        <v>1.65782351840066</v>
      </c>
      <c r="P190">
        <v>0.73839491565037596</v>
      </c>
      <c r="Q190">
        <v>2.2451719036289099</v>
      </c>
      <c r="R190">
        <v>2.4757099051878201E-2</v>
      </c>
      <c r="T190" t="str">
        <f t="shared" si="8"/>
        <v>**</v>
      </c>
      <c r="U190" t="str">
        <f t="shared" si="9"/>
        <v>**</v>
      </c>
      <c r="V190" t="str">
        <f t="shared" si="10"/>
        <v>**</v>
      </c>
      <c r="W190" t="str">
        <f t="shared" si="11"/>
        <v>*</v>
      </c>
    </row>
    <row r="191" spans="1:23" x14ac:dyDescent="0.25">
      <c r="A191">
        <v>190</v>
      </c>
      <c r="B191" t="s">
        <v>288</v>
      </c>
      <c r="C191">
        <v>-12.014150080454</v>
      </c>
      <c r="D191">
        <v>460.49674428361902</v>
      </c>
      <c r="E191">
        <v>-2.6089544018696599E-2</v>
      </c>
      <c r="F191">
        <v>0.97918591688978696</v>
      </c>
      <c r="G191">
        <v>-12.017713349270901</v>
      </c>
      <c r="H191">
        <v>460.403383139666</v>
      </c>
      <c r="I191">
        <v>-2.6102573937049699E-2</v>
      </c>
      <c r="J191">
        <v>0.97917552405848896</v>
      </c>
      <c r="K191">
        <v>-12.0502101819699</v>
      </c>
      <c r="L191">
        <v>460.91158319503899</v>
      </c>
      <c r="M191">
        <v>-2.6144298866255199E-2</v>
      </c>
      <c r="N191">
        <v>0.97914224373942405</v>
      </c>
      <c r="O191">
        <v>-12.306013768335101</v>
      </c>
      <c r="P191">
        <v>463.33907118184601</v>
      </c>
      <c r="Q191">
        <v>-2.6559413038373801E-2</v>
      </c>
      <c r="R191">
        <v>0.978811145533517</v>
      </c>
      <c r="T191" t="str">
        <f t="shared" si="8"/>
        <v/>
      </c>
      <c r="U191" t="str">
        <f t="shared" si="9"/>
        <v/>
      </c>
      <c r="V191" t="str">
        <f t="shared" si="10"/>
        <v/>
      </c>
      <c r="W191" t="str">
        <f t="shared" si="11"/>
        <v/>
      </c>
    </row>
    <row r="192" spans="1:23" x14ac:dyDescent="0.25">
      <c r="A192">
        <v>191</v>
      </c>
      <c r="B192" t="s">
        <v>289</v>
      </c>
      <c r="C192">
        <v>-12.014150080454</v>
      </c>
      <c r="D192">
        <v>460.49674428361999</v>
      </c>
      <c r="E192">
        <v>-2.6089544018696599E-2</v>
      </c>
      <c r="F192">
        <v>0.97918591688978696</v>
      </c>
      <c r="G192">
        <v>-12.017713349270901</v>
      </c>
      <c r="H192">
        <v>460.40338313966498</v>
      </c>
      <c r="I192">
        <v>-2.6102573937049699E-2</v>
      </c>
      <c r="J192">
        <v>0.97917552405848896</v>
      </c>
      <c r="K192">
        <v>-12.0502101819699</v>
      </c>
      <c r="L192">
        <v>460.91158319503302</v>
      </c>
      <c r="M192">
        <v>-2.6144298866255401E-2</v>
      </c>
      <c r="N192">
        <v>0.97914224373942405</v>
      </c>
      <c r="O192">
        <v>-12.306013768335101</v>
      </c>
      <c r="P192">
        <v>463.339071181848</v>
      </c>
      <c r="Q192">
        <v>-2.6559413038373701E-2</v>
      </c>
      <c r="R192">
        <v>0.978811145533517</v>
      </c>
      <c r="T192" t="str">
        <f t="shared" si="8"/>
        <v/>
      </c>
      <c r="U192" t="str">
        <f t="shared" si="9"/>
        <v/>
      </c>
      <c r="V192" t="str">
        <f t="shared" si="10"/>
        <v/>
      </c>
      <c r="W192" t="str">
        <f t="shared" si="11"/>
        <v/>
      </c>
    </row>
    <row r="193" spans="1:23" x14ac:dyDescent="0.25">
      <c r="A193">
        <v>192</v>
      </c>
      <c r="B193" t="s">
        <v>290</v>
      </c>
      <c r="C193">
        <v>1.2930332259656601</v>
      </c>
      <c r="D193">
        <v>1.02398104207666</v>
      </c>
      <c r="E193">
        <v>1.26275113779778</v>
      </c>
      <c r="F193">
        <v>0.20667862979009599</v>
      </c>
      <c r="G193">
        <v>1.2892664256561599</v>
      </c>
      <c r="H193">
        <v>1.0240503233610101</v>
      </c>
      <c r="I193">
        <v>1.2589873722462099</v>
      </c>
      <c r="J193">
        <v>0.20803489301465899</v>
      </c>
      <c r="K193">
        <v>1.2582100427173399</v>
      </c>
      <c r="L193">
        <v>1.02367999632207</v>
      </c>
      <c r="M193">
        <v>1.2291048445196799</v>
      </c>
      <c r="N193">
        <v>0.21903249903550701</v>
      </c>
      <c r="O193">
        <v>1.0116353502206901</v>
      </c>
      <c r="P193">
        <v>1.0232189426435601</v>
      </c>
      <c r="Q193">
        <v>0.988679263117485</v>
      </c>
      <c r="R193">
        <v>0.32282009175644699</v>
      </c>
      <c r="T193" t="str">
        <f t="shared" si="8"/>
        <v/>
      </c>
      <c r="U193" t="str">
        <f t="shared" si="9"/>
        <v/>
      </c>
      <c r="V193" t="str">
        <f t="shared" si="10"/>
        <v/>
      </c>
      <c r="W193" t="str">
        <f t="shared" si="11"/>
        <v/>
      </c>
    </row>
    <row r="194" spans="1:23" x14ac:dyDescent="0.25">
      <c r="A194">
        <v>193</v>
      </c>
      <c r="B194" t="s">
        <v>291</v>
      </c>
      <c r="C194">
        <v>1.33659696714891</v>
      </c>
      <c r="D194">
        <v>1.0249674607142001</v>
      </c>
      <c r="E194">
        <v>1.30403843866181</v>
      </c>
      <c r="F194">
        <v>0.19222047677624601</v>
      </c>
      <c r="G194">
        <v>1.3318157367079999</v>
      </c>
      <c r="H194">
        <v>1.0250454483893401</v>
      </c>
      <c r="I194">
        <v>1.2992748163515</v>
      </c>
      <c r="J194">
        <v>0.193849633745518</v>
      </c>
      <c r="K194">
        <v>1.2988644954227899</v>
      </c>
      <c r="L194">
        <v>1.02464512472016</v>
      </c>
      <c r="M194">
        <v>1.26762375000566</v>
      </c>
      <c r="N194">
        <v>0.20493234633711299</v>
      </c>
      <c r="O194">
        <v>1.03658930928835</v>
      </c>
      <c r="P194">
        <v>1.0239725795819401</v>
      </c>
      <c r="Q194">
        <v>1.01232135504211</v>
      </c>
      <c r="R194">
        <v>0.311384427499248</v>
      </c>
      <c r="T194" t="str">
        <f t="shared" si="8"/>
        <v/>
      </c>
      <c r="U194" t="str">
        <f t="shared" si="9"/>
        <v/>
      </c>
      <c r="V194" t="str">
        <f t="shared" si="10"/>
        <v/>
      </c>
      <c r="W194" t="str">
        <f t="shared" si="11"/>
        <v/>
      </c>
    </row>
    <row r="195" spans="1:23" x14ac:dyDescent="0.25">
      <c r="A195">
        <v>194</v>
      </c>
      <c r="B195" t="s">
        <v>292</v>
      </c>
      <c r="C195">
        <v>1.39958531825412</v>
      </c>
      <c r="D195">
        <v>1.02593693917332</v>
      </c>
      <c r="E195">
        <v>1.3642020915845701</v>
      </c>
      <c r="F195">
        <v>0.17250397010040699</v>
      </c>
      <c r="G195">
        <v>1.39452925167034</v>
      </c>
      <c r="H195">
        <v>1.0260270046264801</v>
      </c>
      <c r="I195">
        <v>1.35915453041903</v>
      </c>
      <c r="J195">
        <v>0.17409762623446601</v>
      </c>
      <c r="K195">
        <v>1.3545415172653199</v>
      </c>
      <c r="L195">
        <v>1.02566086041218</v>
      </c>
      <c r="M195">
        <v>1.3206524393657499</v>
      </c>
      <c r="N195">
        <v>0.186617279181086</v>
      </c>
      <c r="O195">
        <v>1.0831407267669899</v>
      </c>
      <c r="P195">
        <v>1.0249640999798999</v>
      </c>
      <c r="Q195">
        <v>1.05675967264436</v>
      </c>
      <c r="R195">
        <v>0.29062128345759303</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293</v>
      </c>
      <c r="C196">
        <v>-11.966127185060801</v>
      </c>
      <c r="D196">
        <v>489.30374990179098</v>
      </c>
      <c r="E196">
        <v>-2.4455416880542001E-2</v>
      </c>
      <c r="F196">
        <v>0.98048934524354203</v>
      </c>
      <c r="G196">
        <v>-11.9712825416738</v>
      </c>
      <c r="H196">
        <v>489.16369333391799</v>
      </c>
      <c r="I196">
        <v>-2.4472958040043701E-2</v>
      </c>
      <c r="J196">
        <v>0.98047535361079496</v>
      </c>
      <c r="K196">
        <v>-12.020843044904</v>
      </c>
      <c r="L196">
        <v>489.52264977399602</v>
      </c>
      <c r="M196">
        <v>-2.4556255058788001E-2</v>
      </c>
      <c r="N196">
        <v>0.98040891217311699</v>
      </c>
      <c r="O196">
        <v>-12.2997110221631</v>
      </c>
      <c r="P196">
        <v>492.46747251498601</v>
      </c>
      <c r="Q196">
        <v>-2.4975682067588399E-2</v>
      </c>
      <c r="R196">
        <v>0.98007436045578</v>
      </c>
      <c r="T196" t="str">
        <f t="shared" si="12"/>
        <v/>
      </c>
      <c r="U196" t="str">
        <f t="shared" si="13"/>
        <v/>
      </c>
      <c r="V196" t="str">
        <f t="shared" si="14"/>
        <v/>
      </c>
      <c r="W196" t="str">
        <f t="shared" si="15"/>
        <v/>
      </c>
    </row>
    <row r="197" spans="1:23" x14ac:dyDescent="0.25">
      <c r="A197">
        <v>196</v>
      </c>
      <c r="B197" t="s">
        <v>294</v>
      </c>
      <c r="C197">
        <v>1.4678606246433299</v>
      </c>
      <c r="D197">
        <v>1.0268998878051101</v>
      </c>
      <c r="E197">
        <v>1.42940966502658</v>
      </c>
      <c r="F197">
        <v>0.15288652210907999</v>
      </c>
      <c r="G197">
        <v>1.4624393577937</v>
      </c>
      <c r="H197">
        <v>1.02700999695637</v>
      </c>
      <c r="I197">
        <v>1.42397772380772</v>
      </c>
      <c r="J197">
        <v>0.154452920617313</v>
      </c>
      <c r="K197">
        <v>1.4137971763007</v>
      </c>
      <c r="L197">
        <v>1.02674683791189</v>
      </c>
      <c r="M197">
        <v>1.3769676458667901</v>
      </c>
      <c r="N197">
        <v>0.16852225107143301</v>
      </c>
      <c r="O197">
        <v>1.1448959882997201</v>
      </c>
      <c r="P197">
        <v>1.0259124389432099</v>
      </c>
      <c r="Q197">
        <v>1.11597826952861</v>
      </c>
      <c r="R197">
        <v>0.26443143640931999</v>
      </c>
      <c r="T197" t="str">
        <f t="shared" si="12"/>
        <v/>
      </c>
      <c r="U197" t="str">
        <f t="shared" si="13"/>
        <v/>
      </c>
      <c r="V197" t="str">
        <f t="shared" si="14"/>
        <v/>
      </c>
      <c r="W197" t="str">
        <f t="shared" si="15"/>
        <v/>
      </c>
    </row>
    <row r="198" spans="1:23" x14ac:dyDescent="0.25">
      <c r="A198">
        <v>197</v>
      </c>
      <c r="B198" t="s">
        <v>295</v>
      </c>
      <c r="C198">
        <v>-11.977659653056699</v>
      </c>
      <c r="D198">
        <v>500.10189864354402</v>
      </c>
      <c r="E198">
        <v>-2.3950438271769001E-2</v>
      </c>
      <c r="F198">
        <v>0.98089214188201002</v>
      </c>
      <c r="G198">
        <v>-11.985124067722699</v>
      </c>
      <c r="H198">
        <v>499.99962380553802</v>
      </c>
      <c r="I198">
        <v>-2.3970266170408198E-2</v>
      </c>
      <c r="J198">
        <v>0.98087632604838704</v>
      </c>
      <c r="K198">
        <v>-12.0350651407739</v>
      </c>
      <c r="L198">
        <v>500.41562880307902</v>
      </c>
      <c r="M198">
        <v>-2.4050138421056001E-2</v>
      </c>
      <c r="N198">
        <v>0.98081261557964095</v>
      </c>
      <c r="O198">
        <v>-12.302496668082901</v>
      </c>
      <c r="P198">
        <v>503.637354229707</v>
      </c>
      <c r="Q198">
        <v>-2.4427291909074399E-2</v>
      </c>
      <c r="R198">
        <v>0.98051177902230402</v>
      </c>
      <c r="T198" t="str">
        <f t="shared" si="12"/>
        <v/>
      </c>
      <c r="U198" t="str">
        <f t="shared" si="13"/>
        <v/>
      </c>
      <c r="V198" t="str">
        <f t="shared" si="14"/>
        <v/>
      </c>
      <c r="W198" t="str">
        <f t="shared" si="15"/>
        <v/>
      </c>
    </row>
    <row r="199" spans="1:23" x14ac:dyDescent="0.25">
      <c r="A199">
        <v>198</v>
      </c>
      <c r="B199" t="s">
        <v>296</v>
      </c>
      <c r="C199">
        <v>-11.977659653056699</v>
      </c>
      <c r="D199">
        <v>500.10189864354498</v>
      </c>
      <c r="E199">
        <v>-2.3950438271769001E-2</v>
      </c>
      <c r="F199">
        <v>0.98089214188201002</v>
      </c>
      <c r="G199">
        <v>-11.985124067722699</v>
      </c>
      <c r="H199">
        <v>499.99962380553001</v>
      </c>
      <c r="I199">
        <v>-2.39702661704085E-2</v>
      </c>
      <c r="J199">
        <v>0.98087632604838704</v>
      </c>
      <c r="K199">
        <v>-12.0350651407739</v>
      </c>
      <c r="L199">
        <v>500.41562880308601</v>
      </c>
      <c r="M199">
        <v>-2.40501384210558E-2</v>
      </c>
      <c r="N199">
        <v>0.98081261557964095</v>
      </c>
      <c r="O199">
        <v>-12.302496668083</v>
      </c>
      <c r="P199">
        <v>503.637354229712</v>
      </c>
      <c r="Q199">
        <v>-2.4427291909074202E-2</v>
      </c>
      <c r="R199">
        <v>0.98051177902230402</v>
      </c>
      <c r="T199" t="str">
        <f t="shared" si="12"/>
        <v/>
      </c>
      <c r="U199" t="str">
        <f t="shared" si="13"/>
        <v/>
      </c>
      <c r="V199" t="str">
        <f t="shared" si="14"/>
        <v/>
      </c>
      <c r="W199" t="str">
        <f t="shared" si="15"/>
        <v/>
      </c>
    </row>
    <row r="200" spans="1:23" x14ac:dyDescent="0.25">
      <c r="A200">
        <v>199</v>
      </c>
      <c r="B200" t="s">
        <v>297</v>
      </c>
      <c r="C200">
        <v>1.5021361266303299</v>
      </c>
      <c r="D200">
        <v>1.0280459714386101</v>
      </c>
      <c r="E200">
        <v>1.4611565711680199</v>
      </c>
      <c r="F200">
        <v>0.14397247820850401</v>
      </c>
      <c r="G200">
        <v>1.4945126014933601</v>
      </c>
      <c r="H200">
        <v>1.0281256952441999</v>
      </c>
      <c r="I200">
        <v>1.45362829506794</v>
      </c>
      <c r="J200">
        <v>0.14604938782500199</v>
      </c>
      <c r="K200">
        <v>1.4456444805798001</v>
      </c>
      <c r="L200">
        <v>1.0278421794232799</v>
      </c>
      <c r="M200">
        <v>1.40648487629778</v>
      </c>
      <c r="N200">
        <v>0.15958019239792601</v>
      </c>
      <c r="O200">
        <v>1.1891434882060401</v>
      </c>
      <c r="P200">
        <v>1.0271038004986801</v>
      </c>
      <c r="Q200">
        <v>1.15776369207152</v>
      </c>
      <c r="R200">
        <v>0.246960483950913</v>
      </c>
      <c r="T200" t="str">
        <f t="shared" si="12"/>
        <v/>
      </c>
      <c r="U200" t="str">
        <f t="shared" si="13"/>
        <v/>
      </c>
      <c r="V200" t="str">
        <f t="shared" si="14"/>
        <v/>
      </c>
      <c r="W200" t="str">
        <f t="shared" si="15"/>
        <v/>
      </c>
    </row>
    <row r="201" spans="1:23" x14ac:dyDescent="0.25">
      <c r="A201">
        <v>200</v>
      </c>
      <c r="B201" t="s">
        <v>298</v>
      </c>
      <c r="C201">
        <v>1.55390974671895</v>
      </c>
      <c r="D201">
        <v>1.02946527362171</v>
      </c>
      <c r="E201">
        <v>1.50943386487649</v>
      </c>
      <c r="F201">
        <v>0.131187944312807</v>
      </c>
      <c r="G201">
        <v>1.5438441553019799</v>
      </c>
      <c r="H201">
        <v>1.0295504957822299</v>
      </c>
      <c r="I201">
        <v>1.4995322343359201</v>
      </c>
      <c r="J201">
        <v>0.133735612820122</v>
      </c>
      <c r="K201">
        <v>1.4973587940203701</v>
      </c>
      <c r="L201">
        <v>1.02924183699953</v>
      </c>
      <c r="M201">
        <v>1.45481726470186</v>
      </c>
      <c r="N201">
        <v>0.14571985725603601</v>
      </c>
      <c r="O201">
        <v>1.2394961801006501</v>
      </c>
      <c r="P201">
        <v>1.0284166494476199</v>
      </c>
      <c r="Q201">
        <v>1.20524709587929</v>
      </c>
      <c r="R201">
        <v>0.22810792620835799</v>
      </c>
      <c r="T201" t="str">
        <f t="shared" si="12"/>
        <v/>
      </c>
      <c r="U201" t="str">
        <f t="shared" si="13"/>
        <v/>
      </c>
      <c r="V201" t="str">
        <f t="shared" si="14"/>
        <v/>
      </c>
      <c r="W201" t="str">
        <f t="shared" si="15"/>
        <v/>
      </c>
    </row>
    <row r="202" spans="1:23" x14ac:dyDescent="0.25">
      <c r="A202">
        <v>201</v>
      </c>
      <c r="B202" t="s">
        <v>299</v>
      </c>
      <c r="C202">
        <v>2.3648330769880701</v>
      </c>
      <c r="D202">
        <v>0.75259010115629998</v>
      </c>
      <c r="E202">
        <v>3.14225907749075</v>
      </c>
      <c r="F202">
        <v>1.6764962017829499E-3</v>
      </c>
      <c r="G202">
        <v>2.3534891803887699</v>
      </c>
      <c r="H202">
        <v>0.75271329724483604</v>
      </c>
      <c r="I202">
        <v>3.12667411217959</v>
      </c>
      <c r="J202">
        <v>1.7679578286533501E-3</v>
      </c>
      <c r="K202">
        <v>2.3191497354350901</v>
      </c>
      <c r="L202">
        <v>0.75209629210587903</v>
      </c>
      <c r="M202">
        <v>3.0835808656115602</v>
      </c>
      <c r="N202">
        <v>2.0452551723558901E-3</v>
      </c>
      <c r="O202">
        <v>2.0444011985770398</v>
      </c>
      <c r="P202">
        <v>0.75089495343738499</v>
      </c>
      <c r="Q202">
        <v>2.7226194412658602</v>
      </c>
      <c r="R202">
        <v>6.4766616660387397E-3</v>
      </c>
      <c r="T202" t="str">
        <f t="shared" si="12"/>
        <v>**</v>
      </c>
      <c r="U202" t="str">
        <f t="shared" si="13"/>
        <v>**</v>
      </c>
      <c r="V202" t="str">
        <f t="shared" si="14"/>
        <v>**</v>
      </c>
      <c r="W202" t="str">
        <f t="shared" si="15"/>
        <v>**</v>
      </c>
    </row>
    <row r="203" spans="1:23" x14ac:dyDescent="0.25">
      <c r="A203">
        <v>202</v>
      </c>
      <c r="B203" t="s">
        <v>300</v>
      </c>
      <c r="C203">
        <v>-11.941732330994</v>
      </c>
      <c r="D203">
        <v>551.84298147363199</v>
      </c>
      <c r="E203">
        <v>-2.1639728567544699E-2</v>
      </c>
      <c r="F203">
        <v>0.98273534212932501</v>
      </c>
      <c r="G203">
        <v>-11.9530724780751</v>
      </c>
      <c r="H203">
        <v>551.76086399762096</v>
      </c>
      <c r="I203">
        <v>-2.16635018139428E-2</v>
      </c>
      <c r="J203">
        <v>0.982716378268642</v>
      </c>
      <c r="K203">
        <v>-11.997081307050101</v>
      </c>
      <c r="L203">
        <v>552.39819632399394</v>
      </c>
      <c r="M203">
        <v>-2.1718176103554102E-2</v>
      </c>
      <c r="N203">
        <v>0.98267276475821597</v>
      </c>
      <c r="O203">
        <v>-12.284337436580399</v>
      </c>
      <c r="P203">
        <v>557.48009630158106</v>
      </c>
      <c r="Q203">
        <v>-2.2035472688759199E-2</v>
      </c>
      <c r="R203">
        <v>0.98241965928755703</v>
      </c>
      <c r="T203" t="str">
        <f t="shared" si="12"/>
        <v/>
      </c>
      <c r="U203" t="str">
        <f t="shared" si="13"/>
        <v/>
      </c>
      <c r="V203" t="str">
        <f t="shared" si="14"/>
        <v/>
      </c>
      <c r="W203" t="str">
        <f t="shared" si="15"/>
        <v/>
      </c>
    </row>
    <row r="204" spans="1:23" x14ac:dyDescent="0.25">
      <c r="A204">
        <v>203</v>
      </c>
      <c r="B204" t="s">
        <v>301</v>
      </c>
      <c r="C204">
        <v>-11.941732330994</v>
      </c>
      <c r="D204">
        <v>551.84298147363802</v>
      </c>
      <c r="E204">
        <v>-2.1639728567544501E-2</v>
      </c>
      <c r="F204">
        <v>0.98273534212932501</v>
      </c>
      <c r="G204">
        <v>-11.9530724780751</v>
      </c>
      <c r="H204">
        <v>551.76086399762198</v>
      </c>
      <c r="I204">
        <v>-2.16635018139428E-2</v>
      </c>
      <c r="J204">
        <v>0.982716378268642</v>
      </c>
      <c r="K204">
        <v>-11.9970813070502</v>
      </c>
      <c r="L204">
        <v>552.39819632400201</v>
      </c>
      <c r="M204">
        <v>-2.17181761035538E-2</v>
      </c>
      <c r="N204">
        <v>0.98267276475821597</v>
      </c>
      <c r="O204">
        <v>-12.2843374365803</v>
      </c>
      <c r="P204">
        <v>557.48009630157901</v>
      </c>
      <c r="Q204">
        <v>-2.20354726887593E-2</v>
      </c>
      <c r="R204">
        <v>0.98241965928755703</v>
      </c>
      <c r="T204" t="str">
        <f t="shared" si="12"/>
        <v/>
      </c>
      <c r="U204" t="str">
        <f t="shared" si="13"/>
        <v/>
      </c>
      <c r="V204" t="str">
        <f t="shared" si="14"/>
        <v/>
      </c>
      <c r="W204" t="str">
        <f t="shared" si="15"/>
        <v/>
      </c>
    </row>
    <row r="205" spans="1:23" x14ac:dyDescent="0.25">
      <c r="A205">
        <v>204</v>
      </c>
      <c r="B205" t="s">
        <v>302</v>
      </c>
      <c r="C205">
        <v>-11.941732330994</v>
      </c>
      <c r="D205">
        <v>551.84298147362995</v>
      </c>
      <c r="E205">
        <v>-2.1639728567544699E-2</v>
      </c>
      <c r="F205">
        <v>0.98273534212932501</v>
      </c>
      <c r="G205">
        <v>-11.9530724780751</v>
      </c>
      <c r="H205">
        <v>551.76086399762005</v>
      </c>
      <c r="I205">
        <v>-2.16635018139428E-2</v>
      </c>
      <c r="J205">
        <v>0.982716378268642</v>
      </c>
      <c r="K205">
        <v>-11.997081307050101</v>
      </c>
      <c r="L205">
        <v>552.39819632399303</v>
      </c>
      <c r="M205">
        <v>-2.1718176103554102E-2</v>
      </c>
      <c r="N205">
        <v>0.98267276475821597</v>
      </c>
      <c r="O205">
        <v>-12.284337436580399</v>
      </c>
      <c r="P205">
        <v>557.48009630158197</v>
      </c>
      <c r="Q205">
        <v>-2.2035472688759199E-2</v>
      </c>
      <c r="R205">
        <v>0.98241965928755703</v>
      </c>
      <c r="T205" t="str">
        <f t="shared" si="12"/>
        <v/>
      </c>
      <c r="U205" t="str">
        <f t="shared" si="13"/>
        <v/>
      </c>
      <c r="V205" t="str">
        <f t="shared" si="14"/>
        <v/>
      </c>
      <c r="W205" t="str">
        <f t="shared" si="15"/>
        <v/>
      </c>
    </row>
    <row r="206" spans="1:23" x14ac:dyDescent="0.25">
      <c r="A206">
        <v>205</v>
      </c>
      <c r="B206" t="s">
        <v>303</v>
      </c>
      <c r="C206">
        <v>-11.941732330994</v>
      </c>
      <c r="D206">
        <v>551.84298147362995</v>
      </c>
      <c r="E206">
        <v>-2.1639728567544699E-2</v>
      </c>
      <c r="F206">
        <v>0.98273534212932501</v>
      </c>
      <c r="G206">
        <v>-11.9530724780751</v>
      </c>
      <c r="H206">
        <v>551.76086399761903</v>
      </c>
      <c r="I206">
        <v>-2.1663501813942901E-2</v>
      </c>
      <c r="J206">
        <v>0.982716378268642</v>
      </c>
      <c r="K206">
        <v>-11.9970813070502</v>
      </c>
      <c r="L206">
        <v>552.39819632399804</v>
      </c>
      <c r="M206">
        <v>-2.1718176103554001E-2</v>
      </c>
      <c r="N206">
        <v>0.98267276475821597</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304</v>
      </c>
      <c r="C207">
        <v>1.74732361796644</v>
      </c>
      <c r="D207">
        <v>1.03486899103104</v>
      </c>
      <c r="E207">
        <v>1.6884491013935801</v>
      </c>
      <c r="F207">
        <v>9.1325051686168807E-2</v>
      </c>
      <c r="G207">
        <v>1.7360680156347601</v>
      </c>
      <c r="H207">
        <v>1.0349895177738899</v>
      </c>
      <c r="I207">
        <v>1.6773773896462101</v>
      </c>
      <c r="J207">
        <v>9.3468707881320098E-2</v>
      </c>
      <c r="K207">
        <v>1.6932440947596401</v>
      </c>
      <c r="L207">
        <v>1.0344653209566399</v>
      </c>
      <c r="M207">
        <v>1.63683021601322</v>
      </c>
      <c r="N207">
        <v>0.101665950308697</v>
      </c>
      <c r="O207">
        <v>1.4211978475923099</v>
      </c>
      <c r="P207">
        <v>1.0331970437221401</v>
      </c>
      <c r="Q207">
        <v>1.37553417930077</v>
      </c>
      <c r="R207">
        <v>0.168965896828012</v>
      </c>
      <c r="T207" t="str">
        <f t="shared" si="12"/>
        <v>^</v>
      </c>
      <c r="U207" t="str">
        <f t="shared" si="13"/>
        <v>^</v>
      </c>
      <c r="V207" t="str">
        <f t="shared" si="14"/>
        <v/>
      </c>
      <c r="W207" t="str">
        <f t="shared" si="15"/>
        <v/>
      </c>
    </row>
    <row r="208" spans="1:23" x14ac:dyDescent="0.25">
      <c r="A208">
        <v>207</v>
      </c>
      <c r="B208" t="s">
        <v>305</v>
      </c>
      <c r="C208">
        <v>-11.933067937537199</v>
      </c>
      <c r="D208">
        <v>568.22645558997897</v>
      </c>
      <c r="E208">
        <v>-2.1000549728272099E-2</v>
      </c>
      <c r="F208">
        <v>0.98324521715350399</v>
      </c>
      <c r="G208">
        <v>-11.9457612363877</v>
      </c>
      <c r="H208">
        <v>568.19152381583297</v>
      </c>
      <c r="I208">
        <v>-2.10241806427575E-2</v>
      </c>
      <c r="J208">
        <v>0.98322636657358797</v>
      </c>
      <c r="K208">
        <v>-11.9937962393451</v>
      </c>
      <c r="L208">
        <v>568.84106641107599</v>
      </c>
      <c r="M208">
        <v>-2.10846173870959E-2</v>
      </c>
      <c r="N208">
        <v>0.98317815571520695</v>
      </c>
      <c r="O208">
        <v>-12.277965781569799</v>
      </c>
      <c r="P208">
        <v>573.83296415679297</v>
      </c>
      <c r="Q208">
        <v>-2.13964107126738E-2</v>
      </c>
      <c r="R208">
        <v>0.98292943674785804</v>
      </c>
      <c r="T208" t="str">
        <f t="shared" si="12"/>
        <v/>
      </c>
      <c r="U208" t="str">
        <f t="shared" si="13"/>
        <v/>
      </c>
      <c r="V208" t="str">
        <f t="shared" si="14"/>
        <v/>
      </c>
      <c r="W208" t="str">
        <f t="shared" si="15"/>
        <v/>
      </c>
    </row>
    <row r="209" spans="1:23" x14ac:dyDescent="0.25">
      <c r="A209">
        <v>208</v>
      </c>
      <c r="B209" t="s">
        <v>306</v>
      </c>
      <c r="C209">
        <v>1.8186213844082399</v>
      </c>
      <c r="D209">
        <v>1.037170223228</v>
      </c>
      <c r="E209">
        <v>1.7534454264875901</v>
      </c>
      <c r="F209">
        <v>7.9525579323688103E-2</v>
      </c>
      <c r="G209">
        <v>1.8062513084781999</v>
      </c>
      <c r="H209">
        <v>1.03731147132474</v>
      </c>
      <c r="I209">
        <v>1.74128153250967</v>
      </c>
      <c r="J209">
        <v>8.1634241685441797E-2</v>
      </c>
      <c r="K209">
        <v>1.75924108001924</v>
      </c>
      <c r="L209">
        <v>1.0367245068387201</v>
      </c>
      <c r="M209">
        <v>1.69692244025723</v>
      </c>
      <c r="N209">
        <v>8.9711324868571196E-2</v>
      </c>
      <c r="O209">
        <v>1.48901392720591</v>
      </c>
      <c r="P209">
        <v>1.0352646915766699</v>
      </c>
      <c r="Q209">
        <v>1.4382929692484701</v>
      </c>
      <c r="R209">
        <v>0.15035094592110601</v>
      </c>
      <c r="T209" t="str">
        <f t="shared" si="12"/>
        <v>^</v>
      </c>
      <c r="U209" t="str">
        <f t="shared" si="13"/>
        <v>^</v>
      </c>
      <c r="V209" t="str">
        <f t="shared" si="14"/>
        <v>^</v>
      </c>
      <c r="W209" t="str">
        <f t="shared" si="15"/>
        <v/>
      </c>
    </row>
    <row r="210" spans="1:23" x14ac:dyDescent="0.25">
      <c r="A210">
        <v>209</v>
      </c>
      <c r="B210" t="s">
        <v>307</v>
      </c>
      <c r="C210">
        <v>-11.915190666401999</v>
      </c>
      <c r="D210">
        <v>584.82344738971597</v>
      </c>
      <c r="E210">
        <v>-2.03739961514607E-2</v>
      </c>
      <c r="F210">
        <v>0.983745027609084</v>
      </c>
      <c r="G210">
        <v>-11.9337385497781</v>
      </c>
      <c r="H210">
        <v>584.77713003536303</v>
      </c>
      <c r="I210">
        <v>-2.04073277439158E-2</v>
      </c>
      <c r="J210">
        <v>0.98371843837427697</v>
      </c>
      <c r="K210">
        <v>-11.9826804722102</v>
      </c>
      <c r="L210">
        <v>585.48884219974695</v>
      </c>
      <c r="M210">
        <v>-2.0466112432117298E-2</v>
      </c>
      <c r="N210">
        <v>0.98367154477295904</v>
      </c>
      <c r="O210">
        <v>-12.2670880567733</v>
      </c>
      <c r="P210">
        <v>590.97494686275297</v>
      </c>
      <c r="Q210">
        <v>-2.0757374101718299E-2</v>
      </c>
      <c r="R210">
        <v>0.98343920094463</v>
      </c>
      <c r="T210" t="str">
        <f t="shared" si="12"/>
        <v/>
      </c>
      <c r="U210" t="str">
        <f t="shared" si="13"/>
        <v/>
      </c>
      <c r="V210" t="str">
        <f t="shared" si="14"/>
        <v/>
      </c>
      <c r="W210" t="str">
        <f t="shared" si="15"/>
        <v/>
      </c>
    </row>
    <row r="211" spans="1:23" x14ac:dyDescent="0.25">
      <c r="A211">
        <v>210</v>
      </c>
      <c r="B211" t="s">
        <v>308</v>
      </c>
      <c r="C211">
        <v>-11.915190666402101</v>
      </c>
      <c r="D211">
        <v>584.82344738972404</v>
      </c>
      <c r="E211">
        <v>-2.0373996151460499E-2</v>
      </c>
      <c r="F211">
        <v>0.983745027609084</v>
      </c>
      <c r="G211">
        <v>-11.9337385497781</v>
      </c>
      <c r="H211">
        <v>584.77713003535405</v>
      </c>
      <c r="I211">
        <v>-2.0407327743916001E-2</v>
      </c>
      <c r="J211">
        <v>0.98371843837427697</v>
      </c>
      <c r="K211">
        <v>-11.9826804722102</v>
      </c>
      <c r="L211">
        <v>585.488842199754</v>
      </c>
      <c r="M211">
        <v>-2.0466112432117101E-2</v>
      </c>
      <c r="N211">
        <v>0.98367154477295904</v>
      </c>
      <c r="O211">
        <v>-12.2670880567733</v>
      </c>
      <c r="P211">
        <v>590.97494686274899</v>
      </c>
      <c r="Q211">
        <v>-2.07573741017185E-2</v>
      </c>
      <c r="R211">
        <v>0.98343920094463</v>
      </c>
      <c r="T211" t="str">
        <f t="shared" si="12"/>
        <v/>
      </c>
      <c r="U211" t="str">
        <f t="shared" si="13"/>
        <v/>
      </c>
      <c r="V211" t="str">
        <f t="shared" si="14"/>
        <v/>
      </c>
      <c r="W211" t="str">
        <f t="shared" si="15"/>
        <v/>
      </c>
    </row>
    <row r="212" spans="1:23" x14ac:dyDescent="0.25">
      <c r="A212">
        <v>211</v>
      </c>
      <c r="B212" t="s">
        <v>309</v>
      </c>
      <c r="C212">
        <v>1.8987171163435601</v>
      </c>
      <c r="D212">
        <v>1.03962376033029</v>
      </c>
      <c r="E212">
        <v>1.8263502516913599</v>
      </c>
      <c r="F212">
        <v>6.7797520328618993E-2</v>
      </c>
      <c r="G212">
        <v>1.8806000344100999</v>
      </c>
      <c r="H212">
        <v>1.0398482132915801</v>
      </c>
      <c r="I212">
        <v>1.8085332170328701</v>
      </c>
      <c r="J212">
        <v>7.0523551814816704E-2</v>
      </c>
      <c r="K212">
        <v>1.83265071300138</v>
      </c>
      <c r="L212">
        <v>1.0391773728498901</v>
      </c>
      <c r="M212">
        <v>1.7635591005753299</v>
      </c>
      <c r="N212">
        <v>7.7806238736978006E-2</v>
      </c>
      <c r="O212">
        <v>1.56283671702995</v>
      </c>
      <c r="P212">
        <v>1.03747833061438</v>
      </c>
      <c r="Q212">
        <v>1.50638010540853</v>
      </c>
      <c r="R212">
        <v>0.13196962484258601</v>
      </c>
      <c r="T212" t="str">
        <f t="shared" si="12"/>
        <v>^</v>
      </c>
      <c r="U212" t="str">
        <f t="shared" si="13"/>
        <v>^</v>
      </c>
      <c r="V212" t="str">
        <f t="shared" si="14"/>
        <v>^</v>
      </c>
      <c r="W212" t="str">
        <f t="shared" si="15"/>
        <v/>
      </c>
    </row>
    <row r="213" spans="1:23" x14ac:dyDescent="0.25">
      <c r="A213">
        <v>212</v>
      </c>
      <c r="B213" t="s">
        <v>310</v>
      </c>
      <c r="C213">
        <v>-11.8677500880084</v>
      </c>
      <c r="D213">
        <v>606.77825915262099</v>
      </c>
      <c r="E213">
        <v>-1.9558627734259901E-2</v>
      </c>
      <c r="F213">
        <v>0.98439546779943299</v>
      </c>
      <c r="G213">
        <v>-11.8883059309474</v>
      </c>
      <c r="H213">
        <v>606.43516157067302</v>
      </c>
      <c r="I213">
        <v>-1.9603589442532598E-2</v>
      </c>
      <c r="J213">
        <v>0.98435960042336801</v>
      </c>
      <c r="K213">
        <v>-11.942600262924399</v>
      </c>
      <c r="L213">
        <v>606.34986560654102</v>
      </c>
      <c r="M213">
        <v>-1.96958900138915E-2</v>
      </c>
      <c r="N213">
        <v>0.98428596943883895</v>
      </c>
      <c r="O213">
        <v>-12.2574538544922</v>
      </c>
      <c r="P213">
        <v>610.136462760771</v>
      </c>
      <c r="Q213">
        <v>-2.00896923927955E-2</v>
      </c>
      <c r="R213">
        <v>0.98397182276643802</v>
      </c>
      <c r="T213" t="str">
        <f t="shared" si="12"/>
        <v/>
      </c>
      <c r="U213" t="str">
        <f t="shared" si="13"/>
        <v/>
      </c>
      <c r="V213" t="str">
        <f t="shared" si="14"/>
        <v/>
      </c>
      <c r="W213" t="str">
        <f t="shared" si="15"/>
        <v/>
      </c>
    </row>
    <row r="214" spans="1:23" x14ac:dyDescent="0.25">
      <c r="A214">
        <v>213</v>
      </c>
      <c r="B214" t="s">
        <v>311</v>
      </c>
      <c r="C214">
        <v>2.0226135208911802</v>
      </c>
      <c r="D214">
        <v>1.0414006149452</v>
      </c>
      <c r="E214">
        <v>1.9422050379695699</v>
      </c>
      <c r="F214">
        <v>5.2112283448166798E-2</v>
      </c>
      <c r="G214">
        <v>2.00196743073493</v>
      </c>
      <c r="H214">
        <v>1.04180046862883</v>
      </c>
      <c r="I214">
        <v>1.92164189882715</v>
      </c>
      <c r="J214">
        <v>5.4650832687273901E-2</v>
      </c>
      <c r="K214">
        <v>1.9463527418576601</v>
      </c>
      <c r="L214">
        <v>1.04128323422832</v>
      </c>
      <c r="M214">
        <v>1.86918667071412</v>
      </c>
      <c r="N214">
        <v>6.1596848071356403E-2</v>
      </c>
      <c r="O214">
        <v>1.6409470662213701</v>
      </c>
      <c r="P214">
        <v>1.0400025854909301</v>
      </c>
      <c r="Q214">
        <v>1.5778297949584099</v>
      </c>
      <c r="R214">
        <v>0.114604716932557</v>
      </c>
      <c r="T214" t="str">
        <f t="shared" si="12"/>
        <v>^</v>
      </c>
      <c r="U214" t="str">
        <f t="shared" si="13"/>
        <v>^</v>
      </c>
      <c r="V214" t="str">
        <f t="shared" si="14"/>
        <v>^</v>
      </c>
      <c r="W214" t="str">
        <f t="shared" si="15"/>
        <v/>
      </c>
    </row>
    <row r="215" spans="1:23" x14ac:dyDescent="0.25">
      <c r="A215">
        <v>214</v>
      </c>
      <c r="B215" t="s">
        <v>312</v>
      </c>
      <c r="C215">
        <v>-11.862003586062</v>
      </c>
      <c r="D215">
        <v>627.13348526136099</v>
      </c>
      <c r="E215">
        <v>-1.89146391714652E-2</v>
      </c>
      <c r="F215">
        <v>0.98490920126031301</v>
      </c>
      <c r="G215">
        <v>-11.883581639344101</v>
      </c>
      <c r="H215">
        <v>626.75933770089296</v>
      </c>
      <c r="I215">
        <v>-1.89603583457345E-2</v>
      </c>
      <c r="J215">
        <v>0.98487272917759205</v>
      </c>
      <c r="K215">
        <v>-11.936927143646599</v>
      </c>
      <c r="L215">
        <v>626.66075798041004</v>
      </c>
      <c r="M215">
        <v>-1.9048467598508499E-2</v>
      </c>
      <c r="N215">
        <v>0.98480244085924395</v>
      </c>
      <c r="O215">
        <v>-12.241703014408399</v>
      </c>
      <c r="P215">
        <v>630.95949002232396</v>
      </c>
      <c r="Q215">
        <v>-1.9401725796968802E-2</v>
      </c>
      <c r="R215">
        <v>0.98452063368157094</v>
      </c>
      <c r="T215" t="str">
        <f t="shared" si="12"/>
        <v/>
      </c>
      <c r="U215" t="str">
        <f t="shared" si="13"/>
        <v/>
      </c>
      <c r="V215" t="str">
        <f t="shared" si="14"/>
        <v/>
      </c>
      <c r="W215" t="str">
        <f t="shared" si="15"/>
        <v/>
      </c>
    </row>
    <row r="216" spans="1:23" x14ac:dyDescent="0.25">
      <c r="A216">
        <v>215</v>
      </c>
      <c r="B216" t="s">
        <v>313</v>
      </c>
      <c r="C216">
        <v>-11.862003586062</v>
      </c>
      <c r="D216">
        <v>627.13348526135303</v>
      </c>
      <c r="E216">
        <v>-1.8914639171465401E-2</v>
      </c>
      <c r="F216">
        <v>0.98490920126031301</v>
      </c>
      <c r="G216">
        <v>-11.883581639344101</v>
      </c>
      <c r="H216">
        <v>626.75933770089296</v>
      </c>
      <c r="I216">
        <v>-1.89603583457345E-2</v>
      </c>
      <c r="J216">
        <v>0.98487272917759205</v>
      </c>
      <c r="K216">
        <v>-11.936927143646599</v>
      </c>
      <c r="L216">
        <v>626.66075798040299</v>
      </c>
      <c r="M216">
        <v>-1.90484675985086E-2</v>
      </c>
      <c r="N216">
        <v>0.98480244085924395</v>
      </c>
      <c r="O216">
        <v>-12.241703014408399</v>
      </c>
      <c r="P216">
        <v>630.95949002232896</v>
      </c>
      <c r="Q216">
        <v>-1.9401725796968701E-2</v>
      </c>
      <c r="R216">
        <v>0.98452063368157094</v>
      </c>
      <c r="T216" t="str">
        <f t="shared" si="12"/>
        <v/>
      </c>
      <c r="U216" t="str">
        <f t="shared" si="13"/>
        <v/>
      </c>
      <c r="V216" t="str">
        <f t="shared" si="14"/>
        <v/>
      </c>
      <c r="W216" t="str">
        <f t="shared" si="15"/>
        <v/>
      </c>
    </row>
    <row r="217" spans="1:23" x14ac:dyDescent="0.25">
      <c r="A217">
        <v>216</v>
      </c>
      <c r="B217" t="s">
        <v>314</v>
      </c>
      <c r="C217">
        <v>-11.8620035860621</v>
      </c>
      <c r="D217">
        <v>627.13348526136804</v>
      </c>
      <c r="E217">
        <v>-1.89146391714651E-2</v>
      </c>
      <c r="F217">
        <v>0.984909201260314</v>
      </c>
      <c r="G217">
        <v>-11.883581639344101</v>
      </c>
      <c r="H217">
        <v>626.75933770089705</v>
      </c>
      <c r="I217">
        <v>-1.8960358345734299E-2</v>
      </c>
      <c r="J217">
        <v>0.98487272917759205</v>
      </c>
      <c r="K217">
        <v>-11.936927143646599</v>
      </c>
      <c r="L217">
        <v>626.66075798040799</v>
      </c>
      <c r="M217">
        <v>-1.9048467598508499E-2</v>
      </c>
      <c r="N217">
        <v>0.98480244085924395</v>
      </c>
      <c r="O217">
        <v>-12.241703014408399</v>
      </c>
      <c r="P217">
        <v>630.95949002232305</v>
      </c>
      <c r="Q217">
        <v>-1.9401725796968899E-2</v>
      </c>
      <c r="R217">
        <v>0.98452063368157094</v>
      </c>
      <c r="T217" t="str">
        <f t="shared" si="12"/>
        <v/>
      </c>
      <c r="U217" t="str">
        <f t="shared" si="13"/>
        <v/>
      </c>
      <c r="V217" t="str">
        <f t="shared" si="14"/>
        <v/>
      </c>
      <c r="W217" t="str">
        <f t="shared" si="15"/>
        <v/>
      </c>
    </row>
    <row r="218" spans="1:23" x14ac:dyDescent="0.25">
      <c r="A218">
        <v>217</v>
      </c>
      <c r="B218" t="s">
        <v>315</v>
      </c>
      <c r="C218">
        <v>-11.8620035860621</v>
      </c>
      <c r="D218">
        <v>627.13348526136599</v>
      </c>
      <c r="E218">
        <v>-1.89146391714651E-2</v>
      </c>
      <c r="F218">
        <v>0.984909201260314</v>
      </c>
      <c r="G218">
        <v>-11.883581639344101</v>
      </c>
      <c r="H218">
        <v>626.75933770089102</v>
      </c>
      <c r="I218">
        <v>-1.89603583457345E-2</v>
      </c>
      <c r="J218">
        <v>0.98487272917759205</v>
      </c>
      <c r="K218">
        <v>-11.936927143646599</v>
      </c>
      <c r="L218">
        <v>626.660757980413</v>
      </c>
      <c r="M218">
        <v>-1.9048467598508399E-2</v>
      </c>
      <c r="N218">
        <v>0.98480244085924395</v>
      </c>
      <c r="O218">
        <v>-12.241703014408399</v>
      </c>
      <c r="P218">
        <v>630.95949002232805</v>
      </c>
      <c r="Q218">
        <v>-1.9401725796968701E-2</v>
      </c>
      <c r="R218">
        <v>0.98452063368157094</v>
      </c>
      <c r="T218" t="str">
        <f t="shared" si="12"/>
        <v/>
      </c>
      <c r="U218" t="str">
        <f t="shared" si="13"/>
        <v/>
      </c>
      <c r="V218" t="str">
        <f t="shared" si="14"/>
        <v/>
      </c>
      <c r="W218" t="str">
        <f t="shared" si="15"/>
        <v/>
      </c>
    </row>
    <row r="219" spans="1:23" x14ac:dyDescent="0.25">
      <c r="A219">
        <v>218</v>
      </c>
      <c r="B219" t="s">
        <v>316</v>
      </c>
      <c r="C219">
        <v>2.1002340858228701</v>
      </c>
      <c r="D219">
        <v>1.0445641751485</v>
      </c>
      <c r="E219">
        <v>2.0106319322355501</v>
      </c>
      <c r="F219">
        <v>4.4364348590260103E-2</v>
      </c>
      <c r="G219">
        <v>2.0786537854958098</v>
      </c>
      <c r="H219">
        <v>1.04501979072339</v>
      </c>
      <c r="I219">
        <v>1.98910470782273</v>
      </c>
      <c r="J219">
        <v>4.6689646815575699E-2</v>
      </c>
      <c r="K219">
        <v>2.0238027023073801</v>
      </c>
      <c r="L219">
        <v>1.04442916445649</v>
      </c>
      <c r="M219">
        <v>1.9377117866682301</v>
      </c>
      <c r="N219">
        <v>5.2658395124645402E-2</v>
      </c>
      <c r="O219">
        <v>1.7290870143577399</v>
      </c>
      <c r="P219">
        <v>1.04287183439255</v>
      </c>
      <c r="Q219">
        <v>1.6580052863014501</v>
      </c>
      <c r="R219">
        <v>9.7316399382019206E-2</v>
      </c>
      <c r="T219" t="str">
        <f t="shared" si="12"/>
        <v>*</v>
      </c>
      <c r="U219" t="str">
        <f t="shared" si="13"/>
        <v>*</v>
      </c>
      <c r="V219" t="str">
        <f t="shared" si="14"/>
        <v>^</v>
      </c>
      <c r="W219" t="str">
        <f t="shared" si="15"/>
        <v>^</v>
      </c>
    </row>
    <row r="220" spans="1:23" x14ac:dyDescent="0.25">
      <c r="A220">
        <v>219</v>
      </c>
      <c r="B220" t="s">
        <v>317</v>
      </c>
      <c r="C220">
        <v>-11.852095042617499</v>
      </c>
      <c r="D220">
        <v>650.35260204045301</v>
      </c>
      <c r="E220">
        <v>-1.8224106439233299E-2</v>
      </c>
      <c r="F220">
        <v>0.98546007167094996</v>
      </c>
      <c r="G220">
        <v>-11.874032600960099</v>
      </c>
      <c r="H220">
        <v>649.98970509641401</v>
      </c>
      <c r="I220">
        <v>-1.82680317978249E-2</v>
      </c>
      <c r="J220">
        <v>0.98542503013898597</v>
      </c>
      <c r="K220">
        <v>-11.9238495626761</v>
      </c>
      <c r="L220">
        <v>650.05442876018799</v>
      </c>
      <c r="M220">
        <v>-1.8342847975696099E-2</v>
      </c>
      <c r="N220">
        <v>0.98536534546645904</v>
      </c>
      <c r="O220">
        <v>-12.2422789387329</v>
      </c>
      <c r="P220">
        <v>654.46385739153504</v>
      </c>
      <c r="Q220">
        <v>-1.8705813622048401E-2</v>
      </c>
      <c r="R220">
        <v>0.98507579046750304</v>
      </c>
      <c r="T220" t="str">
        <f t="shared" si="12"/>
        <v/>
      </c>
      <c r="U220" t="str">
        <f t="shared" si="13"/>
        <v/>
      </c>
      <c r="V220" t="str">
        <f t="shared" si="14"/>
        <v/>
      </c>
      <c r="W220" t="str">
        <f t="shared" si="15"/>
        <v/>
      </c>
    </row>
    <row r="221" spans="1:23" x14ac:dyDescent="0.25">
      <c r="A221">
        <v>220</v>
      </c>
      <c r="B221" t="s">
        <v>318</v>
      </c>
      <c r="C221">
        <v>2.1897399481725</v>
      </c>
      <c r="D221">
        <v>1.0482444586105499</v>
      </c>
      <c r="E221">
        <v>2.0889592405525299</v>
      </c>
      <c r="F221">
        <v>3.67113923876035E-2</v>
      </c>
      <c r="G221">
        <v>2.1680881040628099</v>
      </c>
      <c r="H221">
        <v>1.0487876974372601</v>
      </c>
      <c r="I221">
        <v>2.0672325861188101</v>
      </c>
      <c r="J221">
        <v>3.87122430553083E-2</v>
      </c>
      <c r="K221">
        <v>2.11702709377641</v>
      </c>
      <c r="L221">
        <v>1.04808008926526</v>
      </c>
      <c r="M221">
        <v>2.0199096571527502</v>
      </c>
      <c r="N221">
        <v>4.3392759396773999E-2</v>
      </c>
      <c r="O221">
        <v>1.80793891816199</v>
      </c>
      <c r="P221">
        <v>1.04625940515111</v>
      </c>
      <c r="Q221">
        <v>1.72800254818342</v>
      </c>
      <c r="R221">
        <v>8.3987767529773605E-2</v>
      </c>
      <c r="T221" t="str">
        <f t="shared" si="12"/>
        <v>*</v>
      </c>
      <c r="U221" t="str">
        <f t="shared" si="13"/>
        <v>*</v>
      </c>
      <c r="V221" t="str">
        <f t="shared" si="14"/>
        <v>*</v>
      </c>
      <c r="W221" t="str">
        <f t="shared" si="15"/>
        <v>^</v>
      </c>
    </row>
    <row r="222" spans="1:23" x14ac:dyDescent="0.25">
      <c r="A222">
        <v>221</v>
      </c>
      <c r="B222" t="s">
        <v>319</v>
      </c>
      <c r="C222">
        <v>2.2601414076611701</v>
      </c>
      <c r="D222">
        <v>1.0523820151416601</v>
      </c>
      <c r="E222">
        <v>2.1476435126620101</v>
      </c>
      <c r="F222">
        <v>3.1742085940646002E-2</v>
      </c>
      <c r="G222">
        <v>2.2383859772019399</v>
      </c>
      <c r="H222">
        <v>1.05299536830933</v>
      </c>
      <c r="I222">
        <v>2.1257320255794201</v>
      </c>
      <c r="J222">
        <v>3.3525578728828699E-2</v>
      </c>
      <c r="K222">
        <v>2.2144101508724598</v>
      </c>
      <c r="L222">
        <v>1.05248616114009</v>
      </c>
      <c r="M222">
        <v>2.1039803017207799</v>
      </c>
      <c r="N222">
        <v>3.5380165339329903E-2</v>
      </c>
      <c r="O222">
        <v>1.9076510405503</v>
      </c>
      <c r="P222">
        <v>1.0503065925711901</v>
      </c>
      <c r="Q222">
        <v>1.8162801738493299</v>
      </c>
      <c r="R222">
        <v>6.9327404951506202E-2</v>
      </c>
      <c r="T222" t="str">
        <f t="shared" si="12"/>
        <v>*</v>
      </c>
      <c r="U222" t="str">
        <f t="shared" si="13"/>
        <v>*</v>
      </c>
      <c r="V222" t="str">
        <f t="shared" si="14"/>
        <v>*</v>
      </c>
      <c r="W222" t="str">
        <f t="shared" si="15"/>
        <v>^</v>
      </c>
    </row>
    <row r="223" spans="1:23" x14ac:dyDescent="0.25">
      <c r="A223">
        <v>222</v>
      </c>
      <c r="B223" t="s">
        <v>320</v>
      </c>
      <c r="C223">
        <v>2.3598104586681301</v>
      </c>
      <c r="D223">
        <v>1.0576711738416</v>
      </c>
      <c r="E223">
        <v>2.2311381051418699</v>
      </c>
      <c r="F223">
        <v>2.5671982348947998E-2</v>
      </c>
      <c r="G223">
        <v>2.3363216087643099</v>
      </c>
      <c r="H223">
        <v>1.0583921619658401</v>
      </c>
      <c r="I223">
        <v>2.20742527460225</v>
      </c>
      <c r="J223">
        <v>2.7284362225957301E-2</v>
      </c>
      <c r="K223">
        <v>2.30576835363386</v>
      </c>
      <c r="L223">
        <v>1.0577255006840101</v>
      </c>
      <c r="M223">
        <v>2.17993075910789</v>
      </c>
      <c r="N223">
        <v>2.9262594477299501E-2</v>
      </c>
      <c r="O223">
        <v>2.0055407379824901</v>
      </c>
      <c r="P223">
        <v>1.0551907212780001</v>
      </c>
      <c r="Q223">
        <v>1.90064288620115</v>
      </c>
      <c r="R223">
        <v>5.7348804139508797E-2</v>
      </c>
      <c r="T223" t="str">
        <f t="shared" si="12"/>
        <v>*</v>
      </c>
      <c r="U223" t="str">
        <f t="shared" si="13"/>
        <v>*</v>
      </c>
      <c r="V223" t="str">
        <f t="shared" si="14"/>
        <v>*</v>
      </c>
      <c r="W223" t="str">
        <f t="shared" si="15"/>
        <v>^</v>
      </c>
    </row>
    <row r="224" spans="1:23" x14ac:dyDescent="0.25">
      <c r="A224">
        <v>223</v>
      </c>
      <c r="B224" t="s">
        <v>321</v>
      </c>
      <c r="C224">
        <v>-11.8095819676532</v>
      </c>
      <c r="D224">
        <v>737.82123190609002</v>
      </c>
      <c r="E224">
        <v>-1.6006020777071299E-2</v>
      </c>
      <c r="F224">
        <v>0.98722958842545205</v>
      </c>
      <c r="G224">
        <v>-11.8118733243835</v>
      </c>
      <c r="H224">
        <v>737.38946362739398</v>
      </c>
      <c r="I224">
        <v>-1.6018500272946799E-2</v>
      </c>
      <c r="J224">
        <v>0.98721963250475997</v>
      </c>
      <c r="K224">
        <v>-11.8428756396069</v>
      </c>
      <c r="L224">
        <v>736.92791742406996</v>
      </c>
      <c r="M224">
        <v>-1.6070602510220699E-2</v>
      </c>
      <c r="N224">
        <v>0.98717806628455196</v>
      </c>
      <c r="O224">
        <v>-12.1925565938592</v>
      </c>
      <c r="P224">
        <v>743.61555454787504</v>
      </c>
      <c r="Q224">
        <v>-1.63963173165096E-2</v>
      </c>
      <c r="R224">
        <v>0.98691821771111998</v>
      </c>
      <c r="T224" t="str">
        <f t="shared" si="12"/>
        <v/>
      </c>
      <c r="U224" t="str">
        <f t="shared" si="13"/>
        <v/>
      </c>
      <c r="V224" t="str">
        <f t="shared" si="14"/>
        <v/>
      </c>
      <c r="W224" t="str">
        <f t="shared" si="15"/>
        <v/>
      </c>
    </row>
    <row r="225" spans="1:23" x14ac:dyDescent="0.25">
      <c r="A225">
        <v>224</v>
      </c>
      <c r="B225" t="s">
        <v>322</v>
      </c>
      <c r="C225">
        <v>-11.8095819676532</v>
      </c>
      <c r="D225">
        <v>737.82123190609104</v>
      </c>
      <c r="E225">
        <v>-1.6006020777071299E-2</v>
      </c>
      <c r="F225">
        <v>0.98722958842545205</v>
      </c>
      <c r="G225">
        <v>-11.8118733243835</v>
      </c>
      <c r="H225">
        <v>737.38946362738398</v>
      </c>
      <c r="I225">
        <v>-1.6018500272947E-2</v>
      </c>
      <c r="J225">
        <v>0.98721963250475997</v>
      </c>
      <c r="K225">
        <v>-11.8428756396069</v>
      </c>
      <c r="L225">
        <v>736.92791742406405</v>
      </c>
      <c r="M225">
        <v>-1.6070602510220799E-2</v>
      </c>
      <c r="N225">
        <v>0.98717806628455196</v>
      </c>
      <c r="O225">
        <v>-12.1925565938592</v>
      </c>
      <c r="P225">
        <v>743.61555454787401</v>
      </c>
      <c r="Q225">
        <v>-1.63963173165096E-2</v>
      </c>
      <c r="R225">
        <v>0.98691821771111998</v>
      </c>
      <c r="T225" t="str">
        <f t="shared" si="12"/>
        <v/>
      </c>
      <c r="U225" t="str">
        <f t="shared" si="13"/>
        <v/>
      </c>
      <c r="V225" t="str">
        <f t="shared" si="14"/>
        <v/>
      </c>
      <c r="W225" t="str">
        <f t="shared" si="15"/>
        <v/>
      </c>
    </row>
    <row r="226" spans="1:23" x14ac:dyDescent="0.25">
      <c r="A226">
        <v>225</v>
      </c>
      <c r="B226" t="s">
        <v>323</v>
      </c>
      <c r="C226">
        <v>-11.8095819676532</v>
      </c>
      <c r="D226">
        <v>737.82123190608797</v>
      </c>
      <c r="E226">
        <v>-1.60060207770714E-2</v>
      </c>
      <c r="F226">
        <v>0.98722958842545205</v>
      </c>
      <c r="G226">
        <v>-11.8118733243835</v>
      </c>
      <c r="H226">
        <v>737.38946362738602</v>
      </c>
      <c r="I226">
        <v>-1.6018500272947E-2</v>
      </c>
      <c r="J226">
        <v>0.98721963250475997</v>
      </c>
      <c r="K226">
        <v>-11.8428756396069</v>
      </c>
      <c r="L226">
        <v>736.92791742405302</v>
      </c>
      <c r="M226">
        <v>-1.6070602510221001E-2</v>
      </c>
      <c r="N226">
        <v>0.98717806628455196</v>
      </c>
      <c r="O226">
        <v>-12.1925565938592</v>
      </c>
      <c r="P226">
        <v>743.61555454787003</v>
      </c>
      <c r="Q226">
        <v>-1.6396317316509701E-2</v>
      </c>
      <c r="R226">
        <v>0.98691821771111998</v>
      </c>
      <c r="T226" t="str">
        <f t="shared" si="12"/>
        <v/>
      </c>
      <c r="U226" t="str">
        <f t="shared" si="13"/>
        <v/>
      </c>
      <c r="V226" t="str">
        <f t="shared" si="14"/>
        <v/>
      </c>
      <c r="W226" t="str">
        <f t="shared" si="15"/>
        <v/>
      </c>
    </row>
    <row r="227" spans="1:23" x14ac:dyDescent="0.25">
      <c r="A227">
        <v>226</v>
      </c>
      <c r="B227" t="s">
        <v>324</v>
      </c>
      <c r="C227">
        <v>-11.8095819676532</v>
      </c>
      <c r="D227">
        <v>737.82123190608797</v>
      </c>
      <c r="E227">
        <v>-1.60060207770714E-2</v>
      </c>
      <c r="F227">
        <v>0.98722958842545205</v>
      </c>
      <c r="G227">
        <v>-11.8118733243835</v>
      </c>
      <c r="H227">
        <v>737.38946362738704</v>
      </c>
      <c r="I227">
        <v>-1.6018500272946899E-2</v>
      </c>
      <c r="J227">
        <v>0.98721963250475997</v>
      </c>
      <c r="K227">
        <v>-11.8428756396069</v>
      </c>
      <c r="L227">
        <v>736.92791742406098</v>
      </c>
      <c r="M227">
        <v>-1.6070602510220799E-2</v>
      </c>
      <c r="N227">
        <v>0.98717806628455196</v>
      </c>
      <c r="O227">
        <v>-12.1925565938592</v>
      </c>
      <c r="P227">
        <v>743.61555454788004</v>
      </c>
      <c r="Q227">
        <v>-1.63963173165095E-2</v>
      </c>
      <c r="R227">
        <v>0.98691821771111998</v>
      </c>
      <c r="T227" t="str">
        <f t="shared" si="12"/>
        <v/>
      </c>
      <c r="U227" t="str">
        <f t="shared" si="13"/>
        <v/>
      </c>
      <c r="V227" t="str">
        <f t="shared" si="14"/>
        <v/>
      </c>
      <c r="W227" t="str">
        <f t="shared" si="15"/>
        <v/>
      </c>
    </row>
    <row r="228" spans="1:23" x14ac:dyDescent="0.25">
      <c r="A228">
        <v>227</v>
      </c>
      <c r="B228" t="s">
        <v>325</v>
      </c>
      <c r="C228">
        <v>-11.809581967653299</v>
      </c>
      <c r="D228">
        <v>737.82123190609798</v>
      </c>
      <c r="E228">
        <v>-1.6006020777071198E-2</v>
      </c>
      <c r="F228">
        <v>0.98722958842545205</v>
      </c>
      <c r="G228">
        <v>-11.8118733243835</v>
      </c>
      <c r="H228">
        <v>737.38946362738</v>
      </c>
      <c r="I228">
        <v>-1.60185002729471E-2</v>
      </c>
      <c r="J228">
        <v>0.98721963250475997</v>
      </c>
      <c r="K228">
        <v>-11.8428756396069</v>
      </c>
      <c r="L228">
        <v>736.92791742406803</v>
      </c>
      <c r="M228">
        <v>-1.6070602510220699E-2</v>
      </c>
      <c r="N228">
        <v>0.98717806628455196</v>
      </c>
      <c r="O228">
        <v>-12.1925565938592</v>
      </c>
      <c r="P228">
        <v>743.61555454787299</v>
      </c>
      <c r="Q228">
        <v>-1.6396317316509701E-2</v>
      </c>
      <c r="R228">
        <v>0.98691821771111998</v>
      </c>
      <c r="T228" t="str">
        <f t="shared" si="12"/>
        <v/>
      </c>
      <c r="U228" t="str">
        <f t="shared" si="13"/>
        <v/>
      </c>
      <c r="V228" t="str">
        <f t="shared" si="14"/>
        <v/>
      </c>
      <c r="W228" t="str">
        <f t="shared" si="15"/>
        <v/>
      </c>
    </row>
    <row r="229" spans="1:23" x14ac:dyDescent="0.25">
      <c r="A229">
        <v>228</v>
      </c>
      <c r="B229" t="s">
        <v>326</v>
      </c>
      <c r="C229">
        <v>-11.8095819676532</v>
      </c>
      <c r="D229">
        <v>737.82123190609195</v>
      </c>
      <c r="E229">
        <v>-1.6006020777071299E-2</v>
      </c>
      <c r="F229">
        <v>0.98722958842545205</v>
      </c>
      <c r="G229">
        <v>-11.8118733243835</v>
      </c>
      <c r="H229">
        <v>737.38946362738898</v>
      </c>
      <c r="I229">
        <v>-1.6018500272946899E-2</v>
      </c>
      <c r="J229">
        <v>0.98721963250475997</v>
      </c>
      <c r="K229">
        <v>-11.8428756396069</v>
      </c>
      <c r="L229">
        <v>736.92791742407098</v>
      </c>
      <c r="M229">
        <v>-1.6070602510220602E-2</v>
      </c>
      <c r="N229">
        <v>0.98717806628455196</v>
      </c>
      <c r="O229">
        <v>-12.1925565938592</v>
      </c>
      <c r="P229">
        <v>743.61555454787401</v>
      </c>
      <c r="Q229">
        <v>-1.63963173165096E-2</v>
      </c>
      <c r="R229">
        <v>0.98691821771111998</v>
      </c>
      <c r="T229" t="str">
        <f t="shared" si="12"/>
        <v/>
      </c>
      <c r="U229" t="str">
        <f t="shared" si="13"/>
        <v/>
      </c>
      <c r="V229" t="str">
        <f t="shared" si="14"/>
        <v/>
      </c>
      <c r="W229" t="str">
        <f t="shared" si="15"/>
        <v/>
      </c>
    </row>
    <row r="230" spans="1:23" x14ac:dyDescent="0.25">
      <c r="A230">
        <v>229</v>
      </c>
      <c r="B230" t="s">
        <v>327</v>
      </c>
      <c r="C230">
        <v>-11.8095819676532</v>
      </c>
      <c r="D230">
        <v>737.82123190608797</v>
      </c>
      <c r="E230">
        <v>-1.60060207770714E-2</v>
      </c>
      <c r="F230">
        <v>0.98722958842545205</v>
      </c>
      <c r="G230">
        <v>-11.8118733243835</v>
      </c>
      <c r="H230">
        <v>737.38946362737499</v>
      </c>
      <c r="I230">
        <v>-1.60185002729471E-2</v>
      </c>
      <c r="J230">
        <v>0.98721963250475997</v>
      </c>
      <c r="K230">
        <v>-11.8428756396069</v>
      </c>
      <c r="L230">
        <v>736.92791742407201</v>
      </c>
      <c r="M230">
        <v>-1.6070602510220602E-2</v>
      </c>
      <c r="N230">
        <v>0.98717806628455196</v>
      </c>
      <c r="O230">
        <v>-12.1925565938592</v>
      </c>
      <c r="P230">
        <v>743.61555454787504</v>
      </c>
      <c r="Q230">
        <v>-1.63963173165096E-2</v>
      </c>
      <c r="R230">
        <v>0.98691821771111998</v>
      </c>
      <c r="T230" t="str">
        <f t="shared" si="12"/>
        <v/>
      </c>
      <c r="U230" t="str">
        <f t="shared" si="13"/>
        <v/>
      </c>
      <c r="V230" t="str">
        <f t="shared" si="14"/>
        <v/>
      </c>
      <c r="W230" t="str">
        <f t="shared" si="15"/>
        <v/>
      </c>
    </row>
    <row r="231" spans="1:23" x14ac:dyDescent="0.25">
      <c r="A231">
        <v>230</v>
      </c>
      <c r="B231" t="s">
        <v>328</v>
      </c>
      <c r="C231">
        <v>-11.8095819676532</v>
      </c>
      <c r="D231">
        <v>737.82123190608604</v>
      </c>
      <c r="E231">
        <v>-1.60060207770714E-2</v>
      </c>
      <c r="F231">
        <v>0.98722958842545205</v>
      </c>
      <c r="G231">
        <v>-11.8118733243835</v>
      </c>
      <c r="H231">
        <v>737.38946362737101</v>
      </c>
      <c r="I231">
        <v>-1.6018500272947201E-2</v>
      </c>
      <c r="J231">
        <v>0.98721963250475997</v>
      </c>
      <c r="K231">
        <v>-11.8428756396069</v>
      </c>
      <c r="L231">
        <v>736.92791742405802</v>
      </c>
      <c r="M231">
        <v>-1.60706025102209E-2</v>
      </c>
      <c r="N231">
        <v>0.98717806628455196</v>
      </c>
      <c r="O231">
        <v>-12.1925565938592</v>
      </c>
      <c r="P231">
        <v>743.61555454787299</v>
      </c>
      <c r="Q231">
        <v>-1.63963173165096E-2</v>
      </c>
      <c r="R231">
        <v>0.98691821771111998</v>
      </c>
      <c r="T231" t="str">
        <f t="shared" si="12"/>
        <v/>
      </c>
      <c r="U231" t="str">
        <f t="shared" si="13"/>
        <v/>
      </c>
      <c r="V231" t="str">
        <f t="shared" si="14"/>
        <v/>
      </c>
      <c r="W231" t="str">
        <f t="shared" si="15"/>
        <v/>
      </c>
    </row>
    <row r="232" spans="1:23" x14ac:dyDescent="0.25">
      <c r="A232">
        <v>231</v>
      </c>
      <c r="B232" t="s">
        <v>329</v>
      </c>
      <c r="C232">
        <v>-11.8095819676532</v>
      </c>
      <c r="D232">
        <v>737.82123190608695</v>
      </c>
      <c r="E232">
        <v>-1.60060207770714E-2</v>
      </c>
      <c r="F232">
        <v>0.98722958842545205</v>
      </c>
      <c r="G232">
        <v>-11.8118733243835</v>
      </c>
      <c r="H232">
        <v>737.38946362738795</v>
      </c>
      <c r="I232">
        <v>-1.6018500272946899E-2</v>
      </c>
      <c r="J232">
        <v>0.98721963250475997</v>
      </c>
      <c r="K232">
        <v>-11.8428756396069</v>
      </c>
      <c r="L232">
        <v>736.927917424052</v>
      </c>
      <c r="M232">
        <v>-1.6070602510221001E-2</v>
      </c>
      <c r="N232">
        <v>0.98717806628455196</v>
      </c>
      <c r="O232">
        <v>-12.1925565938592</v>
      </c>
      <c r="P232">
        <v>743.61555454787003</v>
      </c>
      <c r="Q232">
        <v>-1.6396317316509701E-2</v>
      </c>
      <c r="R232">
        <v>0.98691821771111998</v>
      </c>
      <c r="T232" t="str">
        <f t="shared" si="12"/>
        <v/>
      </c>
      <c r="U232" t="str">
        <f t="shared" si="13"/>
        <v/>
      </c>
      <c r="V232" t="str">
        <f t="shared" si="14"/>
        <v/>
      </c>
      <c r="W232" t="str">
        <f t="shared" si="15"/>
        <v/>
      </c>
    </row>
    <row r="233" spans="1:23" x14ac:dyDescent="0.25">
      <c r="A233">
        <v>232</v>
      </c>
      <c r="B233" t="s">
        <v>330</v>
      </c>
      <c r="C233">
        <v>-11.8095819676532</v>
      </c>
      <c r="D233">
        <v>737.82123190608695</v>
      </c>
      <c r="E233">
        <v>-1.60060207770714E-2</v>
      </c>
      <c r="F233">
        <v>0.98722958842545205</v>
      </c>
      <c r="G233">
        <v>-11.8118733243835</v>
      </c>
      <c r="H233">
        <v>737.38946362738704</v>
      </c>
      <c r="I233">
        <v>-1.6018500272946899E-2</v>
      </c>
      <c r="J233">
        <v>0.98721963250475997</v>
      </c>
      <c r="K233">
        <v>-11.8428756396069</v>
      </c>
      <c r="L233">
        <v>736.927917424062</v>
      </c>
      <c r="M233">
        <v>-1.6070602510220799E-2</v>
      </c>
      <c r="N233">
        <v>0.98717806628455196</v>
      </c>
      <c r="O233">
        <v>-12.1925565938592</v>
      </c>
      <c r="P233">
        <v>743.61555454787106</v>
      </c>
      <c r="Q233">
        <v>-1.6396317316509701E-2</v>
      </c>
      <c r="R233">
        <v>0.98691821771111998</v>
      </c>
      <c r="T233" t="str">
        <f t="shared" si="12"/>
        <v/>
      </c>
      <c r="U233" t="str">
        <f t="shared" si="13"/>
        <v/>
      </c>
      <c r="V233" t="str">
        <f t="shared" si="14"/>
        <v/>
      </c>
      <c r="W233" t="str">
        <f t="shared" si="15"/>
        <v/>
      </c>
    </row>
    <row r="234" spans="1:23" x14ac:dyDescent="0.25">
      <c r="A234">
        <v>233</v>
      </c>
      <c r="B234" t="s">
        <v>331</v>
      </c>
      <c r="C234">
        <v>-11.809581967653299</v>
      </c>
      <c r="D234">
        <v>737.82123190609798</v>
      </c>
      <c r="E234">
        <v>-1.6006020777071198E-2</v>
      </c>
      <c r="F234">
        <v>0.98722958842545205</v>
      </c>
      <c r="G234">
        <v>-11.8118733243835</v>
      </c>
      <c r="H234">
        <v>737.389463627385</v>
      </c>
      <c r="I234">
        <v>-1.6018500272947E-2</v>
      </c>
      <c r="J234">
        <v>0.98721963250475997</v>
      </c>
      <c r="K234">
        <v>-11.8428756396069</v>
      </c>
      <c r="L234">
        <v>736.92791742405302</v>
      </c>
      <c r="M234">
        <v>-1.6070602510221001E-2</v>
      </c>
      <c r="N234">
        <v>0.98717806628455196</v>
      </c>
      <c r="O234">
        <v>-12.1925565938592</v>
      </c>
      <c r="P234">
        <v>743.61555454787901</v>
      </c>
      <c r="Q234">
        <v>-1.63963173165095E-2</v>
      </c>
      <c r="R234">
        <v>0.98691821771111998</v>
      </c>
      <c r="T234" t="str">
        <f t="shared" si="12"/>
        <v/>
      </c>
      <c r="U234" t="str">
        <f t="shared" si="13"/>
        <v/>
      </c>
      <c r="V234" t="str">
        <f t="shared" si="14"/>
        <v/>
      </c>
      <c r="W234" t="str">
        <f t="shared" si="15"/>
        <v/>
      </c>
    </row>
    <row r="235" spans="1:23" x14ac:dyDescent="0.25">
      <c r="A235">
        <v>234</v>
      </c>
      <c r="B235" t="s">
        <v>332</v>
      </c>
      <c r="C235">
        <v>-11.8095819676532</v>
      </c>
      <c r="D235">
        <v>737.82123190608695</v>
      </c>
      <c r="E235">
        <v>-1.60060207770714E-2</v>
      </c>
      <c r="F235">
        <v>0.98722958842545205</v>
      </c>
      <c r="G235">
        <v>-11.8118733243835</v>
      </c>
      <c r="H235">
        <v>737.38946362738398</v>
      </c>
      <c r="I235">
        <v>-1.6018500272947E-2</v>
      </c>
      <c r="J235">
        <v>0.98721963250475997</v>
      </c>
      <c r="K235">
        <v>-11.8428756396069</v>
      </c>
      <c r="L235">
        <v>736.92791742406098</v>
      </c>
      <c r="M235">
        <v>-1.6070602510220799E-2</v>
      </c>
      <c r="N235">
        <v>0.98717806628455196</v>
      </c>
      <c r="O235">
        <v>-12.1925565938592</v>
      </c>
      <c r="P235">
        <v>743.61555454787299</v>
      </c>
      <c r="Q235">
        <v>-1.6396317316509701E-2</v>
      </c>
      <c r="R235">
        <v>0.98691821771111998</v>
      </c>
      <c r="T235" t="str">
        <f t="shared" si="12"/>
        <v/>
      </c>
      <c r="U235" t="str">
        <f t="shared" si="13"/>
        <v/>
      </c>
      <c r="V235" t="str">
        <f t="shared" si="14"/>
        <v/>
      </c>
      <c r="W235" t="str">
        <f t="shared" si="15"/>
        <v/>
      </c>
    </row>
    <row r="236" spans="1:23" x14ac:dyDescent="0.25">
      <c r="A236">
        <v>235</v>
      </c>
      <c r="B236" t="s">
        <v>333</v>
      </c>
      <c r="C236">
        <v>-11.8095819676532</v>
      </c>
      <c r="D236">
        <v>737.82123190608604</v>
      </c>
      <c r="E236">
        <v>-1.60060207770714E-2</v>
      </c>
      <c r="F236">
        <v>0.98722958842545205</v>
      </c>
      <c r="G236">
        <v>-11.8118733243835</v>
      </c>
      <c r="H236">
        <v>737.38946362737499</v>
      </c>
      <c r="I236">
        <v>-1.6018500272947201E-2</v>
      </c>
      <c r="J236">
        <v>0.98721963250475997</v>
      </c>
      <c r="K236">
        <v>-11.8428756396069</v>
      </c>
      <c r="L236">
        <v>736.92791742406598</v>
      </c>
      <c r="M236">
        <v>-1.6070602510220699E-2</v>
      </c>
      <c r="N236">
        <v>0.98717806628455196</v>
      </c>
      <c r="O236">
        <v>-12.1925565938592</v>
      </c>
      <c r="P236">
        <v>743.61555454787299</v>
      </c>
      <c r="Q236">
        <v>-1.6396317316509701E-2</v>
      </c>
      <c r="R236">
        <v>0.98691821771111998</v>
      </c>
      <c r="T236" t="str">
        <f t="shared" si="12"/>
        <v/>
      </c>
      <c r="U236" t="str">
        <f t="shared" si="13"/>
        <v/>
      </c>
      <c r="V236" t="str">
        <f t="shared" si="14"/>
        <v/>
      </c>
      <c r="W236" t="str">
        <f t="shared" si="15"/>
        <v/>
      </c>
    </row>
    <row r="237" spans="1:23" x14ac:dyDescent="0.25">
      <c r="A237">
        <v>236</v>
      </c>
      <c r="B237" t="s">
        <v>334</v>
      </c>
      <c r="C237">
        <v>-11.8095819676532</v>
      </c>
      <c r="D237">
        <v>737.82123190608104</v>
      </c>
      <c r="E237">
        <v>-1.60060207770715E-2</v>
      </c>
      <c r="F237">
        <v>0.98722958842545205</v>
      </c>
      <c r="G237">
        <v>-11.8118733243835</v>
      </c>
      <c r="H237">
        <v>737.389463627385</v>
      </c>
      <c r="I237">
        <v>-1.6018500272947E-2</v>
      </c>
      <c r="J237">
        <v>0.98721963250475997</v>
      </c>
      <c r="K237">
        <v>-11.8428756396069</v>
      </c>
      <c r="L237">
        <v>736.92791742405097</v>
      </c>
      <c r="M237">
        <v>-1.6070602510221001E-2</v>
      </c>
      <c r="N237">
        <v>0.98717806628455196</v>
      </c>
      <c r="O237">
        <v>-12.1925565938592</v>
      </c>
      <c r="P237">
        <v>743.61555454787697</v>
      </c>
      <c r="Q237">
        <v>-1.63963173165096E-2</v>
      </c>
      <c r="R237">
        <v>0.98691821771111998</v>
      </c>
      <c r="T237" t="str">
        <f t="shared" si="12"/>
        <v/>
      </c>
      <c r="U237" t="str">
        <f t="shared" si="13"/>
        <v/>
      </c>
      <c r="V237" t="str">
        <f t="shared" si="14"/>
        <v/>
      </c>
      <c r="W237" t="str">
        <f t="shared" si="15"/>
        <v/>
      </c>
    </row>
    <row r="238" spans="1:23" x14ac:dyDescent="0.25">
      <c r="A238">
        <v>237</v>
      </c>
      <c r="B238" t="s">
        <v>335</v>
      </c>
      <c r="C238">
        <v>-11.8095819676532</v>
      </c>
      <c r="D238">
        <v>737.82123190608604</v>
      </c>
      <c r="E238">
        <v>-1.60060207770714E-2</v>
      </c>
      <c r="F238">
        <v>0.98722958842545205</v>
      </c>
      <c r="G238">
        <v>-11.8118733243835</v>
      </c>
      <c r="H238">
        <v>737.38946362737397</v>
      </c>
      <c r="I238">
        <v>-1.6018500272947201E-2</v>
      </c>
      <c r="J238">
        <v>0.98721963250475997</v>
      </c>
      <c r="K238">
        <v>-11.8428756396069</v>
      </c>
      <c r="L238">
        <v>736.92791742406098</v>
      </c>
      <c r="M238">
        <v>-1.6070602510220799E-2</v>
      </c>
      <c r="N238">
        <v>0.98717806628455196</v>
      </c>
      <c r="O238">
        <v>-12.1925565938592</v>
      </c>
      <c r="P238">
        <v>743.61555454786901</v>
      </c>
      <c r="Q238">
        <v>-1.6396317316509701E-2</v>
      </c>
      <c r="R238">
        <v>0.98691821771111998</v>
      </c>
      <c r="T238" t="str">
        <f t="shared" si="12"/>
        <v/>
      </c>
      <c r="U238" t="str">
        <f t="shared" si="13"/>
        <v/>
      </c>
      <c r="V238" t="str">
        <f t="shared" si="14"/>
        <v/>
      </c>
      <c r="W238" t="str">
        <f t="shared" si="15"/>
        <v/>
      </c>
    </row>
    <row r="239" spans="1:23" x14ac:dyDescent="0.25">
      <c r="A239">
        <v>238</v>
      </c>
      <c r="B239" t="s">
        <v>336</v>
      </c>
      <c r="C239">
        <v>-11.8095819676532</v>
      </c>
      <c r="D239">
        <v>737.82123190608797</v>
      </c>
      <c r="E239">
        <v>-1.60060207770714E-2</v>
      </c>
      <c r="F239">
        <v>0.98722958842545205</v>
      </c>
      <c r="G239">
        <v>-11.8118733243835</v>
      </c>
      <c r="H239">
        <v>737.38946362736999</v>
      </c>
      <c r="I239">
        <v>-1.6018500272947302E-2</v>
      </c>
      <c r="J239">
        <v>0.98721963250475997</v>
      </c>
      <c r="K239">
        <v>-11.8428756396069</v>
      </c>
      <c r="L239">
        <v>736.92791742406598</v>
      </c>
      <c r="M239">
        <v>-1.6070602510220699E-2</v>
      </c>
      <c r="N239">
        <v>0.98717806628455196</v>
      </c>
      <c r="O239">
        <v>-12.1925565938592</v>
      </c>
      <c r="P239">
        <v>743.61555454787106</v>
      </c>
      <c r="Q239">
        <v>-1.6396317316509701E-2</v>
      </c>
      <c r="R239">
        <v>0.98691821771111998</v>
      </c>
      <c r="T239" t="str">
        <f t="shared" si="12"/>
        <v/>
      </c>
      <c r="U239" t="str">
        <f t="shared" si="13"/>
        <v/>
      </c>
      <c r="V239" t="str">
        <f t="shared" si="14"/>
        <v/>
      </c>
      <c r="W239" t="str">
        <f t="shared" si="15"/>
        <v/>
      </c>
    </row>
    <row r="240" spans="1:23" x14ac:dyDescent="0.25">
      <c r="A240">
        <v>239</v>
      </c>
      <c r="B240" t="s">
        <v>337</v>
      </c>
      <c r="C240">
        <v>-11.8095819676532</v>
      </c>
      <c r="D240">
        <v>737.82123190608297</v>
      </c>
      <c r="E240">
        <v>-1.60060207770714E-2</v>
      </c>
      <c r="F240">
        <v>0.98722958842545205</v>
      </c>
      <c r="G240">
        <v>-11.8118733243835</v>
      </c>
      <c r="H240">
        <v>737.38946362739796</v>
      </c>
      <c r="I240">
        <v>-1.6018500272946701E-2</v>
      </c>
      <c r="J240">
        <v>0.98721963250475997</v>
      </c>
      <c r="K240">
        <v>-11.8428756396069</v>
      </c>
      <c r="L240">
        <v>736.92791742406598</v>
      </c>
      <c r="M240">
        <v>-1.6070602510220699E-2</v>
      </c>
      <c r="N240">
        <v>0.98717806628455196</v>
      </c>
      <c r="O240">
        <v>-12.1925565938592</v>
      </c>
      <c r="P240">
        <v>743.61555454787299</v>
      </c>
      <c r="Q240">
        <v>-1.6396317316509701E-2</v>
      </c>
      <c r="R240">
        <v>0.98691821771111998</v>
      </c>
      <c r="T240" t="str">
        <f t="shared" si="12"/>
        <v/>
      </c>
      <c r="U240" t="str">
        <f t="shared" si="13"/>
        <v/>
      </c>
      <c r="V240" t="str">
        <f t="shared" si="14"/>
        <v/>
      </c>
      <c r="W240" t="str">
        <f t="shared" si="15"/>
        <v/>
      </c>
    </row>
    <row r="241" spans="1:23" x14ac:dyDescent="0.25">
      <c r="A241">
        <v>240</v>
      </c>
      <c r="B241" t="s">
        <v>338</v>
      </c>
      <c r="C241">
        <v>-11.8095819676532</v>
      </c>
      <c r="D241">
        <v>737.82123190608604</v>
      </c>
      <c r="E241">
        <v>-1.60060207770714E-2</v>
      </c>
      <c r="F241">
        <v>0.98722958842545205</v>
      </c>
      <c r="G241">
        <v>-11.8118733243835</v>
      </c>
      <c r="H241">
        <v>737.38946362738795</v>
      </c>
      <c r="I241">
        <v>-1.6018500272946899E-2</v>
      </c>
      <c r="J241">
        <v>0.98721963250475997</v>
      </c>
      <c r="K241">
        <v>-11.8428756396069</v>
      </c>
      <c r="L241">
        <v>736.92791742405996</v>
      </c>
      <c r="M241">
        <v>-1.6070602510220799E-2</v>
      </c>
      <c r="N241">
        <v>0.98717806628455196</v>
      </c>
      <c r="O241">
        <v>-12.1925565938592</v>
      </c>
      <c r="P241">
        <v>743.61555454787594</v>
      </c>
      <c r="Q241">
        <v>-1.63963173165096E-2</v>
      </c>
      <c r="R241">
        <v>0.98691821771111998</v>
      </c>
      <c r="T241" t="str">
        <f t="shared" si="12"/>
        <v/>
      </c>
      <c r="U241" t="str">
        <f t="shared" si="13"/>
        <v/>
      </c>
      <c r="V241" t="str">
        <f t="shared" si="14"/>
        <v/>
      </c>
      <c r="W241" t="str">
        <f t="shared" si="15"/>
        <v/>
      </c>
    </row>
    <row r="242" spans="1:23" x14ac:dyDescent="0.25">
      <c r="A242">
        <v>241</v>
      </c>
      <c r="B242" t="s">
        <v>339</v>
      </c>
      <c r="C242">
        <v>-11.8095819676532</v>
      </c>
      <c r="D242">
        <v>737.82123190609104</v>
      </c>
      <c r="E242">
        <v>-1.6006020777071299E-2</v>
      </c>
      <c r="F242">
        <v>0.98722958842545205</v>
      </c>
      <c r="G242">
        <v>-11.8118733243835</v>
      </c>
      <c r="H242">
        <v>737.38946362738398</v>
      </c>
      <c r="I242">
        <v>-1.6018500272947E-2</v>
      </c>
      <c r="J242">
        <v>0.98721963250475997</v>
      </c>
      <c r="K242">
        <v>-11.8428756396069</v>
      </c>
      <c r="L242">
        <v>736.92791742406996</v>
      </c>
      <c r="M242">
        <v>-1.6070602510220699E-2</v>
      </c>
      <c r="N242">
        <v>0.98717806628455196</v>
      </c>
      <c r="O242">
        <v>-12.1925565938592</v>
      </c>
      <c r="P242">
        <v>743.61555454787901</v>
      </c>
      <c r="Q242">
        <v>-1.63963173165095E-2</v>
      </c>
      <c r="R242">
        <v>0.98691821771111998</v>
      </c>
      <c r="T242" t="str">
        <f t="shared" si="12"/>
        <v/>
      </c>
      <c r="U242" t="str">
        <f t="shared" si="13"/>
        <v/>
      </c>
      <c r="V242" t="str">
        <f t="shared" si="14"/>
        <v/>
      </c>
      <c r="W242" t="str">
        <f t="shared" si="15"/>
        <v/>
      </c>
    </row>
    <row r="243" spans="1:23" x14ac:dyDescent="0.25">
      <c r="A243">
        <v>242</v>
      </c>
      <c r="B243" t="s">
        <v>340</v>
      </c>
      <c r="C243">
        <v>-11.8095819676532</v>
      </c>
      <c r="D243">
        <v>737.82123190609502</v>
      </c>
      <c r="E243">
        <v>-1.6006020777071198E-2</v>
      </c>
      <c r="F243">
        <v>0.98722958842545205</v>
      </c>
      <c r="G243">
        <v>-11.8118733243835</v>
      </c>
      <c r="H243">
        <v>737.38946362739205</v>
      </c>
      <c r="I243">
        <v>-1.6018500272946899E-2</v>
      </c>
      <c r="J243">
        <v>0.98721963250475997</v>
      </c>
      <c r="K243">
        <v>-11.8428756396069</v>
      </c>
      <c r="L243">
        <v>736.927917424052</v>
      </c>
      <c r="M243">
        <v>-1.6070602510221001E-2</v>
      </c>
      <c r="N243">
        <v>0.98717806628455196</v>
      </c>
      <c r="O243">
        <v>-12.1925565938592</v>
      </c>
      <c r="P243">
        <v>743.61555454786901</v>
      </c>
      <c r="Q243">
        <v>-1.6396317316509701E-2</v>
      </c>
      <c r="R243">
        <v>0.98691821771111998</v>
      </c>
      <c r="T243" t="str">
        <f t="shared" si="12"/>
        <v/>
      </c>
      <c r="U243" t="str">
        <f t="shared" si="13"/>
        <v/>
      </c>
      <c r="V243" t="str">
        <f t="shared" si="14"/>
        <v/>
      </c>
      <c r="W243" t="str">
        <f t="shared" si="15"/>
        <v/>
      </c>
    </row>
    <row r="244" spans="1:23" x14ac:dyDescent="0.25">
      <c r="A244">
        <v>243</v>
      </c>
      <c r="B244" t="s">
        <v>341</v>
      </c>
      <c r="C244">
        <v>2.51228027532686</v>
      </c>
      <c r="D244">
        <v>1.0632571792502501</v>
      </c>
      <c r="E244">
        <v>2.3628152476697801</v>
      </c>
      <c r="F244">
        <v>1.8136708692396801E-2</v>
      </c>
      <c r="G244">
        <v>2.50895199149064</v>
      </c>
      <c r="H244">
        <v>1.0633038436586699</v>
      </c>
      <c r="I244">
        <v>2.3595814182874602</v>
      </c>
      <c r="J244">
        <v>1.8295565646633E-2</v>
      </c>
      <c r="K244">
        <v>2.4752392594018202</v>
      </c>
      <c r="L244">
        <v>1.0625946654015299</v>
      </c>
      <c r="M244">
        <v>2.3294294052064299</v>
      </c>
      <c r="N244">
        <v>1.9836328802723301E-2</v>
      </c>
      <c r="O244">
        <v>2.1393422604104102</v>
      </c>
      <c r="P244">
        <v>1.0608452924109499</v>
      </c>
      <c r="Q244">
        <v>2.0166392552380499</v>
      </c>
      <c r="R244">
        <v>4.37331733180873E-2</v>
      </c>
      <c r="T244" t="str">
        <f t="shared" si="12"/>
        <v>*</v>
      </c>
      <c r="U244" t="str">
        <f t="shared" si="13"/>
        <v>*</v>
      </c>
      <c r="V244" t="str">
        <f t="shared" si="14"/>
        <v>*</v>
      </c>
      <c r="W244" t="str">
        <f t="shared" si="15"/>
        <v>*</v>
      </c>
    </row>
    <row r="245" spans="1:23" x14ac:dyDescent="0.25">
      <c r="A245">
        <v>244</v>
      </c>
      <c r="B245" t="s">
        <v>342</v>
      </c>
      <c r="C245">
        <v>-11.8489494616624</v>
      </c>
      <c r="D245">
        <v>777.83641771456303</v>
      </c>
      <c r="E245">
        <v>-1.52332150974326E-2</v>
      </c>
      <c r="F245">
        <v>0.98784612291708895</v>
      </c>
      <c r="G245">
        <v>-11.8526355807778</v>
      </c>
      <c r="H245">
        <v>777.57107974021903</v>
      </c>
      <c r="I245">
        <v>-1.5243153828120399E-2</v>
      </c>
      <c r="J245">
        <v>0.98783819387794403</v>
      </c>
      <c r="K245">
        <v>-11.8605738713844</v>
      </c>
      <c r="L245">
        <v>776.80393701079902</v>
      </c>
      <c r="M245">
        <v>-1.52684265698044E-2</v>
      </c>
      <c r="N245">
        <v>0.98781803149396996</v>
      </c>
      <c r="O245">
        <v>-12.1821209261718</v>
      </c>
      <c r="P245">
        <v>782.670376194102</v>
      </c>
      <c r="Q245">
        <v>-1.55648166798006E-2</v>
      </c>
      <c r="R245">
        <v>0.98758157450339301</v>
      </c>
      <c r="T245" t="str">
        <f t="shared" si="12"/>
        <v/>
      </c>
      <c r="U245" t="str">
        <f t="shared" si="13"/>
        <v/>
      </c>
      <c r="V245" t="str">
        <f t="shared" si="14"/>
        <v/>
      </c>
      <c r="W245" t="str">
        <f t="shared" si="15"/>
        <v/>
      </c>
    </row>
    <row r="246" spans="1:23" x14ac:dyDescent="0.25">
      <c r="A246">
        <v>245</v>
      </c>
      <c r="B246" t="s">
        <v>343</v>
      </c>
      <c r="C246">
        <v>-11.8489494616624</v>
      </c>
      <c r="D246">
        <v>777.83641771456405</v>
      </c>
      <c r="E246">
        <v>-1.52332150974326E-2</v>
      </c>
      <c r="F246">
        <v>0.98784612291708895</v>
      </c>
      <c r="G246">
        <v>-11.8526355807778</v>
      </c>
      <c r="H246">
        <v>777.57107974022097</v>
      </c>
      <c r="I246">
        <v>-1.5243153828120399E-2</v>
      </c>
      <c r="J246">
        <v>0.98783819387794403</v>
      </c>
      <c r="K246">
        <v>-11.8605738713844</v>
      </c>
      <c r="L246">
        <v>776.80393701080402</v>
      </c>
      <c r="M246">
        <v>-1.52684265698044E-2</v>
      </c>
      <c r="N246">
        <v>0.98781803149396996</v>
      </c>
      <c r="O246">
        <v>-12.1821209261718</v>
      </c>
      <c r="P246">
        <v>782.67037619411099</v>
      </c>
      <c r="Q246">
        <v>-1.55648166798004E-2</v>
      </c>
      <c r="R246">
        <v>0.98758157450339301</v>
      </c>
      <c r="T246" t="str">
        <f t="shared" si="12"/>
        <v/>
      </c>
      <c r="U246" t="str">
        <f t="shared" si="13"/>
        <v/>
      </c>
      <c r="V246" t="str">
        <f t="shared" si="14"/>
        <v/>
      </c>
      <c r="W246" t="str">
        <f t="shared" si="15"/>
        <v/>
      </c>
    </row>
    <row r="247" spans="1:23" x14ac:dyDescent="0.25">
      <c r="A247">
        <v>246</v>
      </c>
      <c r="B247" t="s">
        <v>344</v>
      </c>
      <c r="C247">
        <v>-11.8489494616624</v>
      </c>
      <c r="D247">
        <v>777.836417714552</v>
      </c>
      <c r="E247">
        <v>-1.5233215097432799E-2</v>
      </c>
      <c r="F247">
        <v>0.98784612291708895</v>
      </c>
      <c r="G247">
        <v>-11.8526355807779</v>
      </c>
      <c r="H247">
        <v>777.57107974022301</v>
      </c>
      <c r="I247">
        <v>-1.52431538281203E-2</v>
      </c>
      <c r="J247">
        <v>0.98783819387794403</v>
      </c>
      <c r="K247">
        <v>-11.8605738713844</v>
      </c>
      <c r="L247">
        <v>776.80393701080698</v>
      </c>
      <c r="M247">
        <v>-1.5268426569804301E-2</v>
      </c>
      <c r="N247">
        <v>0.98781803149396996</v>
      </c>
      <c r="O247">
        <v>-12.1821209261718</v>
      </c>
      <c r="P247">
        <v>782.67037619409905</v>
      </c>
      <c r="Q247">
        <v>-1.55648166798006E-2</v>
      </c>
      <c r="R247">
        <v>0.98758157450339301</v>
      </c>
      <c r="T247" t="str">
        <f t="shared" si="12"/>
        <v/>
      </c>
      <c r="U247" t="str">
        <f t="shared" si="13"/>
        <v/>
      </c>
      <c r="V247" t="str">
        <f t="shared" si="14"/>
        <v/>
      </c>
      <c r="W247" t="str">
        <f t="shared" si="15"/>
        <v/>
      </c>
    </row>
    <row r="248" spans="1:23" x14ac:dyDescent="0.25">
      <c r="A248">
        <v>247</v>
      </c>
      <c r="B248" t="s">
        <v>345</v>
      </c>
      <c r="C248">
        <v>-11.8489494616624</v>
      </c>
      <c r="D248">
        <v>777.83641771456598</v>
      </c>
      <c r="E248">
        <v>-1.52332150974326E-2</v>
      </c>
      <c r="F248">
        <v>0.98784612291708895</v>
      </c>
      <c r="G248">
        <v>-11.8526355807779</v>
      </c>
      <c r="H248">
        <v>777.57107974023597</v>
      </c>
      <c r="I248">
        <v>-1.5243153828120099E-2</v>
      </c>
      <c r="J248">
        <v>0.98783819387794403</v>
      </c>
      <c r="K248">
        <v>-11.8605738713844</v>
      </c>
      <c r="L248">
        <v>776.80393701079902</v>
      </c>
      <c r="M248">
        <v>-1.52684265698045E-2</v>
      </c>
      <c r="N248">
        <v>0.98781803149396996</v>
      </c>
      <c r="O248">
        <v>-12.1821209261718</v>
      </c>
      <c r="P248">
        <v>782.67037619410098</v>
      </c>
      <c r="Q248">
        <v>-1.55648166798006E-2</v>
      </c>
      <c r="R248">
        <v>0.98758157450339301</v>
      </c>
      <c r="T248" t="str">
        <f t="shared" si="12"/>
        <v/>
      </c>
      <c r="U248" t="str">
        <f t="shared" si="13"/>
        <v/>
      </c>
      <c r="V248" t="str">
        <f t="shared" si="14"/>
        <v/>
      </c>
      <c r="W248" t="str">
        <f t="shared" si="15"/>
        <v/>
      </c>
    </row>
    <row r="249" spans="1:23" x14ac:dyDescent="0.25">
      <c r="A249">
        <v>248</v>
      </c>
      <c r="B249" t="s">
        <v>346</v>
      </c>
      <c r="C249">
        <v>-11.8489494616624</v>
      </c>
      <c r="D249">
        <v>777.83641771455598</v>
      </c>
      <c r="E249">
        <v>-1.5233215097432799E-2</v>
      </c>
      <c r="F249">
        <v>0.98784612291708895</v>
      </c>
      <c r="G249">
        <v>-11.8526355807779</v>
      </c>
      <c r="H249">
        <v>777.57107974022995</v>
      </c>
      <c r="I249">
        <v>-1.52431538281202E-2</v>
      </c>
      <c r="J249">
        <v>0.98783819387794403</v>
      </c>
      <c r="K249">
        <v>-11.8605738713844</v>
      </c>
      <c r="L249">
        <v>776.803937010808</v>
      </c>
      <c r="M249">
        <v>-1.5268426569804301E-2</v>
      </c>
      <c r="N249">
        <v>0.98781803149396996</v>
      </c>
      <c r="O249">
        <v>-12.182120926171701</v>
      </c>
      <c r="P249">
        <v>782.67037619409405</v>
      </c>
      <c r="Q249">
        <v>-1.5564816679800701E-2</v>
      </c>
      <c r="R249">
        <v>0.98758157450339301</v>
      </c>
      <c r="T249" t="str">
        <f t="shared" si="12"/>
        <v/>
      </c>
      <c r="U249" t="str">
        <f t="shared" si="13"/>
        <v/>
      </c>
      <c r="V249" t="str">
        <f t="shared" si="14"/>
        <v/>
      </c>
      <c r="W249" t="str">
        <f t="shared" si="15"/>
        <v/>
      </c>
    </row>
    <row r="250" spans="1:23" x14ac:dyDescent="0.25">
      <c r="A250">
        <v>249</v>
      </c>
      <c r="B250" t="s">
        <v>347</v>
      </c>
      <c r="C250">
        <v>-11.8489494616624</v>
      </c>
      <c r="D250">
        <v>777.83641771454495</v>
      </c>
      <c r="E250">
        <v>-1.5233215097433001E-2</v>
      </c>
      <c r="F250">
        <v>0.98784612291708895</v>
      </c>
      <c r="G250">
        <v>-11.8526355807778</v>
      </c>
      <c r="H250">
        <v>777.57107974021801</v>
      </c>
      <c r="I250">
        <v>-1.5243153828120399E-2</v>
      </c>
      <c r="J250">
        <v>0.98783819387794403</v>
      </c>
      <c r="K250">
        <v>-11.8605738713844</v>
      </c>
      <c r="L250">
        <v>776.80393701080197</v>
      </c>
      <c r="M250">
        <v>-1.52684265698044E-2</v>
      </c>
      <c r="N250">
        <v>0.98781803149396996</v>
      </c>
      <c r="O250">
        <v>-12.1821209261718</v>
      </c>
      <c r="P250">
        <v>782.67037619411303</v>
      </c>
      <c r="Q250">
        <v>-1.55648166798004E-2</v>
      </c>
      <c r="R250">
        <v>0.98758157450339401</v>
      </c>
      <c r="T250" t="str">
        <f t="shared" si="12"/>
        <v/>
      </c>
      <c r="U250" t="str">
        <f t="shared" si="13"/>
        <v/>
      </c>
      <c r="V250" t="str">
        <f t="shared" si="14"/>
        <v/>
      </c>
      <c r="W250" t="str">
        <f t="shared" si="15"/>
        <v/>
      </c>
    </row>
    <row r="251" spans="1:23" x14ac:dyDescent="0.25">
      <c r="A251">
        <v>250</v>
      </c>
      <c r="B251" t="s">
        <v>348</v>
      </c>
      <c r="C251">
        <v>-11.8489494616624</v>
      </c>
      <c r="D251">
        <v>777.836417714562</v>
      </c>
      <c r="E251">
        <v>-1.52332150974327E-2</v>
      </c>
      <c r="F251">
        <v>0.98784612291708895</v>
      </c>
      <c r="G251">
        <v>-11.8526355807778</v>
      </c>
      <c r="H251">
        <v>777.57107974021903</v>
      </c>
      <c r="I251">
        <v>-1.5243153828120399E-2</v>
      </c>
      <c r="J251">
        <v>0.98783819387794403</v>
      </c>
      <c r="K251">
        <v>-11.8605738713844</v>
      </c>
      <c r="L251">
        <v>776.80393701080095</v>
      </c>
      <c r="M251">
        <v>-1.52684265698044E-2</v>
      </c>
      <c r="N251">
        <v>0.98781803149396996</v>
      </c>
      <c r="O251">
        <v>-12.1821209261718</v>
      </c>
      <c r="P251">
        <v>782.67037619410303</v>
      </c>
      <c r="Q251">
        <v>-1.55648166798006E-2</v>
      </c>
      <c r="R251">
        <v>0.98758157450339301</v>
      </c>
      <c r="T251" t="str">
        <f t="shared" si="12"/>
        <v/>
      </c>
      <c r="U251" t="str">
        <f t="shared" si="13"/>
        <v/>
      </c>
      <c r="V251" t="str">
        <f t="shared" si="14"/>
        <v/>
      </c>
      <c r="W251" t="str">
        <f t="shared" si="15"/>
        <v/>
      </c>
    </row>
    <row r="252" spans="1:23" x14ac:dyDescent="0.25">
      <c r="A252">
        <v>251</v>
      </c>
      <c r="B252" t="s">
        <v>349</v>
      </c>
      <c r="C252">
        <v>-11.8489494616624</v>
      </c>
      <c r="D252">
        <v>777.83641771456303</v>
      </c>
      <c r="E252">
        <v>-1.52332150974326E-2</v>
      </c>
      <c r="F252">
        <v>0.98784612291708895</v>
      </c>
      <c r="G252">
        <v>-11.8526355807778</v>
      </c>
      <c r="H252">
        <v>777.57107974021994</v>
      </c>
      <c r="I252">
        <v>-1.5243153828120399E-2</v>
      </c>
      <c r="J252">
        <v>0.98783819387794403</v>
      </c>
      <c r="K252">
        <v>-11.8605738713844</v>
      </c>
      <c r="L252">
        <v>776.80393701079902</v>
      </c>
      <c r="M252">
        <v>-1.52684265698045E-2</v>
      </c>
      <c r="N252">
        <v>0.98781803149396996</v>
      </c>
      <c r="O252">
        <v>-12.182120926171701</v>
      </c>
      <c r="P252">
        <v>782.67037619409598</v>
      </c>
      <c r="Q252">
        <v>-1.5564816679800701E-2</v>
      </c>
      <c r="R252">
        <v>0.98758157450339301</v>
      </c>
      <c r="T252" t="str">
        <f t="shared" si="12"/>
        <v/>
      </c>
      <c r="U252" t="str">
        <f t="shared" si="13"/>
        <v/>
      </c>
      <c r="V252" t="str">
        <f t="shared" si="14"/>
        <v/>
      </c>
      <c r="W252" t="str">
        <f t="shared" si="15"/>
        <v/>
      </c>
    </row>
    <row r="253" spans="1:23" x14ac:dyDescent="0.25">
      <c r="A253">
        <v>252</v>
      </c>
      <c r="B253" t="s">
        <v>350</v>
      </c>
      <c r="C253">
        <v>2.5906278225067001</v>
      </c>
      <c r="D253">
        <v>1.0700001321702199</v>
      </c>
      <c r="E253">
        <v>2.42114719860106</v>
      </c>
      <c r="F253">
        <v>1.54716109399525E-2</v>
      </c>
      <c r="G253">
        <v>2.5863141867710202</v>
      </c>
      <c r="H253">
        <v>1.07001416102341</v>
      </c>
      <c r="I253">
        <v>2.41708407325876</v>
      </c>
      <c r="J253">
        <v>1.5645402995279702E-2</v>
      </c>
      <c r="K253">
        <v>2.5765362653933899</v>
      </c>
      <c r="L253">
        <v>1.07012687180759</v>
      </c>
      <c r="M253">
        <v>2.4076923337522298</v>
      </c>
      <c r="N253">
        <v>1.6053703626402498E-2</v>
      </c>
      <c r="O253">
        <v>2.2653909658409002</v>
      </c>
      <c r="P253">
        <v>1.06827912533181</v>
      </c>
      <c r="Q253">
        <v>2.1205983643434601</v>
      </c>
      <c r="R253">
        <v>3.3955615900881898E-2</v>
      </c>
      <c r="T253" t="str">
        <f t="shared" si="12"/>
        <v>*</v>
      </c>
      <c r="U253" t="str">
        <f t="shared" si="13"/>
        <v>*</v>
      </c>
      <c r="V253" t="str">
        <f t="shared" si="14"/>
        <v>*</v>
      </c>
      <c r="W253" t="str">
        <f t="shared" si="15"/>
        <v>*</v>
      </c>
    </row>
    <row r="254" spans="1:23" x14ac:dyDescent="0.25">
      <c r="A254">
        <v>253</v>
      </c>
      <c r="B254" t="s">
        <v>351</v>
      </c>
      <c r="C254">
        <v>-11.8654074541745</v>
      </c>
      <c r="D254">
        <v>823.40125669611302</v>
      </c>
      <c r="E254">
        <v>-1.44102372417845E-2</v>
      </c>
      <c r="F254">
        <v>0.98850269210077601</v>
      </c>
      <c r="G254">
        <v>-11.8686220260991</v>
      </c>
      <c r="H254">
        <v>823.08355025072206</v>
      </c>
      <c r="I254">
        <v>-1.4419705049971801E-2</v>
      </c>
      <c r="J254">
        <v>0.98849513866760896</v>
      </c>
      <c r="K254">
        <v>-11.8808850344315</v>
      </c>
      <c r="L254">
        <v>822.07559736245798</v>
      </c>
      <c r="M254">
        <v>-1.4452302285276501E-2</v>
      </c>
      <c r="N254">
        <v>0.98846913254679103</v>
      </c>
      <c r="O254">
        <v>-12.1873118114575</v>
      </c>
      <c r="P254">
        <v>829.27678749092399</v>
      </c>
      <c r="Q254">
        <v>-1.4696313698025499E-2</v>
      </c>
      <c r="R254">
        <v>0.98827446028469101</v>
      </c>
      <c r="T254" t="str">
        <f t="shared" si="12"/>
        <v/>
      </c>
      <c r="U254" t="str">
        <f t="shared" si="13"/>
        <v/>
      </c>
      <c r="V254" t="str">
        <f t="shared" si="14"/>
        <v/>
      </c>
      <c r="W254" t="str">
        <f t="shared" si="15"/>
        <v/>
      </c>
    </row>
    <row r="255" spans="1:23" x14ac:dyDescent="0.25">
      <c r="A255">
        <v>254</v>
      </c>
      <c r="B255" t="s">
        <v>352</v>
      </c>
      <c r="C255">
        <v>-11.8654074541745</v>
      </c>
      <c r="D255">
        <v>823.40125669611996</v>
      </c>
      <c r="E255">
        <v>-1.4410237241784399E-2</v>
      </c>
      <c r="F255">
        <v>0.98850269210077601</v>
      </c>
      <c r="G255">
        <v>-11.8686220260991</v>
      </c>
      <c r="H255">
        <v>823.08355025072399</v>
      </c>
      <c r="I255">
        <v>-1.4419705049971801E-2</v>
      </c>
      <c r="J255">
        <v>0.98849513866760896</v>
      </c>
      <c r="K255">
        <v>-11.8808850344315</v>
      </c>
      <c r="L255">
        <v>822.07559736245503</v>
      </c>
      <c r="M255">
        <v>-1.4452302285276501E-2</v>
      </c>
      <c r="N255">
        <v>0.98846913254679103</v>
      </c>
      <c r="O255">
        <v>-12.1873118114575</v>
      </c>
      <c r="P255">
        <v>829.27678749092695</v>
      </c>
      <c r="Q255">
        <v>-1.4696313698025499E-2</v>
      </c>
      <c r="R255">
        <v>0.98827446028469101</v>
      </c>
      <c r="T255" t="str">
        <f t="shared" si="12"/>
        <v/>
      </c>
      <c r="U255" t="str">
        <f t="shared" si="13"/>
        <v/>
      </c>
      <c r="V255" t="str">
        <f t="shared" si="14"/>
        <v/>
      </c>
      <c r="W255" t="str">
        <f t="shared" si="15"/>
        <v/>
      </c>
    </row>
    <row r="256" spans="1:23" x14ac:dyDescent="0.25">
      <c r="A256">
        <v>255</v>
      </c>
      <c r="B256" t="s">
        <v>353</v>
      </c>
      <c r="C256">
        <v>2.7052469196483702</v>
      </c>
      <c r="D256">
        <v>1.0793540488831901</v>
      </c>
      <c r="E256">
        <v>2.5063573184790502</v>
      </c>
      <c r="F256">
        <v>1.2198227849815601E-2</v>
      </c>
      <c r="G256">
        <v>2.7013505241259801</v>
      </c>
      <c r="H256">
        <v>1.07937853526896</v>
      </c>
      <c r="I256">
        <v>2.50269060932628</v>
      </c>
      <c r="J256">
        <v>1.23253236721278E-2</v>
      </c>
      <c r="K256">
        <v>2.6864658378648199</v>
      </c>
      <c r="L256">
        <v>1.07934754458426</v>
      </c>
      <c r="M256">
        <v>2.48897201957279</v>
      </c>
      <c r="N256">
        <v>1.2811304796899599E-2</v>
      </c>
      <c r="O256">
        <v>2.3926584823991601</v>
      </c>
      <c r="P256">
        <v>1.07747828020362</v>
      </c>
      <c r="Q256">
        <v>2.2206094789650801</v>
      </c>
      <c r="R256">
        <v>2.6377423231314302E-2</v>
      </c>
      <c r="T256" t="str">
        <f t="shared" si="12"/>
        <v>*</v>
      </c>
      <c r="U256" t="str">
        <f t="shared" si="13"/>
        <v>*</v>
      </c>
      <c r="V256" t="str">
        <f t="shared" si="14"/>
        <v>*</v>
      </c>
      <c r="W256" t="str">
        <f t="shared" si="15"/>
        <v>*</v>
      </c>
    </row>
    <row r="257" spans="1:23" x14ac:dyDescent="0.25">
      <c r="A257">
        <v>256</v>
      </c>
      <c r="B257" t="s">
        <v>354</v>
      </c>
      <c r="C257">
        <v>3.7704969026326101</v>
      </c>
      <c r="D257">
        <v>0.85223852648388898</v>
      </c>
      <c r="E257">
        <v>4.4242272385744901</v>
      </c>
      <c r="F257" s="1">
        <v>9.6788102728792706E-6</v>
      </c>
      <c r="G257">
        <v>3.7660440666203501</v>
      </c>
      <c r="H257">
        <v>0.85225300765173595</v>
      </c>
      <c r="I257">
        <v>4.4189272819314098</v>
      </c>
      <c r="J257" s="1">
        <v>9.9192012867972101E-6</v>
      </c>
      <c r="K257">
        <v>3.74846607424581</v>
      </c>
      <c r="L257">
        <v>0.85232389365868</v>
      </c>
      <c r="M257">
        <v>4.3979361626894704</v>
      </c>
      <c r="N257" s="1">
        <v>1.09285110242641E-5</v>
      </c>
      <c r="O257">
        <v>3.4501913101801902</v>
      </c>
      <c r="P257">
        <v>0.84946900739476405</v>
      </c>
      <c r="Q257">
        <v>4.0615858614566598</v>
      </c>
      <c r="R257" s="1">
        <v>4.8740485440884401E-5</v>
      </c>
      <c r="T257" t="str">
        <f t="shared" si="12"/>
        <v>***</v>
      </c>
      <c r="U257" t="str">
        <f t="shared" si="13"/>
        <v>***</v>
      </c>
      <c r="V257" t="str">
        <f t="shared" si="14"/>
        <v>***</v>
      </c>
      <c r="W257" t="str">
        <f t="shared" si="15"/>
        <v>***</v>
      </c>
    </row>
    <row r="258" spans="1:23" x14ac:dyDescent="0.25">
      <c r="A258">
        <v>257</v>
      </c>
      <c r="B258" t="s">
        <v>355</v>
      </c>
      <c r="C258">
        <v>3.331663596496</v>
      </c>
      <c r="D258">
        <v>1.1377919311898801</v>
      </c>
      <c r="E258">
        <v>2.9281835326532901</v>
      </c>
      <c r="F258">
        <v>3.4094872215979701E-3</v>
      </c>
      <c r="G258">
        <v>3.3257957302964098</v>
      </c>
      <c r="H258">
        <v>1.1378026051805199</v>
      </c>
      <c r="I258">
        <v>2.9229988709410102</v>
      </c>
      <c r="J258">
        <v>3.4667777349355099E-3</v>
      </c>
      <c r="K258">
        <v>3.2825162324735002</v>
      </c>
      <c r="L258">
        <v>1.1378382330374299</v>
      </c>
      <c r="M258">
        <v>2.8848707462667198</v>
      </c>
      <c r="N258">
        <v>3.9157439251239603E-3</v>
      </c>
      <c r="O258">
        <v>3.04726816730998</v>
      </c>
      <c r="P258">
        <v>1.13240718588164</v>
      </c>
      <c r="Q258">
        <v>2.6909650568293801</v>
      </c>
      <c r="R258">
        <v>7.1245656852648304E-3</v>
      </c>
      <c r="T258" t="str">
        <f t="shared" si="12"/>
        <v>**</v>
      </c>
      <c r="U258" t="str">
        <f t="shared" si="13"/>
        <v>**</v>
      </c>
      <c r="V258" t="str">
        <f t="shared" si="14"/>
        <v>**</v>
      </c>
      <c r="W258" t="str">
        <f t="shared" si="15"/>
        <v>**</v>
      </c>
    </row>
    <row r="259" spans="1:23" x14ac:dyDescent="0.25">
      <c r="A259">
        <v>258</v>
      </c>
      <c r="B259" t="s">
        <v>356</v>
      </c>
      <c r="C259">
        <v>-11.6529877273657</v>
      </c>
      <c r="D259">
        <v>1184.6384681831601</v>
      </c>
      <c r="E259">
        <v>-9.8367460118339092E-3</v>
      </c>
      <c r="F259">
        <v>0.99215153880039697</v>
      </c>
      <c r="G259">
        <v>-11.6540659099227</v>
      </c>
      <c r="H259">
        <v>1182.5592799267999</v>
      </c>
      <c r="I259">
        <v>-9.8549528194849193E-3</v>
      </c>
      <c r="J259">
        <v>0.99213701257377895</v>
      </c>
      <c r="K259">
        <v>-11.7035094281455</v>
      </c>
      <c r="L259">
        <v>1180.18432790417</v>
      </c>
      <c r="M259">
        <v>-9.9166792435968106E-3</v>
      </c>
      <c r="N259">
        <v>0.99208776441954905</v>
      </c>
      <c r="O259">
        <v>-12.0019113598521</v>
      </c>
      <c r="P259">
        <v>1184.80823697964</v>
      </c>
      <c r="Q259">
        <v>-1.0129834504229799E-2</v>
      </c>
      <c r="R259">
        <v>0.99191769967140697</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357</v>
      </c>
      <c r="C260">
        <v>-11.6529877273657</v>
      </c>
      <c r="D260">
        <v>1184.6384681831501</v>
      </c>
      <c r="E260">
        <v>-9.8367460118339699E-3</v>
      </c>
      <c r="F260">
        <v>0.99215153880039697</v>
      </c>
      <c r="G260">
        <v>-11.6540659099227</v>
      </c>
      <c r="H260">
        <v>1182.55927992682</v>
      </c>
      <c r="I260">
        <v>-9.8549528194847996E-3</v>
      </c>
      <c r="J260">
        <v>0.99213701257377995</v>
      </c>
      <c r="K260">
        <v>-11.7035094281455</v>
      </c>
      <c r="L260">
        <v>1180.18432790416</v>
      </c>
      <c r="M260">
        <v>-9.9166792435968799E-3</v>
      </c>
      <c r="N260">
        <v>0.99208776441954905</v>
      </c>
      <c r="O260">
        <v>-12.0019113598521</v>
      </c>
      <c r="P260">
        <v>1184.80823697965</v>
      </c>
      <c r="Q260">
        <v>-1.0129834504229799E-2</v>
      </c>
      <c r="R260">
        <v>0.99191769967140697</v>
      </c>
      <c r="T260" t="str">
        <f t="shared" si="16"/>
        <v/>
      </c>
      <c r="U260" t="str">
        <f t="shared" si="17"/>
        <v/>
      </c>
      <c r="V260" t="str">
        <f t="shared" si="18"/>
        <v/>
      </c>
      <c r="W260" t="str">
        <f t="shared" si="19"/>
        <v/>
      </c>
    </row>
    <row r="261" spans="1:23" x14ac:dyDescent="0.25">
      <c r="A261">
        <v>260</v>
      </c>
      <c r="B261" t="s">
        <v>358</v>
      </c>
      <c r="C261">
        <v>3.7936832359758501</v>
      </c>
      <c r="D261">
        <v>1.16783846326811</v>
      </c>
      <c r="E261">
        <v>3.2484657384545299</v>
      </c>
      <c r="F261">
        <v>1.16029181193775E-3</v>
      </c>
      <c r="G261">
        <v>3.78880438386226</v>
      </c>
      <c r="H261">
        <v>1.1676324974097301</v>
      </c>
      <c r="I261">
        <v>3.2448603411324402</v>
      </c>
      <c r="J261">
        <v>1.1750823939203801E-3</v>
      </c>
      <c r="K261">
        <v>3.73845244601329</v>
      </c>
      <c r="L261">
        <v>1.1691986066084099</v>
      </c>
      <c r="M261">
        <v>3.1974485984530201</v>
      </c>
      <c r="N261">
        <v>1.3864911932895299E-3</v>
      </c>
      <c r="O261">
        <v>3.4433191497151401</v>
      </c>
      <c r="P261">
        <v>1.1678806352129101</v>
      </c>
      <c r="Q261">
        <v>2.9483485262921501</v>
      </c>
      <c r="R261">
        <v>3.1947666030917601E-3</v>
      </c>
      <c r="T261" t="str">
        <f t="shared" si="16"/>
        <v>**</v>
      </c>
      <c r="U261" t="str">
        <f t="shared" si="17"/>
        <v>**</v>
      </c>
      <c r="V261" t="str">
        <f t="shared" si="18"/>
        <v>**</v>
      </c>
      <c r="W261" t="str">
        <f t="shared" si="19"/>
        <v>**</v>
      </c>
    </row>
    <row r="262" spans="1:23" x14ac:dyDescent="0.25">
      <c r="A262">
        <v>261</v>
      </c>
      <c r="B262" t="s">
        <v>359</v>
      </c>
      <c r="C262">
        <v>-11.602379061468501</v>
      </c>
      <c r="D262">
        <v>1362.0456207483301</v>
      </c>
      <c r="E262">
        <v>-8.5183483465803202E-3</v>
      </c>
      <c r="F262">
        <v>0.99320342356664504</v>
      </c>
      <c r="G262">
        <v>-11.6040822456304</v>
      </c>
      <c r="H262">
        <v>1358.7545833238901</v>
      </c>
      <c r="I262">
        <v>-8.5402341144223803E-3</v>
      </c>
      <c r="J262">
        <v>0.99318596188555297</v>
      </c>
      <c r="K262">
        <v>-11.636866864824601</v>
      </c>
      <c r="L262">
        <v>1354.7998066370801</v>
      </c>
      <c r="M262">
        <v>-8.5893626555128694E-3</v>
      </c>
      <c r="N262">
        <v>0.99314676441883198</v>
      </c>
      <c r="O262">
        <v>-11.962745644510299</v>
      </c>
      <c r="P262">
        <v>1362.24243815256</v>
      </c>
      <c r="Q262">
        <v>-8.7816568545125307E-3</v>
      </c>
      <c r="R262">
        <v>0.99299334163362396</v>
      </c>
      <c r="T262" t="str">
        <f t="shared" si="16"/>
        <v/>
      </c>
      <c r="U262" t="str">
        <f t="shared" si="17"/>
        <v/>
      </c>
      <c r="V262" t="str">
        <f t="shared" si="18"/>
        <v/>
      </c>
      <c r="W262" t="str">
        <f t="shared" si="19"/>
        <v/>
      </c>
    </row>
    <row r="263" spans="1:23" x14ac:dyDescent="0.25">
      <c r="A263">
        <v>262</v>
      </c>
      <c r="B263" t="s">
        <v>360</v>
      </c>
      <c r="C263">
        <v>-11.602379061468501</v>
      </c>
      <c r="D263">
        <v>1362.0456207483301</v>
      </c>
      <c r="E263">
        <v>-8.5183483465803393E-3</v>
      </c>
      <c r="F263">
        <v>0.99320342356664504</v>
      </c>
      <c r="G263">
        <v>-11.6040822456304</v>
      </c>
      <c r="H263">
        <v>1358.7545833238901</v>
      </c>
      <c r="I263">
        <v>-8.5402341144223699E-3</v>
      </c>
      <c r="J263">
        <v>0.99318596188555297</v>
      </c>
      <c r="K263">
        <v>-11.636866864824601</v>
      </c>
      <c r="L263">
        <v>1354.7998066370801</v>
      </c>
      <c r="M263">
        <v>-8.5893626555128694E-3</v>
      </c>
      <c r="N263">
        <v>0.99314676441883198</v>
      </c>
      <c r="O263">
        <v>-11.962745644510299</v>
      </c>
      <c r="P263">
        <v>1362.24243815256</v>
      </c>
      <c r="Q263">
        <v>-8.7816568545125203E-3</v>
      </c>
      <c r="R263">
        <v>0.99299334163362396</v>
      </c>
      <c r="T263" t="str">
        <f t="shared" si="16"/>
        <v/>
      </c>
      <c r="U263" t="str">
        <f t="shared" si="17"/>
        <v/>
      </c>
      <c r="V263" t="str">
        <f t="shared" si="18"/>
        <v/>
      </c>
      <c r="W263" t="str">
        <f t="shared" si="19"/>
        <v/>
      </c>
    </row>
    <row r="264" spans="1:23" x14ac:dyDescent="0.25">
      <c r="A264">
        <v>263</v>
      </c>
      <c r="B264" t="s">
        <v>361</v>
      </c>
      <c r="C264">
        <v>-11.602379061468501</v>
      </c>
      <c r="D264">
        <v>1362.0456207483301</v>
      </c>
      <c r="E264">
        <v>-8.5183483465803393E-3</v>
      </c>
      <c r="F264">
        <v>0.99320342356664504</v>
      </c>
      <c r="G264">
        <v>-11.6040822456304</v>
      </c>
      <c r="H264">
        <v>1358.7545833238901</v>
      </c>
      <c r="I264">
        <v>-8.54023411442233E-3</v>
      </c>
      <c r="J264">
        <v>0.99318596188555297</v>
      </c>
      <c r="K264">
        <v>-11.636866864824601</v>
      </c>
      <c r="L264">
        <v>1354.7998066370899</v>
      </c>
      <c r="M264">
        <v>-8.5893626555127896E-3</v>
      </c>
      <c r="N264">
        <v>0.99314676441883198</v>
      </c>
      <c r="O264">
        <v>-11.962745644510299</v>
      </c>
      <c r="P264">
        <v>1362.24243815257</v>
      </c>
      <c r="Q264">
        <v>-8.7816568545124908E-3</v>
      </c>
      <c r="R264">
        <v>0.99299334163362396</v>
      </c>
      <c r="T264" t="str">
        <f t="shared" si="16"/>
        <v/>
      </c>
      <c r="U264" t="str">
        <f t="shared" si="17"/>
        <v/>
      </c>
      <c r="V264" t="str">
        <f t="shared" si="18"/>
        <v/>
      </c>
      <c r="W264" t="str">
        <f t="shared" si="19"/>
        <v/>
      </c>
    </row>
    <row r="265" spans="1:23" x14ac:dyDescent="0.25">
      <c r="A265">
        <v>264</v>
      </c>
      <c r="B265" t="s">
        <v>362</v>
      </c>
      <c r="C265">
        <v>-11.602379061468501</v>
      </c>
      <c r="D265">
        <v>1362.0456207483301</v>
      </c>
      <c r="E265">
        <v>-8.5183483465803393E-3</v>
      </c>
      <c r="F265">
        <v>0.99320342356664504</v>
      </c>
      <c r="G265">
        <v>-11.6040822456304</v>
      </c>
      <c r="H265">
        <v>1358.7545833238801</v>
      </c>
      <c r="I265">
        <v>-8.5402341144224202E-3</v>
      </c>
      <c r="J265">
        <v>0.99318596188555297</v>
      </c>
      <c r="K265">
        <v>-11.636866864824601</v>
      </c>
      <c r="L265">
        <v>1354.7998066370801</v>
      </c>
      <c r="M265">
        <v>-8.5893626555128607E-3</v>
      </c>
      <c r="N265">
        <v>0.99314676441883198</v>
      </c>
      <c r="O265">
        <v>-11.962745644510299</v>
      </c>
      <c r="P265">
        <v>1362.24243815255</v>
      </c>
      <c r="Q265">
        <v>-8.7816568545125602E-3</v>
      </c>
      <c r="R265">
        <v>0.99299334163362396</v>
      </c>
      <c r="T265" t="str">
        <f t="shared" si="16"/>
        <v/>
      </c>
      <c r="U265" t="str">
        <f t="shared" si="17"/>
        <v/>
      </c>
      <c r="V265" t="str">
        <f t="shared" si="18"/>
        <v/>
      </c>
      <c r="W265" t="str">
        <f t="shared" si="19"/>
        <v/>
      </c>
    </row>
    <row r="266" spans="1:23" x14ac:dyDescent="0.25">
      <c r="A266">
        <v>265</v>
      </c>
      <c r="B266" t="s">
        <v>363</v>
      </c>
      <c r="C266">
        <v>-11.602379061468501</v>
      </c>
      <c r="D266">
        <v>1362.0456207483301</v>
      </c>
      <c r="E266">
        <v>-8.5183483465803306E-3</v>
      </c>
      <c r="F266">
        <v>0.99320342356664504</v>
      </c>
      <c r="G266">
        <v>-11.6040822456304</v>
      </c>
      <c r="H266">
        <v>1358.7545833238901</v>
      </c>
      <c r="I266">
        <v>-8.5402341144223595E-3</v>
      </c>
      <c r="J266">
        <v>0.99318596188555297</v>
      </c>
      <c r="K266">
        <v>-11.636866864824601</v>
      </c>
      <c r="L266">
        <v>1354.7998066370999</v>
      </c>
      <c r="M266">
        <v>-8.5893626555127601E-3</v>
      </c>
      <c r="N266">
        <v>0.99314676441883198</v>
      </c>
      <c r="O266">
        <v>-11.962745644510299</v>
      </c>
      <c r="P266">
        <v>1362.24243815257</v>
      </c>
      <c r="Q266">
        <v>-8.7816568545124995E-3</v>
      </c>
      <c r="R266">
        <v>0.99299334163362396</v>
      </c>
      <c r="T266" t="str">
        <f t="shared" si="16"/>
        <v/>
      </c>
      <c r="U266" t="str">
        <f t="shared" si="17"/>
        <v/>
      </c>
      <c r="V266" t="str">
        <f t="shared" si="18"/>
        <v/>
      </c>
      <c r="W266" t="str">
        <f t="shared" si="19"/>
        <v/>
      </c>
    </row>
    <row r="267" spans="1:23" x14ac:dyDescent="0.25">
      <c r="A267">
        <v>266</v>
      </c>
      <c r="B267" t="s">
        <v>364</v>
      </c>
      <c r="C267">
        <v>-11.602379061468501</v>
      </c>
      <c r="D267">
        <v>1362.0456207483301</v>
      </c>
      <c r="E267">
        <v>-8.5183483465803306E-3</v>
      </c>
      <c r="F267">
        <v>0.99320342356664504</v>
      </c>
      <c r="G267">
        <v>-11.6040822456304</v>
      </c>
      <c r="H267">
        <v>1358.7545833239001</v>
      </c>
      <c r="I267">
        <v>-8.5402341144223091E-3</v>
      </c>
      <c r="J267">
        <v>0.99318596188555297</v>
      </c>
      <c r="K267">
        <v>-11.636866864824601</v>
      </c>
      <c r="L267">
        <v>1354.7998066370801</v>
      </c>
      <c r="M267">
        <v>-8.5893626555128607E-3</v>
      </c>
      <c r="N267">
        <v>0.99314676441883198</v>
      </c>
      <c r="O267">
        <v>-11.962745644510299</v>
      </c>
      <c r="P267">
        <v>1362.24243815257</v>
      </c>
      <c r="Q267">
        <v>-8.7816568545124995E-3</v>
      </c>
      <c r="R267">
        <v>0.99299334163362396</v>
      </c>
      <c r="T267" t="str">
        <f t="shared" si="16"/>
        <v/>
      </c>
      <c r="U267" t="str">
        <f t="shared" si="17"/>
        <v/>
      </c>
      <c r="V267" t="str">
        <f t="shared" si="18"/>
        <v/>
      </c>
      <c r="W267" t="str">
        <f t="shared" si="19"/>
        <v/>
      </c>
    </row>
    <row r="268" spans="1:23" x14ac:dyDescent="0.25">
      <c r="A268">
        <v>267</v>
      </c>
      <c r="B268" t="s">
        <v>365</v>
      </c>
      <c r="C268">
        <v>-11.602379061468501</v>
      </c>
      <c r="D268">
        <v>1362.0456207483301</v>
      </c>
      <c r="E268">
        <v>-8.5183483465803306E-3</v>
      </c>
      <c r="F268">
        <v>0.99320342356664504</v>
      </c>
      <c r="G268">
        <v>-11.6040822456304</v>
      </c>
      <c r="H268">
        <v>1358.7545833238801</v>
      </c>
      <c r="I268">
        <v>-8.5402341144224098E-3</v>
      </c>
      <c r="J268">
        <v>0.99318596188555297</v>
      </c>
      <c r="K268">
        <v>-11.636866864824601</v>
      </c>
      <c r="L268">
        <v>1354.7998066370801</v>
      </c>
      <c r="M268">
        <v>-8.5893626555128607E-3</v>
      </c>
      <c r="N268">
        <v>0.99314676441883198</v>
      </c>
      <c r="O268">
        <v>-11.962745644510299</v>
      </c>
      <c r="P268">
        <v>1362.24243815256</v>
      </c>
      <c r="Q268">
        <v>-8.7816568545125394E-3</v>
      </c>
      <c r="R268">
        <v>0.99299334163362396</v>
      </c>
      <c r="T268" t="str">
        <f t="shared" si="16"/>
        <v/>
      </c>
      <c r="U268" t="str">
        <f t="shared" si="17"/>
        <v/>
      </c>
      <c r="V268" t="str">
        <f t="shared" si="18"/>
        <v/>
      </c>
      <c r="W268" t="str">
        <f t="shared" si="19"/>
        <v/>
      </c>
    </row>
    <row r="269" spans="1:23" x14ac:dyDescent="0.25">
      <c r="A269">
        <v>268</v>
      </c>
      <c r="B269" t="s">
        <v>366</v>
      </c>
      <c r="C269">
        <v>-11.602379061468501</v>
      </c>
      <c r="D269">
        <v>1362.0456207483301</v>
      </c>
      <c r="E269">
        <v>-8.5183483465803306E-3</v>
      </c>
      <c r="F269">
        <v>0.99320342356664504</v>
      </c>
      <c r="G269">
        <v>-11.6040822456304</v>
      </c>
      <c r="H269">
        <v>1358.7545833239001</v>
      </c>
      <c r="I269">
        <v>-8.5402341144223005E-3</v>
      </c>
      <c r="J269">
        <v>0.99318596188555297</v>
      </c>
      <c r="K269">
        <v>-11.636866864824601</v>
      </c>
      <c r="L269">
        <v>1354.7998066370801</v>
      </c>
      <c r="M269">
        <v>-8.5893626555128607E-3</v>
      </c>
      <c r="N269">
        <v>0.99314676441883198</v>
      </c>
      <c r="O269">
        <v>-11.962745644510299</v>
      </c>
      <c r="P269">
        <v>1362.24243815257</v>
      </c>
      <c r="Q269">
        <v>-8.7816568545124908E-3</v>
      </c>
      <c r="R269">
        <v>0.99299334163362396</v>
      </c>
      <c r="T269" t="str">
        <f t="shared" si="16"/>
        <v/>
      </c>
      <c r="U269" t="str">
        <f t="shared" si="17"/>
        <v/>
      </c>
      <c r="V269" t="str">
        <f t="shared" si="18"/>
        <v/>
      </c>
      <c r="W269" t="str">
        <f t="shared" si="19"/>
        <v/>
      </c>
    </row>
    <row r="270" spans="1:23" x14ac:dyDescent="0.25">
      <c r="A270">
        <v>269</v>
      </c>
      <c r="B270" t="s">
        <v>367</v>
      </c>
      <c r="C270">
        <v>-11.602379061468501</v>
      </c>
      <c r="D270">
        <v>1362.0456207483401</v>
      </c>
      <c r="E270">
        <v>-8.5183483465802803E-3</v>
      </c>
      <c r="F270">
        <v>0.99320342356664504</v>
      </c>
      <c r="G270">
        <v>-11.6040822456304</v>
      </c>
      <c r="H270">
        <v>1358.7545833238801</v>
      </c>
      <c r="I270">
        <v>-8.5402341144224202E-3</v>
      </c>
      <c r="J270">
        <v>0.99318596188555297</v>
      </c>
      <c r="K270">
        <v>-11.636866864824601</v>
      </c>
      <c r="L270">
        <v>1354.7998066370701</v>
      </c>
      <c r="M270">
        <v>-8.5893626555128798E-3</v>
      </c>
      <c r="N270">
        <v>0.99314676441883198</v>
      </c>
      <c r="O270">
        <v>-11.962745644510299</v>
      </c>
      <c r="P270">
        <v>1362.24243815256</v>
      </c>
      <c r="Q270">
        <v>-8.7816568545125307E-3</v>
      </c>
      <c r="R270">
        <v>0.99299334163362396</v>
      </c>
      <c r="T270" t="str">
        <f t="shared" si="16"/>
        <v/>
      </c>
      <c r="U270" t="str">
        <f t="shared" si="17"/>
        <v/>
      </c>
      <c r="V270" t="str">
        <f t="shared" si="18"/>
        <v/>
      </c>
      <c r="W270" t="str">
        <f t="shared" si="19"/>
        <v/>
      </c>
    </row>
    <row r="271" spans="1:23" x14ac:dyDescent="0.25">
      <c r="A271">
        <v>270</v>
      </c>
      <c r="B271" t="s">
        <v>368</v>
      </c>
      <c r="C271">
        <v>-11.602379061468501</v>
      </c>
      <c r="D271">
        <v>1362.0456207483401</v>
      </c>
      <c r="E271">
        <v>-8.5183483465802994E-3</v>
      </c>
      <c r="F271">
        <v>0.99320342356664504</v>
      </c>
      <c r="G271">
        <v>-11.6040822456304</v>
      </c>
      <c r="H271">
        <v>1358.7545833238801</v>
      </c>
      <c r="I271">
        <v>-8.5402341144223994E-3</v>
      </c>
      <c r="J271">
        <v>0.99318596188555297</v>
      </c>
      <c r="K271">
        <v>-11.636866864824601</v>
      </c>
      <c r="L271">
        <v>1354.7998066370899</v>
      </c>
      <c r="M271">
        <v>-8.5893626555127896E-3</v>
      </c>
      <c r="N271">
        <v>0.99314676441883198</v>
      </c>
      <c r="O271">
        <v>-11.962745644510299</v>
      </c>
      <c r="P271">
        <v>1362.24243815255</v>
      </c>
      <c r="Q271">
        <v>-8.7816568545125706E-3</v>
      </c>
      <c r="R271">
        <v>0.99299334163362396</v>
      </c>
      <c r="T271" t="str">
        <f t="shared" si="16"/>
        <v/>
      </c>
      <c r="U271" t="str">
        <f t="shared" si="17"/>
        <v/>
      </c>
      <c r="V271" t="str">
        <f t="shared" si="18"/>
        <v/>
      </c>
      <c r="W271" t="str">
        <f t="shared" si="19"/>
        <v/>
      </c>
    </row>
    <row r="272" spans="1:23" x14ac:dyDescent="0.25">
      <c r="A272">
        <v>271</v>
      </c>
      <c r="B272" t="s">
        <v>369</v>
      </c>
      <c r="C272">
        <v>-11.602379061468501</v>
      </c>
      <c r="D272">
        <v>1362.0456207483201</v>
      </c>
      <c r="E272">
        <v>-8.5183483465803705E-3</v>
      </c>
      <c r="F272">
        <v>0.99320342356664504</v>
      </c>
      <c r="G272">
        <v>-11.6040822456304</v>
      </c>
      <c r="H272">
        <v>1358.7545833238801</v>
      </c>
      <c r="I272">
        <v>-8.5402341144224202E-3</v>
      </c>
      <c r="J272">
        <v>0.99318596188555297</v>
      </c>
      <c r="K272">
        <v>-11.636866864824601</v>
      </c>
      <c r="L272">
        <v>1354.7998066370801</v>
      </c>
      <c r="M272">
        <v>-8.5893626555128694E-3</v>
      </c>
      <c r="N272">
        <v>0.99314676441883198</v>
      </c>
      <c r="O272">
        <v>-11.962745644510299</v>
      </c>
      <c r="P272">
        <v>1362.24243815257</v>
      </c>
      <c r="Q272">
        <v>-8.7816568545124804E-3</v>
      </c>
      <c r="R272">
        <v>0.99299334163362396</v>
      </c>
      <c r="T272" t="str">
        <f t="shared" si="16"/>
        <v/>
      </c>
      <c r="U272" t="str">
        <f t="shared" si="17"/>
        <v/>
      </c>
      <c r="V272" t="str">
        <f t="shared" si="18"/>
        <v/>
      </c>
      <c r="W272" t="str">
        <f t="shared" si="19"/>
        <v/>
      </c>
    </row>
    <row r="273" spans="1:23" x14ac:dyDescent="0.25">
      <c r="A273">
        <v>272</v>
      </c>
      <c r="B273" t="s">
        <v>370</v>
      </c>
      <c r="C273">
        <v>-11.6023790614686</v>
      </c>
      <c r="D273">
        <v>1362.0456207483401</v>
      </c>
      <c r="E273">
        <v>-8.5183483465802907E-3</v>
      </c>
      <c r="F273">
        <v>0.99320342356664504</v>
      </c>
      <c r="G273">
        <v>-11.6040822456304</v>
      </c>
      <c r="H273">
        <v>1358.7545833238901</v>
      </c>
      <c r="I273">
        <v>-8.5402341144223907E-3</v>
      </c>
      <c r="J273">
        <v>0.99318596188555297</v>
      </c>
      <c r="K273">
        <v>-11.636866864824601</v>
      </c>
      <c r="L273">
        <v>1354.7998066370999</v>
      </c>
      <c r="M273">
        <v>-8.5893626555127601E-3</v>
      </c>
      <c r="N273">
        <v>0.99314676441883198</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371</v>
      </c>
      <c r="C274">
        <v>-11.602379061468501</v>
      </c>
      <c r="D274">
        <v>1362.0456207483301</v>
      </c>
      <c r="E274">
        <v>-8.5183483465803202E-3</v>
      </c>
      <c r="F274">
        <v>0.99320342356664504</v>
      </c>
      <c r="G274">
        <v>-11.6040822456304</v>
      </c>
      <c r="H274">
        <v>1358.7545833238901</v>
      </c>
      <c r="I274">
        <v>-8.5402341144223595E-3</v>
      </c>
      <c r="J274">
        <v>0.99318596188555297</v>
      </c>
      <c r="K274">
        <v>-11.6368668648245</v>
      </c>
      <c r="L274">
        <v>1354.7998066370601</v>
      </c>
      <c r="M274">
        <v>-8.5893626555129492E-3</v>
      </c>
      <c r="N274">
        <v>0.99314676441883198</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372</v>
      </c>
      <c r="C275">
        <v>-11.602379061468501</v>
      </c>
      <c r="D275">
        <v>1362.0456207483401</v>
      </c>
      <c r="E275">
        <v>-8.5183483465803098E-3</v>
      </c>
      <c r="F275">
        <v>0.99320342356664504</v>
      </c>
      <c r="G275">
        <v>-11.6040822456304</v>
      </c>
      <c r="H275">
        <v>1358.7545833238801</v>
      </c>
      <c r="I275">
        <v>-8.5402341144224202E-3</v>
      </c>
      <c r="J275">
        <v>0.99318596188555297</v>
      </c>
      <c r="K275">
        <v>-11.636866864824601</v>
      </c>
      <c r="L275">
        <v>1354.7998066370999</v>
      </c>
      <c r="M275">
        <v>-8.5893626555127705E-3</v>
      </c>
      <c r="N275">
        <v>0.99314676441883198</v>
      </c>
      <c r="O275">
        <v>-11.962745644510299</v>
      </c>
      <c r="P275">
        <v>1362.24243815256</v>
      </c>
      <c r="Q275">
        <v>-8.7816568545125307E-3</v>
      </c>
      <c r="R275">
        <v>0.99299334163362396</v>
      </c>
      <c r="T275" t="str">
        <f t="shared" si="16"/>
        <v/>
      </c>
      <c r="U275" t="str">
        <f t="shared" si="17"/>
        <v/>
      </c>
      <c r="V275" t="str">
        <f t="shared" si="18"/>
        <v/>
      </c>
      <c r="W275" t="str">
        <f t="shared" si="19"/>
        <v/>
      </c>
    </row>
    <row r="276" spans="1:23" x14ac:dyDescent="0.25">
      <c r="A276">
        <v>275</v>
      </c>
      <c r="B276" t="s">
        <v>373</v>
      </c>
      <c r="C276">
        <v>-11.602379061468501</v>
      </c>
      <c r="D276">
        <v>1362.0456207483401</v>
      </c>
      <c r="E276">
        <v>-8.5183483465802994E-3</v>
      </c>
      <c r="F276">
        <v>0.99320342356664504</v>
      </c>
      <c r="G276">
        <v>-11.6040822456304</v>
      </c>
      <c r="H276">
        <v>1358.7545833238801</v>
      </c>
      <c r="I276">
        <v>-8.5402341144224393E-3</v>
      </c>
      <c r="J276">
        <v>0.99318596188555297</v>
      </c>
      <c r="K276">
        <v>-11.636866864824601</v>
      </c>
      <c r="L276">
        <v>1354.7998066370899</v>
      </c>
      <c r="M276">
        <v>-8.5893626555127896E-3</v>
      </c>
      <c r="N276">
        <v>0.99314676441883198</v>
      </c>
      <c r="O276">
        <v>-11.962745644510299</v>
      </c>
      <c r="P276">
        <v>1362.24243815255</v>
      </c>
      <c r="Q276">
        <v>-8.7816568545125897E-3</v>
      </c>
      <c r="R276">
        <v>0.99299334163362396</v>
      </c>
      <c r="T276" t="str">
        <f t="shared" si="16"/>
        <v/>
      </c>
      <c r="U276" t="str">
        <f t="shared" si="17"/>
        <v/>
      </c>
      <c r="V276" t="str">
        <f t="shared" si="18"/>
        <v/>
      </c>
      <c r="W276" t="str">
        <f t="shared" si="19"/>
        <v/>
      </c>
    </row>
    <row r="277" spans="1:23" x14ac:dyDescent="0.25">
      <c r="A277">
        <v>276</v>
      </c>
      <c r="B277" t="s">
        <v>374</v>
      </c>
      <c r="C277">
        <v>-11.6023790614686</v>
      </c>
      <c r="D277">
        <v>1362.0456207483401</v>
      </c>
      <c r="E277">
        <v>-8.5183483465802907E-3</v>
      </c>
      <c r="F277">
        <v>0.99320342356664504</v>
      </c>
      <c r="G277">
        <v>-11.6040822456304</v>
      </c>
      <c r="H277">
        <v>1358.7545833239001</v>
      </c>
      <c r="I277">
        <v>-8.5402341144222797E-3</v>
      </c>
      <c r="J277">
        <v>0.99318596188555297</v>
      </c>
      <c r="K277">
        <v>-11.636866864824601</v>
      </c>
      <c r="L277">
        <v>1354.7998066370701</v>
      </c>
      <c r="M277">
        <v>-8.5893626555128694E-3</v>
      </c>
      <c r="N277">
        <v>0.99314676441883198</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375</v>
      </c>
      <c r="C278">
        <v>-11.602379061468501</v>
      </c>
      <c r="D278">
        <v>1362.0456207483401</v>
      </c>
      <c r="E278">
        <v>-8.5183483465803098E-3</v>
      </c>
      <c r="F278">
        <v>0.99320342356664504</v>
      </c>
      <c r="G278">
        <v>-11.6040822456304</v>
      </c>
      <c r="H278">
        <v>1358.7545833238901</v>
      </c>
      <c r="I278">
        <v>-8.5402341144223595E-3</v>
      </c>
      <c r="J278">
        <v>0.99318596188555297</v>
      </c>
      <c r="K278">
        <v>-11.636866864824601</v>
      </c>
      <c r="L278">
        <v>1354.7998066370801</v>
      </c>
      <c r="M278">
        <v>-8.5893626555128607E-3</v>
      </c>
      <c r="N278">
        <v>0.99314676441883198</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376</v>
      </c>
      <c r="C279">
        <v>-11.6023790614686</v>
      </c>
      <c r="D279">
        <v>1362.0456207483401</v>
      </c>
      <c r="E279">
        <v>-8.5183483465802803E-3</v>
      </c>
      <c r="F279">
        <v>0.99320342356664504</v>
      </c>
      <c r="G279">
        <v>-11.6040822456304</v>
      </c>
      <c r="H279">
        <v>1358.7545833238901</v>
      </c>
      <c r="I279">
        <v>-8.5402341144223404E-3</v>
      </c>
      <c r="J279">
        <v>0.99318596188555297</v>
      </c>
      <c r="K279">
        <v>-11.636866864824601</v>
      </c>
      <c r="L279">
        <v>1354.7998066370701</v>
      </c>
      <c r="M279">
        <v>-8.5893626555128694E-3</v>
      </c>
      <c r="N279">
        <v>0.99314676441883198</v>
      </c>
      <c r="O279">
        <v>-11.962745644510299</v>
      </c>
      <c r="P279">
        <v>1362.24243815254</v>
      </c>
      <c r="Q279">
        <v>-8.7816568545126296E-3</v>
      </c>
      <c r="R279">
        <v>0.99299334163362396</v>
      </c>
      <c r="T279" t="str">
        <f t="shared" si="16"/>
        <v/>
      </c>
      <c r="U279" t="str">
        <f t="shared" si="17"/>
        <v/>
      </c>
      <c r="V279" t="str">
        <f t="shared" si="18"/>
        <v/>
      </c>
      <c r="W279" t="str">
        <f t="shared" si="19"/>
        <v/>
      </c>
    </row>
    <row r="280" spans="1:23" x14ac:dyDescent="0.25">
      <c r="A280">
        <v>279</v>
      </c>
      <c r="B280" t="s">
        <v>377</v>
      </c>
      <c r="C280">
        <v>-11.6023790614686</v>
      </c>
      <c r="D280">
        <v>1362.0456207483401</v>
      </c>
      <c r="E280">
        <v>-8.5183483465802803E-3</v>
      </c>
      <c r="F280">
        <v>0.99320342356664504</v>
      </c>
      <c r="G280">
        <v>-11.6040822456304</v>
      </c>
      <c r="H280">
        <v>1358.7545833238901</v>
      </c>
      <c r="I280">
        <v>-8.5402341144223595E-3</v>
      </c>
      <c r="J280">
        <v>0.99318596188555297</v>
      </c>
      <c r="K280">
        <v>-11.636866864824601</v>
      </c>
      <c r="L280">
        <v>1354.7998066370999</v>
      </c>
      <c r="M280">
        <v>-8.5893626555127705E-3</v>
      </c>
      <c r="N280">
        <v>0.99314676441883198</v>
      </c>
      <c r="O280">
        <v>-11.962745644510299</v>
      </c>
      <c r="P280">
        <v>1362.24243815254</v>
      </c>
      <c r="Q280">
        <v>-8.7816568545126192E-3</v>
      </c>
      <c r="R280">
        <v>0.99299334163362396</v>
      </c>
      <c r="T280" t="str">
        <f t="shared" si="16"/>
        <v/>
      </c>
      <c r="U280" t="str">
        <f t="shared" si="17"/>
        <v/>
      </c>
      <c r="V280" t="str">
        <f t="shared" si="18"/>
        <v/>
      </c>
      <c r="W280" t="str">
        <f t="shared" si="19"/>
        <v/>
      </c>
    </row>
    <row r="281" spans="1:23" x14ac:dyDescent="0.25">
      <c r="A281">
        <v>280</v>
      </c>
      <c r="B281" t="s">
        <v>378</v>
      </c>
      <c r="C281">
        <v>-11.602379061468501</v>
      </c>
      <c r="D281">
        <v>1362.0456207483401</v>
      </c>
      <c r="E281">
        <v>-8.5183483465802994E-3</v>
      </c>
      <c r="F281">
        <v>0.99320342356664504</v>
      </c>
      <c r="G281">
        <v>-11.604082245630501</v>
      </c>
      <c r="H281">
        <v>1358.7545833239101</v>
      </c>
      <c r="I281">
        <v>-8.5402341144222502E-3</v>
      </c>
      <c r="J281">
        <v>0.99318596188555297</v>
      </c>
      <c r="K281">
        <v>-11.636866864824601</v>
      </c>
      <c r="L281">
        <v>1354.7998066370899</v>
      </c>
      <c r="M281">
        <v>-8.5893626555128104E-3</v>
      </c>
      <c r="N281">
        <v>0.99314676441883198</v>
      </c>
      <c r="O281">
        <v>-11.962745644510299</v>
      </c>
      <c r="P281">
        <v>1362.24243815254</v>
      </c>
      <c r="Q281">
        <v>-8.7816568545126296E-3</v>
      </c>
      <c r="R281">
        <v>0.99299334163362396</v>
      </c>
      <c r="T281" t="str">
        <f t="shared" si="16"/>
        <v/>
      </c>
      <c r="U281" t="str">
        <f t="shared" si="17"/>
        <v/>
      </c>
      <c r="V281" t="str">
        <f t="shared" si="18"/>
        <v/>
      </c>
      <c r="W281" t="str">
        <f t="shared" si="19"/>
        <v/>
      </c>
    </row>
    <row r="282" spans="1:23" x14ac:dyDescent="0.25">
      <c r="A282">
        <v>281</v>
      </c>
      <c r="B282" t="s">
        <v>379</v>
      </c>
      <c r="C282">
        <v>-11.602379061468501</v>
      </c>
      <c r="D282">
        <v>1362.0456207483401</v>
      </c>
      <c r="E282">
        <v>-8.5183483465802994E-3</v>
      </c>
      <c r="F282">
        <v>0.99320342356664504</v>
      </c>
      <c r="G282">
        <v>-11.6040822456304</v>
      </c>
      <c r="H282">
        <v>1358.7545833238901</v>
      </c>
      <c r="I282">
        <v>-8.5402341144223595E-3</v>
      </c>
      <c r="J282">
        <v>0.99318596188555297</v>
      </c>
      <c r="K282">
        <v>-11.636866864824601</v>
      </c>
      <c r="L282">
        <v>1354.7998066370899</v>
      </c>
      <c r="M282">
        <v>-8.5893626555127896E-3</v>
      </c>
      <c r="N282">
        <v>0.99314676441883198</v>
      </c>
      <c r="O282">
        <v>-11.962745644510299</v>
      </c>
      <c r="P282">
        <v>1362.24243815256</v>
      </c>
      <c r="Q282">
        <v>-8.7816568545125099E-3</v>
      </c>
      <c r="R282">
        <v>0.99299334163362396</v>
      </c>
      <c r="T282" t="str">
        <f t="shared" si="16"/>
        <v/>
      </c>
      <c r="U282" t="str">
        <f t="shared" si="17"/>
        <v/>
      </c>
      <c r="V282" t="str">
        <f t="shared" si="18"/>
        <v/>
      </c>
      <c r="W282" t="str">
        <f t="shared" si="19"/>
        <v/>
      </c>
    </row>
    <row r="283" spans="1:23" x14ac:dyDescent="0.25">
      <c r="A283">
        <v>282</v>
      </c>
      <c r="B283" t="s">
        <v>380</v>
      </c>
      <c r="C283">
        <v>-11.6023790614686</v>
      </c>
      <c r="D283">
        <v>1362.0456207483501</v>
      </c>
      <c r="E283">
        <v>-8.5183483465802595E-3</v>
      </c>
      <c r="F283">
        <v>0.99320342356664504</v>
      </c>
      <c r="G283">
        <v>-11.6040822456304</v>
      </c>
      <c r="H283">
        <v>1358.7545833238901</v>
      </c>
      <c r="I283">
        <v>-8.5402341144223803E-3</v>
      </c>
      <c r="J283">
        <v>0.99318596188555297</v>
      </c>
      <c r="K283">
        <v>-11.636866864824601</v>
      </c>
      <c r="L283">
        <v>1354.7998066370801</v>
      </c>
      <c r="M283">
        <v>-8.5893626555128798E-3</v>
      </c>
      <c r="N283">
        <v>0.99314676441883198</v>
      </c>
      <c r="O283">
        <v>-11.962745644510299</v>
      </c>
      <c r="P283">
        <v>1362.24243815255</v>
      </c>
      <c r="Q283">
        <v>-8.7816568545125706E-3</v>
      </c>
      <c r="R283">
        <v>0.99299334163362396</v>
      </c>
      <c r="T283" t="str">
        <f t="shared" si="16"/>
        <v/>
      </c>
      <c r="U283" t="str">
        <f t="shared" si="17"/>
        <v/>
      </c>
      <c r="V283" t="str">
        <f t="shared" si="18"/>
        <v/>
      </c>
      <c r="W283" t="str">
        <f t="shared" si="19"/>
        <v/>
      </c>
    </row>
    <row r="284" spans="1:23" x14ac:dyDescent="0.25">
      <c r="A284">
        <v>283</v>
      </c>
      <c r="B284" t="s">
        <v>381</v>
      </c>
      <c r="C284">
        <v>-11.602379061468501</v>
      </c>
      <c r="D284">
        <v>1362.0456207483401</v>
      </c>
      <c r="E284">
        <v>-8.5183483465802994E-3</v>
      </c>
      <c r="F284">
        <v>0.99320342356664504</v>
      </c>
      <c r="G284">
        <v>-11.6040822456304</v>
      </c>
      <c r="H284">
        <v>1358.7545833238901</v>
      </c>
      <c r="I284">
        <v>-8.5402341144223595E-3</v>
      </c>
      <c r="J284">
        <v>0.99318596188555297</v>
      </c>
      <c r="K284">
        <v>-11.636866864824601</v>
      </c>
      <c r="L284">
        <v>1354.7998066370701</v>
      </c>
      <c r="M284">
        <v>-8.5893626555129006E-3</v>
      </c>
      <c r="N284">
        <v>0.99314676441883198</v>
      </c>
      <c r="O284">
        <v>-11.962745644510299</v>
      </c>
      <c r="P284">
        <v>1362.24243815255</v>
      </c>
      <c r="Q284">
        <v>-8.7816568545125602E-3</v>
      </c>
      <c r="R284">
        <v>0.99299334163362396</v>
      </c>
      <c r="T284" t="str">
        <f t="shared" si="16"/>
        <v/>
      </c>
      <c r="U284" t="str">
        <f t="shared" si="17"/>
        <v/>
      </c>
      <c r="V284" t="str">
        <f t="shared" si="18"/>
        <v/>
      </c>
      <c r="W284" t="str">
        <f t="shared" si="19"/>
        <v/>
      </c>
    </row>
    <row r="285" spans="1:23" x14ac:dyDescent="0.25">
      <c r="A285">
        <v>284</v>
      </c>
      <c r="B285" t="s">
        <v>382</v>
      </c>
      <c r="C285">
        <v>-11.6023790614686</v>
      </c>
      <c r="D285">
        <v>1362.0456207483501</v>
      </c>
      <c r="E285">
        <v>-8.5183483465802595E-3</v>
      </c>
      <c r="F285">
        <v>0.99320342356664504</v>
      </c>
      <c r="G285">
        <v>-11.6040822456304</v>
      </c>
      <c r="H285">
        <v>1358.7545833238801</v>
      </c>
      <c r="I285">
        <v>-8.5402341144224306E-3</v>
      </c>
      <c r="J285">
        <v>0.99318596188555297</v>
      </c>
      <c r="K285">
        <v>-11.636866864824601</v>
      </c>
      <c r="L285">
        <v>1354.7998066370801</v>
      </c>
      <c r="M285">
        <v>-8.5893626555128607E-3</v>
      </c>
      <c r="N285">
        <v>0.99314676441883198</v>
      </c>
      <c r="O285">
        <v>-11.962745644510299</v>
      </c>
      <c r="P285">
        <v>1362.24243815257</v>
      </c>
      <c r="Q285">
        <v>-8.7816568545124995E-3</v>
      </c>
      <c r="R285">
        <v>0.99299334163362396</v>
      </c>
      <c r="T285" t="str">
        <f t="shared" si="16"/>
        <v/>
      </c>
      <c r="U285" t="str">
        <f t="shared" si="17"/>
        <v/>
      </c>
      <c r="V285" t="str">
        <f t="shared" si="18"/>
        <v/>
      </c>
      <c r="W285" t="str">
        <f t="shared" si="19"/>
        <v/>
      </c>
    </row>
    <row r="286" spans="1:23" x14ac:dyDescent="0.25">
      <c r="A286">
        <v>285</v>
      </c>
      <c r="B286" t="s">
        <v>383</v>
      </c>
      <c r="C286">
        <v>-11.6023790614686</v>
      </c>
      <c r="D286">
        <v>1362.0456207483401</v>
      </c>
      <c r="E286">
        <v>-8.5183483465802803E-3</v>
      </c>
      <c r="F286">
        <v>0.99320342356664504</v>
      </c>
      <c r="G286">
        <v>-11.6040822456304</v>
      </c>
      <c r="H286">
        <v>1358.7545833239001</v>
      </c>
      <c r="I286">
        <v>-8.5402341144223091E-3</v>
      </c>
      <c r="J286">
        <v>0.99318596188555297</v>
      </c>
      <c r="K286">
        <v>-11.636866864824601</v>
      </c>
      <c r="L286">
        <v>1354.7998066370899</v>
      </c>
      <c r="M286">
        <v>-8.5893626555128104E-3</v>
      </c>
      <c r="N286">
        <v>0.99314676441883198</v>
      </c>
      <c r="O286">
        <v>-11.962745644510299</v>
      </c>
      <c r="P286">
        <v>1362.24243815255</v>
      </c>
      <c r="Q286">
        <v>-8.7816568545125793E-3</v>
      </c>
      <c r="R286">
        <v>0.99299334163362396</v>
      </c>
      <c r="T286" t="str">
        <f t="shared" si="16"/>
        <v/>
      </c>
      <c r="U286" t="str">
        <f t="shared" si="17"/>
        <v/>
      </c>
      <c r="V286" t="str">
        <f t="shared" si="18"/>
        <v/>
      </c>
      <c r="W286" t="str">
        <f t="shared" si="19"/>
        <v/>
      </c>
    </row>
    <row r="287" spans="1:23" x14ac:dyDescent="0.25">
      <c r="A287">
        <v>286</v>
      </c>
      <c r="B287" t="s">
        <v>384</v>
      </c>
      <c r="C287">
        <v>-11.602379061468501</v>
      </c>
      <c r="D287">
        <v>1362.0456207483401</v>
      </c>
      <c r="E287">
        <v>-8.5183483465802994E-3</v>
      </c>
      <c r="F287">
        <v>0.99320342356664504</v>
      </c>
      <c r="G287">
        <v>-11.6040822456304</v>
      </c>
      <c r="H287">
        <v>1358.7545833238801</v>
      </c>
      <c r="I287">
        <v>-8.5402341144224393E-3</v>
      </c>
      <c r="J287">
        <v>0.99318596188555297</v>
      </c>
      <c r="K287">
        <v>-11.636866864824601</v>
      </c>
      <c r="L287">
        <v>1354.7998066370801</v>
      </c>
      <c r="M287">
        <v>-8.5893626555128694E-3</v>
      </c>
      <c r="N287">
        <v>0.99314676441883198</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385</v>
      </c>
      <c r="C288">
        <v>-11.602379061468501</v>
      </c>
      <c r="D288">
        <v>1362.0456207483401</v>
      </c>
      <c r="E288">
        <v>-8.5183483465802994E-3</v>
      </c>
      <c r="F288">
        <v>0.99320342356664504</v>
      </c>
      <c r="G288">
        <v>-11.6040822456304</v>
      </c>
      <c r="H288">
        <v>1358.7545833238801</v>
      </c>
      <c r="I288">
        <v>-8.5402341144224393E-3</v>
      </c>
      <c r="J288">
        <v>0.99318596188555297</v>
      </c>
      <c r="K288">
        <v>-11.636866864824601</v>
      </c>
      <c r="L288">
        <v>1354.7998066370801</v>
      </c>
      <c r="M288">
        <v>-8.5893626555128694E-3</v>
      </c>
      <c r="N288">
        <v>0.99314676441883198</v>
      </c>
      <c r="O288">
        <v>-11.962745644510299</v>
      </c>
      <c r="P288">
        <v>1362.24243815254</v>
      </c>
      <c r="Q288">
        <v>-8.7816568545126296E-3</v>
      </c>
      <c r="R288">
        <v>0.99299334163362396</v>
      </c>
      <c r="T288" t="str">
        <f t="shared" si="16"/>
        <v/>
      </c>
      <c r="U288" t="str">
        <f t="shared" si="17"/>
        <v/>
      </c>
      <c r="V288" t="str">
        <f t="shared" si="18"/>
        <v/>
      </c>
      <c r="W288" t="str">
        <f t="shared" si="19"/>
        <v/>
      </c>
    </row>
    <row r="289" spans="1:23" x14ac:dyDescent="0.25">
      <c r="A289">
        <v>288</v>
      </c>
      <c r="B289" t="s">
        <v>386</v>
      </c>
      <c r="C289">
        <v>-11.6023790614686</v>
      </c>
      <c r="D289">
        <v>1362.0456207483501</v>
      </c>
      <c r="E289">
        <v>-8.5183483465802595E-3</v>
      </c>
      <c r="F289">
        <v>0.99320342356664504</v>
      </c>
      <c r="G289">
        <v>-11.6040822456304</v>
      </c>
      <c r="H289">
        <v>1358.7545833239001</v>
      </c>
      <c r="I289">
        <v>-8.5402341144223404E-3</v>
      </c>
      <c r="J289">
        <v>0.99318596188555297</v>
      </c>
      <c r="K289">
        <v>-11.636866864824601</v>
      </c>
      <c r="L289">
        <v>1354.7998066370899</v>
      </c>
      <c r="M289">
        <v>-8.5893626555128E-3</v>
      </c>
      <c r="N289">
        <v>0.99314676441883198</v>
      </c>
      <c r="O289">
        <v>-11.962745644510299</v>
      </c>
      <c r="P289">
        <v>1362.24243815255</v>
      </c>
      <c r="Q289">
        <v>-8.7816568545125706E-3</v>
      </c>
      <c r="R289">
        <v>0.99299334163362396</v>
      </c>
      <c r="T289" t="str">
        <f t="shared" si="16"/>
        <v/>
      </c>
      <c r="U289" t="str">
        <f t="shared" si="17"/>
        <v/>
      </c>
      <c r="V289" t="str">
        <f t="shared" si="18"/>
        <v/>
      </c>
      <c r="W289" t="str">
        <f t="shared" si="19"/>
        <v/>
      </c>
    </row>
    <row r="290" spans="1:23" x14ac:dyDescent="0.25">
      <c r="A290">
        <v>289</v>
      </c>
      <c r="B290" t="s">
        <v>387</v>
      </c>
      <c r="C290">
        <v>-11.6023790614686</v>
      </c>
      <c r="D290">
        <v>1362.0456207483401</v>
      </c>
      <c r="E290">
        <v>-8.5183483465802994E-3</v>
      </c>
      <c r="F290">
        <v>0.99320342356664504</v>
      </c>
      <c r="G290">
        <v>-11.6040822456304</v>
      </c>
      <c r="H290">
        <v>1358.7545833239001</v>
      </c>
      <c r="I290">
        <v>-8.5402341144223196E-3</v>
      </c>
      <c r="J290">
        <v>0.99318596188555297</v>
      </c>
      <c r="K290">
        <v>-11.636866864824601</v>
      </c>
      <c r="L290">
        <v>1354.7998066370899</v>
      </c>
      <c r="M290">
        <v>-8.5893626555127705E-3</v>
      </c>
      <c r="N290">
        <v>0.99314676441883198</v>
      </c>
      <c r="O290">
        <v>-11.962745644510299</v>
      </c>
      <c r="P290">
        <v>1362.24243815254</v>
      </c>
      <c r="Q290">
        <v>-8.78165685451264E-3</v>
      </c>
      <c r="R290">
        <v>0.99299334163362396</v>
      </c>
      <c r="T290" t="str">
        <f t="shared" si="16"/>
        <v/>
      </c>
      <c r="U290" t="str">
        <f t="shared" si="17"/>
        <v/>
      </c>
      <c r="V290" t="str">
        <f t="shared" si="18"/>
        <v/>
      </c>
      <c r="W290" t="str">
        <f t="shared" si="19"/>
        <v/>
      </c>
    </row>
    <row r="291" spans="1:23" x14ac:dyDescent="0.25">
      <c r="A291">
        <v>290</v>
      </c>
      <c r="B291" t="s">
        <v>388</v>
      </c>
      <c r="C291">
        <v>-11.6023790614686</v>
      </c>
      <c r="D291">
        <v>1362.0456207483401</v>
      </c>
      <c r="E291">
        <v>-8.5183483465802803E-3</v>
      </c>
      <c r="F291">
        <v>0.99320342356664504</v>
      </c>
      <c r="G291">
        <v>-11.6040822456304</v>
      </c>
      <c r="H291">
        <v>1358.7545833238901</v>
      </c>
      <c r="I291">
        <v>-8.5402341144223907E-3</v>
      </c>
      <c r="J291">
        <v>0.99318596188555297</v>
      </c>
      <c r="K291">
        <v>-11.636866864824601</v>
      </c>
      <c r="L291">
        <v>1354.7998066370899</v>
      </c>
      <c r="M291">
        <v>-8.5893626555127792E-3</v>
      </c>
      <c r="N291">
        <v>0.99314676441883198</v>
      </c>
      <c r="O291">
        <v>-11.962745644510299</v>
      </c>
      <c r="P291">
        <v>1362.24243815257</v>
      </c>
      <c r="Q291">
        <v>-8.7816568545124995E-3</v>
      </c>
      <c r="R291">
        <v>0.99299334163362396</v>
      </c>
      <c r="T291" t="str">
        <f t="shared" si="16"/>
        <v/>
      </c>
      <c r="U291" t="str">
        <f t="shared" si="17"/>
        <v/>
      </c>
      <c r="V291" t="str">
        <f t="shared" si="18"/>
        <v/>
      </c>
      <c r="W291" t="str">
        <f t="shared" si="19"/>
        <v/>
      </c>
    </row>
    <row r="292" spans="1:23" x14ac:dyDescent="0.25">
      <c r="A292">
        <v>291</v>
      </c>
      <c r="B292" t="s">
        <v>389</v>
      </c>
      <c r="C292">
        <v>-11.602379061468501</v>
      </c>
      <c r="D292">
        <v>1362.0456207483401</v>
      </c>
      <c r="E292">
        <v>-8.5183483465802803E-3</v>
      </c>
      <c r="F292">
        <v>0.99320342356664504</v>
      </c>
      <c r="G292">
        <v>-11.6040822456304</v>
      </c>
      <c r="H292">
        <v>1358.7545833238901</v>
      </c>
      <c r="I292">
        <v>-8.5402341144223907E-3</v>
      </c>
      <c r="J292">
        <v>0.99318596188555297</v>
      </c>
      <c r="K292">
        <v>-11.636866864824601</v>
      </c>
      <c r="L292">
        <v>1354.7998066370899</v>
      </c>
      <c r="M292">
        <v>-8.5893626555127896E-3</v>
      </c>
      <c r="N292">
        <v>0.99314676441883198</v>
      </c>
      <c r="O292">
        <v>-11.962745644510299</v>
      </c>
      <c r="P292">
        <v>1362.24243815255</v>
      </c>
      <c r="Q292">
        <v>-8.7816568545125897E-3</v>
      </c>
      <c r="R292">
        <v>0.99299334163362396</v>
      </c>
      <c r="T292" t="str">
        <f t="shared" si="16"/>
        <v/>
      </c>
      <c r="U292" t="str">
        <f t="shared" si="17"/>
        <v/>
      </c>
      <c r="V292" t="str">
        <f t="shared" si="18"/>
        <v/>
      </c>
      <c r="W292" t="str">
        <f t="shared" si="19"/>
        <v/>
      </c>
    </row>
    <row r="293" spans="1:23" x14ac:dyDescent="0.25">
      <c r="A293">
        <v>292</v>
      </c>
      <c r="B293" t="s">
        <v>390</v>
      </c>
      <c r="C293">
        <v>-11.6023790614686</v>
      </c>
      <c r="D293">
        <v>1362.0456207483501</v>
      </c>
      <c r="E293">
        <v>-8.5183483465802508E-3</v>
      </c>
      <c r="F293">
        <v>0.99320342356664504</v>
      </c>
      <c r="G293">
        <v>-11.6040822456304</v>
      </c>
      <c r="H293">
        <v>1358.7545833238801</v>
      </c>
      <c r="I293">
        <v>-8.5402341144224098E-3</v>
      </c>
      <c r="J293">
        <v>0.99318596188555297</v>
      </c>
      <c r="K293">
        <v>-11.636866864824601</v>
      </c>
      <c r="L293">
        <v>1354.7998066370899</v>
      </c>
      <c r="M293">
        <v>-8.5893626555127896E-3</v>
      </c>
      <c r="N293">
        <v>0.99314676441883198</v>
      </c>
      <c r="O293">
        <v>-11.962745644510299</v>
      </c>
      <c r="P293">
        <v>1362.24243815255</v>
      </c>
      <c r="Q293">
        <v>-8.7816568545125602E-3</v>
      </c>
      <c r="R293">
        <v>0.99299334163362396</v>
      </c>
      <c r="T293" t="str">
        <f t="shared" si="16"/>
        <v/>
      </c>
      <c r="U293" t="str">
        <f t="shared" si="17"/>
        <v/>
      </c>
      <c r="V293" t="str">
        <f t="shared" si="18"/>
        <v/>
      </c>
      <c r="W293" t="str">
        <f t="shared" si="19"/>
        <v/>
      </c>
    </row>
    <row r="294" spans="1:23" x14ac:dyDescent="0.25">
      <c r="A294">
        <v>293</v>
      </c>
      <c r="B294" t="s">
        <v>391</v>
      </c>
      <c r="C294">
        <v>-11.6023790614686</v>
      </c>
      <c r="D294">
        <v>1362.0456207483501</v>
      </c>
      <c r="E294">
        <v>-8.5183483465802508E-3</v>
      </c>
      <c r="F294">
        <v>0.99320342356664504</v>
      </c>
      <c r="G294">
        <v>-11.6040822456304</v>
      </c>
      <c r="H294">
        <v>1358.7545833238801</v>
      </c>
      <c r="I294">
        <v>-8.5402341144224306E-3</v>
      </c>
      <c r="J294">
        <v>0.99318596188555297</v>
      </c>
      <c r="K294">
        <v>-11.636866864824601</v>
      </c>
      <c r="L294">
        <v>1354.7998066370801</v>
      </c>
      <c r="M294">
        <v>-8.5893626555128607E-3</v>
      </c>
      <c r="N294">
        <v>0.99314676441883198</v>
      </c>
      <c r="O294">
        <v>-11.962745644510299</v>
      </c>
      <c r="P294">
        <v>1362.24243815255</v>
      </c>
      <c r="Q294">
        <v>-8.7816568545125897E-3</v>
      </c>
      <c r="R294">
        <v>0.99299334163362396</v>
      </c>
      <c r="T294" t="str">
        <f t="shared" si="16"/>
        <v/>
      </c>
      <c r="U294" t="str">
        <f t="shared" si="17"/>
        <v/>
      </c>
      <c r="V294" t="str">
        <f t="shared" si="18"/>
        <v/>
      </c>
      <c r="W294" t="str">
        <f t="shared" si="19"/>
        <v/>
      </c>
    </row>
    <row r="295" spans="1:23" x14ac:dyDescent="0.25">
      <c r="A295">
        <v>294</v>
      </c>
      <c r="B295" t="s">
        <v>392</v>
      </c>
      <c r="C295">
        <v>-11.602379061468501</v>
      </c>
      <c r="D295">
        <v>1362.0456207483401</v>
      </c>
      <c r="E295">
        <v>-8.5183483465802803E-3</v>
      </c>
      <c r="F295">
        <v>0.99320342356664504</v>
      </c>
      <c r="G295">
        <v>-11.604082245630501</v>
      </c>
      <c r="H295">
        <v>1358.7545833239201</v>
      </c>
      <c r="I295">
        <v>-8.5402341144222207E-3</v>
      </c>
      <c r="J295">
        <v>0.99318596188555297</v>
      </c>
      <c r="K295">
        <v>-11.636866864824601</v>
      </c>
      <c r="L295">
        <v>1354.7998066370899</v>
      </c>
      <c r="M295">
        <v>-8.5893626555127792E-3</v>
      </c>
      <c r="N295">
        <v>0.99314676441883198</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393</v>
      </c>
      <c r="C296">
        <v>-11.6023790614686</v>
      </c>
      <c r="D296">
        <v>1362.0456207483401</v>
      </c>
      <c r="E296">
        <v>-8.5183483465802803E-3</v>
      </c>
      <c r="F296">
        <v>0.99320342356664504</v>
      </c>
      <c r="G296">
        <v>-11.6040822456304</v>
      </c>
      <c r="H296">
        <v>1358.7545833238901</v>
      </c>
      <c r="I296">
        <v>-8.5402341144223803E-3</v>
      </c>
      <c r="J296">
        <v>0.99318596188555297</v>
      </c>
      <c r="K296">
        <v>-11.636866864824601</v>
      </c>
      <c r="L296">
        <v>1354.7998066370899</v>
      </c>
      <c r="M296">
        <v>-8.5893626555128104E-3</v>
      </c>
      <c r="N296">
        <v>0.99314676441883198</v>
      </c>
      <c r="O296">
        <v>-11.962745644510299</v>
      </c>
      <c r="P296">
        <v>1362.24243815255</v>
      </c>
      <c r="Q296">
        <v>-8.7816568545125793E-3</v>
      </c>
      <c r="R296">
        <v>0.99299334163362396</v>
      </c>
      <c r="T296" t="str">
        <f t="shared" si="16"/>
        <v/>
      </c>
      <c r="U296" t="str">
        <f t="shared" si="17"/>
        <v/>
      </c>
      <c r="V296" t="str">
        <f t="shared" si="18"/>
        <v/>
      </c>
      <c r="W296" t="str">
        <f t="shared" si="19"/>
        <v/>
      </c>
    </row>
    <row r="297" spans="1:23" x14ac:dyDescent="0.25">
      <c r="A297">
        <v>296</v>
      </c>
      <c r="B297" t="s">
        <v>394</v>
      </c>
      <c r="C297">
        <v>-11.602379061468501</v>
      </c>
      <c r="D297">
        <v>1362.0456207483401</v>
      </c>
      <c r="E297">
        <v>-8.5183483465802994E-3</v>
      </c>
      <c r="F297">
        <v>0.99320342356664504</v>
      </c>
      <c r="G297">
        <v>-11.6040822456304</v>
      </c>
      <c r="H297">
        <v>1358.7545833238801</v>
      </c>
      <c r="I297">
        <v>-8.5402341144224393E-3</v>
      </c>
      <c r="J297">
        <v>0.99318596188555297</v>
      </c>
      <c r="K297">
        <v>-11.636866864824601</v>
      </c>
      <c r="L297">
        <v>1354.7998066370899</v>
      </c>
      <c r="M297">
        <v>-8.5893626555127896E-3</v>
      </c>
      <c r="N297">
        <v>0.99314676441883198</v>
      </c>
      <c r="O297">
        <v>-11.962745644510299</v>
      </c>
      <c r="P297">
        <v>1362.24243815254</v>
      </c>
      <c r="Q297">
        <v>-8.7816568545126192E-3</v>
      </c>
      <c r="R297">
        <v>0.99299334163362396</v>
      </c>
      <c r="T297" t="str">
        <f t="shared" si="16"/>
        <v/>
      </c>
      <c r="U297" t="str">
        <f t="shared" si="17"/>
        <v/>
      </c>
      <c r="V297" t="str">
        <f t="shared" si="18"/>
        <v/>
      </c>
      <c r="W297" t="str">
        <f t="shared" si="19"/>
        <v/>
      </c>
    </row>
    <row r="298" spans="1:23" x14ac:dyDescent="0.25">
      <c r="A298">
        <v>297</v>
      </c>
      <c r="B298" t="s">
        <v>395</v>
      </c>
      <c r="C298">
        <v>4.2428556836071296</v>
      </c>
      <c r="D298">
        <v>1.2401406542209801</v>
      </c>
      <c r="E298">
        <v>3.4212697319179299</v>
      </c>
      <c r="F298">
        <v>6.2329481421722396E-4</v>
      </c>
      <c r="G298">
        <v>4.2359591956921498</v>
      </c>
      <c r="H298">
        <v>1.2398448832742299</v>
      </c>
      <c r="I298">
        <v>3.4165235126072102</v>
      </c>
      <c r="J298">
        <v>6.3426186362203999E-4</v>
      </c>
      <c r="K298">
        <v>4.20167323365503</v>
      </c>
      <c r="L298">
        <v>1.24186492491138</v>
      </c>
      <c r="M298">
        <v>3.3833576819595401</v>
      </c>
      <c r="N298">
        <v>7.16053086411435E-4</v>
      </c>
      <c r="O298">
        <v>3.8805915387547598</v>
      </c>
      <c r="P298">
        <v>1.2400797389496301</v>
      </c>
      <c r="Q298">
        <v>3.1293080733999301</v>
      </c>
      <c r="R298">
        <v>1.7521849612982801E-3</v>
      </c>
      <c r="T298" t="str">
        <f t="shared" si="16"/>
        <v>***</v>
      </c>
      <c r="U298" t="str">
        <f t="shared" si="17"/>
        <v>***</v>
      </c>
      <c r="V298" t="str">
        <f t="shared" si="18"/>
        <v>***</v>
      </c>
      <c r="W298" t="str">
        <f t="shared" si="19"/>
        <v>**</v>
      </c>
    </row>
    <row r="299" spans="1:23" x14ac:dyDescent="0.25">
      <c r="A299">
        <v>298</v>
      </c>
      <c r="B299" t="s">
        <v>396</v>
      </c>
      <c r="C299">
        <v>0.94131221426786804</v>
      </c>
      <c r="D299">
        <v>0.34317155495057799</v>
      </c>
      <c r="E299">
        <v>2.7429785501989898</v>
      </c>
      <c r="F299">
        <v>6.0884662430945504E-3</v>
      </c>
      <c r="G299">
        <v>0.93371645525512303</v>
      </c>
      <c r="H299">
        <v>0.343162535456285</v>
      </c>
      <c r="I299">
        <v>2.72091606391009</v>
      </c>
      <c r="J299">
        <v>6.51012893153044E-3</v>
      </c>
      <c r="K299">
        <v>0.89534944505833902</v>
      </c>
      <c r="L299">
        <v>0.343069222711956</v>
      </c>
      <c r="M299">
        <v>2.60982153391849</v>
      </c>
      <c r="N299">
        <v>9.0589469000070498E-3</v>
      </c>
      <c r="O299">
        <v>0.65040591740639597</v>
      </c>
      <c r="P299">
        <v>0.34265192745051198</v>
      </c>
      <c r="Q299">
        <v>1.89815338920086</v>
      </c>
      <c r="R299">
        <v>5.7675878857158899E-2</v>
      </c>
      <c r="T299" t="str">
        <f t="shared" si="16"/>
        <v>**</v>
      </c>
      <c r="U299" t="str">
        <f t="shared" si="17"/>
        <v>**</v>
      </c>
      <c r="V299" t="str">
        <f t="shared" si="18"/>
        <v>**</v>
      </c>
      <c r="W299" t="str">
        <f t="shared" si="19"/>
        <v>^</v>
      </c>
    </row>
    <row r="300" spans="1:23" x14ac:dyDescent="0.25">
      <c r="A300">
        <v>299</v>
      </c>
      <c r="B300" t="s">
        <v>397</v>
      </c>
      <c r="C300">
        <v>0.85529362648087304</v>
      </c>
      <c r="D300">
        <v>0.36305741264378399</v>
      </c>
      <c r="E300">
        <v>2.3558081909211701</v>
      </c>
      <c r="F300">
        <v>1.8482458398966999E-2</v>
      </c>
      <c r="G300">
        <v>0.84775294094716602</v>
      </c>
      <c r="H300">
        <v>0.36304971942764203</v>
      </c>
      <c r="I300">
        <v>2.3350877182433099</v>
      </c>
      <c r="J300">
        <v>1.9538838792002699E-2</v>
      </c>
      <c r="K300">
        <v>0.80771339909339601</v>
      </c>
      <c r="L300">
        <v>0.36295661074374802</v>
      </c>
      <c r="M300">
        <v>2.2253717804954198</v>
      </c>
      <c r="N300">
        <v>2.6056290334128599E-2</v>
      </c>
      <c r="O300">
        <v>0.56507820243016205</v>
      </c>
      <c r="P300">
        <v>0.36255294091823698</v>
      </c>
      <c r="Q300">
        <v>1.55860879517068</v>
      </c>
      <c r="R300">
        <v>0.11908900009331801</v>
      </c>
      <c r="T300" t="str">
        <f t="shared" si="16"/>
        <v>*</v>
      </c>
      <c r="U300" t="str">
        <f t="shared" si="17"/>
        <v>*</v>
      </c>
      <c r="V300" t="str">
        <f t="shared" si="18"/>
        <v>*</v>
      </c>
      <c r="W300" t="str">
        <f t="shared" si="19"/>
        <v/>
      </c>
    </row>
    <row r="301" spans="1:23" x14ac:dyDescent="0.25">
      <c r="A301">
        <v>300</v>
      </c>
      <c r="B301" t="s">
        <v>398</v>
      </c>
      <c r="C301">
        <v>1.01409259033136</v>
      </c>
      <c r="D301">
        <v>0.34366929145493702</v>
      </c>
      <c r="E301">
        <v>2.95078034478485</v>
      </c>
      <c r="F301">
        <v>3.16972246047961E-3</v>
      </c>
      <c r="G301">
        <v>1.00774242079987</v>
      </c>
      <c r="H301">
        <v>0.34366506167219901</v>
      </c>
      <c r="I301">
        <v>2.9323388763943998</v>
      </c>
      <c r="J301">
        <v>3.36419437195817E-3</v>
      </c>
      <c r="K301">
        <v>0.96727604172916004</v>
      </c>
      <c r="L301">
        <v>0.34357109017442999</v>
      </c>
      <c r="M301">
        <v>2.8153592353712802</v>
      </c>
      <c r="N301">
        <v>4.8722736468240404E-3</v>
      </c>
      <c r="O301">
        <v>0.72313649579807804</v>
      </c>
      <c r="P301">
        <v>0.34312319361830801</v>
      </c>
      <c r="Q301">
        <v>2.1075127220997398</v>
      </c>
      <c r="R301">
        <v>3.5073160097638403E-2</v>
      </c>
      <c r="T301" t="str">
        <f t="shared" si="16"/>
        <v>**</v>
      </c>
      <c r="U301" t="str">
        <f t="shared" si="17"/>
        <v>**</v>
      </c>
      <c r="V301" t="str">
        <f t="shared" si="18"/>
        <v>**</v>
      </c>
      <c r="W301" t="str">
        <f t="shared" si="19"/>
        <v>*</v>
      </c>
    </row>
    <row r="302" spans="1:23" x14ac:dyDescent="0.25">
      <c r="A302">
        <v>301</v>
      </c>
      <c r="B302" t="s">
        <v>399</v>
      </c>
      <c r="C302">
        <v>1.05640445582043</v>
      </c>
      <c r="D302">
        <v>0.34395703388816101</v>
      </c>
      <c r="E302">
        <v>3.0713267988115098</v>
      </c>
      <c r="F302">
        <v>2.1310976314627998E-3</v>
      </c>
      <c r="G302">
        <v>1.0491036936939799</v>
      </c>
      <c r="H302">
        <v>0.34394871731156801</v>
      </c>
      <c r="I302">
        <v>3.0501747524868601</v>
      </c>
      <c r="J302">
        <v>2.2870824860368099E-3</v>
      </c>
      <c r="K302">
        <v>1.0076089061832001</v>
      </c>
      <c r="L302">
        <v>0.343844586200447</v>
      </c>
      <c r="M302">
        <v>2.9304195750687398</v>
      </c>
      <c r="N302">
        <v>3.38504604602871E-3</v>
      </c>
      <c r="O302">
        <v>0.76641177433889995</v>
      </c>
      <c r="P302">
        <v>0.34339868789994799</v>
      </c>
      <c r="Q302">
        <v>2.23184246575281</v>
      </c>
      <c r="R302">
        <v>2.56253765609653E-2</v>
      </c>
      <c r="T302" t="str">
        <f t="shared" si="16"/>
        <v>**</v>
      </c>
      <c r="U302" t="str">
        <f t="shared" si="17"/>
        <v>**</v>
      </c>
      <c r="V302" t="str">
        <f t="shared" si="18"/>
        <v>**</v>
      </c>
      <c r="W302" t="str">
        <f t="shared" si="19"/>
        <v>*</v>
      </c>
    </row>
    <row r="303" spans="1:23" x14ac:dyDescent="0.25">
      <c r="A303">
        <v>302</v>
      </c>
      <c r="B303" t="s">
        <v>400</v>
      </c>
      <c r="C303">
        <v>0.85258048034765299</v>
      </c>
      <c r="D303">
        <v>0.38756739117834099</v>
      </c>
      <c r="E303">
        <v>2.19982511365445</v>
      </c>
      <c r="F303">
        <v>2.78193054580427E-2</v>
      </c>
      <c r="G303">
        <v>0.84445008683624201</v>
      </c>
      <c r="H303">
        <v>0.38756236523815002</v>
      </c>
      <c r="I303">
        <v>2.1788753567889398</v>
      </c>
      <c r="J303">
        <v>2.9340928912759499E-2</v>
      </c>
      <c r="K303">
        <v>0.801860835241474</v>
      </c>
      <c r="L303">
        <v>0.38747287501551397</v>
      </c>
      <c r="M303">
        <v>2.0694631468315499</v>
      </c>
      <c r="N303">
        <v>3.85026461574405E-2</v>
      </c>
      <c r="O303">
        <v>0.555926888234195</v>
      </c>
      <c r="P303">
        <v>0.387068840132819</v>
      </c>
      <c r="Q303">
        <v>1.4362481052296401</v>
      </c>
      <c r="R303">
        <v>0.15093175500647299</v>
      </c>
      <c r="T303" t="str">
        <f t="shared" si="16"/>
        <v>*</v>
      </c>
      <c r="U303" t="str">
        <f t="shared" si="17"/>
        <v>*</v>
      </c>
      <c r="V303" t="str">
        <f t="shared" si="18"/>
        <v>*</v>
      </c>
      <c r="W303" t="str">
        <f t="shared" si="19"/>
        <v/>
      </c>
    </row>
    <row r="304" spans="1:23" x14ac:dyDescent="0.25">
      <c r="A304">
        <v>303</v>
      </c>
      <c r="B304" t="s">
        <v>401</v>
      </c>
      <c r="C304">
        <v>0.31666800123241901</v>
      </c>
      <c r="D304">
        <v>0.507378245760713</v>
      </c>
      <c r="E304">
        <v>0.62412609109331996</v>
      </c>
      <c r="F304">
        <v>0.532544780278142</v>
      </c>
      <c r="G304">
        <v>0.30890565047622198</v>
      </c>
      <c r="H304">
        <v>0.50737458000047597</v>
      </c>
      <c r="I304">
        <v>0.608831547051356</v>
      </c>
      <c r="J304">
        <v>0.54263610083768499</v>
      </c>
      <c r="K304">
        <v>0.26824033028959099</v>
      </c>
      <c r="L304">
        <v>0.50730404211631797</v>
      </c>
      <c r="M304">
        <v>0.52875654049704501</v>
      </c>
      <c r="N304">
        <v>0.59697434926260495</v>
      </c>
      <c r="O304">
        <v>1.9212531851149701E-2</v>
      </c>
      <c r="P304">
        <v>0.50699917228396196</v>
      </c>
      <c r="Q304">
        <v>3.78946020061528E-2</v>
      </c>
      <c r="R304">
        <v>0.969771716934691</v>
      </c>
      <c r="T304" t="str">
        <f t="shared" si="16"/>
        <v/>
      </c>
      <c r="U304" t="str">
        <f t="shared" si="17"/>
        <v/>
      </c>
      <c r="V304" t="str">
        <f t="shared" si="18"/>
        <v/>
      </c>
      <c r="W304" t="str">
        <f t="shared" si="19"/>
        <v/>
      </c>
    </row>
    <row r="305" spans="1:23" x14ac:dyDescent="0.25">
      <c r="A305">
        <v>304</v>
      </c>
      <c r="B305" t="s">
        <v>402</v>
      </c>
      <c r="C305">
        <v>1.04786636464378</v>
      </c>
      <c r="D305">
        <v>0.36424640331927799</v>
      </c>
      <c r="E305">
        <v>2.8768063461844999</v>
      </c>
      <c r="F305">
        <v>4.0172204677060503E-3</v>
      </c>
      <c r="G305">
        <v>1.0415628354341</v>
      </c>
      <c r="H305">
        <v>0.36424632515980598</v>
      </c>
      <c r="I305">
        <v>2.85950128660085</v>
      </c>
      <c r="J305">
        <v>4.2430769704547896E-3</v>
      </c>
      <c r="K305">
        <v>1.0020276582574299</v>
      </c>
      <c r="L305">
        <v>0.36414480319526799</v>
      </c>
      <c r="M305">
        <v>2.7517285691431401</v>
      </c>
      <c r="N305">
        <v>5.9281633849551998E-3</v>
      </c>
      <c r="O305">
        <v>0.75353505847447799</v>
      </c>
      <c r="P305">
        <v>0.36367834689205197</v>
      </c>
      <c r="Q305">
        <v>2.0719821922698798</v>
      </c>
      <c r="R305">
        <v>3.82671019427459E-2</v>
      </c>
      <c r="T305" t="str">
        <f t="shared" si="16"/>
        <v>**</v>
      </c>
      <c r="U305" t="str">
        <f t="shared" si="17"/>
        <v>**</v>
      </c>
      <c r="V305" t="str">
        <f t="shared" si="18"/>
        <v>**</v>
      </c>
      <c r="W305" t="str">
        <f t="shared" si="19"/>
        <v>*</v>
      </c>
    </row>
    <row r="306" spans="1:23" x14ac:dyDescent="0.25">
      <c r="A306">
        <v>305</v>
      </c>
      <c r="B306" t="s">
        <v>403</v>
      </c>
      <c r="C306">
        <v>0.94616022492789797</v>
      </c>
      <c r="D306">
        <v>0.38823298776445198</v>
      </c>
      <c r="E306">
        <v>2.4370938450545898</v>
      </c>
      <c r="F306">
        <v>1.4805836357125599E-2</v>
      </c>
      <c r="G306">
        <v>0.93906344097486705</v>
      </c>
      <c r="H306">
        <v>0.38822962226144297</v>
      </c>
      <c r="I306">
        <v>2.41883510976007</v>
      </c>
      <c r="J306">
        <v>1.55702964167786E-2</v>
      </c>
      <c r="K306">
        <v>0.90078451614212296</v>
      </c>
      <c r="L306">
        <v>0.388136124757123</v>
      </c>
      <c r="M306">
        <v>2.32079535679858</v>
      </c>
      <c r="N306">
        <v>2.0297891234019899E-2</v>
      </c>
      <c r="O306">
        <v>0.65497835702239104</v>
      </c>
      <c r="P306">
        <v>0.38768776391866799</v>
      </c>
      <c r="Q306">
        <v>1.68944810226148</v>
      </c>
      <c r="R306">
        <v>9.1133589432196696E-2</v>
      </c>
      <c r="T306" t="str">
        <f t="shared" si="16"/>
        <v>*</v>
      </c>
      <c r="U306" t="str">
        <f t="shared" si="17"/>
        <v>*</v>
      </c>
      <c r="V306" t="str">
        <f t="shared" si="18"/>
        <v>*</v>
      </c>
      <c r="W306" t="str">
        <f t="shared" si="19"/>
        <v>^</v>
      </c>
    </row>
    <row r="307" spans="1:23" x14ac:dyDescent="0.25">
      <c r="A307">
        <v>306</v>
      </c>
      <c r="B307" t="s">
        <v>404</v>
      </c>
      <c r="C307">
        <v>1.36556035179743</v>
      </c>
      <c r="D307">
        <v>0.32889836884469198</v>
      </c>
      <c r="E307">
        <v>4.1519219344084402</v>
      </c>
      <c r="F307" s="1">
        <v>3.2969473439415698E-5</v>
      </c>
      <c r="G307">
        <v>1.3581216568902901</v>
      </c>
      <c r="H307">
        <v>0.328897337799687</v>
      </c>
      <c r="I307">
        <v>4.1293178776577397</v>
      </c>
      <c r="J307" s="1">
        <v>3.6384107712925801E-5</v>
      </c>
      <c r="K307">
        <v>1.3202812692653201</v>
      </c>
      <c r="L307">
        <v>0.32877022548121998</v>
      </c>
      <c r="M307">
        <v>4.0158176347412002</v>
      </c>
      <c r="N307" s="1">
        <v>5.92400521551459E-5</v>
      </c>
      <c r="O307">
        <v>1.06850712239637</v>
      </c>
      <c r="P307">
        <v>0.32823165894767098</v>
      </c>
      <c r="Q307">
        <v>3.25534448999242</v>
      </c>
      <c r="R307">
        <v>1.1325490065685201E-3</v>
      </c>
      <c r="T307" t="str">
        <f t="shared" si="16"/>
        <v>***</v>
      </c>
      <c r="U307" t="str">
        <f t="shared" si="17"/>
        <v>***</v>
      </c>
      <c r="V307" t="str">
        <f t="shared" si="18"/>
        <v>***</v>
      </c>
      <c r="W307" t="str">
        <f t="shared" si="19"/>
        <v>**</v>
      </c>
    </row>
    <row r="308" spans="1:23" x14ac:dyDescent="0.25">
      <c r="A308">
        <v>307</v>
      </c>
      <c r="B308" t="s">
        <v>405</v>
      </c>
      <c r="C308">
        <v>0.89708774427011195</v>
      </c>
      <c r="D308">
        <v>0.41837783762776898</v>
      </c>
      <c r="E308">
        <v>2.14420474410562</v>
      </c>
      <c r="F308">
        <v>3.2016485132216797E-2</v>
      </c>
      <c r="G308">
        <v>0.88979243706842104</v>
      </c>
      <c r="H308">
        <v>0.418382171283258</v>
      </c>
      <c r="I308">
        <v>2.1267455884634301</v>
      </c>
      <c r="J308">
        <v>3.3441227441031798E-2</v>
      </c>
      <c r="K308">
        <v>0.85364729302242404</v>
      </c>
      <c r="L308">
        <v>0.418263701327108</v>
      </c>
      <c r="M308">
        <v>2.0409308537027901</v>
      </c>
      <c r="N308">
        <v>4.12577005261478E-2</v>
      </c>
      <c r="O308">
        <v>0.60128650497791702</v>
      </c>
      <c r="P308">
        <v>0.41783598524712701</v>
      </c>
      <c r="Q308">
        <v>1.4390491154616301</v>
      </c>
      <c r="R308">
        <v>0.15013660748350499</v>
      </c>
      <c r="T308" t="str">
        <f t="shared" si="16"/>
        <v>*</v>
      </c>
      <c r="U308" t="str">
        <f t="shared" si="17"/>
        <v>*</v>
      </c>
      <c r="V308" t="str">
        <f t="shared" si="18"/>
        <v>*</v>
      </c>
      <c r="W308" t="str">
        <f t="shared" si="19"/>
        <v/>
      </c>
    </row>
    <row r="309" spans="1:23" x14ac:dyDescent="0.25">
      <c r="A309">
        <v>308</v>
      </c>
      <c r="B309" t="s">
        <v>406</v>
      </c>
      <c r="C309">
        <v>0.74678471482845998</v>
      </c>
      <c r="D309">
        <v>0.45665632582899901</v>
      </c>
      <c r="E309">
        <v>1.6353320267112701</v>
      </c>
      <c r="F309">
        <v>0.101979463241511</v>
      </c>
      <c r="G309">
        <v>0.74013414519503296</v>
      </c>
      <c r="H309">
        <v>0.45666197207955</v>
      </c>
      <c r="I309">
        <v>1.62074836629073</v>
      </c>
      <c r="J309">
        <v>0.105071616159916</v>
      </c>
      <c r="K309">
        <v>0.703538178934901</v>
      </c>
      <c r="L309">
        <v>0.45655366987567297</v>
      </c>
      <c r="M309">
        <v>1.5409758487462999</v>
      </c>
      <c r="N309">
        <v>0.123322664023322</v>
      </c>
      <c r="O309">
        <v>0.44908192717335099</v>
      </c>
      <c r="P309">
        <v>0.45616697409358398</v>
      </c>
      <c r="Q309">
        <v>0.98446830366378202</v>
      </c>
      <c r="R309">
        <v>0.32488530860660503</v>
      </c>
      <c r="T309" t="str">
        <f t="shared" si="16"/>
        <v/>
      </c>
      <c r="U309" t="str">
        <f t="shared" si="17"/>
        <v/>
      </c>
      <c r="V309" t="str">
        <f t="shared" si="18"/>
        <v/>
      </c>
      <c r="W309" t="str">
        <f t="shared" si="19"/>
        <v/>
      </c>
    </row>
    <row r="310" spans="1:23" x14ac:dyDescent="0.25">
      <c r="A310">
        <v>309</v>
      </c>
      <c r="B310" t="s">
        <v>407</v>
      </c>
      <c r="C310">
        <v>-0.151763337777089</v>
      </c>
      <c r="D310">
        <v>0.71308493984182697</v>
      </c>
      <c r="E310">
        <v>-0.21282645207841999</v>
      </c>
      <c r="F310">
        <v>0.83146233060070496</v>
      </c>
      <c r="G310">
        <v>-0.15759553020238401</v>
      </c>
      <c r="H310">
        <v>0.71309362524490105</v>
      </c>
      <c r="I310">
        <v>-0.22100257893661601</v>
      </c>
      <c r="J310">
        <v>0.82509042492639995</v>
      </c>
      <c r="K310">
        <v>-0.195351001766189</v>
      </c>
      <c r="L310">
        <v>0.71303237706658795</v>
      </c>
      <c r="M310">
        <v>-0.273972133733762</v>
      </c>
      <c r="N310">
        <v>0.78410603665154699</v>
      </c>
      <c r="O310">
        <v>-0.45175672949696299</v>
      </c>
      <c r="P310">
        <v>0.71282150036373604</v>
      </c>
      <c r="Q310">
        <v>-0.63375856265059605</v>
      </c>
      <c r="R310">
        <v>0.52623839958005802</v>
      </c>
      <c r="T310" t="str">
        <f t="shared" si="16"/>
        <v/>
      </c>
      <c r="U310" t="str">
        <f t="shared" si="17"/>
        <v/>
      </c>
      <c r="V310" t="str">
        <f t="shared" si="18"/>
        <v/>
      </c>
      <c r="W310" t="str">
        <f t="shared" si="19"/>
        <v/>
      </c>
    </row>
    <row r="311" spans="1:23" x14ac:dyDescent="0.25">
      <c r="A311">
        <v>310</v>
      </c>
      <c r="B311" t="s">
        <v>408</v>
      </c>
      <c r="C311">
        <v>-12.1770862436366</v>
      </c>
      <c r="D311">
        <v>175.149866748401</v>
      </c>
      <c r="E311">
        <v>-6.9523811063634505E-2</v>
      </c>
      <c r="F311">
        <v>0.94457268001900097</v>
      </c>
      <c r="G311">
        <v>-12.181951237120501</v>
      </c>
      <c r="H311">
        <v>175.117792094923</v>
      </c>
      <c r="I311">
        <v>-6.95643263393661E-2</v>
      </c>
      <c r="J311">
        <v>0.94454043158318901</v>
      </c>
      <c r="K311">
        <v>-12.2211892922162</v>
      </c>
      <c r="L311">
        <v>175.315653754717</v>
      </c>
      <c r="M311">
        <v>-6.9709629633613907E-2</v>
      </c>
      <c r="N311">
        <v>0.94442477709058303</v>
      </c>
      <c r="O311">
        <v>-12.4909954961356</v>
      </c>
      <c r="P311">
        <v>176.45673741899901</v>
      </c>
      <c r="Q311">
        <v>-7.0787863806387297E-2</v>
      </c>
      <c r="R311">
        <v>0.94356659087300698</v>
      </c>
      <c r="T311" t="str">
        <f t="shared" si="16"/>
        <v/>
      </c>
      <c r="U311" t="str">
        <f t="shared" si="17"/>
        <v/>
      </c>
      <c r="V311" t="str">
        <f t="shared" si="18"/>
        <v/>
      </c>
      <c r="W311" t="str">
        <f t="shared" si="19"/>
        <v/>
      </c>
    </row>
    <row r="312" spans="1:23" x14ac:dyDescent="0.25">
      <c r="A312">
        <v>311</v>
      </c>
      <c r="B312" t="s">
        <v>409</v>
      </c>
      <c r="C312">
        <v>0.79479878797409098</v>
      </c>
      <c r="D312">
        <v>0.45692783845643198</v>
      </c>
      <c r="E312">
        <v>1.7394405004060101</v>
      </c>
      <c r="F312">
        <v>8.1957309521305199E-2</v>
      </c>
      <c r="G312">
        <v>0.78964905615040404</v>
      </c>
      <c r="H312">
        <v>0.45694219710985201</v>
      </c>
      <c r="I312">
        <v>1.72811585610809</v>
      </c>
      <c r="J312">
        <v>8.3967455293935594E-2</v>
      </c>
      <c r="K312">
        <v>0.75224716275713799</v>
      </c>
      <c r="L312">
        <v>0.45684033470073399</v>
      </c>
      <c r="M312">
        <v>1.6466303555484401</v>
      </c>
      <c r="N312">
        <v>9.9634047110956594E-2</v>
      </c>
      <c r="O312">
        <v>0.49385385767328399</v>
      </c>
      <c r="P312">
        <v>0.45644265822514202</v>
      </c>
      <c r="Q312">
        <v>1.0819625395961301</v>
      </c>
      <c r="R312">
        <v>0.27926917363738302</v>
      </c>
      <c r="T312" t="str">
        <f t="shared" si="16"/>
        <v>^</v>
      </c>
      <c r="U312" t="str">
        <f t="shared" si="17"/>
        <v>^</v>
      </c>
      <c r="V312" t="str">
        <f t="shared" si="18"/>
        <v>^</v>
      </c>
      <c r="W312" t="str">
        <f t="shared" si="19"/>
        <v/>
      </c>
    </row>
    <row r="313" spans="1:23" x14ac:dyDescent="0.25">
      <c r="A313">
        <v>312</v>
      </c>
      <c r="B313" t="s">
        <v>410</v>
      </c>
      <c r="C313">
        <v>0.82361215459085801</v>
      </c>
      <c r="D313">
        <v>0.45714971579229602</v>
      </c>
      <c r="E313">
        <v>1.8016245578616199</v>
      </c>
      <c r="F313">
        <v>7.1604494828231502E-2</v>
      </c>
      <c r="G313">
        <v>0.81893495809396299</v>
      </c>
      <c r="H313">
        <v>0.457169123422135</v>
      </c>
      <c r="I313">
        <v>1.7913172962422199</v>
      </c>
      <c r="J313">
        <v>7.3242392102496195E-2</v>
      </c>
      <c r="K313">
        <v>0.77993139094755803</v>
      </c>
      <c r="L313">
        <v>0.45706112581988101</v>
      </c>
      <c r="M313">
        <v>1.7064050011877701</v>
      </c>
      <c r="N313">
        <v>8.7932700105716702E-2</v>
      </c>
      <c r="O313">
        <v>0.52221481738021602</v>
      </c>
      <c r="P313">
        <v>0.45665055306827301</v>
      </c>
      <c r="Q313">
        <v>1.1435764478361199</v>
      </c>
      <c r="R313">
        <v>0.25279933376359198</v>
      </c>
      <c r="T313" t="str">
        <f t="shared" si="16"/>
        <v>^</v>
      </c>
      <c r="U313" t="str">
        <f t="shared" si="17"/>
        <v>^</v>
      </c>
      <c r="V313" t="str">
        <f t="shared" si="18"/>
        <v>^</v>
      </c>
      <c r="W313" t="str">
        <f t="shared" si="19"/>
        <v/>
      </c>
    </row>
    <row r="314" spans="1:23" x14ac:dyDescent="0.25">
      <c r="A314">
        <v>313</v>
      </c>
      <c r="B314" t="s">
        <v>411</v>
      </c>
      <c r="C314">
        <v>0.33488626946194899</v>
      </c>
      <c r="D314">
        <v>0.58514184363241895</v>
      </c>
      <c r="E314">
        <v>0.57231639320656902</v>
      </c>
      <c r="F314">
        <v>0.56710764571940597</v>
      </c>
      <c r="G314">
        <v>0.33066755510269402</v>
      </c>
      <c r="H314">
        <v>0.58515932874780197</v>
      </c>
      <c r="I314">
        <v>0.56508977787348702</v>
      </c>
      <c r="J314">
        <v>0.57201270098376</v>
      </c>
      <c r="K314">
        <v>0.29099014906361698</v>
      </c>
      <c r="L314">
        <v>0.585068401847474</v>
      </c>
      <c r="M314">
        <v>0.49736090369050201</v>
      </c>
      <c r="N314">
        <v>0.61893457047879197</v>
      </c>
      <c r="O314">
        <v>3.2256915188619999E-2</v>
      </c>
      <c r="P314">
        <v>0.58478027675999</v>
      </c>
      <c r="Q314">
        <v>5.51607440786843E-2</v>
      </c>
      <c r="R314">
        <v>0.95601040298176099</v>
      </c>
      <c r="T314" t="str">
        <f t="shared" si="16"/>
        <v/>
      </c>
      <c r="U314" t="str">
        <f t="shared" si="17"/>
        <v/>
      </c>
      <c r="V314" t="str">
        <f t="shared" si="18"/>
        <v/>
      </c>
      <c r="W314" t="str">
        <f t="shared" si="19"/>
        <v/>
      </c>
    </row>
    <row r="315" spans="1:23" x14ac:dyDescent="0.25">
      <c r="A315">
        <v>314</v>
      </c>
      <c r="B315" t="s">
        <v>412</v>
      </c>
      <c r="C315">
        <v>1.2381277670616</v>
      </c>
      <c r="D315">
        <v>0.39016758539831398</v>
      </c>
      <c r="E315">
        <v>3.1733229858078</v>
      </c>
      <c r="F315">
        <v>1.5070476849018599E-3</v>
      </c>
      <c r="G315">
        <v>1.23526446649427</v>
      </c>
      <c r="H315">
        <v>0.39018387745087901</v>
      </c>
      <c r="I315">
        <v>3.1658521478755399</v>
      </c>
      <c r="J315">
        <v>1.54629368213739E-3</v>
      </c>
      <c r="K315">
        <v>1.1957757414731101</v>
      </c>
      <c r="L315">
        <v>0.390048352611232</v>
      </c>
      <c r="M315">
        <v>3.06571155465168</v>
      </c>
      <c r="N315">
        <v>2.1715269441993199E-3</v>
      </c>
      <c r="O315">
        <v>0.93140216217512395</v>
      </c>
      <c r="P315">
        <v>0.38961109060124199</v>
      </c>
      <c r="Q315">
        <v>2.39059458173482</v>
      </c>
      <c r="R315">
        <v>1.68211159085307E-2</v>
      </c>
      <c r="T315" t="str">
        <f t="shared" si="16"/>
        <v>**</v>
      </c>
      <c r="U315" t="str">
        <f t="shared" si="17"/>
        <v>**</v>
      </c>
      <c r="V315" t="str">
        <f t="shared" si="18"/>
        <v>**</v>
      </c>
      <c r="W315" t="str">
        <f t="shared" si="19"/>
        <v>*</v>
      </c>
    </row>
    <row r="316" spans="1:23" x14ac:dyDescent="0.25">
      <c r="A316">
        <v>315</v>
      </c>
      <c r="B316" t="s">
        <v>413</v>
      </c>
      <c r="C316">
        <v>1.12807710365959</v>
      </c>
      <c r="D316">
        <v>0.41990669553703902</v>
      </c>
      <c r="E316">
        <v>2.6864946800070202</v>
      </c>
      <c r="F316">
        <v>7.2206098049564602E-3</v>
      </c>
      <c r="G316">
        <v>1.1258625970963001</v>
      </c>
      <c r="H316">
        <v>0.41991970655670902</v>
      </c>
      <c r="I316">
        <v>2.6811377973380499</v>
      </c>
      <c r="J316">
        <v>7.3372295682107803E-3</v>
      </c>
      <c r="K316">
        <v>1.09037667085921</v>
      </c>
      <c r="L316">
        <v>0.41979153053706503</v>
      </c>
      <c r="M316">
        <v>2.5974241773392301</v>
      </c>
      <c r="N316">
        <v>9.3925854484735605E-3</v>
      </c>
      <c r="O316">
        <v>0.82165805805939496</v>
      </c>
      <c r="P316">
        <v>0.41938120404161899</v>
      </c>
      <c r="Q316">
        <v>1.9592152679733701</v>
      </c>
      <c r="R316">
        <v>5.0087581821412097E-2</v>
      </c>
      <c r="T316" t="str">
        <f t="shared" si="16"/>
        <v>**</v>
      </c>
      <c r="U316" t="str">
        <f t="shared" si="17"/>
        <v>**</v>
      </c>
      <c r="V316" t="str">
        <f t="shared" si="18"/>
        <v>**</v>
      </c>
      <c r="W316" t="str">
        <f t="shared" si="19"/>
        <v>^</v>
      </c>
    </row>
    <row r="317" spans="1:23" x14ac:dyDescent="0.25">
      <c r="A317">
        <v>316</v>
      </c>
      <c r="B317" t="s">
        <v>414</v>
      </c>
      <c r="C317">
        <v>0.74749739546035399</v>
      </c>
      <c r="D317">
        <v>0.50975211212343297</v>
      </c>
      <c r="E317">
        <v>1.46639391516509</v>
      </c>
      <c r="F317">
        <v>0.142541003079864</v>
      </c>
      <c r="G317">
        <v>0.74522812385245796</v>
      </c>
      <c r="H317">
        <v>0.50976189054275201</v>
      </c>
      <c r="I317">
        <v>1.4619141557620201</v>
      </c>
      <c r="J317">
        <v>0.14376473534711701</v>
      </c>
      <c r="K317">
        <v>0.71327794479163198</v>
      </c>
      <c r="L317">
        <v>0.50965601735122801</v>
      </c>
      <c r="M317">
        <v>1.3995281533193</v>
      </c>
      <c r="N317">
        <v>0.161654661957219</v>
      </c>
      <c r="O317">
        <v>0.442286049083012</v>
      </c>
      <c r="P317">
        <v>0.50931647835279803</v>
      </c>
      <c r="Q317">
        <v>0.86839139882814598</v>
      </c>
      <c r="R317">
        <v>0.38518010186893997</v>
      </c>
      <c r="T317" t="str">
        <f t="shared" si="16"/>
        <v/>
      </c>
      <c r="U317" t="str">
        <f t="shared" si="17"/>
        <v/>
      </c>
      <c r="V317" t="str">
        <f t="shared" si="18"/>
        <v/>
      </c>
      <c r="W317" t="str">
        <f t="shared" si="19"/>
        <v/>
      </c>
    </row>
    <row r="318" spans="1:23" x14ac:dyDescent="0.25">
      <c r="A318">
        <v>317</v>
      </c>
      <c r="B318" t="s">
        <v>415</v>
      </c>
      <c r="C318">
        <v>0.48089838711760702</v>
      </c>
      <c r="D318">
        <v>0.58593482438927902</v>
      </c>
      <c r="E318">
        <v>0.82073699514079601</v>
      </c>
      <c r="F318">
        <v>0.41179609331487499</v>
      </c>
      <c r="G318">
        <v>0.47908385710809598</v>
      </c>
      <c r="H318">
        <v>0.58594310926884596</v>
      </c>
      <c r="I318">
        <v>0.81762862218127097</v>
      </c>
      <c r="J318">
        <v>0.41356927891511602</v>
      </c>
      <c r="K318">
        <v>0.44888754398187097</v>
      </c>
      <c r="L318">
        <v>0.58584614693982395</v>
      </c>
      <c r="M318">
        <v>0.76622086929587496</v>
      </c>
      <c r="N318">
        <v>0.44354489284918103</v>
      </c>
      <c r="O318">
        <v>0.174777874342564</v>
      </c>
      <c r="P318">
        <v>0.58556818858370896</v>
      </c>
      <c r="Q318">
        <v>0.29847569890245002</v>
      </c>
      <c r="R318">
        <v>0.76534012078928304</v>
      </c>
      <c r="T318" t="str">
        <f t="shared" si="16"/>
        <v/>
      </c>
      <c r="U318" t="str">
        <f t="shared" si="17"/>
        <v/>
      </c>
      <c r="V318" t="str">
        <f t="shared" si="18"/>
        <v/>
      </c>
      <c r="W318" t="str">
        <f t="shared" si="19"/>
        <v/>
      </c>
    </row>
    <row r="319" spans="1:23" x14ac:dyDescent="0.25">
      <c r="A319">
        <v>318</v>
      </c>
      <c r="B319" t="s">
        <v>416</v>
      </c>
      <c r="C319">
        <v>-12.1510256337599</v>
      </c>
      <c r="D319">
        <v>193.80389087875</v>
      </c>
      <c r="E319">
        <v>-6.2697531915713603E-2</v>
      </c>
      <c r="F319">
        <v>0.95000736277475994</v>
      </c>
      <c r="G319">
        <v>-12.152937943096299</v>
      </c>
      <c r="H319">
        <v>193.762283160349</v>
      </c>
      <c r="I319">
        <v>-6.2720864684687599E-2</v>
      </c>
      <c r="J319">
        <v>0.94998878248754004</v>
      </c>
      <c r="K319">
        <v>-12.1819337008912</v>
      </c>
      <c r="L319">
        <v>193.96268304062301</v>
      </c>
      <c r="M319">
        <v>-6.2805553676218095E-2</v>
      </c>
      <c r="N319">
        <v>0.949921343408343</v>
      </c>
      <c r="O319">
        <v>-12.4694811740153</v>
      </c>
      <c r="P319">
        <v>195.134252556446</v>
      </c>
      <c r="Q319">
        <v>-6.3902062352729397E-2</v>
      </c>
      <c r="R319">
        <v>0.94904821011737495</v>
      </c>
      <c r="T319" t="str">
        <f t="shared" si="16"/>
        <v/>
      </c>
      <c r="U319" t="str">
        <f t="shared" si="17"/>
        <v/>
      </c>
      <c r="V319" t="str">
        <f t="shared" si="18"/>
        <v/>
      </c>
      <c r="W319" t="str">
        <f t="shared" si="19"/>
        <v/>
      </c>
    </row>
    <row r="320" spans="1:23" x14ac:dyDescent="0.25">
      <c r="A320">
        <v>319</v>
      </c>
      <c r="B320" t="s">
        <v>417</v>
      </c>
      <c r="C320">
        <v>-12.151025633759801</v>
      </c>
      <c r="D320">
        <v>193.80389087874499</v>
      </c>
      <c r="E320">
        <v>-6.2697531915715005E-2</v>
      </c>
      <c r="F320">
        <v>0.95000736277475895</v>
      </c>
      <c r="G320">
        <v>-12.152937943096299</v>
      </c>
      <c r="H320">
        <v>193.76228316034801</v>
      </c>
      <c r="I320">
        <v>-6.2720864684687599E-2</v>
      </c>
      <c r="J320">
        <v>0.94998878248754004</v>
      </c>
      <c r="K320">
        <v>-12.181933700891101</v>
      </c>
      <c r="L320">
        <v>193.96268304062099</v>
      </c>
      <c r="M320">
        <v>-6.2805553676218706E-2</v>
      </c>
      <c r="N320">
        <v>0.949921343408343</v>
      </c>
      <c r="O320">
        <v>-12.4694811740153</v>
      </c>
      <c r="P320">
        <v>195.13425255645299</v>
      </c>
      <c r="Q320">
        <v>-6.3902062352727398E-2</v>
      </c>
      <c r="R320">
        <v>0.94904821011737694</v>
      </c>
      <c r="T320" t="str">
        <f t="shared" si="16"/>
        <v/>
      </c>
      <c r="U320" t="str">
        <f t="shared" si="17"/>
        <v/>
      </c>
      <c r="V320" t="str">
        <f t="shared" si="18"/>
        <v/>
      </c>
      <c r="W320" t="str">
        <f t="shared" si="19"/>
        <v/>
      </c>
    </row>
    <row r="321" spans="1:23" x14ac:dyDescent="0.25">
      <c r="A321">
        <v>320</v>
      </c>
      <c r="B321" t="s">
        <v>418</v>
      </c>
      <c r="C321">
        <v>1.64864954203587</v>
      </c>
      <c r="D321">
        <v>0.348719385711803</v>
      </c>
      <c r="E321">
        <v>4.72772552828018</v>
      </c>
      <c r="F321" s="1">
        <v>2.2704881443405999E-6</v>
      </c>
      <c r="G321">
        <v>1.6463938941459599</v>
      </c>
      <c r="H321">
        <v>0.348729706930272</v>
      </c>
      <c r="I321">
        <v>4.7211174196729697</v>
      </c>
      <c r="J321" s="1">
        <v>2.3455247699709299E-6</v>
      </c>
      <c r="K321">
        <v>1.6186915491084299</v>
      </c>
      <c r="L321">
        <v>0.348604123772004</v>
      </c>
      <c r="M321">
        <v>4.6433516953089704</v>
      </c>
      <c r="N321" s="1">
        <v>3.4280208356357799E-6</v>
      </c>
      <c r="O321">
        <v>1.34072684526255</v>
      </c>
      <c r="P321">
        <v>0.34810520258841798</v>
      </c>
      <c r="Q321">
        <v>3.8514990160826699</v>
      </c>
      <c r="R321">
        <v>1.1739700187648E-4</v>
      </c>
      <c r="T321" t="str">
        <f t="shared" si="16"/>
        <v>***</v>
      </c>
      <c r="U321" t="str">
        <f t="shared" si="17"/>
        <v>***</v>
      </c>
      <c r="V321" t="str">
        <f t="shared" si="18"/>
        <v>***</v>
      </c>
      <c r="W321" t="str">
        <f t="shared" si="19"/>
        <v>***</v>
      </c>
    </row>
    <row r="322" spans="1:23" x14ac:dyDescent="0.25">
      <c r="A322">
        <v>321</v>
      </c>
      <c r="B322" t="s">
        <v>419</v>
      </c>
      <c r="C322">
        <v>1.12147262847981</v>
      </c>
      <c r="D322">
        <v>0.45909808903592803</v>
      </c>
      <c r="E322">
        <v>2.4427734622786699</v>
      </c>
      <c r="F322">
        <v>1.4574882876624101E-2</v>
      </c>
      <c r="G322">
        <v>1.1210502018408299</v>
      </c>
      <c r="H322">
        <v>0.45910474961457398</v>
      </c>
      <c r="I322">
        <v>2.44181791362857</v>
      </c>
      <c r="J322">
        <v>1.4613515241783301E-2</v>
      </c>
      <c r="K322">
        <v>1.08691692934596</v>
      </c>
      <c r="L322">
        <v>0.459041398996056</v>
      </c>
      <c r="M322">
        <v>2.3677971784747398</v>
      </c>
      <c r="N322">
        <v>1.78943425749656E-2</v>
      </c>
      <c r="O322">
        <v>0.80691099750914597</v>
      </c>
      <c r="P322">
        <v>0.458659417313035</v>
      </c>
      <c r="Q322">
        <v>1.75928143422035</v>
      </c>
      <c r="R322">
        <v>7.8529718422026995E-2</v>
      </c>
      <c r="T322" t="str">
        <f t="shared" si="16"/>
        <v>*</v>
      </c>
      <c r="U322" t="str">
        <f t="shared" si="17"/>
        <v>*</v>
      </c>
      <c r="V322" t="str">
        <f t="shared" si="18"/>
        <v>*</v>
      </c>
      <c r="W322" t="str">
        <f t="shared" si="19"/>
        <v>^</v>
      </c>
    </row>
    <row r="323" spans="1:23" x14ac:dyDescent="0.25">
      <c r="A323">
        <v>322</v>
      </c>
      <c r="B323" t="s">
        <v>420</v>
      </c>
      <c r="C323">
        <v>-0.47777954156317398</v>
      </c>
      <c r="D323">
        <v>1.00526888800275</v>
      </c>
      <c r="E323">
        <v>-0.47527536887411098</v>
      </c>
      <c r="F323">
        <v>0.63459071289317803</v>
      </c>
      <c r="G323">
        <v>-0.47894987935716199</v>
      </c>
      <c r="H323">
        <v>1.00527066393661</v>
      </c>
      <c r="I323">
        <v>-0.47643873092009797</v>
      </c>
      <c r="J323">
        <v>0.63376184727129603</v>
      </c>
      <c r="K323">
        <v>-0.51699249877112996</v>
      </c>
      <c r="L323">
        <v>1.0052429070078599</v>
      </c>
      <c r="M323">
        <v>-0.51429609218529904</v>
      </c>
      <c r="N323">
        <v>0.60704499344317997</v>
      </c>
      <c r="O323">
        <v>-0.79177424746316205</v>
      </c>
      <c r="P323">
        <v>1.0051393592134801</v>
      </c>
      <c r="Q323">
        <v>-0.78772584140245105</v>
      </c>
      <c r="R323">
        <v>0.43085708675283801</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421</v>
      </c>
      <c r="C324">
        <v>1.3673766436161301</v>
      </c>
      <c r="D324">
        <v>0.42183057264797202</v>
      </c>
      <c r="E324">
        <v>3.24153044439774</v>
      </c>
      <c r="F324">
        <v>1.1888973452997701E-3</v>
      </c>
      <c r="G324">
        <v>1.3659577507387901</v>
      </c>
      <c r="H324">
        <v>0.42183951817027299</v>
      </c>
      <c r="I324">
        <v>3.2380981200235199</v>
      </c>
      <c r="J324">
        <v>1.20329417450132E-3</v>
      </c>
      <c r="K324">
        <v>1.3262480983590501</v>
      </c>
      <c r="L324">
        <v>0.42176965854434301</v>
      </c>
      <c r="M324">
        <v>3.1444843684022801</v>
      </c>
      <c r="N324">
        <v>1.6637979983914E-3</v>
      </c>
      <c r="O324">
        <v>1.0502572136641499</v>
      </c>
      <c r="P324">
        <v>0.42132140420445402</v>
      </c>
      <c r="Q324">
        <v>2.4927696603671601</v>
      </c>
      <c r="R324">
        <v>1.2675104263034901E-2</v>
      </c>
      <c r="T324" t="str">
        <f t="shared" si="20"/>
        <v>**</v>
      </c>
      <c r="U324" t="str">
        <f t="shared" si="21"/>
        <v>**</v>
      </c>
      <c r="V324" t="str">
        <f t="shared" si="22"/>
        <v>**</v>
      </c>
      <c r="W324" t="str">
        <f t="shared" si="23"/>
        <v>*</v>
      </c>
    </row>
    <row r="325" spans="1:23" x14ac:dyDescent="0.25">
      <c r="A325">
        <v>324</v>
      </c>
      <c r="B325" t="s">
        <v>422</v>
      </c>
      <c r="C325">
        <v>0.70202037132648498</v>
      </c>
      <c r="D325">
        <v>0.58719485268702998</v>
      </c>
      <c r="E325">
        <v>1.19554925952434</v>
      </c>
      <c r="F325">
        <v>0.23187250239098001</v>
      </c>
      <c r="G325">
        <v>0.70288749606046697</v>
      </c>
      <c r="H325">
        <v>0.58719595242983502</v>
      </c>
      <c r="I325">
        <v>1.19702374165199</v>
      </c>
      <c r="J325">
        <v>0.23129730107291799</v>
      </c>
      <c r="K325">
        <v>0.66565997147179701</v>
      </c>
      <c r="L325">
        <v>0.587144718350046</v>
      </c>
      <c r="M325">
        <v>1.1337238514933601</v>
      </c>
      <c r="N325">
        <v>0.25691040145451199</v>
      </c>
      <c r="O325">
        <v>0.38540698854563699</v>
      </c>
      <c r="P325">
        <v>0.58684299584456801</v>
      </c>
      <c r="Q325">
        <v>0.65674633807458205</v>
      </c>
      <c r="R325">
        <v>0.51134403380680904</v>
      </c>
      <c r="T325" t="str">
        <f t="shared" si="20"/>
        <v/>
      </c>
      <c r="U325" t="str">
        <f t="shared" si="21"/>
        <v/>
      </c>
      <c r="V325" t="str">
        <f t="shared" si="22"/>
        <v/>
      </c>
      <c r="W325" t="str">
        <f t="shared" si="23"/>
        <v/>
      </c>
    </row>
    <row r="326" spans="1:23" x14ac:dyDescent="0.25">
      <c r="A326">
        <v>325</v>
      </c>
      <c r="B326" t="s">
        <v>423</v>
      </c>
      <c r="C326">
        <v>1.25271661237003</v>
      </c>
      <c r="D326">
        <v>0.46033416112568598</v>
      </c>
      <c r="E326">
        <v>2.7213201151673898</v>
      </c>
      <c r="F326">
        <v>6.5021762544893403E-3</v>
      </c>
      <c r="G326">
        <v>1.2536192048263699</v>
      </c>
      <c r="H326">
        <v>0.46033626051727999</v>
      </c>
      <c r="I326">
        <v>2.7232684286431899</v>
      </c>
      <c r="J326">
        <v>6.4639513977865501E-3</v>
      </c>
      <c r="K326">
        <v>1.21808372031045</v>
      </c>
      <c r="L326">
        <v>0.46027648885003303</v>
      </c>
      <c r="M326">
        <v>2.6464174247825398</v>
      </c>
      <c r="N326">
        <v>8.1349363676045394E-3</v>
      </c>
      <c r="O326">
        <v>0.939191176897618</v>
      </c>
      <c r="P326">
        <v>0.459853756152176</v>
      </c>
      <c r="Q326">
        <v>2.0423692626897201</v>
      </c>
      <c r="R326">
        <v>4.1114916332935098E-2</v>
      </c>
      <c r="T326" t="str">
        <f t="shared" si="20"/>
        <v>**</v>
      </c>
      <c r="U326" t="str">
        <f t="shared" si="21"/>
        <v>**</v>
      </c>
      <c r="V326" t="str">
        <f t="shared" si="22"/>
        <v>**</v>
      </c>
      <c r="W326" t="str">
        <f t="shared" si="23"/>
        <v>*</v>
      </c>
    </row>
    <row r="327" spans="1:23" x14ac:dyDescent="0.25">
      <c r="A327">
        <v>326</v>
      </c>
      <c r="B327" t="s">
        <v>424</v>
      </c>
      <c r="C327">
        <v>1.6653635032812999</v>
      </c>
      <c r="D327">
        <v>0.39416548734013102</v>
      </c>
      <c r="E327">
        <v>4.2250363280644896</v>
      </c>
      <c r="F327" s="1">
        <v>2.3890223595261999E-5</v>
      </c>
      <c r="G327">
        <v>1.66587020157999</v>
      </c>
      <c r="H327">
        <v>0.39418023828293702</v>
      </c>
      <c r="I327">
        <v>4.2261636677591499</v>
      </c>
      <c r="J327" s="1">
        <v>2.3770912654685401E-5</v>
      </c>
      <c r="K327">
        <v>1.62994655815543</v>
      </c>
      <c r="L327">
        <v>0.394110548100576</v>
      </c>
      <c r="M327">
        <v>4.1357597912844302</v>
      </c>
      <c r="N327" s="1">
        <v>3.5378211639050698E-5</v>
      </c>
      <c r="O327">
        <v>1.3449882214971001</v>
      </c>
      <c r="P327">
        <v>0.393599696310797</v>
      </c>
      <c r="Q327">
        <v>3.4171475082517699</v>
      </c>
      <c r="R327">
        <v>6.32809823197871E-4</v>
      </c>
      <c r="T327" t="str">
        <f t="shared" si="20"/>
        <v>***</v>
      </c>
      <c r="U327" t="str">
        <f t="shared" si="21"/>
        <v>***</v>
      </c>
      <c r="V327" t="str">
        <f t="shared" si="22"/>
        <v>***</v>
      </c>
      <c r="W327" t="str">
        <f t="shared" si="23"/>
        <v>***</v>
      </c>
    </row>
    <row r="328" spans="1:23" x14ac:dyDescent="0.25">
      <c r="A328">
        <v>327</v>
      </c>
      <c r="B328" t="s">
        <v>425</v>
      </c>
      <c r="C328">
        <v>0.85755482295452401</v>
      </c>
      <c r="D328">
        <v>0.58829231859157005</v>
      </c>
      <c r="E328">
        <v>1.45770188706117</v>
      </c>
      <c r="F328">
        <v>0.14492273159642199</v>
      </c>
      <c r="G328">
        <v>0.85772654489567102</v>
      </c>
      <c r="H328">
        <v>0.58829757134580796</v>
      </c>
      <c r="I328">
        <v>1.4579807680210399</v>
      </c>
      <c r="J328">
        <v>0.14484584412010701</v>
      </c>
      <c r="K328">
        <v>0.82288435488384004</v>
      </c>
      <c r="L328">
        <v>0.58824402113609797</v>
      </c>
      <c r="M328">
        <v>1.39888264957555</v>
      </c>
      <c r="N328">
        <v>0.161848176331673</v>
      </c>
      <c r="O328">
        <v>0.53014640907125599</v>
      </c>
      <c r="P328">
        <v>0.58795683276023303</v>
      </c>
      <c r="Q328">
        <v>0.90167573456442596</v>
      </c>
      <c r="R328">
        <v>0.36722914674311302</v>
      </c>
      <c r="T328" t="str">
        <f t="shared" si="20"/>
        <v/>
      </c>
      <c r="U328" t="str">
        <f t="shared" si="21"/>
        <v/>
      </c>
      <c r="V328" t="str">
        <f t="shared" si="22"/>
        <v/>
      </c>
      <c r="W328" t="str">
        <f t="shared" si="23"/>
        <v/>
      </c>
    </row>
    <row r="329" spans="1:23" x14ac:dyDescent="0.25">
      <c r="A329">
        <v>328</v>
      </c>
      <c r="B329" t="s">
        <v>426</v>
      </c>
      <c r="C329">
        <v>-0.234010218799902</v>
      </c>
      <c r="D329">
        <v>1.0062631320025099</v>
      </c>
      <c r="E329">
        <v>-0.232553704252497</v>
      </c>
      <c r="F329">
        <v>0.81610798031975595</v>
      </c>
      <c r="G329">
        <v>-0.23336999804492201</v>
      </c>
      <c r="H329">
        <v>1.00626298259228</v>
      </c>
      <c r="I329">
        <v>-0.23191750276227699</v>
      </c>
      <c r="J329">
        <v>0.816602089875481</v>
      </c>
      <c r="K329">
        <v>-0.27004742271440502</v>
      </c>
      <c r="L329">
        <v>1.00624417576389</v>
      </c>
      <c r="M329">
        <v>-0.26837166288132602</v>
      </c>
      <c r="N329">
        <v>0.78841324944965596</v>
      </c>
      <c r="O329">
        <v>-0.55893658461934204</v>
      </c>
      <c r="P329">
        <v>1.00614739450928</v>
      </c>
      <c r="Q329">
        <v>-0.55552157434343896</v>
      </c>
      <c r="R329">
        <v>0.57853795755640702</v>
      </c>
      <c r="T329" t="str">
        <f t="shared" si="20"/>
        <v/>
      </c>
      <c r="U329" t="str">
        <f t="shared" si="21"/>
        <v/>
      </c>
      <c r="V329" t="str">
        <f t="shared" si="22"/>
        <v/>
      </c>
      <c r="W329" t="str">
        <f t="shared" si="23"/>
        <v/>
      </c>
    </row>
    <row r="330" spans="1:23" x14ac:dyDescent="0.25">
      <c r="A330">
        <v>329</v>
      </c>
      <c r="B330" t="s">
        <v>427</v>
      </c>
      <c r="C330">
        <v>0.89254593595727605</v>
      </c>
      <c r="D330">
        <v>0.58862141436334403</v>
      </c>
      <c r="E330">
        <v>1.51633276360266</v>
      </c>
      <c r="F330">
        <v>0.129435231027586</v>
      </c>
      <c r="G330">
        <v>0.89320558393996397</v>
      </c>
      <c r="H330">
        <v>0.58862466247830003</v>
      </c>
      <c r="I330">
        <v>1.5174450560383901</v>
      </c>
      <c r="J330">
        <v>0.12915435562774499</v>
      </c>
      <c r="K330">
        <v>0.85708783119012799</v>
      </c>
      <c r="L330">
        <v>0.58858591878135802</v>
      </c>
      <c r="M330">
        <v>1.4561813387664699</v>
      </c>
      <c r="N330">
        <v>0.145342496832292</v>
      </c>
      <c r="O330">
        <v>0.56831378443635605</v>
      </c>
      <c r="P330">
        <v>0.58830310589180801</v>
      </c>
      <c r="Q330">
        <v>0.96602207050199096</v>
      </c>
      <c r="R330">
        <v>0.33403313731510398</v>
      </c>
      <c r="T330" t="str">
        <f t="shared" si="20"/>
        <v/>
      </c>
      <c r="U330" t="str">
        <f t="shared" si="21"/>
        <v/>
      </c>
      <c r="V330" t="str">
        <f t="shared" si="22"/>
        <v/>
      </c>
      <c r="W330" t="str">
        <f t="shared" si="23"/>
        <v/>
      </c>
    </row>
    <row r="331" spans="1:23" x14ac:dyDescent="0.25">
      <c r="A331">
        <v>330</v>
      </c>
      <c r="B331" t="s">
        <v>428</v>
      </c>
      <c r="C331">
        <v>-11.495751773474099</v>
      </c>
      <c r="D331">
        <v>1655.77707888389</v>
      </c>
      <c r="E331">
        <v>-6.9428136915768296E-3</v>
      </c>
      <c r="F331">
        <v>0.99446048065025905</v>
      </c>
      <c r="G331">
        <v>-11.4942820974646</v>
      </c>
      <c r="H331">
        <v>1649.09783569345</v>
      </c>
      <c r="I331">
        <v>-6.9700425582277402E-3</v>
      </c>
      <c r="J331">
        <v>0.99443875568361295</v>
      </c>
      <c r="K331">
        <v>-11.525651867137499</v>
      </c>
      <c r="L331">
        <v>1643.70401911916</v>
      </c>
      <c r="M331">
        <v>-7.0119995650518201E-3</v>
      </c>
      <c r="N331">
        <v>0.99440527965372305</v>
      </c>
      <c r="O331">
        <v>-11.888563210569901</v>
      </c>
      <c r="P331">
        <v>1653.3844943147501</v>
      </c>
      <c r="Q331">
        <v>-7.1904407301806497E-3</v>
      </c>
      <c r="R331">
        <v>0.99426290779300597</v>
      </c>
      <c r="T331" t="str">
        <f t="shared" si="20"/>
        <v/>
      </c>
      <c r="U331" t="str">
        <f t="shared" si="21"/>
        <v/>
      </c>
      <c r="V331" t="str">
        <f t="shared" si="22"/>
        <v/>
      </c>
      <c r="W331" t="str">
        <f t="shared" si="23"/>
        <v/>
      </c>
    </row>
    <row r="332" spans="1:23" x14ac:dyDescent="0.25">
      <c r="A332">
        <v>331</v>
      </c>
      <c r="B332" t="s">
        <v>429</v>
      </c>
      <c r="C332">
        <v>-11.495751773474099</v>
      </c>
      <c r="D332">
        <v>1655.77707888389</v>
      </c>
      <c r="E332">
        <v>-6.9428136915768296E-3</v>
      </c>
      <c r="F332">
        <v>0.99446048065025905</v>
      </c>
      <c r="G332">
        <v>-11.4942820974646</v>
      </c>
      <c r="H332">
        <v>1649.09783569345</v>
      </c>
      <c r="I332">
        <v>-6.9700425582277402E-3</v>
      </c>
      <c r="J332">
        <v>0.99443875568361295</v>
      </c>
      <c r="K332">
        <v>-11.525651867137499</v>
      </c>
      <c r="L332">
        <v>1643.70401911917</v>
      </c>
      <c r="M332">
        <v>-7.0119995650518002E-3</v>
      </c>
      <c r="N332">
        <v>0.99440527965372305</v>
      </c>
      <c r="O332">
        <v>-11.888563210569901</v>
      </c>
      <c r="P332">
        <v>1653.3844943147601</v>
      </c>
      <c r="Q332">
        <v>-7.1904407301806202E-3</v>
      </c>
      <c r="R332">
        <v>0.99426290779300597</v>
      </c>
      <c r="T332" t="str">
        <f t="shared" si="20"/>
        <v/>
      </c>
      <c r="U332" t="str">
        <f t="shared" si="21"/>
        <v/>
      </c>
      <c r="V332" t="str">
        <f t="shared" si="22"/>
        <v/>
      </c>
      <c r="W332" t="str">
        <f t="shared" si="23"/>
        <v/>
      </c>
    </row>
    <row r="333" spans="1:23" x14ac:dyDescent="0.25">
      <c r="A333">
        <v>332</v>
      </c>
      <c r="B333" t="s">
        <v>430</v>
      </c>
      <c r="C333">
        <v>-11.495751773474099</v>
      </c>
      <c r="D333">
        <v>1655.77707888389</v>
      </c>
      <c r="E333">
        <v>-6.9428136915768201E-3</v>
      </c>
      <c r="F333">
        <v>0.99446048065025905</v>
      </c>
      <c r="G333">
        <v>-11.4942820974646</v>
      </c>
      <c r="H333">
        <v>1649.09783569345</v>
      </c>
      <c r="I333">
        <v>-6.9700425582277402E-3</v>
      </c>
      <c r="J333">
        <v>0.99443875568361295</v>
      </c>
      <c r="K333">
        <v>-11.525651867137499</v>
      </c>
      <c r="L333">
        <v>1643.70401911916</v>
      </c>
      <c r="M333">
        <v>-7.0119995650518201E-3</v>
      </c>
      <c r="N333">
        <v>0.99440527965372305</v>
      </c>
      <c r="O333">
        <v>-11.888563210569901</v>
      </c>
      <c r="P333">
        <v>1653.3844943147501</v>
      </c>
      <c r="Q333">
        <v>-7.1904407301806297E-3</v>
      </c>
      <c r="R333">
        <v>0.99426290779300597</v>
      </c>
      <c r="T333" t="str">
        <f t="shared" si="20"/>
        <v/>
      </c>
      <c r="U333" t="str">
        <f t="shared" si="21"/>
        <v/>
      </c>
      <c r="V333" t="str">
        <f t="shared" si="22"/>
        <v/>
      </c>
      <c r="W333" t="str">
        <f t="shared" si="23"/>
        <v/>
      </c>
    </row>
    <row r="334" spans="1:23" x14ac:dyDescent="0.25">
      <c r="A334">
        <v>333</v>
      </c>
      <c r="B334" t="s">
        <v>431</v>
      </c>
      <c r="C334">
        <v>-11.495751773474099</v>
      </c>
      <c r="D334">
        <v>1655.77707888389</v>
      </c>
      <c r="E334">
        <v>-6.9428136915768096E-3</v>
      </c>
      <c r="F334">
        <v>0.99446048065025905</v>
      </c>
      <c r="G334">
        <v>-11.4942820974646</v>
      </c>
      <c r="H334">
        <v>1649.0978356934399</v>
      </c>
      <c r="I334">
        <v>-6.9700425582277801E-3</v>
      </c>
      <c r="J334">
        <v>0.99443875568361295</v>
      </c>
      <c r="K334">
        <v>-11.525651867137499</v>
      </c>
      <c r="L334">
        <v>1643.70401911917</v>
      </c>
      <c r="M334">
        <v>-7.0119995650517802E-3</v>
      </c>
      <c r="N334">
        <v>0.99440527965372305</v>
      </c>
      <c r="O334">
        <v>-11.888563210569901</v>
      </c>
      <c r="P334">
        <v>1653.3844943147601</v>
      </c>
      <c r="Q334">
        <v>-7.1904407301806002E-3</v>
      </c>
      <c r="R334">
        <v>0.99426290779300597</v>
      </c>
      <c r="T334" t="str">
        <f t="shared" si="20"/>
        <v/>
      </c>
      <c r="U334" t="str">
        <f t="shared" si="21"/>
        <v/>
      </c>
      <c r="V334" t="str">
        <f t="shared" si="22"/>
        <v/>
      </c>
      <c r="W334" t="str">
        <f t="shared" si="23"/>
        <v/>
      </c>
    </row>
    <row r="335" spans="1:23" x14ac:dyDescent="0.25">
      <c r="A335">
        <v>334</v>
      </c>
      <c r="B335" t="s">
        <v>432</v>
      </c>
      <c r="C335">
        <v>-11.495751773474099</v>
      </c>
      <c r="D335">
        <v>1655.77707888388</v>
      </c>
      <c r="E335">
        <v>-6.94281369157684E-3</v>
      </c>
      <c r="F335">
        <v>0.99446048065025905</v>
      </c>
      <c r="G335">
        <v>-11.4942820974646</v>
      </c>
      <c r="H335">
        <v>1649.0978356934399</v>
      </c>
      <c r="I335">
        <v>-6.9700425582277497E-3</v>
      </c>
      <c r="J335">
        <v>0.99443875568361295</v>
      </c>
      <c r="K335">
        <v>-11.525651867137499</v>
      </c>
      <c r="L335">
        <v>1643.70401911916</v>
      </c>
      <c r="M335">
        <v>-7.0119995650518201E-3</v>
      </c>
      <c r="N335">
        <v>0.99440527965372305</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433</v>
      </c>
      <c r="C336">
        <v>-11.495751773474099</v>
      </c>
      <c r="D336">
        <v>1655.77707888388</v>
      </c>
      <c r="E336">
        <v>-6.94281369157684E-3</v>
      </c>
      <c r="F336">
        <v>0.99446048065025905</v>
      </c>
      <c r="G336">
        <v>-11.4942820974646</v>
      </c>
      <c r="H336">
        <v>1649.0978356934399</v>
      </c>
      <c r="I336">
        <v>-6.9700425582277497E-3</v>
      </c>
      <c r="J336">
        <v>0.99443875568361295</v>
      </c>
      <c r="K336">
        <v>-11.525651867137499</v>
      </c>
      <c r="L336">
        <v>1643.70401911917</v>
      </c>
      <c r="M336">
        <v>-7.0119995650518097E-3</v>
      </c>
      <c r="N336">
        <v>0.99440527965372305</v>
      </c>
      <c r="O336">
        <v>-11.888563210569901</v>
      </c>
      <c r="P336">
        <v>1653.3844943147601</v>
      </c>
      <c r="Q336">
        <v>-7.1904407301806002E-3</v>
      </c>
      <c r="R336">
        <v>0.99426290779300597</v>
      </c>
      <c r="T336" t="str">
        <f t="shared" si="20"/>
        <v/>
      </c>
      <c r="U336" t="str">
        <f t="shared" si="21"/>
        <v/>
      </c>
      <c r="V336" t="str">
        <f t="shared" si="22"/>
        <v/>
      </c>
      <c r="W336" t="str">
        <f t="shared" si="23"/>
        <v/>
      </c>
    </row>
    <row r="337" spans="1:23" x14ac:dyDescent="0.25">
      <c r="A337">
        <v>336</v>
      </c>
      <c r="B337" t="s">
        <v>434</v>
      </c>
      <c r="C337">
        <v>-11.495751773474099</v>
      </c>
      <c r="D337">
        <v>1655.77707888389</v>
      </c>
      <c r="E337">
        <v>-6.9428136915768096E-3</v>
      </c>
      <c r="F337">
        <v>0.99446048065025905</v>
      </c>
      <c r="G337">
        <v>-11.4942820974646</v>
      </c>
      <c r="H337">
        <v>1649.0978356934399</v>
      </c>
      <c r="I337">
        <v>-6.9700425582277696E-3</v>
      </c>
      <c r="J337">
        <v>0.99443875568361295</v>
      </c>
      <c r="K337">
        <v>-11.525651867137499</v>
      </c>
      <c r="L337">
        <v>1643.70401911916</v>
      </c>
      <c r="M337">
        <v>-7.01199956505184E-3</v>
      </c>
      <c r="N337">
        <v>0.99440527965372305</v>
      </c>
      <c r="O337">
        <v>-11.888563210569901</v>
      </c>
      <c r="P337">
        <v>1653.3844943147501</v>
      </c>
      <c r="Q337">
        <v>-7.1904407301806497E-3</v>
      </c>
      <c r="R337">
        <v>0.99426290779300597</v>
      </c>
      <c r="T337" t="str">
        <f t="shared" si="20"/>
        <v/>
      </c>
      <c r="U337" t="str">
        <f t="shared" si="21"/>
        <v/>
      </c>
      <c r="V337" t="str">
        <f t="shared" si="22"/>
        <v/>
      </c>
      <c r="W337" t="str">
        <f t="shared" si="23"/>
        <v/>
      </c>
    </row>
    <row r="338" spans="1:23" x14ac:dyDescent="0.25">
      <c r="A338">
        <v>337</v>
      </c>
      <c r="B338" t="s">
        <v>435</v>
      </c>
      <c r="C338">
        <v>-11.495751773474099</v>
      </c>
      <c r="D338">
        <v>1655.77707888388</v>
      </c>
      <c r="E338">
        <v>-6.94281369157684E-3</v>
      </c>
      <c r="F338">
        <v>0.99446048065025905</v>
      </c>
      <c r="G338">
        <v>-11.4942820974646</v>
      </c>
      <c r="H338">
        <v>1649.09783569345</v>
      </c>
      <c r="I338">
        <v>-6.9700425582277402E-3</v>
      </c>
      <c r="J338">
        <v>0.99443875568361295</v>
      </c>
      <c r="K338">
        <v>-11.525651867137499</v>
      </c>
      <c r="L338">
        <v>1643.70401911917</v>
      </c>
      <c r="M338">
        <v>-7.0119995650518097E-3</v>
      </c>
      <c r="N338">
        <v>0.99440527965372305</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436</v>
      </c>
      <c r="C339">
        <v>-11.495751773474099</v>
      </c>
      <c r="D339">
        <v>1655.77707888389</v>
      </c>
      <c r="E339">
        <v>-6.9428136915768296E-3</v>
      </c>
      <c r="F339">
        <v>0.99446048065025905</v>
      </c>
      <c r="G339">
        <v>-11.4942820974646</v>
      </c>
      <c r="H339">
        <v>1649.09783569345</v>
      </c>
      <c r="I339">
        <v>-6.9700425582277402E-3</v>
      </c>
      <c r="J339">
        <v>0.99443875568361295</v>
      </c>
      <c r="K339">
        <v>-11.525651867137499</v>
      </c>
      <c r="L339">
        <v>1643.70401911916</v>
      </c>
      <c r="M339">
        <v>-7.0119995650518201E-3</v>
      </c>
      <c r="N339">
        <v>0.99440527965372305</v>
      </c>
      <c r="O339">
        <v>-11.888563210569901</v>
      </c>
      <c r="P339">
        <v>1653.3844943147501</v>
      </c>
      <c r="Q339">
        <v>-7.1904407301806497E-3</v>
      </c>
      <c r="R339">
        <v>0.99426290779300597</v>
      </c>
      <c r="T339" t="str">
        <f t="shared" si="20"/>
        <v/>
      </c>
      <c r="U339" t="str">
        <f t="shared" si="21"/>
        <v/>
      </c>
      <c r="V339" t="str">
        <f t="shared" si="22"/>
        <v/>
      </c>
      <c r="W339" t="str">
        <f t="shared" si="23"/>
        <v/>
      </c>
    </row>
    <row r="340" spans="1:23" x14ac:dyDescent="0.25">
      <c r="A340">
        <v>339</v>
      </c>
      <c r="B340" t="s">
        <v>437</v>
      </c>
      <c r="C340">
        <v>-11.495751773474099</v>
      </c>
      <c r="D340">
        <v>1655.77707888389</v>
      </c>
      <c r="E340">
        <v>-6.9428136915768001E-3</v>
      </c>
      <c r="F340">
        <v>0.99446048065025905</v>
      </c>
      <c r="G340">
        <v>-11.4942820974646</v>
      </c>
      <c r="H340">
        <v>1649.09783569345</v>
      </c>
      <c r="I340">
        <v>-6.9700425582277402E-3</v>
      </c>
      <c r="J340">
        <v>0.99443875568361295</v>
      </c>
      <c r="K340">
        <v>-11.525651867137499</v>
      </c>
      <c r="L340">
        <v>1643.70401911916</v>
      </c>
      <c r="M340">
        <v>-7.0119995650518201E-3</v>
      </c>
      <c r="N340">
        <v>0.99440527965372305</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438</v>
      </c>
      <c r="C341">
        <v>-11.495751773474099</v>
      </c>
      <c r="D341">
        <v>1655.77707888388</v>
      </c>
      <c r="E341">
        <v>-6.9428136915768504E-3</v>
      </c>
      <c r="F341">
        <v>0.99446048065025905</v>
      </c>
      <c r="G341">
        <v>-11.4942820974646</v>
      </c>
      <c r="H341">
        <v>1649.09783569345</v>
      </c>
      <c r="I341">
        <v>-6.9700425582277402E-3</v>
      </c>
      <c r="J341">
        <v>0.99443875568361295</v>
      </c>
      <c r="K341">
        <v>-11.525651867137499</v>
      </c>
      <c r="L341">
        <v>1643.70401911916</v>
      </c>
      <c r="M341">
        <v>-7.0119995650518296E-3</v>
      </c>
      <c r="N341">
        <v>0.99440527965372305</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439</v>
      </c>
      <c r="C342">
        <v>-11.495751773474099</v>
      </c>
      <c r="D342">
        <v>1655.77707888388</v>
      </c>
      <c r="E342">
        <v>-6.94281369157684E-3</v>
      </c>
      <c r="F342">
        <v>0.99446048065025905</v>
      </c>
      <c r="G342">
        <v>-11.4942820974646</v>
      </c>
      <c r="H342">
        <v>1649.0978356934399</v>
      </c>
      <c r="I342">
        <v>-6.9700425582277601E-3</v>
      </c>
      <c r="J342">
        <v>0.99443875568361295</v>
      </c>
      <c r="K342">
        <v>-11.525651867137499</v>
      </c>
      <c r="L342">
        <v>1643.70401911916</v>
      </c>
      <c r="M342">
        <v>-7.01199956505184E-3</v>
      </c>
      <c r="N342">
        <v>0.99440527965372305</v>
      </c>
      <c r="O342">
        <v>-11.888563210569901</v>
      </c>
      <c r="P342">
        <v>1653.3844943147501</v>
      </c>
      <c r="Q342">
        <v>-7.1904407301806401E-3</v>
      </c>
      <c r="R342">
        <v>0.99426290779300597</v>
      </c>
      <c r="T342" t="str">
        <f t="shared" si="20"/>
        <v/>
      </c>
      <c r="U342" t="str">
        <f t="shared" si="21"/>
        <v/>
      </c>
      <c r="V342" t="str">
        <f t="shared" si="22"/>
        <v/>
      </c>
      <c r="W342" t="str">
        <f t="shared" si="23"/>
        <v/>
      </c>
    </row>
    <row r="343" spans="1:23" x14ac:dyDescent="0.25">
      <c r="A343">
        <v>342</v>
      </c>
      <c r="B343" t="s">
        <v>440</v>
      </c>
      <c r="C343">
        <v>-11.495751773474099</v>
      </c>
      <c r="D343">
        <v>1655.77707888389</v>
      </c>
      <c r="E343">
        <v>-6.9428136915768201E-3</v>
      </c>
      <c r="F343">
        <v>0.99446048065025905</v>
      </c>
      <c r="G343">
        <v>-11.4942820974646</v>
      </c>
      <c r="H343">
        <v>1649.0978356934399</v>
      </c>
      <c r="I343">
        <v>-6.9700425582277696E-3</v>
      </c>
      <c r="J343">
        <v>0.99443875568361295</v>
      </c>
      <c r="K343">
        <v>-11.525651867137499</v>
      </c>
      <c r="L343">
        <v>1643.70401911917</v>
      </c>
      <c r="M343">
        <v>-7.0119995650518097E-3</v>
      </c>
      <c r="N343">
        <v>0.99440527965372305</v>
      </c>
      <c r="O343">
        <v>-11.888563210569901</v>
      </c>
      <c r="P343">
        <v>1653.3844943147601</v>
      </c>
      <c r="Q343">
        <v>-7.1904407301806002E-3</v>
      </c>
      <c r="R343">
        <v>0.99426290779300597</v>
      </c>
      <c r="T343" t="str">
        <f t="shared" si="20"/>
        <v/>
      </c>
      <c r="U343" t="str">
        <f t="shared" si="21"/>
        <v/>
      </c>
      <c r="V343" t="str">
        <f t="shared" si="22"/>
        <v/>
      </c>
      <c r="W343" t="str">
        <f t="shared" si="23"/>
        <v/>
      </c>
    </row>
    <row r="344" spans="1:23" x14ac:dyDescent="0.25">
      <c r="A344">
        <v>343</v>
      </c>
      <c r="B344" t="s">
        <v>441</v>
      </c>
      <c r="C344">
        <v>-11.495751773474099</v>
      </c>
      <c r="D344">
        <v>1655.77707888388</v>
      </c>
      <c r="E344">
        <v>-6.94281369157686E-3</v>
      </c>
      <c r="F344">
        <v>0.99446048065025905</v>
      </c>
      <c r="G344">
        <v>-11.4942820974646</v>
      </c>
      <c r="H344">
        <v>1649.0978356934399</v>
      </c>
      <c r="I344">
        <v>-6.9700425582277801E-3</v>
      </c>
      <c r="J344">
        <v>0.99443875568361295</v>
      </c>
      <c r="K344">
        <v>-11.525651867137499</v>
      </c>
      <c r="L344">
        <v>1643.70401911917</v>
      </c>
      <c r="M344">
        <v>-7.0119995650518097E-3</v>
      </c>
      <c r="N344">
        <v>0.99440527965372305</v>
      </c>
      <c r="O344">
        <v>-11.888563210569901</v>
      </c>
      <c r="P344">
        <v>1653.3844943147501</v>
      </c>
      <c r="Q344">
        <v>-7.1904407301806297E-3</v>
      </c>
      <c r="R344">
        <v>0.99426290779300597</v>
      </c>
      <c r="T344" t="str">
        <f t="shared" si="20"/>
        <v/>
      </c>
      <c r="U344" t="str">
        <f t="shared" si="21"/>
        <v/>
      </c>
      <c r="V344" t="str">
        <f t="shared" si="22"/>
        <v/>
      </c>
      <c r="W344" t="str">
        <f t="shared" si="23"/>
        <v/>
      </c>
    </row>
    <row r="345" spans="1:23" x14ac:dyDescent="0.25">
      <c r="A345">
        <v>344</v>
      </c>
      <c r="B345" t="s">
        <v>442</v>
      </c>
      <c r="C345">
        <v>-11.495751773474099</v>
      </c>
      <c r="D345">
        <v>1655.77707888388</v>
      </c>
      <c r="E345">
        <v>-6.9428136915768504E-3</v>
      </c>
      <c r="F345">
        <v>0.99446048065025905</v>
      </c>
      <c r="G345">
        <v>-11.4942820974646</v>
      </c>
      <c r="H345">
        <v>1649.0978356934399</v>
      </c>
      <c r="I345">
        <v>-6.9700425582277497E-3</v>
      </c>
      <c r="J345">
        <v>0.99443875568361295</v>
      </c>
      <c r="K345">
        <v>-11.525651867137499</v>
      </c>
      <c r="L345">
        <v>1643.70401911916</v>
      </c>
      <c r="M345">
        <v>-7.0119995650518296E-3</v>
      </c>
      <c r="N345">
        <v>0.99440527965372305</v>
      </c>
      <c r="O345">
        <v>-11.888563210569901</v>
      </c>
      <c r="P345">
        <v>1653.3844943147601</v>
      </c>
      <c r="Q345">
        <v>-7.1904407301806002E-3</v>
      </c>
      <c r="R345">
        <v>0.99426290779300597</v>
      </c>
      <c r="T345" t="str">
        <f t="shared" si="20"/>
        <v/>
      </c>
      <c r="U345" t="str">
        <f t="shared" si="21"/>
        <v/>
      </c>
      <c r="V345" t="str">
        <f t="shared" si="22"/>
        <v/>
      </c>
      <c r="W345" t="str">
        <f t="shared" si="23"/>
        <v/>
      </c>
    </row>
    <row r="346" spans="1:23" x14ac:dyDescent="0.25">
      <c r="A346">
        <v>345</v>
      </c>
      <c r="B346" t="s">
        <v>443</v>
      </c>
      <c r="C346">
        <v>-11.495751773474099</v>
      </c>
      <c r="D346">
        <v>1655.77707888388</v>
      </c>
      <c r="E346">
        <v>-6.94281369157686E-3</v>
      </c>
      <c r="F346">
        <v>0.99446048065025905</v>
      </c>
      <c r="G346">
        <v>-11.4942820974646</v>
      </c>
      <c r="H346">
        <v>1649.0978356934399</v>
      </c>
      <c r="I346">
        <v>-6.9700425582277696E-3</v>
      </c>
      <c r="J346">
        <v>0.99443875568361295</v>
      </c>
      <c r="K346">
        <v>-11.525651867137499</v>
      </c>
      <c r="L346">
        <v>1643.70401911916</v>
      </c>
      <c r="M346">
        <v>-7.0119995650518201E-3</v>
      </c>
      <c r="N346">
        <v>0.99440527965372305</v>
      </c>
      <c r="O346">
        <v>-11.888563210569901</v>
      </c>
      <c r="P346">
        <v>1653.3844943147501</v>
      </c>
      <c r="Q346">
        <v>-7.1904407301806297E-3</v>
      </c>
      <c r="R346">
        <v>0.99426290779300597</v>
      </c>
      <c r="T346" t="str">
        <f t="shared" si="20"/>
        <v/>
      </c>
      <c r="U346" t="str">
        <f t="shared" si="21"/>
        <v/>
      </c>
      <c r="V346" t="str">
        <f t="shared" si="22"/>
        <v/>
      </c>
      <c r="W346" t="str">
        <f t="shared" si="23"/>
        <v/>
      </c>
    </row>
    <row r="347" spans="1:23" x14ac:dyDescent="0.25">
      <c r="A347">
        <v>346</v>
      </c>
      <c r="B347" t="s">
        <v>444</v>
      </c>
      <c r="C347">
        <v>-11.495751773474099</v>
      </c>
      <c r="D347">
        <v>1655.77707888389</v>
      </c>
      <c r="E347">
        <v>-6.9428136915768296E-3</v>
      </c>
      <c r="F347">
        <v>0.99446048065025905</v>
      </c>
      <c r="G347">
        <v>-11.4942820974646</v>
      </c>
      <c r="H347">
        <v>1649.09783569345</v>
      </c>
      <c r="I347">
        <v>-6.9700425582277402E-3</v>
      </c>
      <c r="J347">
        <v>0.99443875568361295</v>
      </c>
      <c r="K347">
        <v>-11.525651867137499</v>
      </c>
      <c r="L347">
        <v>1643.70401911916</v>
      </c>
      <c r="M347">
        <v>-7.0119995650518296E-3</v>
      </c>
      <c r="N347">
        <v>0.99440527965372305</v>
      </c>
      <c r="O347">
        <v>-11.888563210569901</v>
      </c>
      <c r="P347">
        <v>1653.3844943147601</v>
      </c>
      <c r="Q347">
        <v>-7.1904407301806202E-3</v>
      </c>
      <c r="R347">
        <v>0.99426290779300597</v>
      </c>
      <c r="T347" t="str">
        <f t="shared" si="20"/>
        <v/>
      </c>
      <c r="U347" t="str">
        <f t="shared" si="21"/>
        <v/>
      </c>
      <c r="V347" t="str">
        <f t="shared" si="22"/>
        <v/>
      </c>
      <c r="W347" t="str">
        <f t="shared" si="23"/>
        <v/>
      </c>
    </row>
    <row r="348" spans="1:23" x14ac:dyDescent="0.25">
      <c r="A348">
        <v>347</v>
      </c>
      <c r="B348" t="s">
        <v>445</v>
      </c>
      <c r="C348">
        <v>-11.495751773474099</v>
      </c>
      <c r="D348">
        <v>1655.77707888388</v>
      </c>
      <c r="E348">
        <v>-6.94281369157686E-3</v>
      </c>
      <c r="F348">
        <v>0.99446048065025905</v>
      </c>
      <c r="G348">
        <v>-11.4942820974646</v>
      </c>
      <c r="H348">
        <v>1649.0978356934399</v>
      </c>
      <c r="I348">
        <v>-6.9700425582277801E-3</v>
      </c>
      <c r="J348">
        <v>0.99443875568361295</v>
      </c>
      <c r="K348">
        <v>-11.525651867137499</v>
      </c>
      <c r="L348">
        <v>1643.70401911917</v>
      </c>
      <c r="M348">
        <v>-7.0119995650518002E-3</v>
      </c>
      <c r="N348">
        <v>0.99440527965372305</v>
      </c>
      <c r="O348">
        <v>-11.888563210569901</v>
      </c>
      <c r="P348">
        <v>1653.3844943147501</v>
      </c>
      <c r="Q348">
        <v>-7.1904407301806497E-3</v>
      </c>
      <c r="R348">
        <v>0.99426290779300597</v>
      </c>
      <c r="T348" t="str">
        <f t="shared" si="20"/>
        <v/>
      </c>
      <c r="U348" t="str">
        <f t="shared" si="21"/>
        <v/>
      </c>
      <c r="V348" t="str">
        <f t="shared" si="22"/>
        <v/>
      </c>
      <c r="W348" t="str">
        <f t="shared" si="23"/>
        <v/>
      </c>
    </row>
    <row r="349" spans="1:23" x14ac:dyDescent="0.25">
      <c r="A349">
        <v>348</v>
      </c>
      <c r="B349" t="s">
        <v>446</v>
      </c>
      <c r="C349">
        <v>-11.495751773474099</v>
      </c>
      <c r="D349">
        <v>1655.77707888388</v>
      </c>
      <c r="E349">
        <v>-6.94281369157686E-3</v>
      </c>
      <c r="F349">
        <v>0.99446048065025905</v>
      </c>
      <c r="G349">
        <v>-11.4942820974646</v>
      </c>
      <c r="H349">
        <v>1649.0978356934399</v>
      </c>
      <c r="I349">
        <v>-6.9700425582277497E-3</v>
      </c>
      <c r="J349">
        <v>0.99443875568361295</v>
      </c>
      <c r="K349">
        <v>-11.525651867137499</v>
      </c>
      <c r="L349">
        <v>1643.70401911917</v>
      </c>
      <c r="M349">
        <v>-7.0119995650518097E-3</v>
      </c>
      <c r="N349">
        <v>0.99440527965372305</v>
      </c>
      <c r="O349">
        <v>-11.888563210569901</v>
      </c>
      <c r="P349">
        <v>1653.3844943147501</v>
      </c>
      <c r="Q349">
        <v>-7.1904407301806401E-3</v>
      </c>
      <c r="R349">
        <v>0.99426290779300597</v>
      </c>
      <c r="T349" t="str">
        <f t="shared" si="20"/>
        <v/>
      </c>
      <c r="U349" t="str">
        <f t="shared" si="21"/>
        <v/>
      </c>
      <c r="V349" t="str">
        <f t="shared" si="22"/>
        <v/>
      </c>
      <c r="W349" t="str">
        <f t="shared" si="23"/>
        <v/>
      </c>
    </row>
    <row r="350" spans="1:23" x14ac:dyDescent="0.25">
      <c r="A350">
        <v>349</v>
      </c>
      <c r="B350" t="s">
        <v>447</v>
      </c>
      <c r="C350">
        <v>-11.495751773474099</v>
      </c>
      <c r="D350">
        <v>1655.77707888389</v>
      </c>
      <c r="E350">
        <v>-6.9428136915768201E-3</v>
      </c>
      <c r="F350">
        <v>0.99446048065025905</v>
      </c>
      <c r="G350">
        <v>-11.4942820974646</v>
      </c>
      <c r="H350">
        <v>1649.09783569345</v>
      </c>
      <c r="I350">
        <v>-6.9700425582277402E-3</v>
      </c>
      <c r="J350">
        <v>0.99443875568361295</v>
      </c>
      <c r="K350">
        <v>-11.525651867137499</v>
      </c>
      <c r="L350">
        <v>1643.70401911917</v>
      </c>
      <c r="M350">
        <v>-7.0119995650518002E-3</v>
      </c>
      <c r="N350">
        <v>0.99440527965372305</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448</v>
      </c>
      <c r="C351">
        <v>-11.495751773474099</v>
      </c>
      <c r="D351">
        <v>1655.77707888388</v>
      </c>
      <c r="E351">
        <v>-6.94281369157686E-3</v>
      </c>
      <c r="F351">
        <v>0.99446048065025905</v>
      </c>
      <c r="G351">
        <v>-11.4942820974646</v>
      </c>
      <c r="H351">
        <v>1649.09783569345</v>
      </c>
      <c r="I351">
        <v>-6.9700425582277497E-3</v>
      </c>
      <c r="J351">
        <v>0.99443875568361295</v>
      </c>
      <c r="K351">
        <v>-11.525651867137499</v>
      </c>
      <c r="L351">
        <v>1643.70401911916</v>
      </c>
      <c r="M351">
        <v>-7.0119995650518296E-3</v>
      </c>
      <c r="N351">
        <v>0.99440527965372305</v>
      </c>
      <c r="O351">
        <v>-11.888563210569901</v>
      </c>
      <c r="P351">
        <v>1653.3844943147601</v>
      </c>
      <c r="Q351">
        <v>-7.1904407301806202E-3</v>
      </c>
      <c r="R351">
        <v>0.99426290779300597</v>
      </c>
      <c r="T351" t="str">
        <f t="shared" si="20"/>
        <v/>
      </c>
      <c r="U351" t="str">
        <f t="shared" si="21"/>
        <v/>
      </c>
      <c r="V351" t="str">
        <f t="shared" si="22"/>
        <v/>
      </c>
      <c r="W351" t="str">
        <f t="shared" si="23"/>
        <v/>
      </c>
    </row>
    <row r="352" spans="1:23" x14ac:dyDescent="0.25">
      <c r="A352">
        <v>351</v>
      </c>
      <c r="B352" t="s">
        <v>449</v>
      </c>
      <c r="C352">
        <v>-11.495751773474099</v>
      </c>
      <c r="D352">
        <v>1655.77707888388</v>
      </c>
      <c r="E352">
        <v>-6.9428136915768296E-3</v>
      </c>
      <c r="F352">
        <v>0.99446048065025905</v>
      </c>
      <c r="G352">
        <v>-11.4942820974646</v>
      </c>
      <c r="H352">
        <v>1649.09783569345</v>
      </c>
      <c r="I352">
        <v>-6.9700425582277402E-3</v>
      </c>
      <c r="J352">
        <v>0.99443875568361295</v>
      </c>
      <c r="K352">
        <v>-11.525651867137499</v>
      </c>
      <c r="L352">
        <v>1643.70401911916</v>
      </c>
      <c r="M352">
        <v>-7.01199956505184E-3</v>
      </c>
      <c r="N352">
        <v>0.99440527965372305</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450</v>
      </c>
      <c r="C353">
        <v>-11.495751773474099</v>
      </c>
      <c r="D353">
        <v>1655.77707888389</v>
      </c>
      <c r="E353">
        <v>-6.9428136915768201E-3</v>
      </c>
      <c r="F353">
        <v>0.99446048065025905</v>
      </c>
      <c r="G353">
        <v>-11.4942820974646</v>
      </c>
      <c r="H353">
        <v>1649.09783569345</v>
      </c>
      <c r="I353">
        <v>-6.9700425582277297E-3</v>
      </c>
      <c r="J353">
        <v>0.99443875568361295</v>
      </c>
      <c r="K353">
        <v>-11.525651867137499</v>
      </c>
      <c r="L353">
        <v>1643.70401911916</v>
      </c>
      <c r="M353">
        <v>-7.0119995650518201E-3</v>
      </c>
      <c r="N353">
        <v>0.99440527965372305</v>
      </c>
      <c r="O353">
        <v>-11.888563210569901</v>
      </c>
      <c r="P353">
        <v>1653.3844943147501</v>
      </c>
      <c r="Q353">
        <v>-7.1904407301806401E-3</v>
      </c>
      <c r="R353">
        <v>0.99426290779300597</v>
      </c>
      <c r="T353" t="str">
        <f t="shared" si="20"/>
        <v/>
      </c>
      <c r="U353" t="str">
        <f t="shared" si="21"/>
        <v/>
      </c>
      <c r="V353" t="str">
        <f t="shared" si="22"/>
        <v/>
      </c>
      <c r="W353" t="str">
        <f t="shared" si="23"/>
        <v/>
      </c>
    </row>
    <row r="354" spans="1:23" x14ac:dyDescent="0.25">
      <c r="A354">
        <v>353</v>
      </c>
      <c r="B354" t="s">
        <v>451</v>
      </c>
      <c r="C354">
        <v>-11.495751773474099</v>
      </c>
      <c r="D354">
        <v>1655.77707888388</v>
      </c>
      <c r="E354">
        <v>-6.94281369157684E-3</v>
      </c>
      <c r="F354">
        <v>0.99446048065025905</v>
      </c>
      <c r="G354">
        <v>-11.4942820974646</v>
      </c>
      <c r="H354">
        <v>1649.0978356934399</v>
      </c>
      <c r="I354">
        <v>-6.9700425582277497E-3</v>
      </c>
      <c r="J354">
        <v>0.99443875568361295</v>
      </c>
      <c r="K354">
        <v>-11.525651867137499</v>
      </c>
      <c r="L354">
        <v>1643.70401911916</v>
      </c>
      <c r="M354">
        <v>-7.0119995650518296E-3</v>
      </c>
      <c r="N354">
        <v>0.99440527965372305</v>
      </c>
      <c r="O354">
        <v>-11.888563210569901</v>
      </c>
      <c r="P354">
        <v>1653.3844943147501</v>
      </c>
      <c r="Q354">
        <v>-7.1904407301806297E-3</v>
      </c>
      <c r="R354">
        <v>0.99426290779300597</v>
      </c>
      <c r="T354" t="str">
        <f t="shared" si="20"/>
        <v/>
      </c>
      <c r="U354" t="str">
        <f t="shared" si="21"/>
        <v/>
      </c>
      <c r="V354" t="str">
        <f t="shared" si="22"/>
        <v/>
      </c>
      <c r="W354" t="str">
        <f t="shared" si="23"/>
        <v/>
      </c>
    </row>
    <row r="355" spans="1:23" x14ac:dyDescent="0.25">
      <c r="A355">
        <v>354</v>
      </c>
      <c r="B355" t="s">
        <v>452</v>
      </c>
      <c r="C355">
        <v>-11.495751773474099</v>
      </c>
      <c r="D355">
        <v>1655.77707888388</v>
      </c>
      <c r="E355">
        <v>-6.9428136915768296E-3</v>
      </c>
      <c r="F355">
        <v>0.99446048065025905</v>
      </c>
      <c r="G355">
        <v>-11.4942820974646</v>
      </c>
      <c r="H355">
        <v>1649.09783569345</v>
      </c>
      <c r="I355">
        <v>-6.9700425582277402E-3</v>
      </c>
      <c r="J355">
        <v>0.99443875568361295</v>
      </c>
      <c r="K355">
        <v>-11.525651867137499</v>
      </c>
      <c r="L355">
        <v>1643.70401911916</v>
      </c>
      <c r="M355">
        <v>-7.0119995650518201E-3</v>
      </c>
      <c r="N355">
        <v>0.99440527965372305</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453</v>
      </c>
      <c r="C356">
        <v>-11.495751773474099</v>
      </c>
      <c r="D356">
        <v>1655.77707888388</v>
      </c>
      <c r="E356">
        <v>-6.94281369157686E-3</v>
      </c>
      <c r="F356">
        <v>0.99446048065025905</v>
      </c>
      <c r="G356">
        <v>-11.4942820974646</v>
      </c>
      <c r="H356">
        <v>1649.09783569345</v>
      </c>
      <c r="I356">
        <v>-6.9700425582277402E-3</v>
      </c>
      <c r="J356">
        <v>0.99443875568361295</v>
      </c>
      <c r="K356">
        <v>-11.525651867137499</v>
      </c>
      <c r="L356">
        <v>1643.70401911916</v>
      </c>
      <c r="M356">
        <v>-7.01199956505184E-3</v>
      </c>
      <c r="N356">
        <v>0.99440527965372305</v>
      </c>
      <c r="O356">
        <v>-11.888563210569901</v>
      </c>
      <c r="P356">
        <v>1653.3844943147701</v>
      </c>
      <c r="Q356">
        <v>-7.1904407301805803E-3</v>
      </c>
      <c r="R356">
        <v>0.99426290779300597</v>
      </c>
      <c r="T356" t="str">
        <f t="shared" si="20"/>
        <v/>
      </c>
      <c r="U356" t="str">
        <f t="shared" si="21"/>
        <v/>
      </c>
      <c r="V356" t="str">
        <f t="shared" si="22"/>
        <v/>
      </c>
      <c r="W356" t="str">
        <f t="shared" si="23"/>
        <v/>
      </c>
    </row>
    <row r="357" spans="1:23" x14ac:dyDescent="0.25">
      <c r="A357">
        <v>356</v>
      </c>
      <c r="B357" t="s">
        <v>454</v>
      </c>
      <c r="C357">
        <v>-11.495751773474099</v>
      </c>
      <c r="D357">
        <v>1655.77707888388</v>
      </c>
      <c r="E357">
        <v>-6.9428136915768296E-3</v>
      </c>
      <c r="F357">
        <v>0.99446048065025905</v>
      </c>
      <c r="G357">
        <v>-11.4942820974646</v>
      </c>
      <c r="H357">
        <v>1649.09783569345</v>
      </c>
      <c r="I357">
        <v>-6.9700425582277402E-3</v>
      </c>
      <c r="J357">
        <v>0.99443875568361295</v>
      </c>
      <c r="K357">
        <v>-11.525651867137499</v>
      </c>
      <c r="L357">
        <v>1643.70401911916</v>
      </c>
      <c r="M357">
        <v>-7.0119995650518201E-3</v>
      </c>
      <c r="N357">
        <v>0.99440527965372305</v>
      </c>
      <c r="O357">
        <v>-11.888563210569901</v>
      </c>
      <c r="P357">
        <v>1653.3844943147601</v>
      </c>
      <c r="Q357">
        <v>-7.1904407301806297E-3</v>
      </c>
      <c r="R357">
        <v>0.99426290779300597</v>
      </c>
      <c r="T357" t="str">
        <f t="shared" si="20"/>
        <v/>
      </c>
      <c r="U357" t="str">
        <f t="shared" si="21"/>
        <v/>
      </c>
      <c r="V357" t="str">
        <f t="shared" si="22"/>
        <v/>
      </c>
      <c r="W357" t="str">
        <f t="shared" si="23"/>
        <v/>
      </c>
    </row>
    <row r="358" spans="1:23" x14ac:dyDescent="0.25">
      <c r="A358">
        <v>357</v>
      </c>
      <c r="B358" t="s">
        <v>455</v>
      </c>
      <c r="C358">
        <v>-11.495751773474099</v>
      </c>
      <c r="D358">
        <v>1655.77707888389</v>
      </c>
      <c r="E358">
        <v>-6.9428136915768201E-3</v>
      </c>
      <c r="F358">
        <v>0.99446048065025905</v>
      </c>
      <c r="G358">
        <v>-11.4942820974646</v>
      </c>
      <c r="H358">
        <v>1649.09783569345</v>
      </c>
      <c r="I358">
        <v>-6.9700425582277402E-3</v>
      </c>
      <c r="J358">
        <v>0.99443875568361295</v>
      </c>
      <c r="K358">
        <v>-11.525651867137499</v>
      </c>
      <c r="L358">
        <v>1643.70401911917</v>
      </c>
      <c r="M358">
        <v>-7.0119995650518097E-3</v>
      </c>
      <c r="N358">
        <v>0.99440527965372305</v>
      </c>
      <c r="O358">
        <v>-11.888563210569901</v>
      </c>
      <c r="P358">
        <v>1653.3844943147601</v>
      </c>
      <c r="Q358">
        <v>-7.1904407301805898E-3</v>
      </c>
      <c r="R358">
        <v>0.99426290779300597</v>
      </c>
      <c r="T358" t="str">
        <f t="shared" si="20"/>
        <v/>
      </c>
      <c r="U358" t="str">
        <f t="shared" si="21"/>
        <v/>
      </c>
      <c r="V358" t="str">
        <f t="shared" si="22"/>
        <v/>
      </c>
      <c r="W358" t="str">
        <f t="shared" si="23"/>
        <v/>
      </c>
    </row>
    <row r="359" spans="1:23" x14ac:dyDescent="0.25">
      <c r="A359">
        <v>358</v>
      </c>
      <c r="B359" t="s">
        <v>456</v>
      </c>
      <c r="C359">
        <v>-11.495751773474099</v>
      </c>
      <c r="D359">
        <v>1655.77707888389</v>
      </c>
      <c r="E359">
        <v>-6.9428136915768296E-3</v>
      </c>
      <c r="F359">
        <v>0.99446048065025905</v>
      </c>
      <c r="G359">
        <v>-11.4942820974646</v>
      </c>
      <c r="H359">
        <v>1649.09783569345</v>
      </c>
      <c r="I359">
        <v>-6.9700425582277402E-3</v>
      </c>
      <c r="J359">
        <v>0.99443875568361295</v>
      </c>
      <c r="K359">
        <v>-11.525651867137499</v>
      </c>
      <c r="L359">
        <v>1643.70401911916</v>
      </c>
      <c r="M359">
        <v>-7.0119995650518296E-3</v>
      </c>
      <c r="N359">
        <v>0.99440527965372305</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457</v>
      </c>
      <c r="C360">
        <v>-11.495751773474099</v>
      </c>
      <c r="D360">
        <v>1655.77707888388</v>
      </c>
      <c r="E360">
        <v>-6.94281369157686E-3</v>
      </c>
      <c r="F360">
        <v>0.99446048065025905</v>
      </c>
      <c r="G360">
        <v>-11.4942820974646</v>
      </c>
      <c r="H360">
        <v>1649.09783569345</v>
      </c>
      <c r="I360">
        <v>-6.9700425582277402E-3</v>
      </c>
      <c r="J360">
        <v>0.99443875568361295</v>
      </c>
      <c r="K360">
        <v>-11.525651867137499</v>
      </c>
      <c r="L360">
        <v>1643.70401911916</v>
      </c>
      <c r="M360">
        <v>-7.0119995650518201E-3</v>
      </c>
      <c r="N360">
        <v>0.99440527965372305</v>
      </c>
      <c r="O360">
        <v>-11.888563210569901</v>
      </c>
      <c r="P360">
        <v>1653.3844943147501</v>
      </c>
      <c r="Q360">
        <v>-7.1904407301806401E-3</v>
      </c>
      <c r="R360">
        <v>0.99426290779300597</v>
      </c>
      <c r="T360" t="str">
        <f t="shared" si="20"/>
        <v/>
      </c>
      <c r="U360" t="str">
        <f t="shared" si="21"/>
        <v/>
      </c>
      <c r="V360" t="str">
        <f t="shared" si="22"/>
        <v/>
      </c>
      <c r="W360" t="str">
        <f t="shared" si="23"/>
        <v/>
      </c>
    </row>
    <row r="361" spans="1:23" x14ac:dyDescent="0.25">
      <c r="A361">
        <v>360</v>
      </c>
      <c r="B361" t="s">
        <v>458</v>
      </c>
      <c r="C361">
        <v>-11.495751773474099</v>
      </c>
      <c r="D361">
        <v>1655.77707888388</v>
      </c>
      <c r="E361">
        <v>-6.94281369157684E-3</v>
      </c>
      <c r="F361">
        <v>0.99446048065025905</v>
      </c>
      <c r="G361">
        <v>-11.4942820974646</v>
      </c>
      <c r="H361">
        <v>1649.0978356934399</v>
      </c>
      <c r="I361">
        <v>-6.9700425582277601E-3</v>
      </c>
      <c r="J361">
        <v>0.99443875568361295</v>
      </c>
      <c r="K361">
        <v>-11.525651867137499</v>
      </c>
      <c r="L361">
        <v>1643.70401911916</v>
      </c>
      <c r="M361">
        <v>-7.0119995650518201E-3</v>
      </c>
      <c r="N361">
        <v>0.99440527965372305</v>
      </c>
      <c r="O361">
        <v>-11.888563210569901</v>
      </c>
      <c r="P361">
        <v>1653.3844943147601</v>
      </c>
      <c r="Q361">
        <v>-7.1904407301806202E-3</v>
      </c>
      <c r="R361">
        <v>0.99426290779300597</v>
      </c>
      <c r="T361" t="str">
        <f t="shared" si="20"/>
        <v/>
      </c>
      <c r="U361" t="str">
        <f t="shared" si="21"/>
        <v/>
      </c>
      <c r="V361" t="str">
        <f t="shared" si="22"/>
        <v/>
      </c>
      <c r="W361" t="str">
        <f t="shared" si="23"/>
        <v/>
      </c>
    </row>
    <row r="362" spans="1:23" x14ac:dyDescent="0.25">
      <c r="A362">
        <v>361</v>
      </c>
      <c r="B362" t="s">
        <v>459</v>
      </c>
      <c r="C362">
        <v>-11.495751773474099</v>
      </c>
      <c r="D362">
        <v>1655.77707888388</v>
      </c>
      <c r="E362">
        <v>-6.9428136915768296E-3</v>
      </c>
      <c r="F362">
        <v>0.99446048065025905</v>
      </c>
      <c r="G362">
        <v>-11.4942820974646</v>
      </c>
      <c r="H362">
        <v>1649.09783569345</v>
      </c>
      <c r="I362">
        <v>-6.9700425582277297E-3</v>
      </c>
      <c r="J362">
        <v>0.99443875568361295</v>
      </c>
      <c r="K362">
        <v>-11.525651867137499</v>
      </c>
      <c r="L362">
        <v>1643.70401911918</v>
      </c>
      <c r="M362">
        <v>-7.0119995650517603E-3</v>
      </c>
      <c r="N362">
        <v>0.99440527965372305</v>
      </c>
      <c r="O362">
        <v>-11.888563210569901</v>
      </c>
      <c r="P362">
        <v>1653.3844943147601</v>
      </c>
      <c r="Q362">
        <v>-7.1904407301806297E-3</v>
      </c>
      <c r="R362">
        <v>0.99426290779300597</v>
      </c>
      <c r="T362" t="str">
        <f t="shared" si="20"/>
        <v/>
      </c>
      <c r="U362" t="str">
        <f t="shared" si="21"/>
        <v/>
      </c>
      <c r="V362" t="str">
        <f t="shared" si="22"/>
        <v/>
      </c>
      <c r="W362" t="str">
        <f t="shared" si="23"/>
        <v/>
      </c>
    </row>
    <row r="363" spans="1:23" x14ac:dyDescent="0.25">
      <c r="A363">
        <v>362</v>
      </c>
      <c r="B363" t="s">
        <v>460</v>
      </c>
      <c r="C363">
        <v>-11.495751773474099</v>
      </c>
      <c r="D363">
        <v>1655.77707888387</v>
      </c>
      <c r="E363">
        <v>-6.9428136915768704E-3</v>
      </c>
      <c r="F363">
        <v>0.99446048065025905</v>
      </c>
      <c r="G363">
        <v>-11.4942820974646</v>
      </c>
      <c r="H363">
        <v>1649.0978356934399</v>
      </c>
      <c r="I363">
        <v>-6.9700425582277696E-3</v>
      </c>
      <c r="J363">
        <v>0.99443875568361295</v>
      </c>
      <c r="K363">
        <v>-11.525651867137499</v>
      </c>
      <c r="L363">
        <v>1643.70401911916</v>
      </c>
      <c r="M363">
        <v>-7.0119995650518296E-3</v>
      </c>
      <c r="N363">
        <v>0.99440527965372305</v>
      </c>
      <c r="O363">
        <v>-11.888563210569901</v>
      </c>
      <c r="P363">
        <v>1653.3844943147501</v>
      </c>
      <c r="Q363">
        <v>-7.1904407301806601E-3</v>
      </c>
      <c r="R363">
        <v>0.99426290779300597</v>
      </c>
      <c r="T363" t="str">
        <f t="shared" si="20"/>
        <v/>
      </c>
      <c r="U363" t="str">
        <f t="shared" si="21"/>
        <v/>
      </c>
      <c r="V363" t="str">
        <f t="shared" si="22"/>
        <v/>
      </c>
      <c r="W363" t="str">
        <f t="shared" si="23"/>
        <v/>
      </c>
    </row>
    <row r="364" spans="1:23" x14ac:dyDescent="0.25">
      <c r="A364">
        <v>363</v>
      </c>
      <c r="B364" t="s">
        <v>461</v>
      </c>
      <c r="C364">
        <v>-11.495751773474099</v>
      </c>
      <c r="D364">
        <v>1655.77707888389</v>
      </c>
      <c r="E364">
        <v>-6.9428136915768296E-3</v>
      </c>
      <c r="F364">
        <v>0.99446048065025905</v>
      </c>
      <c r="G364">
        <v>-11.4942820974646</v>
      </c>
      <c r="H364">
        <v>1649.0978356934399</v>
      </c>
      <c r="I364">
        <v>-6.9700425582277696E-3</v>
      </c>
      <c r="J364">
        <v>0.99443875568361295</v>
      </c>
      <c r="K364">
        <v>-11.525651867137499</v>
      </c>
      <c r="L364">
        <v>1643.70401911916</v>
      </c>
      <c r="M364">
        <v>-7.0119995650518296E-3</v>
      </c>
      <c r="N364">
        <v>0.99440527965372305</v>
      </c>
      <c r="O364">
        <v>-11.888563210569901</v>
      </c>
      <c r="P364">
        <v>1653.3844943147501</v>
      </c>
      <c r="Q364">
        <v>-7.1904407301806696E-3</v>
      </c>
      <c r="R364">
        <v>0.99426290779300597</v>
      </c>
      <c r="T364" t="str">
        <f t="shared" si="20"/>
        <v/>
      </c>
      <c r="U364" t="str">
        <f t="shared" si="21"/>
        <v/>
      </c>
      <c r="V364" t="str">
        <f t="shared" si="22"/>
        <v/>
      </c>
      <c r="W364" t="str">
        <f t="shared" si="23"/>
        <v/>
      </c>
    </row>
    <row r="365" spans="1:23" x14ac:dyDescent="0.25">
      <c r="A365">
        <v>364</v>
      </c>
      <c r="B365" t="s">
        <v>462</v>
      </c>
      <c r="C365">
        <v>-11.495751773474099</v>
      </c>
      <c r="D365">
        <v>1655.77707888388</v>
      </c>
      <c r="E365">
        <v>-6.9428136915768704E-3</v>
      </c>
      <c r="F365">
        <v>0.99446048065025905</v>
      </c>
      <c r="G365">
        <v>-11.4942820974646</v>
      </c>
      <c r="H365">
        <v>1649.09783569345</v>
      </c>
      <c r="I365">
        <v>-6.9700425582277497E-3</v>
      </c>
      <c r="J365">
        <v>0.99443875568361295</v>
      </c>
      <c r="K365">
        <v>-11.525651867137499</v>
      </c>
      <c r="L365">
        <v>1643.70401911916</v>
      </c>
      <c r="M365">
        <v>-7.01199956505184E-3</v>
      </c>
      <c r="N365">
        <v>0.99440527965372305</v>
      </c>
      <c r="O365">
        <v>-11.888563210569901</v>
      </c>
      <c r="P365">
        <v>1653.3844943147501</v>
      </c>
      <c r="Q365">
        <v>-7.1904407301806497E-3</v>
      </c>
      <c r="R365">
        <v>0.99426290779300597</v>
      </c>
      <c r="T365" t="str">
        <f t="shared" si="20"/>
        <v/>
      </c>
      <c r="U365" t="str">
        <f t="shared" si="21"/>
        <v/>
      </c>
      <c r="V365" t="str">
        <f t="shared" si="22"/>
        <v/>
      </c>
      <c r="W365" t="str">
        <f t="shared" si="23"/>
        <v/>
      </c>
    </row>
    <row r="366" spans="1:23" x14ac:dyDescent="0.25">
      <c r="A366">
        <v>365</v>
      </c>
      <c r="B366" t="s">
        <v>463</v>
      </c>
      <c r="C366">
        <v>-11.495751773474099</v>
      </c>
      <c r="D366">
        <v>1655.77707888387</v>
      </c>
      <c r="E366">
        <v>-6.9428136915768704E-3</v>
      </c>
      <c r="F366">
        <v>0.99446048065025905</v>
      </c>
      <c r="G366">
        <v>-11.4942820974646</v>
      </c>
      <c r="H366">
        <v>1649.09783569345</v>
      </c>
      <c r="I366">
        <v>-6.9700425582277297E-3</v>
      </c>
      <c r="J366">
        <v>0.99443875568361295</v>
      </c>
      <c r="K366">
        <v>-11.525651867137499</v>
      </c>
      <c r="L366">
        <v>1643.70401911916</v>
      </c>
      <c r="M366">
        <v>-7.0119995650518296E-3</v>
      </c>
      <c r="N366">
        <v>0.99440527965372305</v>
      </c>
      <c r="O366">
        <v>-11.888563210569901</v>
      </c>
      <c r="P366">
        <v>1653.3844943147601</v>
      </c>
      <c r="Q366">
        <v>-7.1904407301806202E-3</v>
      </c>
      <c r="R366">
        <v>0.99426290779300597</v>
      </c>
      <c r="T366" t="str">
        <f t="shared" si="20"/>
        <v/>
      </c>
      <c r="U366" t="str">
        <f t="shared" si="21"/>
        <v/>
      </c>
      <c r="V366" t="str">
        <f t="shared" si="22"/>
        <v/>
      </c>
      <c r="W366" t="str">
        <f t="shared" si="23"/>
        <v/>
      </c>
    </row>
    <row r="367" spans="1:23" x14ac:dyDescent="0.25">
      <c r="A367">
        <v>366</v>
      </c>
      <c r="B367" t="s">
        <v>464</v>
      </c>
      <c r="C367">
        <v>-11.495751773474099</v>
      </c>
      <c r="D367">
        <v>1655.77707888388</v>
      </c>
      <c r="E367">
        <v>-6.94281369157686E-3</v>
      </c>
      <c r="F367">
        <v>0.99446048065025905</v>
      </c>
      <c r="G367">
        <v>-11.4942820974646</v>
      </c>
      <c r="H367">
        <v>1649.09783569345</v>
      </c>
      <c r="I367">
        <v>-6.9700425582277497E-3</v>
      </c>
      <c r="J367">
        <v>0.99443875568361295</v>
      </c>
      <c r="K367">
        <v>-11.525651867137499</v>
      </c>
      <c r="L367">
        <v>1643.70401911916</v>
      </c>
      <c r="M367">
        <v>-7.0119995650518201E-3</v>
      </c>
      <c r="N367">
        <v>0.99440527965372305</v>
      </c>
      <c r="O367">
        <v>-11.888563210569901</v>
      </c>
      <c r="P367">
        <v>1653.3844943147701</v>
      </c>
      <c r="Q367">
        <v>-7.1904407301805898E-3</v>
      </c>
      <c r="R367">
        <v>0.99426290779300597</v>
      </c>
      <c r="T367" t="str">
        <f t="shared" si="20"/>
        <v/>
      </c>
      <c r="U367" t="str">
        <f t="shared" si="21"/>
        <v/>
      </c>
      <c r="V367" t="str">
        <f t="shared" si="22"/>
        <v/>
      </c>
      <c r="W367" t="str">
        <f t="shared" si="23"/>
        <v/>
      </c>
    </row>
    <row r="368" spans="1:23" x14ac:dyDescent="0.25">
      <c r="A368">
        <v>367</v>
      </c>
      <c r="B368" t="s">
        <v>465</v>
      </c>
      <c r="C368">
        <v>-11.495751773474099</v>
      </c>
      <c r="D368">
        <v>1655.77707888389</v>
      </c>
      <c r="E368">
        <v>-6.9428136915768296E-3</v>
      </c>
      <c r="F368">
        <v>0.99446048065025905</v>
      </c>
      <c r="G368">
        <v>-11.4942820974646</v>
      </c>
      <c r="H368">
        <v>1649.0978356934399</v>
      </c>
      <c r="I368">
        <v>-6.9700425582277601E-3</v>
      </c>
      <c r="J368">
        <v>0.99443875568361295</v>
      </c>
      <c r="K368">
        <v>-11.525651867137499</v>
      </c>
      <c r="L368">
        <v>1643.70401911916</v>
      </c>
      <c r="M368">
        <v>-7.0119995650518201E-3</v>
      </c>
      <c r="N368">
        <v>0.99440527965372305</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466</v>
      </c>
      <c r="C369">
        <v>-11.495751773474099</v>
      </c>
      <c r="D369">
        <v>1655.77707888389</v>
      </c>
      <c r="E369">
        <v>-6.9428136915768296E-3</v>
      </c>
      <c r="F369">
        <v>0.99446048065025905</v>
      </c>
      <c r="G369">
        <v>-11.4942820974646</v>
      </c>
      <c r="H369">
        <v>1649.0978356934399</v>
      </c>
      <c r="I369">
        <v>-6.9700425582277601E-3</v>
      </c>
      <c r="J369">
        <v>0.99443875568361295</v>
      </c>
      <c r="K369">
        <v>-11.525651867137499</v>
      </c>
      <c r="L369">
        <v>1643.70401911916</v>
      </c>
      <c r="M369">
        <v>-7.0119995650518496E-3</v>
      </c>
      <c r="N369">
        <v>0.99440527965372305</v>
      </c>
      <c r="O369">
        <v>-11.888563210569901</v>
      </c>
      <c r="P369">
        <v>1653.3844943147701</v>
      </c>
      <c r="Q369">
        <v>-7.1904407301805803E-3</v>
      </c>
      <c r="R369">
        <v>0.99426290779300597</v>
      </c>
      <c r="T369" t="str">
        <f t="shared" si="20"/>
        <v/>
      </c>
      <c r="U369" t="str">
        <f t="shared" si="21"/>
        <v/>
      </c>
      <c r="V369" t="str">
        <f t="shared" si="22"/>
        <v/>
      </c>
      <c r="W369" t="str">
        <f t="shared" si="23"/>
        <v/>
      </c>
    </row>
    <row r="370" spans="1:23" x14ac:dyDescent="0.25">
      <c r="A370">
        <v>369</v>
      </c>
      <c r="B370" t="s">
        <v>467</v>
      </c>
      <c r="C370">
        <v>-11.495751773474099</v>
      </c>
      <c r="D370">
        <v>1655.77707888388</v>
      </c>
      <c r="E370">
        <v>-6.9428136915768296E-3</v>
      </c>
      <c r="F370">
        <v>0.99446048065025905</v>
      </c>
      <c r="G370">
        <v>-11.4942820974646</v>
      </c>
      <c r="H370">
        <v>1649.0978356934399</v>
      </c>
      <c r="I370">
        <v>-6.9700425582277601E-3</v>
      </c>
      <c r="J370">
        <v>0.99443875568361295</v>
      </c>
      <c r="K370">
        <v>-11.525651867137499</v>
      </c>
      <c r="L370">
        <v>1643.70401911916</v>
      </c>
      <c r="M370">
        <v>-7.0119995650518296E-3</v>
      </c>
      <c r="N370">
        <v>0.99440527965372305</v>
      </c>
      <c r="O370">
        <v>-11.888563210569901</v>
      </c>
      <c r="P370">
        <v>1653.3844943147501</v>
      </c>
      <c r="Q370">
        <v>-7.1904407301806601E-3</v>
      </c>
      <c r="R370">
        <v>0.99426290779300597</v>
      </c>
      <c r="T370" t="str">
        <f t="shared" si="20"/>
        <v/>
      </c>
      <c r="U370" t="str">
        <f t="shared" si="21"/>
        <v/>
      </c>
      <c r="V370" t="str">
        <f t="shared" si="22"/>
        <v/>
      </c>
      <c r="W370" t="str">
        <f t="shared" si="23"/>
        <v/>
      </c>
    </row>
    <row r="371" spans="1:23" x14ac:dyDescent="0.25">
      <c r="A371">
        <v>370</v>
      </c>
      <c r="B371" t="s">
        <v>468</v>
      </c>
      <c r="C371">
        <v>-11.495751773474099</v>
      </c>
      <c r="D371">
        <v>1655.77707888388</v>
      </c>
      <c r="E371">
        <v>-6.94281369157686E-3</v>
      </c>
      <c r="F371">
        <v>0.99446048065025905</v>
      </c>
      <c r="G371">
        <v>-11.4942820974646</v>
      </c>
      <c r="H371">
        <v>1649.0978356934399</v>
      </c>
      <c r="I371">
        <v>-6.9700425582277801E-3</v>
      </c>
      <c r="J371">
        <v>0.99443875568361295</v>
      </c>
      <c r="K371">
        <v>-11.525651867137499</v>
      </c>
      <c r="L371">
        <v>1643.70401911916</v>
      </c>
      <c r="M371">
        <v>-7.0119995650518201E-3</v>
      </c>
      <c r="N371">
        <v>0.99440527965372305</v>
      </c>
      <c r="O371">
        <v>-11.888563210569901</v>
      </c>
      <c r="P371">
        <v>1653.3844943147601</v>
      </c>
      <c r="Q371">
        <v>-7.1904407301806297E-3</v>
      </c>
      <c r="R371">
        <v>0.99426290779300597</v>
      </c>
      <c r="T371" t="str">
        <f t="shared" si="20"/>
        <v/>
      </c>
      <c r="U371" t="str">
        <f t="shared" si="21"/>
        <v/>
      </c>
      <c r="V371" t="str">
        <f t="shared" si="22"/>
        <v/>
      </c>
      <c r="W371" t="str">
        <f t="shared" si="23"/>
        <v/>
      </c>
    </row>
    <row r="372" spans="1:23" x14ac:dyDescent="0.25">
      <c r="A372">
        <v>371</v>
      </c>
      <c r="B372" t="s">
        <v>469</v>
      </c>
      <c r="C372">
        <v>-11.495751773474099</v>
      </c>
      <c r="D372">
        <v>1655.77707888388</v>
      </c>
      <c r="E372">
        <v>-6.9428136915768296E-3</v>
      </c>
      <c r="F372">
        <v>0.99446048065025905</v>
      </c>
      <c r="G372">
        <v>-11.4942820974646</v>
      </c>
      <c r="H372">
        <v>1649.0978356934399</v>
      </c>
      <c r="I372">
        <v>-6.9700425582277601E-3</v>
      </c>
      <c r="J372">
        <v>0.99443875568361295</v>
      </c>
      <c r="K372">
        <v>-11.525651867137499</v>
      </c>
      <c r="L372">
        <v>1643.70401911916</v>
      </c>
      <c r="M372">
        <v>-7.0119995650518296E-3</v>
      </c>
      <c r="N372">
        <v>0.99440527965372305</v>
      </c>
      <c r="O372">
        <v>-11.888563210569901</v>
      </c>
      <c r="P372">
        <v>1653.3844943147501</v>
      </c>
      <c r="Q372">
        <v>-7.1904407301806401E-3</v>
      </c>
      <c r="R372">
        <v>0.99426290779300597</v>
      </c>
      <c r="T372" t="str">
        <f t="shared" si="20"/>
        <v/>
      </c>
      <c r="U372" t="str">
        <f t="shared" si="21"/>
        <v/>
      </c>
      <c r="V372" t="str">
        <f t="shared" si="22"/>
        <v/>
      </c>
      <c r="W372" t="str">
        <f t="shared" si="23"/>
        <v/>
      </c>
    </row>
    <row r="373" spans="1:23" x14ac:dyDescent="0.25">
      <c r="A373">
        <v>372</v>
      </c>
      <c r="B373" t="s">
        <v>470</v>
      </c>
      <c r="C373">
        <v>-11.495751773474099</v>
      </c>
      <c r="D373">
        <v>1655.77707888389</v>
      </c>
      <c r="E373">
        <v>-6.9428136915768201E-3</v>
      </c>
      <c r="F373">
        <v>0.99446048065025905</v>
      </c>
      <c r="G373">
        <v>-11.4942820974646</v>
      </c>
      <c r="H373">
        <v>1649.09783569345</v>
      </c>
      <c r="I373">
        <v>-6.9700425582277497E-3</v>
      </c>
      <c r="J373">
        <v>0.99443875568361295</v>
      </c>
      <c r="K373">
        <v>-11.525651867137499</v>
      </c>
      <c r="L373">
        <v>1643.70401911916</v>
      </c>
      <c r="M373">
        <v>-7.01199956505184E-3</v>
      </c>
      <c r="N373">
        <v>0.99440527965372305</v>
      </c>
      <c r="O373">
        <v>-11.888563210569901</v>
      </c>
      <c r="P373">
        <v>1653.3844943147501</v>
      </c>
      <c r="Q373">
        <v>-7.1904407301806401E-3</v>
      </c>
      <c r="R373">
        <v>0.99426290779300597</v>
      </c>
      <c r="T373" t="str">
        <f t="shared" si="20"/>
        <v/>
      </c>
      <c r="U373" t="str">
        <f t="shared" si="21"/>
        <v/>
      </c>
      <c r="V373" t="str">
        <f t="shared" si="22"/>
        <v/>
      </c>
      <c r="W373" t="str">
        <f t="shared" si="23"/>
        <v/>
      </c>
    </row>
    <row r="374" spans="1:23" x14ac:dyDescent="0.25">
      <c r="A374">
        <v>373</v>
      </c>
      <c r="B374" t="s">
        <v>471</v>
      </c>
      <c r="C374">
        <v>-11.495751773474099</v>
      </c>
      <c r="D374">
        <v>1655.77707888389</v>
      </c>
      <c r="E374">
        <v>-6.9428136915768201E-3</v>
      </c>
      <c r="F374">
        <v>0.99446048065025905</v>
      </c>
      <c r="G374">
        <v>-11.4942820974646</v>
      </c>
      <c r="H374">
        <v>1649.09783569345</v>
      </c>
      <c r="I374">
        <v>-6.9700425582277402E-3</v>
      </c>
      <c r="J374">
        <v>0.99443875568361295</v>
      </c>
      <c r="K374">
        <v>-11.525651867137499</v>
      </c>
      <c r="L374">
        <v>1643.70401911916</v>
      </c>
      <c r="M374">
        <v>-7.0119995650518201E-3</v>
      </c>
      <c r="N374">
        <v>0.99440527965372305</v>
      </c>
      <c r="O374">
        <v>-11.888563210569901</v>
      </c>
      <c r="P374">
        <v>1653.3844943147601</v>
      </c>
      <c r="Q374">
        <v>-7.1904407301806002E-3</v>
      </c>
      <c r="R374">
        <v>0.99426290779300597</v>
      </c>
      <c r="T374" t="str">
        <f t="shared" si="20"/>
        <v/>
      </c>
      <c r="U374" t="str">
        <f t="shared" si="21"/>
        <v/>
      </c>
      <c r="V374" t="str">
        <f t="shared" si="22"/>
        <v/>
      </c>
      <c r="W374" t="str">
        <f t="shared" si="23"/>
        <v/>
      </c>
    </row>
    <row r="375" spans="1:23" x14ac:dyDescent="0.25">
      <c r="A375">
        <v>374</v>
      </c>
      <c r="B375" t="s">
        <v>472</v>
      </c>
      <c r="C375">
        <v>-11.495751773474099</v>
      </c>
      <c r="D375">
        <v>1655.77707888388</v>
      </c>
      <c r="E375">
        <v>-6.94281369157686E-3</v>
      </c>
      <c r="F375">
        <v>0.99446048065025905</v>
      </c>
      <c r="G375">
        <v>-11.4942820974646</v>
      </c>
      <c r="H375">
        <v>1649.0978356934399</v>
      </c>
      <c r="I375">
        <v>-6.9700425582277497E-3</v>
      </c>
      <c r="J375">
        <v>0.99443875568361295</v>
      </c>
      <c r="K375">
        <v>-11.525651867137499</v>
      </c>
      <c r="L375">
        <v>1643.70401911916</v>
      </c>
      <c r="M375">
        <v>-7.0119995650518201E-3</v>
      </c>
      <c r="N375">
        <v>0.99440527965372305</v>
      </c>
      <c r="O375">
        <v>-11.888563210569901</v>
      </c>
      <c r="P375">
        <v>1653.3844943147701</v>
      </c>
      <c r="Q375">
        <v>-7.1904407301805699E-3</v>
      </c>
      <c r="R375">
        <v>0.99426290779300597</v>
      </c>
      <c r="T375" t="str">
        <f t="shared" si="20"/>
        <v/>
      </c>
      <c r="U375" t="str">
        <f t="shared" si="21"/>
        <v/>
      </c>
      <c r="V375" t="str">
        <f t="shared" si="22"/>
        <v/>
      </c>
      <c r="W375" t="str">
        <f t="shared" si="23"/>
        <v/>
      </c>
    </row>
    <row r="376" spans="1:23" x14ac:dyDescent="0.25">
      <c r="A376">
        <v>375</v>
      </c>
      <c r="B376" t="s">
        <v>473</v>
      </c>
      <c r="C376">
        <v>-11.495751773474099</v>
      </c>
      <c r="D376">
        <v>1655.77707888388</v>
      </c>
      <c r="E376">
        <v>-6.94281369157684E-3</v>
      </c>
      <c r="F376">
        <v>0.99446048065025905</v>
      </c>
      <c r="G376">
        <v>-11.4942820974646</v>
      </c>
      <c r="H376">
        <v>1649.09783569345</v>
      </c>
      <c r="I376">
        <v>-6.9700425582277402E-3</v>
      </c>
      <c r="J376">
        <v>0.99443875568361295</v>
      </c>
      <c r="K376">
        <v>-11.525651867137499</v>
      </c>
      <c r="L376">
        <v>1643.70401911916</v>
      </c>
      <c r="M376">
        <v>-7.0119995650518201E-3</v>
      </c>
      <c r="N376">
        <v>0.99440527965372305</v>
      </c>
      <c r="O376">
        <v>-11.888563210569901</v>
      </c>
      <c r="P376">
        <v>1653.3844943147601</v>
      </c>
      <c r="Q376">
        <v>-7.1904407301806202E-3</v>
      </c>
      <c r="R376">
        <v>0.99426290779300597</v>
      </c>
      <c r="T376" t="str">
        <f t="shared" si="20"/>
        <v/>
      </c>
      <c r="U376" t="str">
        <f t="shared" si="21"/>
        <v/>
      </c>
      <c r="V376" t="str">
        <f t="shared" si="22"/>
        <v/>
      </c>
      <c r="W376" t="str">
        <f t="shared" si="23"/>
        <v/>
      </c>
    </row>
    <row r="377" spans="1:23" x14ac:dyDescent="0.25">
      <c r="A377">
        <v>376</v>
      </c>
      <c r="B377" t="s">
        <v>474</v>
      </c>
      <c r="C377">
        <v>-11.495751773474099</v>
      </c>
      <c r="D377">
        <v>1655.77707888388</v>
      </c>
      <c r="E377">
        <v>-6.94281369157684E-3</v>
      </c>
      <c r="F377">
        <v>0.99446048065025905</v>
      </c>
      <c r="G377">
        <v>-11.4942820974646</v>
      </c>
      <c r="H377">
        <v>1649.0978356934399</v>
      </c>
      <c r="I377">
        <v>-6.9700425582277497E-3</v>
      </c>
      <c r="J377">
        <v>0.99443875568361295</v>
      </c>
      <c r="K377">
        <v>-11.525651867137499</v>
      </c>
      <c r="L377">
        <v>1643.70401911915</v>
      </c>
      <c r="M377">
        <v>-7.0119995650518496E-3</v>
      </c>
      <c r="N377">
        <v>0.99440527965372305</v>
      </c>
      <c r="O377">
        <v>-11.888563210569901</v>
      </c>
      <c r="P377">
        <v>1653.3844943147501</v>
      </c>
      <c r="Q377">
        <v>-7.1904407301806497E-3</v>
      </c>
      <c r="R377">
        <v>0.99426290779300597</v>
      </c>
      <c r="T377" t="str">
        <f t="shared" si="20"/>
        <v/>
      </c>
      <c r="U377" t="str">
        <f t="shared" si="21"/>
        <v/>
      </c>
      <c r="V377" t="str">
        <f t="shared" si="22"/>
        <v/>
      </c>
      <c r="W377" t="str">
        <f t="shared" si="23"/>
        <v/>
      </c>
    </row>
    <row r="378" spans="1:23" x14ac:dyDescent="0.25">
      <c r="A378">
        <v>377</v>
      </c>
      <c r="B378" t="s">
        <v>475</v>
      </c>
      <c r="C378">
        <v>-11.495751773474099</v>
      </c>
      <c r="D378">
        <v>1655.77707888389</v>
      </c>
      <c r="E378">
        <v>-6.9428136915768296E-3</v>
      </c>
      <c r="F378">
        <v>0.99446048065025905</v>
      </c>
      <c r="G378">
        <v>-11.4942820974646</v>
      </c>
      <c r="H378">
        <v>1649.09783569345</v>
      </c>
      <c r="I378">
        <v>-6.9700425582277402E-3</v>
      </c>
      <c r="J378">
        <v>0.99443875568361295</v>
      </c>
      <c r="K378">
        <v>-11.525651867137499</v>
      </c>
      <c r="L378">
        <v>1643.70401911916</v>
      </c>
      <c r="M378">
        <v>-7.0119995650518201E-3</v>
      </c>
      <c r="N378">
        <v>0.99440527965372305</v>
      </c>
      <c r="O378">
        <v>-11.888563210569901</v>
      </c>
      <c r="P378">
        <v>1653.3844943147501</v>
      </c>
      <c r="Q378">
        <v>-7.1904407301806401E-3</v>
      </c>
      <c r="R378">
        <v>0.99426290779300597</v>
      </c>
      <c r="T378" t="str">
        <f t="shared" si="20"/>
        <v/>
      </c>
      <c r="U378" t="str">
        <f t="shared" si="21"/>
        <v/>
      </c>
      <c r="V378" t="str">
        <f t="shared" si="22"/>
        <v/>
      </c>
      <c r="W378" t="str">
        <f t="shared" si="23"/>
        <v/>
      </c>
    </row>
    <row r="379" spans="1:23" x14ac:dyDescent="0.25">
      <c r="A379">
        <v>378</v>
      </c>
      <c r="B379" t="s">
        <v>476</v>
      </c>
      <c r="C379">
        <v>-11.495751773474099</v>
      </c>
      <c r="D379">
        <v>1655.77707888388</v>
      </c>
      <c r="E379">
        <v>-6.9428136915768296E-3</v>
      </c>
      <c r="F379">
        <v>0.99446048065025905</v>
      </c>
      <c r="G379">
        <v>-11.4942820974646</v>
      </c>
      <c r="H379">
        <v>1649.09783569345</v>
      </c>
      <c r="I379">
        <v>-6.9700425582277402E-3</v>
      </c>
      <c r="J379">
        <v>0.99443875568361295</v>
      </c>
      <c r="K379">
        <v>-11.525651867137499</v>
      </c>
      <c r="L379">
        <v>1643.70401911916</v>
      </c>
      <c r="M379">
        <v>-7.0119995650518296E-3</v>
      </c>
      <c r="N379">
        <v>0.99440527965372305</v>
      </c>
      <c r="O379">
        <v>-11.888563210569901</v>
      </c>
      <c r="P379">
        <v>1653.3844943147501</v>
      </c>
      <c r="Q379">
        <v>-7.1904407301806297E-3</v>
      </c>
      <c r="R379">
        <v>0.99426290779300597</v>
      </c>
      <c r="T379" t="str">
        <f t="shared" si="20"/>
        <v/>
      </c>
      <c r="U379" t="str">
        <f t="shared" si="21"/>
        <v/>
      </c>
      <c r="V379" t="str">
        <f t="shared" si="22"/>
        <v/>
      </c>
      <c r="W379" t="str">
        <f t="shared" si="23"/>
        <v/>
      </c>
    </row>
    <row r="380" spans="1:23" x14ac:dyDescent="0.25">
      <c r="A380">
        <v>379</v>
      </c>
      <c r="B380" t="s">
        <v>477</v>
      </c>
      <c r="C380">
        <v>-11.495751773474099</v>
      </c>
      <c r="D380">
        <v>1655.77707888387</v>
      </c>
      <c r="E380">
        <v>-6.9428136915768903E-3</v>
      </c>
      <c r="F380">
        <v>0.99446048065025905</v>
      </c>
      <c r="G380">
        <v>-11.4942820974646</v>
      </c>
      <c r="H380">
        <v>1649.0978356934399</v>
      </c>
      <c r="I380">
        <v>-6.9700425582277497E-3</v>
      </c>
      <c r="J380">
        <v>0.99443875568361295</v>
      </c>
      <c r="K380">
        <v>-11.525651867137499</v>
      </c>
      <c r="L380">
        <v>1643.70401911916</v>
      </c>
      <c r="M380">
        <v>-7.01199956505184E-3</v>
      </c>
      <c r="N380">
        <v>0.99440527965372305</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478</v>
      </c>
      <c r="C381">
        <v>-11.495751773474099</v>
      </c>
      <c r="D381">
        <v>1655.77707888388</v>
      </c>
      <c r="E381">
        <v>-6.9428136915768504E-3</v>
      </c>
      <c r="F381">
        <v>0.99446048065025905</v>
      </c>
      <c r="G381">
        <v>-11.4942820974646</v>
      </c>
      <c r="H381">
        <v>1649.0978356934399</v>
      </c>
      <c r="I381">
        <v>-6.9700425582277497E-3</v>
      </c>
      <c r="J381">
        <v>0.99443875568361295</v>
      </c>
      <c r="K381">
        <v>-11.525651867137499</v>
      </c>
      <c r="L381">
        <v>1643.70401911916</v>
      </c>
      <c r="M381">
        <v>-7.0119995650518201E-3</v>
      </c>
      <c r="N381">
        <v>0.99440527965372305</v>
      </c>
      <c r="O381">
        <v>-11.888563210569901</v>
      </c>
      <c r="P381">
        <v>1653.3844943147501</v>
      </c>
      <c r="Q381">
        <v>-7.1904407301806497E-3</v>
      </c>
      <c r="R381">
        <v>0.99426290779300597</v>
      </c>
      <c r="T381" t="str">
        <f t="shared" si="20"/>
        <v/>
      </c>
      <c r="U381" t="str">
        <f t="shared" si="21"/>
        <v/>
      </c>
      <c r="V381" t="str">
        <f t="shared" si="22"/>
        <v/>
      </c>
      <c r="W381" t="str">
        <f t="shared" si="23"/>
        <v/>
      </c>
    </row>
    <row r="382" spans="1:23" x14ac:dyDescent="0.25">
      <c r="A382">
        <v>381</v>
      </c>
      <c r="B382" t="s">
        <v>479</v>
      </c>
      <c r="C382">
        <v>-11.495751773474099</v>
      </c>
      <c r="D382">
        <v>1655.77707888388</v>
      </c>
      <c r="E382">
        <v>-6.9428136915768704E-3</v>
      </c>
      <c r="F382">
        <v>0.99446048065025905</v>
      </c>
      <c r="G382">
        <v>-11.4942820974646</v>
      </c>
      <c r="H382">
        <v>1649.0978356934399</v>
      </c>
      <c r="I382">
        <v>-6.9700425582277601E-3</v>
      </c>
      <c r="J382">
        <v>0.99443875568361295</v>
      </c>
      <c r="K382">
        <v>-11.525651867137499</v>
      </c>
      <c r="L382">
        <v>1643.70401911916</v>
      </c>
      <c r="M382">
        <v>-7.0119995650518201E-3</v>
      </c>
      <c r="N382">
        <v>0.99440527965372305</v>
      </c>
      <c r="O382">
        <v>-11.888563210569901</v>
      </c>
      <c r="P382">
        <v>1653.3844943147501</v>
      </c>
      <c r="Q382">
        <v>-7.1904407301806601E-3</v>
      </c>
      <c r="R382">
        <v>0.99426290779300597</v>
      </c>
      <c r="T382" t="str">
        <f t="shared" si="20"/>
        <v/>
      </c>
      <c r="U382" t="str">
        <f t="shared" si="21"/>
        <v/>
      </c>
      <c r="V382" t="str">
        <f t="shared" si="22"/>
        <v/>
      </c>
      <c r="W382" t="str">
        <f t="shared" si="23"/>
        <v/>
      </c>
    </row>
    <row r="383" spans="1:23" x14ac:dyDescent="0.25">
      <c r="A383">
        <v>382</v>
      </c>
      <c r="B383" t="s">
        <v>480</v>
      </c>
      <c r="C383">
        <v>-11.495751773474099</v>
      </c>
      <c r="D383">
        <v>1655.77707888387</v>
      </c>
      <c r="E383">
        <v>-6.9428136915768903E-3</v>
      </c>
      <c r="F383">
        <v>0.99446048065025905</v>
      </c>
      <c r="G383">
        <v>-11.4942820974646</v>
      </c>
      <c r="H383">
        <v>1649.0978356934399</v>
      </c>
      <c r="I383">
        <v>-6.9700425582277497E-3</v>
      </c>
      <c r="J383">
        <v>0.99443875568361295</v>
      </c>
      <c r="K383">
        <v>-11.525651867137499</v>
      </c>
      <c r="L383">
        <v>1643.70401911916</v>
      </c>
      <c r="M383">
        <v>-7.0119995650518296E-3</v>
      </c>
      <c r="N383">
        <v>0.99440527965372305</v>
      </c>
      <c r="O383">
        <v>-11.888563210569901</v>
      </c>
      <c r="P383">
        <v>1653.3844943147501</v>
      </c>
      <c r="Q383">
        <v>-7.1904407301806297E-3</v>
      </c>
      <c r="R383">
        <v>0.99426290779300597</v>
      </c>
      <c r="T383" t="str">
        <f t="shared" si="20"/>
        <v/>
      </c>
      <c r="U383" t="str">
        <f t="shared" si="21"/>
        <v/>
      </c>
      <c r="V383" t="str">
        <f t="shared" si="22"/>
        <v/>
      </c>
      <c r="W383" t="str">
        <f t="shared" si="23"/>
        <v/>
      </c>
    </row>
    <row r="384" spans="1:23" x14ac:dyDescent="0.25">
      <c r="A384">
        <v>383</v>
      </c>
      <c r="B384" t="s">
        <v>481</v>
      </c>
      <c r="C384">
        <v>-11.495751773474099</v>
      </c>
      <c r="D384">
        <v>1655.77707888387</v>
      </c>
      <c r="E384">
        <v>-6.9428136915768799E-3</v>
      </c>
      <c r="F384">
        <v>0.99446048065025905</v>
      </c>
      <c r="G384">
        <v>-11.4942820974646</v>
      </c>
      <c r="H384">
        <v>1649.09783569345</v>
      </c>
      <c r="I384">
        <v>-6.9700425582277402E-3</v>
      </c>
      <c r="J384">
        <v>0.99443875568361295</v>
      </c>
      <c r="K384">
        <v>-11.525651867137499</v>
      </c>
      <c r="L384">
        <v>1643.70401911916</v>
      </c>
      <c r="M384">
        <v>-7.0119995650518296E-3</v>
      </c>
      <c r="N384">
        <v>0.99440527965372305</v>
      </c>
      <c r="O384">
        <v>-11.888563210569901</v>
      </c>
      <c r="P384">
        <v>1653.3844943147501</v>
      </c>
      <c r="Q384">
        <v>-7.1904407301806401E-3</v>
      </c>
      <c r="R384">
        <v>0.99426290779300597</v>
      </c>
      <c r="T384" t="str">
        <f t="shared" si="20"/>
        <v/>
      </c>
      <c r="U384" t="str">
        <f t="shared" si="21"/>
        <v/>
      </c>
      <c r="V384" t="str">
        <f t="shared" si="22"/>
        <v/>
      </c>
      <c r="W384" t="str">
        <f t="shared" si="23"/>
        <v/>
      </c>
    </row>
    <row r="385" spans="1:23" x14ac:dyDescent="0.25">
      <c r="A385">
        <v>384</v>
      </c>
      <c r="B385" t="s">
        <v>482</v>
      </c>
      <c r="C385">
        <v>-11.495751773474099</v>
      </c>
      <c r="D385">
        <v>1655.77707888387</v>
      </c>
      <c r="E385">
        <v>-6.9428136915768799E-3</v>
      </c>
      <c r="F385">
        <v>0.99446048065025905</v>
      </c>
      <c r="G385">
        <v>-11.4942820974646</v>
      </c>
      <c r="H385">
        <v>1649.0978356934399</v>
      </c>
      <c r="I385">
        <v>-6.9700425582277497E-3</v>
      </c>
      <c r="J385">
        <v>0.99443875568361295</v>
      </c>
      <c r="K385">
        <v>-11.525651867137499</v>
      </c>
      <c r="L385">
        <v>1643.70401911917</v>
      </c>
      <c r="M385">
        <v>-7.0119995650518002E-3</v>
      </c>
      <c r="N385">
        <v>0.99440527965372305</v>
      </c>
      <c r="O385">
        <v>-11.888563210569901</v>
      </c>
      <c r="P385">
        <v>1653.3844943147501</v>
      </c>
      <c r="Q385">
        <v>-7.1904407301806401E-3</v>
      </c>
      <c r="R385">
        <v>0.99426290779300597</v>
      </c>
      <c r="T385" t="str">
        <f t="shared" si="20"/>
        <v/>
      </c>
      <c r="U385" t="str">
        <f t="shared" si="21"/>
        <v/>
      </c>
      <c r="V385" t="str">
        <f t="shared" si="22"/>
        <v/>
      </c>
      <c r="W385" t="str">
        <f t="shared" si="23"/>
        <v/>
      </c>
    </row>
    <row r="386" spans="1:23" x14ac:dyDescent="0.25">
      <c r="A386">
        <v>385</v>
      </c>
      <c r="B386" t="s">
        <v>483</v>
      </c>
      <c r="C386">
        <v>-11.495751773474099</v>
      </c>
      <c r="D386">
        <v>1655.77707888388</v>
      </c>
      <c r="E386">
        <v>-6.9428136915768704E-3</v>
      </c>
      <c r="F386">
        <v>0.99446048065025905</v>
      </c>
      <c r="G386">
        <v>-11.4942820974646</v>
      </c>
      <c r="H386">
        <v>1649.0978356934399</v>
      </c>
      <c r="I386">
        <v>-6.9700425582277497E-3</v>
      </c>
      <c r="J386">
        <v>0.99443875568361295</v>
      </c>
      <c r="K386">
        <v>-11.525651867137499</v>
      </c>
      <c r="L386">
        <v>1643.70401911916</v>
      </c>
      <c r="M386">
        <v>-7.0119995650518296E-3</v>
      </c>
      <c r="N386">
        <v>0.99440527965372305</v>
      </c>
      <c r="O386">
        <v>-11.888563210569901</v>
      </c>
      <c r="P386">
        <v>1653.3844943147601</v>
      </c>
      <c r="Q386">
        <v>-7.1904407301806202E-3</v>
      </c>
      <c r="R386">
        <v>0.99426290779300597</v>
      </c>
      <c r="T386" t="str">
        <f t="shared" si="20"/>
        <v/>
      </c>
      <c r="U386" t="str">
        <f t="shared" si="21"/>
        <v/>
      </c>
      <c r="V386" t="str">
        <f t="shared" si="22"/>
        <v/>
      </c>
      <c r="W386" t="str">
        <f t="shared" si="23"/>
        <v/>
      </c>
    </row>
    <row r="387" spans="1:23" x14ac:dyDescent="0.25">
      <c r="A387">
        <v>386</v>
      </c>
      <c r="B387" t="s">
        <v>484</v>
      </c>
      <c r="C387">
        <v>-11.495751773474099</v>
      </c>
      <c r="D387">
        <v>1655.77707888386</v>
      </c>
      <c r="E387">
        <v>-6.9428136915769103E-3</v>
      </c>
      <c r="F387">
        <v>0.99446048065025905</v>
      </c>
      <c r="G387">
        <v>-11.4942820974646</v>
      </c>
      <c r="H387">
        <v>1649.0978356934399</v>
      </c>
      <c r="I387">
        <v>-6.9700425582277497E-3</v>
      </c>
      <c r="J387">
        <v>0.99443875568361295</v>
      </c>
      <c r="K387">
        <v>-11.525651867137499</v>
      </c>
      <c r="L387">
        <v>1643.70401911916</v>
      </c>
      <c r="M387">
        <v>-7.0119995650518296E-3</v>
      </c>
      <c r="N387">
        <v>0.99440527965372305</v>
      </c>
      <c r="O387">
        <v>-11.888563210569901</v>
      </c>
      <c r="P387">
        <v>1653.3844943147501</v>
      </c>
      <c r="Q387">
        <v>-7.1904407301806601E-3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485</v>
      </c>
      <c r="C388">
        <v>-11.495751773474099</v>
      </c>
      <c r="D388">
        <v>1655.77707888389</v>
      </c>
      <c r="E388">
        <v>-6.9428136915768201E-3</v>
      </c>
      <c r="F388">
        <v>0.99446048065025905</v>
      </c>
      <c r="G388">
        <v>-11.4942820974646</v>
      </c>
      <c r="H388">
        <v>1649.0978356934399</v>
      </c>
      <c r="I388">
        <v>-6.9700425582277497E-3</v>
      </c>
      <c r="J388">
        <v>0.99443875568361295</v>
      </c>
      <c r="K388">
        <v>-11.525651867137499</v>
      </c>
      <c r="L388">
        <v>1643.70401911917</v>
      </c>
      <c r="M388">
        <v>-7.0119995650518002E-3</v>
      </c>
      <c r="N388">
        <v>0.99440527965372305</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486</v>
      </c>
      <c r="C389">
        <v>-11.495751773474099</v>
      </c>
      <c r="D389">
        <v>1655.77707888388</v>
      </c>
      <c r="E389">
        <v>-6.9428136915768504E-3</v>
      </c>
      <c r="F389">
        <v>0.99446048065025905</v>
      </c>
      <c r="G389">
        <v>-11.4942820974646</v>
      </c>
      <c r="H389">
        <v>1649.0978356934399</v>
      </c>
      <c r="I389">
        <v>-6.9700425582277497E-3</v>
      </c>
      <c r="J389">
        <v>0.99443875568361295</v>
      </c>
      <c r="K389">
        <v>-11.525651867137499</v>
      </c>
      <c r="L389">
        <v>1643.70401911917</v>
      </c>
      <c r="M389">
        <v>-7.0119995650518097E-3</v>
      </c>
      <c r="N389">
        <v>0.99440527965372305</v>
      </c>
      <c r="O389">
        <v>-11.888563210569901</v>
      </c>
      <c r="P389">
        <v>1653.3844943147601</v>
      </c>
      <c r="Q389">
        <v>-7.1904407301805898E-3</v>
      </c>
      <c r="R389">
        <v>0.99426290779300597</v>
      </c>
      <c r="T389" t="str">
        <f t="shared" si="24"/>
        <v/>
      </c>
      <c r="U389" t="str">
        <f t="shared" si="25"/>
        <v/>
      </c>
      <c r="V389" t="str">
        <f t="shared" si="26"/>
        <v/>
      </c>
      <c r="W389" t="str">
        <f t="shared" si="27"/>
        <v/>
      </c>
    </row>
    <row r="390" spans="1:23" x14ac:dyDescent="0.25">
      <c r="A390">
        <v>389</v>
      </c>
      <c r="B390" t="s">
        <v>487</v>
      </c>
      <c r="C390">
        <v>-11.495751773474099</v>
      </c>
      <c r="D390">
        <v>1655.77707888388</v>
      </c>
      <c r="E390">
        <v>-6.94281369157686E-3</v>
      </c>
      <c r="F390">
        <v>0.99446048065025905</v>
      </c>
      <c r="G390">
        <v>-11.4942820974646</v>
      </c>
      <c r="H390">
        <v>1649.09783569345</v>
      </c>
      <c r="I390">
        <v>-6.9700425582277402E-3</v>
      </c>
      <c r="J390">
        <v>0.99443875568361295</v>
      </c>
      <c r="K390">
        <v>-11.525651867137499</v>
      </c>
      <c r="L390">
        <v>1643.70401911916</v>
      </c>
      <c r="M390">
        <v>-7.0119995650518296E-3</v>
      </c>
      <c r="N390">
        <v>0.99440527965372305</v>
      </c>
      <c r="O390">
        <v>-11.888563210569901</v>
      </c>
      <c r="P390">
        <v>1653.3844943147601</v>
      </c>
      <c r="Q390">
        <v>-7.1904407301806098E-3</v>
      </c>
      <c r="R390">
        <v>0.99426290779300597</v>
      </c>
      <c r="T390" t="str">
        <f t="shared" si="24"/>
        <v/>
      </c>
      <c r="U390" t="str">
        <f t="shared" si="25"/>
        <v/>
      </c>
      <c r="V390" t="str">
        <f t="shared" si="26"/>
        <v/>
      </c>
      <c r="W390" t="str">
        <f t="shared" si="27"/>
        <v/>
      </c>
    </row>
    <row r="391" spans="1:23" x14ac:dyDescent="0.25">
      <c r="A391">
        <v>390</v>
      </c>
      <c r="B391" t="s">
        <v>488</v>
      </c>
      <c r="C391">
        <v>5.0245880808799699</v>
      </c>
      <c r="D391">
        <v>1.4301919025788501</v>
      </c>
      <c r="E391">
        <v>3.5132264920671701</v>
      </c>
      <c r="F391">
        <v>4.4269993114996102E-4</v>
      </c>
      <c r="G391">
        <v>5.0171195319560598</v>
      </c>
      <c r="H391">
        <v>1.4296393858908201</v>
      </c>
      <c r="I391">
        <v>3.50936017954615</v>
      </c>
      <c r="J391">
        <v>4.4918616300022E-4</v>
      </c>
      <c r="K391">
        <v>4.98971162222887</v>
      </c>
      <c r="L391">
        <v>1.43311052129683</v>
      </c>
      <c r="M391">
        <v>3.4817353917084302</v>
      </c>
      <c r="N391">
        <v>4.9817570917277704E-4</v>
      </c>
      <c r="O391">
        <v>4.63084542366847</v>
      </c>
      <c r="P391">
        <v>1.4315882096658501</v>
      </c>
      <c r="Q391">
        <v>3.2347608009075102</v>
      </c>
      <c r="R391">
        <v>1.2174467740609901E-3</v>
      </c>
      <c r="T391" t="str">
        <f t="shared" si="24"/>
        <v>***</v>
      </c>
      <c r="U391" t="str">
        <f t="shared" si="25"/>
        <v>***</v>
      </c>
      <c r="V391" t="str">
        <f t="shared" si="26"/>
        <v>***</v>
      </c>
      <c r="W391" t="str">
        <f t="shared" si="27"/>
        <v>**</v>
      </c>
    </row>
    <row r="392" spans="1:23" x14ac:dyDescent="0.25">
      <c r="A392">
        <v>391</v>
      </c>
      <c r="B392" t="s">
        <v>489</v>
      </c>
      <c r="C392">
        <v>-11.6207885916973</v>
      </c>
      <c r="D392">
        <v>2399.5447421225399</v>
      </c>
      <c r="E392">
        <v>-4.8429139026672204E-3</v>
      </c>
      <c r="F392">
        <v>0.99613592887230495</v>
      </c>
      <c r="G392">
        <v>-11.616613794689499</v>
      </c>
      <c r="H392">
        <v>2399.5447414967698</v>
      </c>
      <c r="I392">
        <v>-4.8411740751470103E-3</v>
      </c>
      <c r="J392">
        <v>0.99613731703754904</v>
      </c>
      <c r="K392">
        <v>-11.736710407051</v>
      </c>
      <c r="L392">
        <v>2399.54474080418</v>
      </c>
      <c r="M392">
        <v>-4.8912238256985097E-3</v>
      </c>
      <c r="N392">
        <v>0.99609738358712896</v>
      </c>
      <c r="O392">
        <v>-12.036333023564699</v>
      </c>
      <c r="P392">
        <v>2399.5447427294598</v>
      </c>
      <c r="Q392">
        <v>-5.0160902646364004E-3</v>
      </c>
      <c r="R392">
        <v>0.99599775580577898</v>
      </c>
      <c r="T392" t="str">
        <f t="shared" si="24"/>
        <v/>
      </c>
      <c r="U392" t="str">
        <f t="shared" si="25"/>
        <v/>
      </c>
      <c r="V392" t="str">
        <f t="shared" si="26"/>
        <v/>
      </c>
      <c r="W392" t="str">
        <f t="shared" si="27"/>
        <v/>
      </c>
    </row>
    <row r="393" spans="1:23" x14ac:dyDescent="0.25">
      <c r="A393">
        <v>392</v>
      </c>
      <c r="B393" t="s">
        <v>490</v>
      </c>
      <c r="C393">
        <v>-11.6207885916973</v>
      </c>
      <c r="D393">
        <v>2399.5447421225399</v>
      </c>
      <c r="E393">
        <v>-4.84291390266721E-3</v>
      </c>
      <c r="F393">
        <v>0.99613592887230495</v>
      </c>
      <c r="G393">
        <v>-11.616613794689499</v>
      </c>
      <c r="H393">
        <v>2399.5447414967698</v>
      </c>
      <c r="I393">
        <v>-4.8411740751470103E-3</v>
      </c>
      <c r="J393">
        <v>0.99613731703754904</v>
      </c>
      <c r="K393">
        <v>-11.736710407051</v>
      </c>
      <c r="L393">
        <v>2399.5447408042</v>
      </c>
      <c r="M393">
        <v>-4.8912238256984698E-3</v>
      </c>
      <c r="N393">
        <v>0.99609738358712896</v>
      </c>
      <c r="O393">
        <v>-12.036333023564699</v>
      </c>
      <c r="P393">
        <v>2399.5447427294598</v>
      </c>
      <c r="Q393">
        <v>-5.0160902646364004E-3</v>
      </c>
      <c r="R393">
        <v>0.99599775580577898</v>
      </c>
      <c r="T393" t="str">
        <f t="shared" si="24"/>
        <v/>
      </c>
      <c r="U393" t="str">
        <f t="shared" si="25"/>
        <v/>
      </c>
      <c r="V393" t="str">
        <f t="shared" si="26"/>
        <v/>
      </c>
      <c r="W393" t="str">
        <f t="shared" si="27"/>
        <v/>
      </c>
    </row>
    <row r="394" spans="1:23" x14ac:dyDescent="0.25">
      <c r="A394">
        <v>393</v>
      </c>
      <c r="B394" t="s">
        <v>491</v>
      </c>
      <c r="C394">
        <v>-11.6207885916973</v>
      </c>
      <c r="D394">
        <v>2399.5447421225299</v>
      </c>
      <c r="E394">
        <v>-4.8429139026672204E-3</v>
      </c>
      <c r="F394">
        <v>0.99613592887230495</v>
      </c>
      <c r="G394">
        <v>-11.616613794689499</v>
      </c>
      <c r="H394">
        <v>2399.5447414967798</v>
      </c>
      <c r="I394">
        <v>-4.8411740751470103E-3</v>
      </c>
      <c r="J394">
        <v>0.99613731703754904</v>
      </c>
      <c r="K394">
        <v>-11.736710407051</v>
      </c>
      <c r="L394">
        <v>2399.54474080418</v>
      </c>
      <c r="M394">
        <v>-4.8912238256985097E-3</v>
      </c>
      <c r="N394">
        <v>0.99609738358712896</v>
      </c>
      <c r="O394">
        <v>-12.036333023564699</v>
      </c>
      <c r="P394">
        <v>2399.5447427294598</v>
      </c>
      <c r="Q394">
        <v>-5.0160902646364004E-3</v>
      </c>
      <c r="R394">
        <v>0.99599775580577898</v>
      </c>
      <c r="T394" t="str">
        <f t="shared" si="24"/>
        <v/>
      </c>
      <c r="U394" t="str">
        <f t="shared" si="25"/>
        <v/>
      </c>
      <c r="V394" t="str">
        <f t="shared" si="26"/>
        <v/>
      </c>
      <c r="W394" t="str">
        <f t="shared" si="27"/>
        <v/>
      </c>
    </row>
    <row r="395" spans="1:23" x14ac:dyDescent="0.25">
      <c r="A395">
        <v>394</v>
      </c>
      <c r="B395" t="s">
        <v>492</v>
      </c>
      <c r="C395">
        <v>-11.6207885916973</v>
      </c>
      <c r="D395">
        <v>2399.5447421225299</v>
      </c>
      <c r="E395">
        <v>-4.8429139026672204E-3</v>
      </c>
      <c r="F395">
        <v>0.99613592887230495</v>
      </c>
      <c r="G395">
        <v>-11.616613794689499</v>
      </c>
      <c r="H395">
        <v>2399.5447414967698</v>
      </c>
      <c r="I395">
        <v>-4.8411740751470303E-3</v>
      </c>
      <c r="J395">
        <v>0.99613731703754904</v>
      </c>
      <c r="K395">
        <v>-11.736710407051</v>
      </c>
      <c r="L395">
        <v>2399.54474080418</v>
      </c>
      <c r="M395">
        <v>-4.8912238256985001E-3</v>
      </c>
      <c r="N395">
        <v>0.99609738358712896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493</v>
      </c>
      <c r="C396">
        <v>-11.6207885916973</v>
      </c>
      <c r="D396">
        <v>2399.5447421225499</v>
      </c>
      <c r="E396">
        <v>-4.8429139026671996E-3</v>
      </c>
      <c r="F396">
        <v>0.99613592887230495</v>
      </c>
      <c r="G396">
        <v>-11.616613794689499</v>
      </c>
      <c r="H396">
        <v>2399.5447414967698</v>
      </c>
      <c r="I396">
        <v>-4.8411740751470103E-3</v>
      </c>
      <c r="J396">
        <v>0.99613731703754904</v>
      </c>
      <c r="K396">
        <v>-11.736710407051</v>
      </c>
      <c r="L396">
        <v>2399.54474080418</v>
      </c>
      <c r="M396">
        <v>-4.8912238256985097E-3</v>
      </c>
      <c r="N396">
        <v>0.99609738358712896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494</v>
      </c>
      <c r="C397">
        <v>-11.6207885916973</v>
      </c>
      <c r="D397">
        <v>2399.5447421225499</v>
      </c>
      <c r="E397">
        <v>-4.8429139026671996E-3</v>
      </c>
      <c r="F397">
        <v>0.99613592887230495</v>
      </c>
      <c r="G397">
        <v>-11.616613794689499</v>
      </c>
      <c r="H397">
        <v>2399.5447414967698</v>
      </c>
      <c r="I397">
        <v>-4.8411740751470103E-3</v>
      </c>
      <c r="J397">
        <v>0.99613731703754904</v>
      </c>
      <c r="K397">
        <v>-11.736710407051</v>
      </c>
      <c r="L397">
        <v>2399.54474080418</v>
      </c>
      <c r="M397">
        <v>-4.8912238256985001E-3</v>
      </c>
      <c r="N397">
        <v>0.99609738358712896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495</v>
      </c>
      <c r="C398">
        <v>-11.6207885916973</v>
      </c>
      <c r="D398">
        <v>2399.5447421225499</v>
      </c>
      <c r="E398">
        <v>-4.84291390266719E-3</v>
      </c>
      <c r="F398">
        <v>0.99613592887230495</v>
      </c>
      <c r="G398">
        <v>-11.616613794689499</v>
      </c>
      <c r="H398">
        <v>2399.5447414967698</v>
      </c>
      <c r="I398">
        <v>-4.8411740751470103E-3</v>
      </c>
      <c r="J398">
        <v>0.99613731703754904</v>
      </c>
      <c r="K398">
        <v>-11.736710407051</v>
      </c>
      <c r="L398">
        <v>2399.54474080418</v>
      </c>
      <c r="M398">
        <v>-4.8912238256985097E-3</v>
      </c>
      <c r="N398">
        <v>0.99609738358712896</v>
      </c>
      <c r="O398">
        <v>-12.036333023564699</v>
      </c>
      <c r="P398">
        <v>2399.5447427294498</v>
      </c>
      <c r="Q398">
        <v>-5.0160902646364204E-3</v>
      </c>
      <c r="R398">
        <v>0.99599775580577898</v>
      </c>
      <c r="T398" t="str">
        <f t="shared" si="24"/>
        <v/>
      </c>
      <c r="U398" t="str">
        <f t="shared" si="25"/>
        <v/>
      </c>
      <c r="V398" t="str">
        <f t="shared" si="26"/>
        <v/>
      </c>
      <c r="W398" t="str">
        <f t="shared" si="27"/>
        <v/>
      </c>
    </row>
    <row r="399" spans="1:23" x14ac:dyDescent="0.25">
      <c r="A399">
        <v>398</v>
      </c>
      <c r="B399" t="s">
        <v>496</v>
      </c>
      <c r="C399">
        <v>-11.6207885916973</v>
      </c>
      <c r="D399">
        <v>2399.5447421225499</v>
      </c>
      <c r="E399">
        <v>-4.8429139026671996E-3</v>
      </c>
      <c r="F399">
        <v>0.99613592887230495</v>
      </c>
      <c r="G399">
        <v>-11.616613794689499</v>
      </c>
      <c r="H399">
        <v>2399.5447414967698</v>
      </c>
      <c r="I399">
        <v>-4.8411740751470103E-3</v>
      </c>
      <c r="J399">
        <v>0.99613731703754904</v>
      </c>
      <c r="K399">
        <v>-11.736710407051</v>
      </c>
      <c r="L399">
        <v>2399.54474080418</v>
      </c>
      <c r="M399">
        <v>-4.8912238256985001E-3</v>
      </c>
      <c r="N399">
        <v>0.99609738358712896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497</v>
      </c>
      <c r="C400">
        <v>-11.6207885916973</v>
      </c>
      <c r="D400">
        <v>2399.5447421225499</v>
      </c>
      <c r="E400">
        <v>-4.84291390266719E-3</v>
      </c>
      <c r="F400">
        <v>0.99613592887230495</v>
      </c>
      <c r="G400">
        <v>-11.616613794689499</v>
      </c>
      <c r="H400">
        <v>2399.5447414967698</v>
      </c>
      <c r="I400">
        <v>-4.8411740751470103E-3</v>
      </c>
      <c r="J400">
        <v>0.99613731703754904</v>
      </c>
      <c r="K400">
        <v>-11.736710407051</v>
      </c>
      <c r="L400">
        <v>2399.54474080418</v>
      </c>
      <c r="M400">
        <v>-4.8912238256985001E-3</v>
      </c>
      <c r="N400">
        <v>0.99609738358712896</v>
      </c>
      <c r="O400">
        <v>-12.036333023564699</v>
      </c>
      <c r="P400">
        <v>2399.5447427294498</v>
      </c>
      <c r="Q400">
        <v>-5.0160902646364204E-3</v>
      </c>
      <c r="R400">
        <v>0.99599775580577898</v>
      </c>
      <c r="T400" t="str">
        <f t="shared" si="24"/>
        <v/>
      </c>
      <c r="U400" t="str">
        <f t="shared" si="25"/>
        <v/>
      </c>
      <c r="V400" t="str">
        <f t="shared" si="26"/>
        <v/>
      </c>
      <c r="W400" t="str">
        <f t="shared" si="27"/>
        <v/>
      </c>
    </row>
    <row r="401" spans="1:23" x14ac:dyDescent="0.25">
      <c r="A401">
        <v>400</v>
      </c>
      <c r="B401" t="s">
        <v>498</v>
      </c>
      <c r="C401">
        <v>21.511348252361898</v>
      </c>
      <c r="D401">
        <v>2399.5447410730198</v>
      </c>
      <c r="E401">
        <v>8.9647623085129299E-3</v>
      </c>
      <c r="F401">
        <v>0.99284725037035904</v>
      </c>
      <c r="G401">
        <v>21.515523049360102</v>
      </c>
      <c r="H401">
        <v>2399.5447404359302</v>
      </c>
      <c r="I401">
        <v>8.9665021396731093E-3</v>
      </c>
      <c r="J401">
        <v>0.99284586224172999</v>
      </c>
      <c r="K401">
        <v>21.395426437008599</v>
      </c>
      <c r="L401">
        <v>2399.5447397552998</v>
      </c>
      <c r="M401">
        <v>8.9164523930445293E-3</v>
      </c>
      <c r="N401">
        <v>0.99288579456550596</v>
      </c>
      <c r="O401">
        <v>21.095803820522899</v>
      </c>
      <c r="P401">
        <v>2399.5447417141099</v>
      </c>
      <c r="Q401">
        <v>8.7915859428622997E-3</v>
      </c>
      <c r="R401">
        <v>0.99298541967313902</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611</v>
      </c>
      <c r="C1" t="s">
        <v>607</v>
      </c>
      <c r="D1" t="s">
        <v>608</v>
      </c>
      <c r="E1" t="s">
        <v>609</v>
      </c>
      <c r="F1" t="s">
        <v>610</v>
      </c>
      <c r="G1" t="s">
        <v>612</v>
      </c>
      <c r="H1" t="s">
        <v>613</v>
      </c>
      <c r="I1" t="s">
        <v>614</v>
      </c>
      <c r="J1" t="s">
        <v>615</v>
      </c>
      <c r="K1" t="s">
        <v>616</v>
      </c>
      <c r="L1" t="s">
        <v>617</v>
      </c>
      <c r="M1" t="s">
        <v>618</v>
      </c>
      <c r="N1" t="s">
        <v>619</v>
      </c>
      <c r="O1" t="s">
        <v>620</v>
      </c>
      <c r="P1" t="s">
        <v>621</v>
      </c>
      <c r="Q1" t="s">
        <v>622</v>
      </c>
      <c r="R1" t="s">
        <v>623</v>
      </c>
    </row>
    <row r="2" spans="1:23" x14ac:dyDescent="0.25">
      <c r="A2">
        <v>1</v>
      </c>
      <c r="B2" t="s">
        <v>170</v>
      </c>
      <c r="C2">
        <v>-2.2753183188683699</v>
      </c>
      <c r="D2">
        <v>0.23243859942512199</v>
      </c>
      <c r="E2">
        <v>-9.7889004859597399</v>
      </c>
      <c r="F2" s="1">
        <v>1.2565482126016501E-22</v>
      </c>
      <c r="G2">
        <v>-2.1544118420463101</v>
      </c>
      <c r="H2">
        <v>0.32216896186865701</v>
      </c>
      <c r="I2">
        <v>-6.6872110508417899</v>
      </c>
      <c r="J2" s="1">
        <v>2.27463729692138E-11</v>
      </c>
      <c r="K2">
        <v>-2.4059632767676802</v>
      </c>
      <c r="L2">
        <v>0.344521579658428</v>
      </c>
      <c r="M2">
        <v>-6.9834907849692396</v>
      </c>
      <c r="N2" s="1">
        <v>2.87934341746431E-12</v>
      </c>
      <c r="O2">
        <v>-2.2621697600969801</v>
      </c>
      <c r="P2">
        <v>0.231267800057155</v>
      </c>
      <c r="Q2">
        <v>-9.7816027978728997</v>
      </c>
      <c r="R2" s="1">
        <v>1.35054622970133E-22</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-0.14732294195179499</v>
      </c>
      <c r="D3">
        <v>0.12586370085596299</v>
      </c>
      <c r="E3">
        <v>-1.17049586934036</v>
      </c>
      <c r="F3">
        <v>0.24180147547214301</v>
      </c>
      <c r="G3">
        <v>-0.130669902759534</v>
      </c>
      <c r="H3">
        <v>0.15812432282296299</v>
      </c>
      <c r="I3">
        <v>-0.82637446552630101</v>
      </c>
      <c r="J3">
        <v>0.40859170361017899</v>
      </c>
      <c r="K3">
        <v>-0.21558587987986899</v>
      </c>
      <c r="L3">
        <v>0.21374112131944101</v>
      </c>
      <c r="M3">
        <v>-1.00863080790931</v>
      </c>
      <c r="N3">
        <v>0.313151726557299</v>
      </c>
      <c r="O3">
        <v>-0.14121450477896</v>
      </c>
      <c r="P3">
        <v>0.125168633112861</v>
      </c>
      <c r="Q3">
        <v>-1.1281940312604599</v>
      </c>
      <c r="R3">
        <v>0.25923798412087301</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3.0437016382477599E-2</v>
      </c>
      <c r="D4">
        <v>4.1679771958457699E-2</v>
      </c>
      <c r="E4">
        <v>0.73025870709691398</v>
      </c>
      <c r="F4">
        <v>0.46523206357512298</v>
      </c>
      <c r="G4">
        <v>5.9532026655350102E-2</v>
      </c>
      <c r="H4">
        <v>6.0243804378078303E-2</v>
      </c>
      <c r="I4">
        <v>0.98818504690936704</v>
      </c>
      <c r="J4">
        <v>0.32306203004176398</v>
      </c>
      <c r="K4">
        <v>-4.7792181555635803E-3</v>
      </c>
      <c r="L4">
        <v>5.8523575005373599E-2</v>
      </c>
      <c r="M4">
        <v>-8.1663127297413998E-2</v>
      </c>
      <c r="N4">
        <v>0.93491460054084097</v>
      </c>
      <c r="O4">
        <v>3.3832701861431502E-2</v>
      </c>
      <c r="P4">
        <v>4.1386902847113098E-2</v>
      </c>
      <c r="Q4">
        <v>0.81747363378246796</v>
      </c>
      <c r="R4">
        <v>0.41365781090827197</v>
      </c>
      <c r="T4" t="str">
        <f t="shared" si="0"/>
        <v/>
      </c>
      <c r="U4" t="str">
        <f t="shared" si="1"/>
        <v/>
      </c>
      <c r="V4" t="str">
        <f t="shared" si="2"/>
        <v/>
      </c>
      <c r="W4" t="str">
        <f t="shared" si="3"/>
        <v/>
      </c>
    </row>
    <row r="5" spans="1:23" x14ac:dyDescent="0.25">
      <c r="A5">
        <v>4</v>
      </c>
      <c r="B5" t="s">
        <v>12</v>
      </c>
      <c r="C5">
        <v>-0.107763636369284</v>
      </c>
      <c r="D5">
        <v>4.6005549325316697E-2</v>
      </c>
      <c r="E5">
        <v>-2.3424051652390898</v>
      </c>
      <c r="F5">
        <v>1.91599025609419E-2</v>
      </c>
      <c r="G5">
        <v>-0.118220310624247</v>
      </c>
      <c r="H5">
        <v>6.23544624056179E-2</v>
      </c>
      <c r="I5">
        <v>-1.89593985840533</v>
      </c>
      <c r="J5">
        <v>5.7967997606708899E-2</v>
      </c>
      <c r="K5">
        <v>-0.10529418332556199</v>
      </c>
      <c r="L5">
        <v>7.0336488845052794E-2</v>
      </c>
      <c r="M5">
        <v>-1.49700653323084</v>
      </c>
      <c r="N5">
        <v>0.13439155810192599</v>
      </c>
      <c r="O5">
        <v>-0.10612515647368601</v>
      </c>
      <c r="P5">
        <v>4.57167567996071E-2</v>
      </c>
      <c r="Q5">
        <v>-2.3213623166418</v>
      </c>
      <c r="R5">
        <v>2.0267297546393399E-2</v>
      </c>
      <c r="T5" t="str">
        <f t="shared" si="0"/>
        <v>*</v>
      </c>
      <c r="U5" t="str">
        <f t="shared" si="1"/>
        <v>^</v>
      </c>
      <c r="V5" t="str">
        <f t="shared" si="2"/>
        <v/>
      </c>
      <c r="W5" t="str">
        <f t="shared" si="3"/>
        <v>*</v>
      </c>
    </row>
    <row r="6" spans="1:23" x14ac:dyDescent="0.25">
      <c r="A6">
        <v>5</v>
      </c>
      <c r="B6" t="s">
        <v>123</v>
      </c>
      <c r="C6">
        <v>1.8161893853828499E-2</v>
      </c>
      <c r="D6">
        <v>4.3000259420621398E-2</v>
      </c>
      <c r="E6">
        <v>0.42236707635114201</v>
      </c>
      <c r="F6">
        <v>0.67275710532246003</v>
      </c>
      <c r="G6" t="s">
        <v>168</v>
      </c>
      <c r="H6" t="s">
        <v>168</v>
      </c>
      <c r="I6" t="s">
        <v>168</v>
      </c>
      <c r="J6" t="s">
        <v>168</v>
      </c>
      <c r="K6" t="s">
        <v>168</v>
      </c>
      <c r="L6" t="s">
        <v>168</v>
      </c>
      <c r="M6" t="s">
        <v>168</v>
      </c>
      <c r="N6" t="s">
        <v>168</v>
      </c>
      <c r="O6">
        <v>2.3817765071884701E-2</v>
      </c>
      <c r="P6">
        <v>4.1834765324268601E-2</v>
      </c>
      <c r="Q6">
        <v>0.56932947722472105</v>
      </c>
      <c r="R6">
        <v>0.56913256612916097</v>
      </c>
      <c r="T6" t="str">
        <f t="shared" si="0"/>
        <v/>
      </c>
      <c r="U6" t="str">
        <f t="shared" si="1"/>
        <v/>
      </c>
      <c r="V6" t="str">
        <f t="shared" si="2"/>
        <v/>
      </c>
      <c r="W6" t="str">
        <f t="shared" si="3"/>
        <v/>
      </c>
    </row>
    <row r="7" spans="1:23" x14ac:dyDescent="0.25">
      <c r="A7">
        <v>6</v>
      </c>
      <c r="B7" t="s">
        <v>25</v>
      </c>
      <c r="C7">
        <v>-3.0729799440860999E-2</v>
      </c>
      <c r="D7">
        <v>6.6570474809205304E-2</v>
      </c>
      <c r="E7">
        <v>-0.46161304285322202</v>
      </c>
      <c r="F7">
        <v>0.64435883960585005</v>
      </c>
      <c r="G7">
        <v>-2.84323062872976E-2</v>
      </c>
      <c r="H7">
        <v>8.9859744924931401E-2</v>
      </c>
      <c r="I7">
        <v>-0.31640760065644302</v>
      </c>
      <c r="J7">
        <v>0.7516931486024</v>
      </c>
      <c r="K7">
        <v>-5.83597208459408E-2</v>
      </c>
      <c r="L7">
        <v>0.10269340410033199</v>
      </c>
      <c r="M7">
        <v>-0.56829083968161298</v>
      </c>
      <c r="N7">
        <v>0.56983749802558603</v>
      </c>
      <c r="O7">
        <v>-3.7261136079534199E-2</v>
      </c>
      <c r="P7">
        <v>6.6017372538405505E-2</v>
      </c>
      <c r="Q7">
        <v>-0.56441410263423597</v>
      </c>
      <c r="R7">
        <v>0.57247234338690101</v>
      </c>
      <c r="T7" t="str">
        <f t="shared" si="0"/>
        <v/>
      </c>
      <c r="U7" t="str">
        <f t="shared" si="1"/>
        <v/>
      </c>
      <c r="V7" t="str">
        <f t="shared" si="2"/>
        <v/>
      </c>
      <c r="W7" t="str">
        <f t="shared" si="3"/>
        <v/>
      </c>
    </row>
    <row r="8" spans="1:23" x14ac:dyDescent="0.25">
      <c r="A8">
        <v>7</v>
      </c>
      <c r="B8" t="s">
        <v>26</v>
      </c>
      <c r="C8">
        <v>4.1577480243135401E-2</v>
      </c>
      <c r="D8">
        <v>0.134753777127195</v>
      </c>
      <c r="E8">
        <v>0.30854408039256698</v>
      </c>
      <c r="F8">
        <v>0.75766836386219505</v>
      </c>
      <c r="G8">
        <v>7.3957195649232102E-2</v>
      </c>
      <c r="H8">
        <v>0.163570688066841</v>
      </c>
      <c r="I8">
        <v>0.45214210763123103</v>
      </c>
      <c r="J8">
        <v>0.65116661084736105</v>
      </c>
      <c r="K8">
        <v>-3.4910198285130797E-2</v>
      </c>
      <c r="L8">
        <v>0.25022575121479401</v>
      </c>
      <c r="M8">
        <v>-0.13951481058863499</v>
      </c>
      <c r="N8">
        <v>0.88904335323643902</v>
      </c>
      <c r="O8">
        <v>5.4865630570738698E-2</v>
      </c>
      <c r="P8">
        <v>0.13356116561581199</v>
      </c>
      <c r="Q8">
        <v>0.41079029460224398</v>
      </c>
      <c r="R8">
        <v>0.68122631038125103</v>
      </c>
      <c r="T8" t="str">
        <f t="shared" si="0"/>
        <v/>
      </c>
      <c r="U8" t="str">
        <f t="shared" si="1"/>
        <v/>
      </c>
      <c r="V8" t="str">
        <f t="shared" si="2"/>
        <v/>
      </c>
      <c r="W8" t="str">
        <f t="shared" si="3"/>
        <v/>
      </c>
    </row>
    <row r="9" spans="1:23" x14ac:dyDescent="0.25">
      <c r="A9">
        <v>8</v>
      </c>
      <c r="B9" t="s">
        <v>30</v>
      </c>
      <c r="C9">
        <v>0.21829109030774199</v>
      </c>
      <c r="D9">
        <v>5.7102760669171297E-2</v>
      </c>
      <c r="E9">
        <v>3.8227764778734001</v>
      </c>
      <c r="F9">
        <v>1.3195738965686001E-4</v>
      </c>
      <c r="G9">
        <v>9.2523686640868602E-2</v>
      </c>
      <c r="H9">
        <v>7.9354876573661498E-2</v>
      </c>
      <c r="I9">
        <v>1.1659483403642299</v>
      </c>
      <c r="J9">
        <v>0.243635332697033</v>
      </c>
      <c r="K9">
        <v>0.37590155426484201</v>
      </c>
      <c r="L9">
        <v>8.3839754743158607E-2</v>
      </c>
      <c r="M9">
        <v>4.4835717305758997</v>
      </c>
      <c r="N9" s="1">
        <v>7.3403912176015398E-6</v>
      </c>
      <c r="O9">
        <v>0.20759969435223</v>
      </c>
      <c r="P9">
        <v>5.6522718899866001E-2</v>
      </c>
      <c r="Q9">
        <v>3.67285400265347</v>
      </c>
      <c r="R9">
        <v>2.39856534789877E-4</v>
      </c>
      <c r="T9" t="str">
        <f t="shared" si="0"/>
        <v>***</v>
      </c>
      <c r="U9" t="str">
        <f t="shared" si="1"/>
        <v/>
      </c>
      <c r="V9" t="str">
        <f t="shared" si="2"/>
        <v>***</v>
      </c>
      <c r="W9" t="str">
        <f t="shared" si="3"/>
        <v>***</v>
      </c>
    </row>
    <row r="10" spans="1:23" x14ac:dyDescent="0.25">
      <c r="A10">
        <v>9</v>
      </c>
      <c r="B10" t="s">
        <v>27</v>
      </c>
      <c r="C10">
        <v>0.18225705859767499</v>
      </c>
      <c r="D10">
        <v>0.10191227425199099</v>
      </c>
      <c r="E10">
        <v>1.78837200852786</v>
      </c>
      <c r="F10">
        <v>7.3716009250728104E-2</v>
      </c>
      <c r="G10">
        <v>9.4757444694776899E-2</v>
      </c>
      <c r="H10">
        <v>0.138277475435297</v>
      </c>
      <c r="I10">
        <v>0.68527028278814495</v>
      </c>
      <c r="J10">
        <v>0.49317338055215998</v>
      </c>
      <c r="K10">
        <v>0.26981545288275399</v>
      </c>
      <c r="L10">
        <v>0.15751762347479101</v>
      </c>
      <c r="M10">
        <v>1.71292231898061</v>
      </c>
      <c r="N10">
        <v>8.6726831616680794E-2</v>
      </c>
      <c r="O10">
        <v>0.18672249985482001</v>
      </c>
      <c r="P10">
        <v>9.90900931393877E-2</v>
      </c>
      <c r="Q10">
        <v>1.88437101973617</v>
      </c>
      <c r="R10">
        <v>5.95148070162086E-2</v>
      </c>
      <c r="T10" t="str">
        <f t="shared" si="0"/>
        <v>^</v>
      </c>
      <c r="U10" t="str">
        <f t="shared" si="1"/>
        <v/>
      </c>
      <c r="V10" t="str">
        <f t="shared" si="2"/>
        <v>^</v>
      </c>
      <c r="W10" t="str">
        <f t="shared" si="3"/>
        <v>^</v>
      </c>
    </row>
    <row r="11" spans="1:23" x14ac:dyDescent="0.25">
      <c r="A11">
        <v>10</v>
      </c>
      <c r="B11" t="s">
        <v>29</v>
      </c>
      <c r="C11">
        <v>0.189601100761768</v>
      </c>
      <c r="D11">
        <v>4.9085705449572997E-2</v>
      </c>
      <c r="E11">
        <v>3.86265408687159</v>
      </c>
      <c r="F11">
        <v>1.1216177445137599E-4</v>
      </c>
      <c r="G11">
        <v>0.100741443925459</v>
      </c>
      <c r="H11">
        <v>7.4118723607302095E-2</v>
      </c>
      <c r="I11">
        <v>1.3591902156762701</v>
      </c>
      <c r="J11">
        <v>0.17408632093586299</v>
      </c>
      <c r="K11">
        <v>0.26894500200624999</v>
      </c>
      <c r="L11">
        <v>6.6573638475731195E-2</v>
      </c>
      <c r="M11">
        <v>4.0398122765108004</v>
      </c>
      <c r="N11" s="1">
        <v>5.3494000374189801E-5</v>
      </c>
      <c r="O11">
        <v>0.188279196143252</v>
      </c>
      <c r="P11">
        <v>4.8743640188304099E-2</v>
      </c>
      <c r="Q11">
        <v>3.8626412679869699</v>
      </c>
      <c r="R11">
        <v>1.12167662118415E-4</v>
      </c>
      <c r="T11" t="str">
        <f t="shared" si="0"/>
        <v>***</v>
      </c>
      <c r="U11" t="str">
        <f t="shared" si="1"/>
        <v/>
      </c>
      <c r="V11" t="str">
        <f t="shared" si="2"/>
        <v>***</v>
      </c>
      <c r="W11" t="str">
        <f t="shared" si="3"/>
        <v>***</v>
      </c>
    </row>
    <row r="12" spans="1:23" x14ac:dyDescent="0.25">
      <c r="A12">
        <v>11</v>
      </c>
      <c r="B12" t="s">
        <v>28</v>
      </c>
      <c r="C12">
        <v>0.20141706692116501</v>
      </c>
      <c r="D12">
        <v>0.16502760774476</v>
      </c>
      <c r="E12">
        <v>1.2205052819567399</v>
      </c>
      <c r="F12">
        <v>0.22227338845460101</v>
      </c>
      <c r="G12">
        <v>-5.2876637474770999E-3</v>
      </c>
      <c r="H12">
        <v>0.19208439909706199</v>
      </c>
      <c r="I12">
        <v>-2.7527814712350399E-2</v>
      </c>
      <c r="J12">
        <v>0.97803875531752904</v>
      </c>
      <c r="K12">
        <v>0.93182111763559605</v>
      </c>
      <c r="L12">
        <v>0.386883012723793</v>
      </c>
      <c r="M12">
        <v>2.4085345879501099</v>
      </c>
      <c r="N12">
        <v>1.6016708527734499E-2</v>
      </c>
      <c r="O12">
        <v>0.22914005641250301</v>
      </c>
      <c r="P12">
        <v>0.161404739891119</v>
      </c>
      <c r="Q12">
        <v>1.41966126005393</v>
      </c>
      <c r="R12">
        <v>0.155706321543989</v>
      </c>
      <c r="T12" t="str">
        <f t="shared" si="0"/>
        <v/>
      </c>
      <c r="U12" t="str">
        <f t="shared" si="1"/>
        <v/>
      </c>
      <c r="V12" t="str">
        <f t="shared" si="2"/>
        <v>*</v>
      </c>
      <c r="W12" t="str">
        <f t="shared" si="3"/>
        <v/>
      </c>
    </row>
    <row r="13" spans="1:23" x14ac:dyDescent="0.25">
      <c r="A13">
        <v>12</v>
      </c>
      <c r="B13" t="s">
        <v>31</v>
      </c>
      <c r="C13">
        <v>-5.6575258406437103E-2</v>
      </c>
      <c r="D13">
        <v>1.12675216095566E-2</v>
      </c>
      <c r="E13">
        <v>-5.0210916266140098</v>
      </c>
      <c r="F13" s="1">
        <v>5.1378641587551699E-7</v>
      </c>
      <c r="G13">
        <v>-5.6854642976847801E-2</v>
      </c>
      <c r="H13">
        <v>1.5652213967328601E-2</v>
      </c>
      <c r="I13">
        <v>-3.6323706726423799</v>
      </c>
      <c r="J13">
        <v>2.8082933053601302E-4</v>
      </c>
      <c r="K13">
        <v>-5.7449559185916099E-2</v>
      </c>
      <c r="L13">
        <v>1.67025957760399E-2</v>
      </c>
      <c r="M13">
        <v>-3.4395587342374898</v>
      </c>
      <c r="N13">
        <v>5.8266333985584299E-4</v>
      </c>
      <c r="O13">
        <v>-5.8543173877748898E-2</v>
      </c>
      <c r="P13">
        <v>1.1203578415923E-2</v>
      </c>
      <c r="Q13">
        <v>-5.2253995736348902</v>
      </c>
      <c r="R13" s="1">
        <v>1.73779420831559E-7</v>
      </c>
      <c r="T13" t="str">
        <f t="shared" si="0"/>
        <v>***</v>
      </c>
      <c r="U13" t="str">
        <f t="shared" si="1"/>
        <v>***</v>
      </c>
      <c r="V13" t="str">
        <f t="shared" si="2"/>
        <v>***</v>
      </c>
      <c r="W13" t="str">
        <f t="shared" si="3"/>
        <v>***</v>
      </c>
    </row>
    <row r="14" spans="1:23" x14ac:dyDescent="0.25">
      <c r="A14">
        <v>13</v>
      </c>
      <c r="B14" t="s">
        <v>171</v>
      </c>
      <c r="C14">
        <v>1.6915319834846801E-2</v>
      </c>
      <c r="D14">
        <v>5.8285300245950002E-2</v>
      </c>
      <c r="E14">
        <v>0.29021588228023598</v>
      </c>
      <c r="F14">
        <v>0.771651086537818</v>
      </c>
      <c r="G14">
        <v>8.0069575608284496E-2</v>
      </c>
      <c r="H14">
        <v>8.0946244062684206E-2</v>
      </c>
      <c r="I14">
        <v>0.98916974512466804</v>
      </c>
      <c r="J14">
        <v>0.32258009836065299</v>
      </c>
      <c r="K14">
        <v>-7.1945816663757198E-2</v>
      </c>
      <c r="L14">
        <v>8.60425556011951E-2</v>
      </c>
      <c r="M14">
        <v>-0.83616550160625303</v>
      </c>
      <c r="N14">
        <v>0.40306180322564999</v>
      </c>
      <c r="O14">
        <v>2.7361054084664299E-2</v>
      </c>
      <c r="P14">
        <v>5.7858465598752601E-2</v>
      </c>
      <c r="Q14">
        <v>0.47289629618615697</v>
      </c>
      <c r="R14">
        <v>0.63628716752230297</v>
      </c>
      <c r="T14" t="str">
        <f t="shared" si="0"/>
        <v/>
      </c>
      <c r="U14" t="str">
        <f t="shared" si="1"/>
        <v/>
      </c>
      <c r="V14" t="str">
        <f t="shared" si="2"/>
        <v/>
      </c>
      <c r="W14" t="str">
        <f t="shared" si="3"/>
        <v/>
      </c>
    </row>
    <row r="15" spans="1:23" x14ac:dyDescent="0.25">
      <c r="A15">
        <v>14</v>
      </c>
      <c r="B15" t="s">
        <v>32</v>
      </c>
      <c r="C15">
        <v>3.1531653675562599E-2</v>
      </c>
      <c r="D15">
        <v>2.3827320757307702E-2</v>
      </c>
      <c r="E15">
        <v>1.3233402948122901</v>
      </c>
      <c r="F15">
        <v>0.18572223722275599</v>
      </c>
      <c r="G15">
        <v>1.7499215799078899E-2</v>
      </c>
      <c r="H15">
        <v>3.00252788199185E-2</v>
      </c>
      <c r="I15">
        <v>0.582816096530969</v>
      </c>
      <c r="J15">
        <v>0.56001710782344405</v>
      </c>
      <c r="K15">
        <v>5.8865968782956503E-2</v>
      </c>
      <c r="L15">
        <v>4.0792446166867301E-2</v>
      </c>
      <c r="M15">
        <v>1.4430605250334101</v>
      </c>
      <c r="N15">
        <v>0.14900342212835299</v>
      </c>
      <c r="O15">
        <v>3.6153678126508201E-2</v>
      </c>
      <c r="P15">
        <v>2.3639534983387101E-2</v>
      </c>
      <c r="Q15">
        <v>1.52937349029562</v>
      </c>
      <c r="R15">
        <v>0.12617188044428801</v>
      </c>
      <c r="T15" t="str">
        <f t="shared" si="0"/>
        <v/>
      </c>
      <c r="U15" t="str">
        <f t="shared" si="1"/>
        <v/>
      </c>
      <c r="V15" t="str">
        <f t="shared" si="2"/>
        <v/>
      </c>
      <c r="W15" t="str">
        <f t="shared" si="3"/>
        <v/>
      </c>
    </row>
    <row r="16" spans="1:23" x14ac:dyDescent="0.25">
      <c r="A16">
        <v>15</v>
      </c>
      <c r="B16" t="s">
        <v>33</v>
      </c>
      <c r="C16">
        <v>1.11140666353485E-2</v>
      </c>
      <c r="D16">
        <v>5.91792328960534E-3</v>
      </c>
      <c r="E16">
        <v>1.8780349273654799</v>
      </c>
      <c r="F16">
        <v>6.03763871709787E-2</v>
      </c>
      <c r="G16">
        <v>2.27730000295789E-2</v>
      </c>
      <c r="H16">
        <v>9.1178629580912808E-3</v>
      </c>
      <c r="I16">
        <v>2.4976247322701699</v>
      </c>
      <c r="J16">
        <v>1.25028471081977E-2</v>
      </c>
      <c r="K16">
        <v>2.2406326563007501E-3</v>
      </c>
      <c r="L16">
        <v>7.9040492282243906E-3</v>
      </c>
      <c r="M16">
        <v>0.28347908668125799</v>
      </c>
      <c r="N16">
        <v>0.776809610855832</v>
      </c>
      <c r="O16">
        <v>1.1021282507833401E-2</v>
      </c>
      <c r="P16">
        <v>5.8955028300149703E-3</v>
      </c>
      <c r="Q16">
        <v>1.8694389309292201</v>
      </c>
      <c r="R16">
        <v>6.1561772509846402E-2</v>
      </c>
      <c r="T16" t="str">
        <f t="shared" si="0"/>
        <v>^</v>
      </c>
      <c r="U16" t="str">
        <f t="shared" si="1"/>
        <v>*</v>
      </c>
      <c r="V16" t="str">
        <f t="shared" si="2"/>
        <v/>
      </c>
      <c r="W16" t="str">
        <f t="shared" si="3"/>
        <v>^</v>
      </c>
    </row>
    <row r="17" spans="1:23" x14ac:dyDescent="0.25">
      <c r="A17">
        <v>16</v>
      </c>
      <c r="B17" t="s">
        <v>117</v>
      </c>
      <c r="C17">
        <v>-2.1757583484824799E-2</v>
      </c>
      <c r="D17">
        <v>1.05850959789432E-2</v>
      </c>
      <c r="E17">
        <v>-2.0554923193995398</v>
      </c>
      <c r="F17">
        <v>3.9831476761004299E-2</v>
      </c>
      <c r="G17">
        <v>-3.37998584989367E-2</v>
      </c>
      <c r="H17">
        <v>1.4380504970064399E-2</v>
      </c>
      <c r="I17">
        <v>-2.3503944103004102</v>
      </c>
      <c r="J17">
        <v>1.8753527634852999E-2</v>
      </c>
      <c r="K17">
        <v>-7.5039229550772097E-3</v>
      </c>
      <c r="L17">
        <v>1.5972063243019301E-2</v>
      </c>
      <c r="M17">
        <v>-0.46981550479126999</v>
      </c>
      <c r="N17">
        <v>0.63848683600133305</v>
      </c>
      <c r="O17">
        <v>-2.3162843069891699E-2</v>
      </c>
      <c r="P17">
        <v>1.05062558350281E-2</v>
      </c>
      <c r="Q17">
        <v>-2.2046715246230999</v>
      </c>
      <c r="R17">
        <v>2.7477152703169801E-2</v>
      </c>
      <c r="T17" t="str">
        <f t="shared" si="0"/>
        <v>*</v>
      </c>
      <c r="U17" t="str">
        <f t="shared" si="1"/>
        <v>*</v>
      </c>
      <c r="V17" t="str">
        <f t="shared" si="2"/>
        <v/>
      </c>
      <c r="W17" t="str">
        <f t="shared" si="3"/>
        <v>*</v>
      </c>
    </row>
    <row r="18" spans="1:23" x14ac:dyDescent="0.25">
      <c r="A18">
        <v>17</v>
      </c>
      <c r="B18" t="s">
        <v>34</v>
      </c>
      <c r="C18">
        <v>4.6806356224652701E-3</v>
      </c>
      <c r="D18">
        <v>1.0373345271086601E-3</v>
      </c>
      <c r="E18">
        <v>4.51217567732128</v>
      </c>
      <c r="F18" s="1">
        <v>6.4166005729981602E-6</v>
      </c>
      <c r="G18">
        <v>4.8632095265045503E-3</v>
      </c>
      <c r="H18">
        <v>1.42514120114508E-3</v>
      </c>
      <c r="I18">
        <v>3.4124404814042602</v>
      </c>
      <c r="J18">
        <v>6.4383984953078404E-4</v>
      </c>
      <c r="K18">
        <v>3.8118413427738998E-3</v>
      </c>
      <c r="L18">
        <v>1.53094520691073E-3</v>
      </c>
      <c r="M18">
        <v>2.4898613781650298</v>
      </c>
      <c r="N18">
        <v>1.2779292772703E-2</v>
      </c>
      <c r="O18">
        <v>4.5517181875364601E-3</v>
      </c>
      <c r="P18">
        <v>1.02753922676315E-3</v>
      </c>
      <c r="Q18">
        <v>4.4297269330289204</v>
      </c>
      <c r="R18" s="1">
        <v>9.4352481287951107E-6</v>
      </c>
      <c r="T18" t="str">
        <f t="shared" si="0"/>
        <v>***</v>
      </c>
      <c r="U18" t="str">
        <f t="shared" si="1"/>
        <v>***</v>
      </c>
      <c r="V18" t="str">
        <f t="shared" si="2"/>
        <v>*</v>
      </c>
      <c r="W18" t="str">
        <f t="shared" si="3"/>
        <v>***</v>
      </c>
    </row>
    <row r="19" spans="1:23" x14ac:dyDescent="0.25">
      <c r="A19">
        <v>18</v>
      </c>
      <c r="B19" t="s">
        <v>35</v>
      </c>
      <c r="C19">
        <v>-2.9525704068331099E-4</v>
      </c>
      <c r="D19">
        <v>4.10615793076469E-4</v>
      </c>
      <c r="E19">
        <v>-0.71905914400210602</v>
      </c>
      <c r="F19">
        <v>0.47210447913642301</v>
      </c>
      <c r="G19">
        <v>-6.5110025477699599E-4</v>
      </c>
      <c r="H19">
        <v>5.7359108394174096E-4</v>
      </c>
      <c r="I19">
        <v>-1.1351296646778499</v>
      </c>
      <c r="J19">
        <v>0.25632099393413899</v>
      </c>
      <c r="K19">
        <v>2.1663450078914E-4</v>
      </c>
      <c r="L19">
        <v>6.1153772904246105E-4</v>
      </c>
      <c r="M19">
        <v>0.35424551994256098</v>
      </c>
      <c r="N19">
        <v>0.723154892509278</v>
      </c>
      <c r="O19">
        <v>-3.3757186124415E-4</v>
      </c>
      <c r="P19">
        <v>4.0284648772353902E-4</v>
      </c>
      <c r="Q19">
        <v>-0.83796649972486503</v>
      </c>
      <c r="R19">
        <v>0.402049518496989</v>
      </c>
      <c r="T19" t="str">
        <f t="shared" si="0"/>
        <v/>
      </c>
      <c r="U19" t="str">
        <f t="shared" si="1"/>
        <v/>
      </c>
      <c r="V19" t="str">
        <f t="shared" si="2"/>
        <v/>
      </c>
      <c r="W19" t="str">
        <f t="shared" si="3"/>
        <v/>
      </c>
    </row>
    <row r="20" spans="1:23" x14ac:dyDescent="0.25">
      <c r="A20">
        <v>19</v>
      </c>
      <c r="B20" t="s">
        <v>36</v>
      </c>
      <c r="C20">
        <v>1.8833614579872099E-4</v>
      </c>
      <c r="D20">
        <v>2.07573833678182E-4</v>
      </c>
      <c r="E20">
        <v>0.90732122860299103</v>
      </c>
      <c r="F20">
        <v>0.364236951341816</v>
      </c>
      <c r="G20" s="1">
        <v>-6.2174008407090201E-5</v>
      </c>
      <c r="H20">
        <v>3.03832839662045E-4</v>
      </c>
      <c r="I20">
        <v>-0.20463228555625099</v>
      </c>
      <c r="J20">
        <v>0.83785942890904597</v>
      </c>
      <c r="K20">
        <v>5.13320610931173E-4</v>
      </c>
      <c r="L20">
        <v>2.8857730133449499E-4</v>
      </c>
      <c r="M20">
        <v>1.7787975996635099</v>
      </c>
      <c r="N20">
        <v>7.5272950871505206E-2</v>
      </c>
      <c r="O20">
        <v>1.64462897138404E-4</v>
      </c>
      <c r="P20">
        <v>2.0588929831059601E-4</v>
      </c>
      <c r="Q20">
        <v>0.79879283910280097</v>
      </c>
      <c r="R20">
        <v>0.424410543454529</v>
      </c>
      <c r="T20" t="str">
        <f t="shared" si="0"/>
        <v/>
      </c>
      <c r="U20" t="str">
        <f t="shared" si="1"/>
        <v/>
      </c>
      <c r="V20" t="str">
        <f t="shared" si="2"/>
        <v>^</v>
      </c>
      <c r="W20" t="str">
        <f t="shared" si="3"/>
        <v/>
      </c>
    </row>
    <row r="21" spans="1:23" x14ac:dyDescent="0.25">
      <c r="A21">
        <v>20</v>
      </c>
      <c r="B21" t="s">
        <v>37</v>
      </c>
      <c r="C21">
        <v>-2.2010743448482199E-2</v>
      </c>
      <c r="D21">
        <v>3.7687921161449998E-2</v>
      </c>
      <c r="E21">
        <v>-0.584026467105764</v>
      </c>
      <c r="F21">
        <v>0.55920250532449001</v>
      </c>
      <c r="G21">
        <v>1.7355962981825301E-2</v>
      </c>
      <c r="H21">
        <v>5.1563030424391601E-2</v>
      </c>
      <c r="I21">
        <v>0.33659703161308302</v>
      </c>
      <c r="J21">
        <v>0.73642069419288503</v>
      </c>
      <c r="K21">
        <v>-7.0223736659073194E-2</v>
      </c>
      <c r="L21">
        <v>5.6329252443246297E-2</v>
      </c>
      <c r="M21">
        <v>-1.24666551770461</v>
      </c>
      <c r="N21">
        <v>0.212520167424993</v>
      </c>
      <c r="O21">
        <v>-1.5936775467189399E-2</v>
      </c>
      <c r="P21">
        <v>3.7465278648633298E-2</v>
      </c>
      <c r="Q21">
        <v>-0.42537453455643198</v>
      </c>
      <c r="R21">
        <v>0.67056366687414803</v>
      </c>
      <c r="T21" t="str">
        <f t="shared" si="0"/>
        <v/>
      </c>
      <c r="U21" t="str">
        <f t="shared" si="1"/>
        <v/>
      </c>
      <c r="V21" t="str">
        <f t="shared" si="2"/>
        <v/>
      </c>
      <c r="W21" t="str">
        <f t="shared" si="3"/>
        <v/>
      </c>
    </row>
    <row r="22" spans="1:23" x14ac:dyDescent="0.25">
      <c r="A22">
        <v>21</v>
      </c>
      <c r="B22" t="s">
        <v>38</v>
      </c>
      <c r="C22">
        <v>7.4738611349237802E-2</v>
      </c>
      <c r="D22">
        <v>5.3642386510385498E-2</v>
      </c>
      <c r="E22">
        <v>1.3932752849235699</v>
      </c>
      <c r="F22">
        <v>0.16353656141391901</v>
      </c>
      <c r="G22">
        <v>0.160641967864906</v>
      </c>
      <c r="H22">
        <v>7.1181597733474905E-2</v>
      </c>
      <c r="I22">
        <v>2.2567907012483399</v>
      </c>
      <c r="J22">
        <v>2.4021156058646999E-2</v>
      </c>
      <c r="K22">
        <v>-5.0143487219929402E-2</v>
      </c>
      <c r="L22">
        <v>8.4491559055082502E-2</v>
      </c>
      <c r="M22">
        <v>-0.59347333367631905</v>
      </c>
      <c r="N22">
        <v>0.55286442394013102</v>
      </c>
      <c r="O22">
        <v>7.6374412704088596E-2</v>
      </c>
      <c r="P22">
        <v>5.3359056427146299E-2</v>
      </c>
      <c r="Q22">
        <v>1.4313298963291501</v>
      </c>
      <c r="R22">
        <v>0.15233568954795201</v>
      </c>
      <c r="T22" t="str">
        <f t="shared" si="0"/>
        <v/>
      </c>
      <c r="U22" t="str">
        <f t="shared" si="1"/>
        <v>*</v>
      </c>
      <c r="V22" t="str">
        <f t="shared" si="2"/>
        <v/>
      </c>
      <c r="W22" t="str">
        <f t="shared" si="3"/>
        <v/>
      </c>
    </row>
    <row r="23" spans="1:23" x14ac:dyDescent="0.25">
      <c r="A23">
        <v>22</v>
      </c>
      <c r="B23" t="s">
        <v>40</v>
      </c>
      <c r="C23">
        <v>-0.277741885589949</v>
      </c>
      <c r="D23">
        <v>9.8660701422689803E-2</v>
      </c>
      <c r="E23">
        <v>-2.8151217413306799</v>
      </c>
      <c r="F23">
        <v>4.8758759077775302E-3</v>
      </c>
      <c r="G23">
        <v>-0.18922393287297601</v>
      </c>
      <c r="H23">
        <v>0.144478558423588</v>
      </c>
      <c r="I23">
        <v>-1.3097025256730599</v>
      </c>
      <c r="J23">
        <v>0.19029648883727701</v>
      </c>
      <c r="K23">
        <v>-0.38264965896844899</v>
      </c>
      <c r="L23">
        <v>0.137749747284477</v>
      </c>
      <c r="M23">
        <v>-2.7778610597245601</v>
      </c>
      <c r="N23">
        <v>5.4718010111560102E-3</v>
      </c>
      <c r="O23">
        <v>-0.24850182895023601</v>
      </c>
      <c r="P23">
        <v>9.7832268786592305E-2</v>
      </c>
      <c r="Q23">
        <v>-2.5400804052935602</v>
      </c>
      <c r="R23">
        <v>1.1082698687897701E-2</v>
      </c>
      <c r="T23" t="str">
        <f t="shared" si="0"/>
        <v>**</v>
      </c>
      <c r="U23" t="str">
        <f t="shared" si="1"/>
        <v/>
      </c>
      <c r="V23" t="str">
        <f t="shared" si="2"/>
        <v>**</v>
      </c>
      <c r="W23" t="str">
        <f t="shared" si="3"/>
        <v>*</v>
      </c>
    </row>
    <row r="24" spans="1:23" x14ac:dyDescent="0.25">
      <c r="A24">
        <v>23</v>
      </c>
      <c r="B24" t="s">
        <v>41</v>
      </c>
      <c r="C24">
        <v>-4.9167093665062001E-2</v>
      </c>
      <c r="D24">
        <v>8.5426973064957598E-2</v>
      </c>
      <c r="E24">
        <v>-0.57554530964916495</v>
      </c>
      <c r="F24">
        <v>0.56492255650262901</v>
      </c>
      <c r="G24">
        <v>-1.1761637911498501E-3</v>
      </c>
      <c r="H24">
        <v>0.12708395284101501</v>
      </c>
      <c r="I24">
        <v>-9.2550142237176006E-3</v>
      </c>
      <c r="J24">
        <v>0.99261567245881899</v>
      </c>
      <c r="K24">
        <v>-9.4348129286438001E-2</v>
      </c>
      <c r="L24">
        <v>0.117046009780483</v>
      </c>
      <c r="M24">
        <v>-0.80607728074955598</v>
      </c>
      <c r="N24">
        <v>0.42019829053512098</v>
      </c>
      <c r="O24">
        <v>-2.8833596884118299E-2</v>
      </c>
      <c r="P24">
        <v>8.4368926600288996E-2</v>
      </c>
      <c r="Q24">
        <v>-0.34175611858524602</v>
      </c>
      <c r="R24">
        <v>0.73253443552868103</v>
      </c>
      <c r="T24" t="str">
        <f t="shared" si="0"/>
        <v/>
      </c>
      <c r="U24" t="str">
        <f t="shared" si="1"/>
        <v/>
      </c>
      <c r="V24" t="str">
        <f t="shared" si="2"/>
        <v/>
      </c>
      <c r="W24" t="str">
        <f t="shared" si="3"/>
        <v/>
      </c>
    </row>
    <row r="25" spans="1:23" x14ac:dyDescent="0.25">
      <c r="A25">
        <v>24</v>
      </c>
      <c r="B25" t="s">
        <v>39</v>
      </c>
      <c r="C25">
        <v>-8.2754204293540606E-2</v>
      </c>
      <c r="D25">
        <v>9.3467324477753994E-2</v>
      </c>
      <c r="E25">
        <v>-0.88538111854519497</v>
      </c>
      <c r="F25">
        <v>0.37595111247131502</v>
      </c>
      <c r="G25">
        <v>-0.14459245857713199</v>
      </c>
      <c r="H25">
        <v>0.13920570907673199</v>
      </c>
      <c r="I25">
        <v>-1.0386963260065101</v>
      </c>
      <c r="J25">
        <v>0.29894599039977698</v>
      </c>
      <c r="K25">
        <v>-2.9739863092976102E-3</v>
      </c>
      <c r="L25">
        <v>0.12756149948029699</v>
      </c>
      <c r="M25">
        <v>-2.33141372703679E-2</v>
      </c>
      <c r="N25">
        <v>0.98139969486833001</v>
      </c>
      <c r="O25">
        <v>-6.8201894955485495E-2</v>
      </c>
      <c r="P25">
        <v>9.2486085116693498E-2</v>
      </c>
      <c r="Q25">
        <v>-0.73742871556766998</v>
      </c>
      <c r="R25">
        <v>0.46086167817024098</v>
      </c>
      <c r="T25" t="str">
        <f t="shared" si="0"/>
        <v/>
      </c>
      <c r="U25" t="str">
        <f t="shared" si="1"/>
        <v/>
      </c>
      <c r="V25" t="str">
        <f t="shared" si="2"/>
        <v/>
      </c>
      <c r="W25" t="str">
        <f t="shared" si="3"/>
        <v/>
      </c>
    </row>
    <row r="26" spans="1:23" x14ac:dyDescent="0.25">
      <c r="A26">
        <v>25</v>
      </c>
      <c r="B26" t="s">
        <v>43</v>
      </c>
      <c r="C26">
        <v>-8.9232785931753406E-2</v>
      </c>
      <c r="D26">
        <v>1.25991386990507E-2</v>
      </c>
      <c r="E26">
        <v>-7.0824512741078802</v>
      </c>
      <c r="F26" s="1">
        <v>1.4162656747389901E-12</v>
      </c>
      <c r="G26">
        <v>-8.6853873843642904E-2</v>
      </c>
      <c r="H26">
        <v>1.7789927520666399E-2</v>
      </c>
      <c r="I26">
        <v>-4.8821937999885403</v>
      </c>
      <c r="J26" s="1">
        <v>1.04912071041192E-6</v>
      </c>
      <c r="K26">
        <v>-9.7197618946167505E-2</v>
      </c>
      <c r="L26">
        <v>1.83315929770737E-2</v>
      </c>
      <c r="M26">
        <v>-5.3021916353765501</v>
      </c>
      <c r="N26" s="1">
        <v>1.1442063590808501E-7</v>
      </c>
      <c r="O26">
        <v>-8.5500221954356095E-2</v>
      </c>
      <c r="P26">
        <v>1.24815172999286E-2</v>
      </c>
      <c r="Q26">
        <v>-6.8501464925939102</v>
      </c>
      <c r="R26" s="1">
        <v>7.3774401662514804E-12</v>
      </c>
      <c r="T26" t="str">
        <f t="shared" si="0"/>
        <v>***</v>
      </c>
      <c r="U26" t="str">
        <f t="shared" si="1"/>
        <v>***</v>
      </c>
      <c r="V26" t="str">
        <f t="shared" si="2"/>
        <v>***</v>
      </c>
      <c r="W26" t="str">
        <f t="shared" si="3"/>
        <v>***</v>
      </c>
    </row>
    <row r="27" spans="1:23" x14ac:dyDescent="0.25">
      <c r="A27">
        <v>26</v>
      </c>
      <c r="B27" t="s">
        <v>44</v>
      </c>
      <c r="C27">
        <v>-2.48996318400969E-2</v>
      </c>
      <c r="D27">
        <v>3.3118993163200001E-2</v>
      </c>
      <c r="E27">
        <v>-0.75182333343889196</v>
      </c>
      <c r="F27">
        <v>0.45215730797860598</v>
      </c>
      <c r="G27">
        <v>3.3533217613081798E-2</v>
      </c>
      <c r="H27">
        <v>4.5717176746855402E-2</v>
      </c>
      <c r="I27">
        <v>0.73349274822374799</v>
      </c>
      <c r="J27">
        <v>0.463257949194888</v>
      </c>
      <c r="K27">
        <v>-0.109282606423279</v>
      </c>
      <c r="L27">
        <v>5.0884788385012501E-2</v>
      </c>
      <c r="M27">
        <v>-2.1476478509924801</v>
      </c>
      <c r="N27">
        <v>3.1741741037883797E-2</v>
      </c>
      <c r="O27">
        <v>-2.2082325849364901E-2</v>
      </c>
      <c r="P27">
        <v>3.2311309927062201E-2</v>
      </c>
      <c r="Q27">
        <v>-0.68342403632698101</v>
      </c>
      <c r="R27">
        <v>0.49433893592993</v>
      </c>
      <c r="T27" t="str">
        <f t="shared" si="0"/>
        <v/>
      </c>
      <c r="U27" t="str">
        <f t="shared" si="1"/>
        <v/>
      </c>
      <c r="V27" t="str">
        <f t="shared" si="2"/>
        <v>*</v>
      </c>
      <c r="W27" t="str">
        <f t="shared" si="3"/>
        <v/>
      </c>
    </row>
    <row r="28" spans="1:23" x14ac:dyDescent="0.25">
      <c r="A28">
        <v>27</v>
      </c>
      <c r="B28" t="s">
        <v>129</v>
      </c>
      <c r="C28">
        <v>0.26428400164066301</v>
      </c>
      <c r="D28">
        <v>0.430227501643692</v>
      </c>
      <c r="E28">
        <v>0.61428895324208999</v>
      </c>
      <c r="F28">
        <v>0.53902440103507099</v>
      </c>
      <c r="G28">
        <v>0.58963353142225905</v>
      </c>
      <c r="H28">
        <v>0.85506175608569901</v>
      </c>
      <c r="I28">
        <v>0.68958005340045003</v>
      </c>
      <c r="J28">
        <v>0.49045831461650202</v>
      </c>
      <c r="K28">
        <v>0.162236890596792</v>
      </c>
      <c r="L28">
        <v>0.50218134362547995</v>
      </c>
      <c r="M28">
        <v>0.32306435246185899</v>
      </c>
      <c r="N28">
        <v>0.74664650650414</v>
      </c>
      <c r="O28">
        <v>-0.122890707373195</v>
      </c>
      <c r="P28">
        <v>4.3491925568439199E-2</v>
      </c>
      <c r="Q28">
        <v>-2.8255982177614398</v>
      </c>
      <c r="R28">
        <v>4.7192417428371198E-3</v>
      </c>
      <c r="T28" t="str">
        <f t="shared" si="0"/>
        <v/>
      </c>
      <c r="U28" t="str">
        <f t="shared" si="1"/>
        <v/>
      </c>
      <c r="V28" t="str">
        <f t="shared" si="2"/>
        <v/>
      </c>
      <c r="W28" t="str">
        <f t="shared" si="3"/>
        <v>**</v>
      </c>
    </row>
    <row r="29" spans="1:23" x14ac:dyDescent="0.25">
      <c r="A29">
        <v>28</v>
      </c>
      <c r="B29" t="s">
        <v>143</v>
      </c>
      <c r="C29">
        <v>-0.194806967462202</v>
      </c>
      <c r="D29">
        <v>0.47692353841354901</v>
      </c>
      <c r="E29">
        <v>-0.40846582684975602</v>
      </c>
      <c r="F29">
        <v>0.68293171428283195</v>
      </c>
      <c r="G29">
        <v>-8.2981792337724999E-2</v>
      </c>
      <c r="H29">
        <v>0.90357773714330503</v>
      </c>
      <c r="I29">
        <v>-9.1836915548710901E-2</v>
      </c>
      <c r="J29">
        <v>0.92682761361506005</v>
      </c>
      <c r="K29">
        <v>3.6039560571785E-2</v>
      </c>
      <c r="L29">
        <v>0.59226506834579096</v>
      </c>
      <c r="M29">
        <v>6.0850390303186903E-2</v>
      </c>
      <c r="N29">
        <v>0.95147835898385202</v>
      </c>
      <c r="O29">
        <v>-0.582483822157424</v>
      </c>
      <c r="P29">
        <v>0.20091512002919701</v>
      </c>
      <c r="Q29">
        <v>-2.8991537424997098</v>
      </c>
      <c r="R29">
        <v>3.7417137225525302E-3</v>
      </c>
      <c r="T29" t="str">
        <f t="shared" si="0"/>
        <v/>
      </c>
      <c r="U29" t="str">
        <f t="shared" si="1"/>
        <v/>
      </c>
      <c r="V29" t="str">
        <f t="shared" si="2"/>
        <v/>
      </c>
      <c r="W29" t="str">
        <f t="shared" si="3"/>
        <v>**</v>
      </c>
    </row>
    <row r="30" spans="1:23" x14ac:dyDescent="0.25">
      <c r="A30">
        <v>29</v>
      </c>
      <c r="B30" t="s">
        <v>46</v>
      </c>
      <c r="C30">
        <v>0.16147075976085301</v>
      </c>
      <c r="D30">
        <v>0.44738170771639701</v>
      </c>
      <c r="E30">
        <v>0.36092392016888603</v>
      </c>
      <c r="F30">
        <v>0.71815632145529096</v>
      </c>
      <c r="G30">
        <v>0.69939535016772703</v>
      </c>
      <c r="H30">
        <v>0.87460087409168596</v>
      </c>
      <c r="I30">
        <v>0.799673737913973</v>
      </c>
      <c r="J30">
        <v>0.42389985257562801</v>
      </c>
      <c r="K30">
        <v>-0.12554748181880701</v>
      </c>
      <c r="L30">
        <v>0.530558411227254</v>
      </c>
      <c r="M30">
        <v>-0.23663272348919701</v>
      </c>
      <c r="N30">
        <v>0.81294173140176196</v>
      </c>
      <c r="O30">
        <v>-0.245983887337937</v>
      </c>
      <c r="P30">
        <v>0.119684312054937</v>
      </c>
      <c r="Q30">
        <v>-2.0552726010157998</v>
      </c>
      <c r="R30">
        <v>3.98526821803269E-2</v>
      </c>
      <c r="T30" t="str">
        <f t="shared" si="0"/>
        <v/>
      </c>
      <c r="U30" t="str">
        <f t="shared" si="1"/>
        <v/>
      </c>
      <c r="V30" t="str">
        <f t="shared" si="2"/>
        <v/>
      </c>
      <c r="W30" t="str">
        <f t="shared" si="3"/>
        <v>*</v>
      </c>
    </row>
    <row r="31" spans="1:23" x14ac:dyDescent="0.25">
      <c r="A31">
        <v>30</v>
      </c>
      <c r="B31" t="s">
        <v>127</v>
      </c>
      <c r="C31">
        <v>-0.193164876468159</v>
      </c>
      <c r="D31">
        <v>0.45070725311447202</v>
      </c>
      <c r="E31">
        <v>-0.42858169051718897</v>
      </c>
      <c r="F31">
        <v>0.66822767241387804</v>
      </c>
      <c r="G31">
        <v>0.193666201347128</v>
      </c>
      <c r="H31">
        <v>0.87702201998828899</v>
      </c>
      <c r="I31">
        <v>0.22082250722703001</v>
      </c>
      <c r="J31">
        <v>0.82523063791706097</v>
      </c>
      <c r="K31">
        <v>-0.301268728855977</v>
      </c>
      <c r="L31">
        <v>0.53629691009035496</v>
      </c>
      <c r="M31">
        <v>-0.56175734595453697</v>
      </c>
      <c r="N31">
        <v>0.57428135706144601</v>
      </c>
      <c r="O31">
        <v>-0.59637757626425503</v>
      </c>
      <c r="P31">
        <v>0.13164889671772201</v>
      </c>
      <c r="Q31">
        <v>-4.5300613308062401</v>
      </c>
      <c r="R31" s="1">
        <v>5.8966566543388101E-6</v>
      </c>
      <c r="T31" t="str">
        <f t="shared" si="0"/>
        <v/>
      </c>
      <c r="U31" t="str">
        <f t="shared" si="1"/>
        <v/>
      </c>
      <c r="V31" t="str">
        <f t="shared" si="2"/>
        <v/>
      </c>
      <c r="W31" t="str">
        <f t="shared" si="3"/>
        <v>***</v>
      </c>
    </row>
    <row r="32" spans="1:23" x14ac:dyDescent="0.25">
      <c r="A32">
        <v>31</v>
      </c>
      <c r="B32" t="s">
        <v>128</v>
      </c>
      <c r="C32">
        <v>3.5024925530840301E-2</v>
      </c>
      <c r="D32">
        <v>0.438889681460364</v>
      </c>
      <c r="E32">
        <v>7.9803483677944098E-2</v>
      </c>
      <c r="F32">
        <v>0.93639355358939202</v>
      </c>
      <c r="G32">
        <v>0.43110863307917202</v>
      </c>
      <c r="H32">
        <v>0.87390965862945402</v>
      </c>
      <c r="I32">
        <v>0.49331029680490801</v>
      </c>
      <c r="J32">
        <v>0.62179335394021495</v>
      </c>
      <c r="K32">
        <v>-0.12522281980743499</v>
      </c>
      <c r="L32">
        <v>0.51198233525969905</v>
      </c>
      <c r="M32">
        <v>-0.244584258446958</v>
      </c>
      <c r="N32">
        <v>0.80677835386360097</v>
      </c>
      <c r="O32">
        <v>-0.32128143525650898</v>
      </c>
      <c r="P32">
        <v>0.1168174787751</v>
      </c>
      <c r="Q32">
        <v>-2.7502856475360802</v>
      </c>
      <c r="R32">
        <v>5.9543334026582097E-3</v>
      </c>
      <c r="T32" t="str">
        <f t="shared" si="0"/>
        <v/>
      </c>
      <c r="U32" t="str">
        <f t="shared" si="1"/>
        <v/>
      </c>
      <c r="V32" t="str">
        <f t="shared" si="2"/>
        <v/>
      </c>
      <c r="W32" t="str">
        <f t="shared" si="3"/>
        <v>**</v>
      </c>
    </row>
    <row r="33" spans="1:23" x14ac:dyDescent="0.25">
      <c r="A33">
        <v>32</v>
      </c>
      <c r="B33" t="s">
        <v>45</v>
      </c>
      <c r="C33">
        <v>-0.210652146763526</v>
      </c>
      <c r="D33">
        <v>0.52099713836308503</v>
      </c>
      <c r="E33">
        <v>-0.40432495929895501</v>
      </c>
      <c r="F33">
        <v>0.68597377381087399</v>
      </c>
      <c r="G33">
        <v>-9.3968934283254493E-2</v>
      </c>
      <c r="H33">
        <v>1.0341082609074199</v>
      </c>
      <c r="I33">
        <v>-9.0869532558223207E-2</v>
      </c>
      <c r="J33">
        <v>0.92759625950362501</v>
      </c>
      <c r="K33">
        <v>-0.20449031115810101</v>
      </c>
      <c r="L33">
        <v>0.60798908352713199</v>
      </c>
      <c r="M33">
        <v>-0.33633878748577101</v>
      </c>
      <c r="N33">
        <v>0.73661540368919098</v>
      </c>
      <c r="O33">
        <v>-0.68326640518956505</v>
      </c>
      <c r="P33">
        <v>0.29160519160225001</v>
      </c>
      <c r="Q33">
        <v>-2.3431215385271398</v>
      </c>
      <c r="R33">
        <v>1.91231524933459E-2</v>
      </c>
      <c r="T33" t="str">
        <f t="shared" si="0"/>
        <v/>
      </c>
      <c r="U33" t="str">
        <f t="shared" si="1"/>
        <v/>
      </c>
      <c r="V33" t="str">
        <f t="shared" si="2"/>
        <v/>
      </c>
      <c r="W33" t="str">
        <f t="shared" si="3"/>
        <v>*</v>
      </c>
    </row>
    <row r="34" spans="1:23" x14ac:dyDescent="0.25">
      <c r="A34">
        <v>33</v>
      </c>
      <c r="B34" t="s">
        <v>106</v>
      </c>
      <c r="C34">
        <v>0.153075689683632</v>
      </c>
      <c r="D34">
        <v>0.111065291288711</v>
      </c>
      <c r="E34">
        <v>1.37824956750633</v>
      </c>
      <c r="F34">
        <v>0.16812624819132399</v>
      </c>
      <c r="G34">
        <v>0.32588465604070299</v>
      </c>
      <c r="H34">
        <v>0.166387927100034</v>
      </c>
      <c r="I34">
        <v>1.9585835446148601</v>
      </c>
      <c r="J34">
        <v>5.0161578249798298E-2</v>
      </c>
      <c r="K34">
        <v>-2.4230707748234799E-3</v>
      </c>
      <c r="L34">
        <v>0.15160528138592699</v>
      </c>
      <c r="M34">
        <v>-1.59827596550235E-2</v>
      </c>
      <c r="N34">
        <v>0.98724814574177799</v>
      </c>
      <c r="O34" t="s">
        <v>168</v>
      </c>
      <c r="P34" t="s">
        <v>168</v>
      </c>
      <c r="Q34" t="s">
        <v>168</v>
      </c>
      <c r="R34" t="s">
        <v>168</v>
      </c>
      <c r="T34" t="str">
        <f t="shared" si="0"/>
        <v/>
      </c>
      <c r="U34" t="str">
        <f t="shared" si="1"/>
        <v>^</v>
      </c>
      <c r="V34" t="str">
        <f t="shared" si="2"/>
        <v/>
      </c>
      <c r="W34" t="str">
        <f t="shared" si="3"/>
        <v/>
      </c>
    </row>
    <row r="35" spans="1:23" x14ac:dyDescent="0.25">
      <c r="A35">
        <v>34</v>
      </c>
      <c r="B35" t="s">
        <v>62</v>
      </c>
      <c r="C35">
        <v>0.19788714611129801</v>
      </c>
      <c r="D35">
        <v>0.372872079080389</v>
      </c>
      <c r="E35">
        <v>0.53071054984686805</v>
      </c>
      <c r="F35">
        <v>0.59561937419070099</v>
      </c>
      <c r="G35">
        <v>0.46508740054642</v>
      </c>
      <c r="H35">
        <v>0.48161129261163199</v>
      </c>
      <c r="I35">
        <v>0.96569039738331697</v>
      </c>
      <c r="J35">
        <v>0.33419912596573298</v>
      </c>
      <c r="K35">
        <v>0.14483616296782401</v>
      </c>
      <c r="L35">
        <v>0.63955136826852699</v>
      </c>
      <c r="M35">
        <v>0.22646525385434199</v>
      </c>
      <c r="N35">
        <v>0.82083958065621698</v>
      </c>
      <c r="O35" t="s">
        <v>168</v>
      </c>
      <c r="P35" t="s">
        <v>168</v>
      </c>
      <c r="Q35" t="s">
        <v>168</v>
      </c>
      <c r="R35" t="s">
        <v>168</v>
      </c>
      <c r="T35" t="str">
        <f t="shared" si="0"/>
        <v/>
      </c>
      <c r="U35" t="str">
        <f t="shared" si="1"/>
        <v/>
      </c>
      <c r="V35" t="str">
        <f t="shared" si="2"/>
        <v/>
      </c>
      <c r="W35" t="str">
        <f t="shared" si="3"/>
        <v/>
      </c>
    </row>
    <row r="36" spans="1:23" x14ac:dyDescent="0.25">
      <c r="A36">
        <v>35</v>
      </c>
      <c r="B36" t="s">
        <v>64</v>
      </c>
      <c r="C36">
        <v>0.167379647055655</v>
      </c>
      <c r="D36">
        <v>0.428955620283197</v>
      </c>
      <c r="E36">
        <v>0.39020271361674003</v>
      </c>
      <c r="F36">
        <v>0.69638665518212395</v>
      </c>
      <c r="G36">
        <v>1.3819644438668399</v>
      </c>
      <c r="H36">
        <v>0.72404171519577298</v>
      </c>
      <c r="I36">
        <v>1.90868069458286</v>
      </c>
      <c r="J36">
        <v>5.63032950750657E-2</v>
      </c>
      <c r="K36">
        <v>6.3079801414210504E-2</v>
      </c>
      <c r="L36">
        <v>0.68363515001748898</v>
      </c>
      <c r="M36">
        <v>9.2271149914682896E-2</v>
      </c>
      <c r="N36">
        <v>0.92648260959503803</v>
      </c>
      <c r="O36" t="s">
        <v>168</v>
      </c>
      <c r="P36" t="s">
        <v>168</v>
      </c>
      <c r="Q36" t="s">
        <v>168</v>
      </c>
      <c r="R36" t="s">
        <v>168</v>
      </c>
      <c r="T36" t="str">
        <f t="shared" si="0"/>
        <v/>
      </c>
      <c r="U36" t="str">
        <f t="shared" si="1"/>
        <v>^</v>
      </c>
      <c r="V36" t="str">
        <f t="shared" si="2"/>
        <v/>
      </c>
      <c r="W36" t="str">
        <f t="shared" si="3"/>
        <v/>
      </c>
    </row>
    <row r="37" spans="1:23" x14ac:dyDescent="0.25">
      <c r="A37">
        <v>36</v>
      </c>
      <c r="B37" t="s">
        <v>67</v>
      </c>
      <c r="C37">
        <v>0.17819929127453099</v>
      </c>
      <c r="D37">
        <v>0.37986712220626101</v>
      </c>
      <c r="E37">
        <v>0.46910954082983702</v>
      </c>
      <c r="F37">
        <v>0.63899133976051403</v>
      </c>
      <c r="G37">
        <v>0.367651257854819</v>
      </c>
      <c r="H37">
        <v>0.50627252488683805</v>
      </c>
      <c r="I37">
        <v>0.72619239595709095</v>
      </c>
      <c r="J37">
        <v>0.46772083287553701</v>
      </c>
      <c r="K37">
        <v>0.22797030860668399</v>
      </c>
      <c r="L37">
        <v>0.64484667433744403</v>
      </c>
      <c r="M37">
        <v>0.353526377166967</v>
      </c>
      <c r="N37">
        <v>0.72369385765788097</v>
      </c>
      <c r="O37" t="s">
        <v>168</v>
      </c>
      <c r="P37" t="s">
        <v>168</v>
      </c>
      <c r="Q37" t="s">
        <v>168</v>
      </c>
      <c r="R37" t="s">
        <v>168</v>
      </c>
      <c r="T37" t="str">
        <f t="shared" si="0"/>
        <v/>
      </c>
      <c r="U37" t="str">
        <f t="shared" si="1"/>
        <v/>
      </c>
      <c r="V37" t="str">
        <f t="shared" si="2"/>
        <v/>
      </c>
      <c r="W37" t="str">
        <f t="shared" si="3"/>
        <v/>
      </c>
    </row>
    <row r="38" spans="1:23" x14ac:dyDescent="0.25">
      <c r="A38">
        <v>37</v>
      </c>
      <c r="B38" t="s">
        <v>61</v>
      </c>
      <c r="C38">
        <v>0.19353187492259599</v>
      </c>
      <c r="D38">
        <v>0.375085154657749</v>
      </c>
      <c r="E38">
        <v>0.51596783428868598</v>
      </c>
      <c r="F38">
        <v>0.60587687492486997</v>
      </c>
      <c r="G38">
        <v>0.33719620145220403</v>
      </c>
      <c r="H38">
        <v>0.480747740083529</v>
      </c>
      <c r="I38">
        <v>0.70139945201534803</v>
      </c>
      <c r="J38">
        <v>0.48305376387584498</v>
      </c>
      <c r="K38">
        <v>0.36008595404052801</v>
      </c>
      <c r="L38">
        <v>0.65010109286657503</v>
      </c>
      <c r="M38">
        <v>0.55389224536256998</v>
      </c>
      <c r="N38">
        <v>0.57965259250923595</v>
      </c>
      <c r="O38" t="s">
        <v>168</v>
      </c>
      <c r="P38" t="s">
        <v>168</v>
      </c>
      <c r="Q38" t="s">
        <v>168</v>
      </c>
      <c r="R38" t="s">
        <v>168</v>
      </c>
      <c r="T38" t="str">
        <f t="shared" si="0"/>
        <v/>
      </c>
      <c r="U38" t="str">
        <f t="shared" si="1"/>
        <v/>
      </c>
      <c r="V38" t="str">
        <f t="shared" si="2"/>
        <v/>
      </c>
      <c r="W38" t="str">
        <f t="shared" si="3"/>
        <v/>
      </c>
    </row>
    <row r="39" spans="1:23" x14ac:dyDescent="0.25">
      <c r="A39">
        <v>38</v>
      </c>
      <c r="B39" t="s">
        <v>48</v>
      </c>
      <c r="C39">
        <v>0.30919059559842998</v>
      </c>
      <c r="D39">
        <v>0.46936119287808098</v>
      </c>
      <c r="E39">
        <v>0.65874767724724104</v>
      </c>
      <c r="F39">
        <v>0.510057811429665</v>
      </c>
      <c r="G39">
        <v>1.3490833003054401</v>
      </c>
      <c r="H39">
        <v>0.677811069511848</v>
      </c>
      <c r="I39">
        <v>1.99035300688883</v>
      </c>
      <c r="J39">
        <v>4.6552062692654002E-2</v>
      </c>
      <c r="K39">
        <v>-9.7384151983310199E-2</v>
      </c>
      <c r="L39">
        <v>0.73703238190952203</v>
      </c>
      <c r="M39">
        <v>-0.13213008596855</v>
      </c>
      <c r="N39">
        <v>0.89488139936884004</v>
      </c>
      <c r="O39" t="s">
        <v>168</v>
      </c>
      <c r="P39" t="s">
        <v>168</v>
      </c>
      <c r="Q39" t="s">
        <v>168</v>
      </c>
      <c r="R39" t="s">
        <v>168</v>
      </c>
      <c r="T39" t="str">
        <f t="shared" si="0"/>
        <v/>
      </c>
      <c r="U39" t="str">
        <f t="shared" si="1"/>
        <v>*</v>
      </c>
      <c r="V39" t="str">
        <f t="shared" si="2"/>
        <v/>
      </c>
      <c r="W39" t="str">
        <f t="shared" si="3"/>
        <v/>
      </c>
    </row>
    <row r="40" spans="1:23" x14ac:dyDescent="0.25">
      <c r="A40">
        <v>39</v>
      </c>
      <c r="B40" t="s">
        <v>55</v>
      </c>
      <c r="C40">
        <v>-0.444615049257852</v>
      </c>
      <c r="D40">
        <v>0.458237400919003</v>
      </c>
      <c r="E40">
        <v>-0.97027228324481896</v>
      </c>
      <c r="F40">
        <v>0.33191078902228699</v>
      </c>
      <c r="G40">
        <v>-5.0854220606744001E-2</v>
      </c>
      <c r="H40">
        <v>0.65039804005473201</v>
      </c>
      <c r="I40">
        <v>-7.8189381693807902E-2</v>
      </c>
      <c r="J40">
        <v>0.93767740834006197</v>
      </c>
      <c r="K40">
        <v>-0.54512799936357903</v>
      </c>
      <c r="L40">
        <v>0.72509224403890704</v>
      </c>
      <c r="M40">
        <v>-0.75180503424931</v>
      </c>
      <c r="N40">
        <v>0.452168314116831</v>
      </c>
      <c r="O40" t="s">
        <v>168</v>
      </c>
      <c r="P40" t="s">
        <v>168</v>
      </c>
      <c r="Q40" t="s">
        <v>168</v>
      </c>
      <c r="R40" t="s">
        <v>168</v>
      </c>
      <c r="T40" t="str">
        <f t="shared" si="0"/>
        <v/>
      </c>
      <c r="U40" t="str">
        <f t="shared" si="1"/>
        <v/>
      </c>
      <c r="V40" t="str">
        <f t="shared" si="2"/>
        <v/>
      </c>
      <c r="W40" t="str">
        <f t="shared" si="3"/>
        <v/>
      </c>
    </row>
    <row r="41" spans="1:23" x14ac:dyDescent="0.25">
      <c r="A41">
        <v>40</v>
      </c>
      <c r="B41" t="s">
        <v>54</v>
      </c>
      <c r="C41">
        <v>0.18048155166668101</v>
      </c>
      <c r="D41">
        <v>0.424170195755255</v>
      </c>
      <c r="E41">
        <v>0.42549324179961501</v>
      </c>
      <c r="F41">
        <v>0.67047714718822704</v>
      </c>
      <c r="G41">
        <v>0.52846584219417403</v>
      </c>
      <c r="H41">
        <v>0.53106045132148205</v>
      </c>
      <c r="I41">
        <v>0.99511428666764501</v>
      </c>
      <c r="J41">
        <v>0.31968068291788099</v>
      </c>
      <c r="K41">
        <v>-0.28434524507437697</v>
      </c>
      <c r="L41">
        <v>0.88127354104656797</v>
      </c>
      <c r="M41">
        <v>-0.322652651907261</v>
      </c>
      <c r="N41">
        <v>0.74695831403546598</v>
      </c>
      <c r="O41" t="s">
        <v>168</v>
      </c>
      <c r="P41" t="s">
        <v>168</v>
      </c>
      <c r="Q41" t="s">
        <v>168</v>
      </c>
      <c r="R41" t="s">
        <v>168</v>
      </c>
      <c r="T41" t="str">
        <f t="shared" si="0"/>
        <v/>
      </c>
      <c r="U41" t="str">
        <f t="shared" si="1"/>
        <v/>
      </c>
      <c r="V41" t="str">
        <f t="shared" si="2"/>
        <v/>
      </c>
      <c r="W41" t="str">
        <f t="shared" si="3"/>
        <v/>
      </c>
    </row>
    <row r="42" spans="1:23" x14ac:dyDescent="0.25">
      <c r="A42">
        <v>41</v>
      </c>
      <c r="B42" t="s">
        <v>60</v>
      </c>
      <c r="C42">
        <v>0.13165345382754201</v>
      </c>
      <c r="D42">
        <v>0.392561785047148</v>
      </c>
      <c r="E42">
        <v>0.33537002031853402</v>
      </c>
      <c r="F42">
        <v>0.737345980098147</v>
      </c>
      <c r="G42">
        <v>0.25312969501495902</v>
      </c>
      <c r="H42">
        <v>0.50486129897515097</v>
      </c>
      <c r="I42">
        <v>0.50138462886500301</v>
      </c>
      <c r="J42">
        <v>0.61610045554717596</v>
      </c>
      <c r="K42">
        <v>9.1955697035712006E-2</v>
      </c>
      <c r="L42">
        <v>0.69594042354963903</v>
      </c>
      <c r="M42">
        <v>0.13213156460533301</v>
      </c>
      <c r="N42">
        <v>0.89488022984119997</v>
      </c>
      <c r="O42" t="s">
        <v>168</v>
      </c>
      <c r="P42" t="s">
        <v>168</v>
      </c>
      <c r="Q42" t="s">
        <v>168</v>
      </c>
      <c r="R42" t="s">
        <v>168</v>
      </c>
      <c r="T42" t="str">
        <f t="shared" si="0"/>
        <v/>
      </c>
      <c r="U42" t="str">
        <f t="shared" si="1"/>
        <v/>
      </c>
      <c r="V42" t="str">
        <f t="shared" si="2"/>
        <v/>
      </c>
      <c r="W42" t="str">
        <f t="shared" si="3"/>
        <v/>
      </c>
    </row>
    <row r="43" spans="1:23" x14ac:dyDescent="0.25">
      <c r="A43">
        <v>42</v>
      </c>
      <c r="B43" t="s">
        <v>56</v>
      </c>
      <c r="C43">
        <v>-3.8002104334837902E-2</v>
      </c>
      <c r="D43">
        <v>0.41030513447549399</v>
      </c>
      <c r="E43">
        <v>-9.2619129378961204E-2</v>
      </c>
      <c r="F43">
        <v>0.92620614602516105</v>
      </c>
      <c r="G43">
        <v>0.113240553583121</v>
      </c>
      <c r="H43">
        <v>0.51402593817909403</v>
      </c>
      <c r="I43">
        <v>0.22030124391050901</v>
      </c>
      <c r="J43">
        <v>0.82563655145905701</v>
      </c>
      <c r="K43">
        <v>-0.697230222020499</v>
      </c>
      <c r="L43">
        <v>0.79175093172417599</v>
      </c>
      <c r="M43">
        <v>-0.880618126336976</v>
      </c>
      <c r="N43">
        <v>0.37852454432155702</v>
      </c>
      <c r="O43" t="s">
        <v>168</v>
      </c>
      <c r="P43" t="s">
        <v>168</v>
      </c>
      <c r="Q43" t="s">
        <v>168</v>
      </c>
      <c r="R43" t="s">
        <v>168</v>
      </c>
      <c r="T43" t="str">
        <f t="shared" si="0"/>
        <v/>
      </c>
      <c r="U43" t="str">
        <f t="shared" si="1"/>
        <v/>
      </c>
      <c r="V43" t="str">
        <f t="shared" si="2"/>
        <v/>
      </c>
      <c r="W43" t="str">
        <f t="shared" si="3"/>
        <v/>
      </c>
    </row>
    <row r="44" spans="1:23" x14ac:dyDescent="0.25">
      <c r="A44">
        <v>43</v>
      </c>
      <c r="B44" t="s">
        <v>52</v>
      </c>
      <c r="C44">
        <v>-3.0295031814615202E-2</v>
      </c>
      <c r="D44">
        <v>0.44726273397302402</v>
      </c>
      <c r="E44">
        <v>-6.7734308077726998E-2</v>
      </c>
      <c r="F44">
        <v>0.94599713811863695</v>
      </c>
      <c r="G44">
        <v>3.1356604697871597E-2</v>
      </c>
      <c r="H44">
        <v>0.56790097899994296</v>
      </c>
      <c r="I44">
        <v>5.5214915728952797E-2</v>
      </c>
      <c r="J44">
        <v>0.95596724602994099</v>
      </c>
      <c r="K44">
        <v>0.11030469788896199</v>
      </c>
      <c r="L44">
        <v>0.78422243520753598</v>
      </c>
      <c r="M44">
        <v>0.14065486134654101</v>
      </c>
      <c r="N44">
        <v>0.88814260591267402</v>
      </c>
      <c r="O44" t="s">
        <v>168</v>
      </c>
      <c r="P44" t="s">
        <v>168</v>
      </c>
      <c r="Q44" t="s">
        <v>168</v>
      </c>
      <c r="R44" t="s">
        <v>168</v>
      </c>
      <c r="T44" t="str">
        <f t="shared" si="0"/>
        <v/>
      </c>
      <c r="U44" t="str">
        <f t="shared" si="1"/>
        <v/>
      </c>
      <c r="V44" t="str">
        <f t="shared" si="2"/>
        <v/>
      </c>
      <c r="W44" t="str">
        <f t="shared" si="3"/>
        <v/>
      </c>
    </row>
    <row r="45" spans="1:23" x14ac:dyDescent="0.25">
      <c r="A45">
        <v>44</v>
      </c>
      <c r="B45" t="s">
        <v>57</v>
      </c>
      <c r="C45">
        <v>0.111009684008729</v>
      </c>
      <c r="D45">
        <v>0.40551700604843399</v>
      </c>
      <c r="E45">
        <v>0.27374852929218502</v>
      </c>
      <c r="F45">
        <v>0.78427788072395299</v>
      </c>
      <c r="G45">
        <v>0.223853792349923</v>
      </c>
      <c r="H45">
        <v>0.55941596570364704</v>
      </c>
      <c r="I45">
        <v>0.40015624521612297</v>
      </c>
      <c r="J45">
        <v>0.68904143948058605</v>
      </c>
      <c r="K45">
        <v>8.5936476413412802E-2</v>
      </c>
      <c r="L45">
        <v>0.67147786392441899</v>
      </c>
      <c r="M45">
        <v>0.12798110113587599</v>
      </c>
      <c r="N45">
        <v>0.89816392914787502</v>
      </c>
      <c r="O45" t="s">
        <v>168</v>
      </c>
      <c r="P45" t="s">
        <v>168</v>
      </c>
      <c r="Q45" t="s">
        <v>168</v>
      </c>
      <c r="R45" t="s">
        <v>168</v>
      </c>
      <c r="T45" t="str">
        <f t="shared" si="0"/>
        <v/>
      </c>
      <c r="U45" t="str">
        <f t="shared" si="1"/>
        <v/>
      </c>
      <c r="V45" t="str">
        <f t="shared" si="2"/>
        <v/>
      </c>
      <c r="W45" t="str">
        <f t="shared" si="3"/>
        <v/>
      </c>
    </row>
    <row r="46" spans="1:23" x14ac:dyDescent="0.25">
      <c r="A46">
        <v>45</v>
      </c>
      <c r="B46" t="s">
        <v>59</v>
      </c>
      <c r="C46">
        <v>0.22590139402291301</v>
      </c>
      <c r="D46">
        <v>0.37936520381887801</v>
      </c>
      <c r="E46">
        <v>0.59547209851846505</v>
      </c>
      <c r="F46">
        <v>0.55152794426963203</v>
      </c>
      <c r="G46">
        <v>0.31632020254472298</v>
      </c>
      <c r="H46">
        <v>0.49149284458193898</v>
      </c>
      <c r="I46">
        <v>0.64359065657157799</v>
      </c>
      <c r="J46">
        <v>0.51984091064956095</v>
      </c>
      <c r="K46">
        <v>0.26225680880112801</v>
      </c>
      <c r="L46">
        <v>0.64914120038011003</v>
      </c>
      <c r="M46">
        <v>0.404005798195465</v>
      </c>
      <c r="N46">
        <v>0.68620845543837905</v>
      </c>
      <c r="O46" t="s">
        <v>168</v>
      </c>
      <c r="P46" t="s">
        <v>168</v>
      </c>
      <c r="Q46" t="s">
        <v>168</v>
      </c>
      <c r="R46" t="s">
        <v>168</v>
      </c>
      <c r="T46" t="str">
        <f t="shared" si="0"/>
        <v/>
      </c>
      <c r="U46" t="str">
        <f t="shared" si="1"/>
        <v/>
      </c>
      <c r="V46" t="str">
        <f t="shared" si="2"/>
        <v/>
      </c>
      <c r="W46" t="str">
        <f t="shared" si="3"/>
        <v/>
      </c>
    </row>
    <row r="47" spans="1:23" x14ac:dyDescent="0.25">
      <c r="A47">
        <v>46</v>
      </c>
      <c r="B47" t="s">
        <v>66</v>
      </c>
      <c r="C47">
        <v>0.12437836572833399</v>
      </c>
      <c r="D47">
        <v>0.388585443614128</v>
      </c>
      <c r="E47">
        <v>0.320079837709628</v>
      </c>
      <c r="F47">
        <v>0.748907809468351</v>
      </c>
      <c r="G47">
        <v>0.17426156326470801</v>
      </c>
      <c r="H47">
        <v>0.50746911361729696</v>
      </c>
      <c r="I47">
        <v>0.34339343733168698</v>
      </c>
      <c r="J47">
        <v>0.73130249597206298</v>
      </c>
      <c r="K47">
        <v>0.40686197399512197</v>
      </c>
      <c r="L47">
        <v>0.65998463130840102</v>
      </c>
      <c r="M47">
        <v>0.61647189145682002</v>
      </c>
      <c r="N47">
        <v>0.53758311792407998</v>
      </c>
      <c r="O47" t="s">
        <v>168</v>
      </c>
      <c r="P47" t="s">
        <v>168</v>
      </c>
      <c r="Q47" t="s">
        <v>168</v>
      </c>
      <c r="R47" t="s">
        <v>168</v>
      </c>
      <c r="T47" t="str">
        <f t="shared" si="0"/>
        <v/>
      </c>
      <c r="U47" t="str">
        <f t="shared" si="1"/>
        <v/>
      </c>
      <c r="V47" t="str">
        <f t="shared" si="2"/>
        <v/>
      </c>
      <c r="W47" t="str">
        <f t="shared" si="3"/>
        <v/>
      </c>
    </row>
    <row r="48" spans="1:23" x14ac:dyDescent="0.25">
      <c r="A48">
        <v>47</v>
      </c>
      <c r="B48" t="s">
        <v>65</v>
      </c>
      <c r="C48">
        <v>0.26182601272088901</v>
      </c>
      <c r="D48">
        <v>0.44143986470629099</v>
      </c>
      <c r="E48">
        <v>0.59311818812533601</v>
      </c>
      <c r="F48">
        <v>0.55310205906825805</v>
      </c>
      <c r="G48">
        <v>0.97896777253738199</v>
      </c>
      <c r="H48">
        <v>0.73490399113775695</v>
      </c>
      <c r="I48">
        <v>1.3321029472459001</v>
      </c>
      <c r="J48">
        <v>0.18282636200789801</v>
      </c>
      <c r="K48">
        <v>0.31372386851955703</v>
      </c>
      <c r="L48">
        <v>0.69369115790862002</v>
      </c>
      <c r="M48">
        <v>0.45225294418540701</v>
      </c>
      <c r="N48">
        <v>0.65108677089966005</v>
      </c>
      <c r="O48" t="s">
        <v>168</v>
      </c>
      <c r="P48" t="s">
        <v>168</v>
      </c>
      <c r="Q48" t="s">
        <v>168</v>
      </c>
      <c r="R48" t="s">
        <v>168</v>
      </c>
      <c r="T48" t="str">
        <f t="shared" si="0"/>
        <v/>
      </c>
      <c r="U48" t="str">
        <f t="shared" si="1"/>
        <v/>
      </c>
      <c r="V48" t="str">
        <f t="shared" si="2"/>
        <v/>
      </c>
      <c r="W48" t="str">
        <f t="shared" si="3"/>
        <v/>
      </c>
    </row>
    <row r="49" spans="1:23" x14ac:dyDescent="0.25">
      <c r="A49">
        <v>48</v>
      </c>
      <c r="B49" t="s">
        <v>58</v>
      </c>
      <c r="C49">
        <v>-2.93149597319207E-3</v>
      </c>
      <c r="D49">
        <v>0.37627485999933502</v>
      </c>
      <c r="E49">
        <v>-7.7908366591306396E-3</v>
      </c>
      <c r="F49">
        <v>0.99378387459750805</v>
      </c>
      <c r="G49">
        <v>0.21135276205231199</v>
      </c>
      <c r="H49">
        <v>0.48423365452241302</v>
      </c>
      <c r="I49">
        <v>0.43646855206865698</v>
      </c>
      <c r="J49">
        <v>0.66249681113193204</v>
      </c>
      <c r="K49">
        <v>-4.1221835489736597E-2</v>
      </c>
      <c r="L49">
        <v>0.65098360410497802</v>
      </c>
      <c r="M49">
        <v>-6.33223866619676E-2</v>
      </c>
      <c r="N49">
        <v>0.94950978955538101</v>
      </c>
      <c r="O49" t="s">
        <v>168</v>
      </c>
      <c r="P49" t="s">
        <v>168</v>
      </c>
      <c r="Q49" t="s">
        <v>168</v>
      </c>
      <c r="R49" t="s">
        <v>168</v>
      </c>
      <c r="T49" t="str">
        <f t="shared" si="0"/>
        <v/>
      </c>
      <c r="U49" t="str">
        <f t="shared" si="1"/>
        <v/>
      </c>
      <c r="V49" t="str">
        <f t="shared" si="2"/>
        <v/>
      </c>
      <c r="W49" t="str">
        <f t="shared" si="3"/>
        <v/>
      </c>
    </row>
    <row r="50" spans="1:23" x14ac:dyDescent="0.25">
      <c r="A50">
        <v>49</v>
      </c>
      <c r="B50" t="s">
        <v>49</v>
      </c>
      <c r="C50">
        <v>-0.23002857406733701</v>
      </c>
      <c r="D50">
        <v>0.54220267358879803</v>
      </c>
      <c r="E50">
        <v>-0.42424832128693801</v>
      </c>
      <c r="F50">
        <v>0.67138472378392799</v>
      </c>
      <c r="G50">
        <v>-0.31093754092093601</v>
      </c>
      <c r="H50">
        <v>0.73071021654732604</v>
      </c>
      <c r="I50">
        <v>-0.42552784110525399</v>
      </c>
      <c r="J50">
        <v>0.67045193033246198</v>
      </c>
      <c r="K50">
        <v>0.60152769450232002</v>
      </c>
      <c r="L50">
        <v>0.87413427822926604</v>
      </c>
      <c r="M50">
        <v>0.68814106651993401</v>
      </c>
      <c r="N50">
        <v>0.49136395179105502</v>
      </c>
      <c r="O50" t="s">
        <v>168</v>
      </c>
      <c r="P50" t="s">
        <v>168</v>
      </c>
      <c r="Q50" t="s">
        <v>168</v>
      </c>
      <c r="R50" t="s">
        <v>168</v>
      </c>
      <c r="T50" t="str">
        <f t="shared" si="0"/>
        <v/>
      </c>
      <c r="U50" t="str">
        <f t="shared" si="1"/>
        <v/>
      </c>
      <c r="V50" t="str">
        <f t="shared" si="2"/>
        <v/>
      </c>
      <c r="W50" t="str">
        <f t="shared" si="3"/>
        <v/>
      </c>
    </row>
    <row r="51" spans="1:23" x14ac:dyDescent="0.25">
      <c r="A51">
        <v>50</v>
      </c>
      <c r="B51" t="s">
        <v>53</v>
      </c>
      <c r="C51">
        <v>0.54769232919036104</v>
      </c>
      <c r="D51">
        <v>0.65278326820588795</v>
      </c>
      <c r="E51">
        <v>0.83901097939541402</v>
      </c>
      <c r="F51">
        <v>0.40146314845095799</v>
      </c>
      <c r="G51">
        <v>0.68057890368326102</v>
      </c>
      <c r="H51">
        <v>0.77216109227735197</v>
      </c>
      <c r="I51">
        <v>0.88139497119184596</v>
      </c>
      <c r="J51">
        <v>0.37810407856935002</v>
      </c>
      <c r="K51">
        <v>1.8094292219958801</v>
      </c>
      <c r="L51">
        <v>1.3456840099389</v>
      </c>
      <c r="M51">
        <v>1.34461672178006</v>
      </c>
      <c r="N51">
        <v>0.17874904047117601</v>
      </c>
      <c r="O51" t="s">
        <v>168</v>
      </c>
      <c r="P51" t="s">
        <v>168</v>
      </c>
      <c r="Q51" t="s">
        <v>168</v>
      </c>
      <c r="R51" t="s">
        <v>168</v>
      </c>
      <c r="T51" t="str">
        <f t="shared" si="0"/>
        <v/>
      </c>
      <c r="U51" t="str">
        <f t="shared" si="1"/>
        <v/>
      </c>
      <c r="V51" t="str">
        <f t="shared" si="2"/>
        <v/>
      </c>
      <c r="W51" t="str">
        <f t="shared" si="3"/>
        <v/>
      </c>
    </row>
    <row r="52" spans="1:23" x14ac:dyDescent="0.25">
      <c r="A52">
        <v>51</v>
      </c>
      <c r="B52" t="s">
        <v>50</v>
      </c>
      <c r="C52">
        <v>7.5421777889740096E-2</v>
      </c>
      <c r="D52">
        <v>0.62318142527759601</v>
      </c>
      <c r="E52">
        <v>0.121026999250088</v>
      </c>
      <c r="F52">
        <v>0.90366965006959998</v>
      </c>
      <c r="G52" t="s">
        <v>168</v>
      </c>
      <c r="H52" t="s">
        <v>168</v>
      </c>
      <c r="I52" t="s">
        <v>168</v>
      </c>
      <c r="J52" t="s">
        <v>168</v>
      </c>
      <c r="K52">
        <v>8.3197748035320193E-2</v>
      </c>
      <c r="L52">
        <v>0.81058317373716005</v>
      </c>
      <c r="M52">
        <v>0.10263937215935599</v>
      </c>
      <c r="N52">
        <v>0.91824919337768396</v>
      </c>
      <c r="O52" t="s">
        <v>168</v>
      </c>
      <c r="P52" t="s">
        <v>168</v>
      </c>
      <c r="Q52" t="s">
        <v>168</v>
      </c>
      <c r="R52" t="s">
        <v>168</v>
      </c>
      <c r="T52" t="str">
        <f t="shared" si="0"/>
        <v/>
      </c>
      <c r="U52" t="str">
        <f t="shared" si="1"/>
        <v/>
      </c>
      <c r="V52" t="str">
        <f t="shared" si="2"/>
        <v/>
      </c>
      <c r="W52" t="str">
        <f t="shared" si="3"/>
        <v/>
      </c>
    </row>
    <row r="53" spans="1:23" x14ac:dyDescent="0.25">
      <c r="A53">
        <v>52</v>
      </c>
      <c r="B53" t="s">
        <v>47</v>
      </c>
      <c r="C53">
        <v>0.38922124521245899</v>
      </c>
      <c r="D53">
        <v>0.45832806904652801</v>
      </c>
      <c r="E53">
        <v>0.84921974345181495</v>
      </c>
      <c r="F53">
        <v>0.39575902914023903</v>
      </c>
      <c r="G53">
        <v>0.360315247656669</v>
      </c>
      <c r="H53">
        <v>0.68060147831489604</v>
      </c>
      <c r="I53">
        <v>0.529407089371559</v>
      </c>
      <c r="J53">
        <v>0.59652308131582799</v>
      </c>
      <c r="K53">
        <v>0.445412823264484</v>
      </c>
      <c r="L53">
        <v>0.72077632818727499</v>
      </c>
      <c r="M53">
        <v>0.61796261315168399</v>
      </c>
      <c r="N53">
        <v>0.53659998369387296</v>
      </c>
      <c r="O53" t="s">
        <v>168</v>
      </c>
      <c r="P53" t="s">
        <v>168</v>
      </c>
      <c r="Q53" t="s">
        <v>168</v>
      </c>
      <c r="R53" t="s">
        <v>168</v>
      </c>
      <c r="T53" t="str">
        <f t="shared" si="0"/>
        <v/>
      </c>
      <c r="U53" t="str">
        <f t="shared" si="1"/>
        <v/>
      </c>
      <c r="V53" t="str">
        <f t="shared" si="2"/>
        <v/>
      </c>
      <c r="W53" t="str">
        <f t="shared" si="3"/>
        <v/>
      </c>
    </row>
    <row r="54" spans="1:23" x14ac:dyDescent="0.25">
      <c r="A54">
        <v>53</v>
      </c>
      <c r="B54" t="s">
        <v>63</v>
      </c>
      <c r="C54">
        <v>0.77049812833960696</v>
      </c>
      <c r="D54">
        <v>0.60729348170731401</v>
      </c>
      <c r="E54">
        <v>1.26874098199353</v>
      </c>
      <c r="F54">
        <v>0.20453346064571801</v>
      </c>
      <c r="G54" t="s">
        <v>168</v>
      </c>
      <c r="H54" t="s">
        <v>168</v>
      </c>
      <c r="I54" t="s">
        <v>168</v>
      </c>
      <c r="J54" t="s">
        <v>168</v>
      </c>
      <c r="K54">
        <v>0.63678331619405604</v>
      </c>
      <c r="L54">
        <v>0.80848247263397999</v>
      </c>
      <c r="M54">
        <v>0.78762785557918102</v>
      </c>
      <c r="N54">
        <v>0.430914416179492</v>
      </c>
      <c r="O54" t="s">
        <v>168</v>
      </c>
      <c r="P54" t="s">
        <v>168</v>
      </c>
      <c r="Q54" t="s">
        <v>168</v>
      </c>
      <c r="R54" t="s">
        <v>168</v>
      </c>
      <c r="T54" t="str">
        <f t="shared" si="0"/>
        <v/>
      </c>
      <c r="U54" t="str">
        <f t="shared" si="1"/>
        <v/>
      </c>
      <c r="V54" t="str">
        <f t="shared" si="2"/>
        <v/>
      </c>
      <c r="W54" t="str">
        <f t="shared" si="3"/>
        <v/>
      </c>
    </row>
    <row r="55" spans="1:23" x14ac:dyDescent="0.25">
      <c r="A55">
        <v>54</v>
      </c>
      <c r="B55" t="s">
        <v>51</v>
      </c>
      <c r="C55">
        <v>-0.67182617219426</v>
      </c>
      <c r="D55">
        <v>0.66312264468320503</v>
      </c>
      <c r="E55">
        <v>-1.0131250645424901</v>
      </c>
      <c r="F55">
        <v>0.31100042756392099</v>
      </c>
      <c r="G55">
        <v>-0.55267191583973296</v>
      </c>
      <c r="H55">
        <v>0.79442319916031601</v>
      </c>
      <c r="I55">
        <v>-0.69568954736454403</v>
      </c>
      <c r="J55">
        <v>0.48662327293413099</v>
      </c>
      <c r="K55">
        <v>-0.71100885084778598</v>
      </c>
      <c r="L55">
        <v>1.3019210316151599</v>
      </c>
      <c r="M55">
        <v>-0.54612287042149499</v>
      </c>
      <c r="N55">
        <v>0.58498147979604398</v>
      </c>
      <c r="O55" t="s">
        <v>168</v>
      </c>
      <c r="P55" t="s">
        <v>168</v>
      </c>
      <c r="Q55" t="s">
        <v>168</v>
      </c>
      <c r="R55" t="s">
        <v>168</v>
      </c>
      <c r="T55" t="str">
        <f t="shared" si="0"/>
        <v/>
      </c>
      <c r="U55" t="str">
        <f t="shared" si="1"/>
        <v/>
      </c>
      <c r="V55" t="str">
        <f t="shared" si="2"/>
        <v/>
      </c>
      <c r="W55" t="str">
        <f t="shared" si="3"/>
        <v/>
      </c>
    </row>
    <row r="56" spans="1:23" x14ac:dyDescent="0.25">
      <c r="A56">
        <v>55</v>
      </c>
      <c r="B56" t="s">
        <v>74</v>
      </c>
      <c r="C56">
        <v>-0.63575792353230898</v>
      </c>
      <c r="D56">
        <v>0.57437819038545701</v>
      </c>
      <c r="E56">
        <v>-1.1068629244185999</v>
      </c>
      <c r="F56">
        <v>0.26835319769046001</v>
      </c>
      <c r="G56">
        <v>-1.21705219641977</v>
      </c>
      <c r="H56">
        <v>0.99196862708814504</v>
      </c>
      <c r="I56">
        <v>-1.22690593551566</v>
      </c>
      <c r="J56">
        <v>0.21985794742393999</v>
      </c>
      <c r="K56">
        <v>-0.59202350847780505</v>
      </c>
      <c r="L56">
        <v>0.79170338474120105</v>
      </c>
      <c r="M56">
        <v>-0.747784485816403</v>
      </c>
      <c r="N56">
        <v>0.45459016137986802</v>
      </c>
      <c r="O56" t="s">
        <v>168</v>
      </c>
      <c r="P56" t="s">
        <v>168</v>
      </c>
      <c r="Q56" t="s">
        <v>168</v>
      </c>
      <c r="R56" t="s">
        <v>168</v>
      </c>
      <c r="T56" t="str">
        <f t="shared" si="0"/>
        <v/>
      </c>
      <c r="U56" t="str">
        <f t="shared" si="1"/>
        <v/>
      </c>
      <c r="V56" t="str">
        <f t="shared" si="2"/>
        <v/>
      </c>
      <c r="W56" t="str">
        <f t="shared" si="3"/>
        <v/>
      </c>
    </row>
    <row r="57" spans="1:23" x14ac:dyDescent="0.25">
      <c r="A57">
        <v>56</v>
      </c>
      <c r="B57" t="s">
        <v>78</v>
      </c>
      <c r="C57">
        <v>-0.54655671811060702</v>
      </c>
      <c r="D57">
        <v>0.56766933437470102</v>
      </c>
      <c r="E57">
        <v>-0.96280824947616805</v>
      </c>
      <c r="F57">
        <v>0.33564376005120899</v>
      </c>
      <c r="G57">
        <v>-1.0706204150713801</v>
      </c>
      <c r="H57">
        <v>0.97749808243817304</v>
      </c>
      <c r="I57">
        <v>-1.0952660003188299</v>
      </c>
      <c r="J57">
        <v>0.27340011822035098</v>
      </c>
      <c r="K57">
        <v>-0.45746419664320298</v>
      </c>
      <c r="L57">
        <v>0.814726603684785</v>
      </c>
      <c r="M57">
        <v>-0.56149411909985203</v>
      </c>
      <c r="N57">
        <v>0.57446073825947397</v>
      </c>
      <c r="O57" t="s">
        <v>168</v>
      </c>
      <c r="P57" t="s">
        <v>168</v>
      </c>
      <c r="Q57" t="s">
        <v>168</v>
      </c>
      <c r="R57" t="s">
        <v>168</v>
      </c>
      <c r="T57" t="str">
        <f t="shared" si="0"/>
        <v/>
      </c>
      <c r="U57" t="str">
        <f t="shared" si="1"/>
        <v/>
      </c>
      <c r="V57" t="str">
        <f t="shared" si="2"/>
        <v/>
      </c>
      <c r="W57" t="str">
        <f t="shared" si="3"/>
        <v/>
      </c>
    </row>
    <row r="58" spans="1:23" x14ac:dyDescent="0.25">
      <c r="A58">
        <v>57</v>
      </c>
      <c r="B58" t="s">
        <v>68</v>
      </c>
      <c r="C58">
        <v>-0.38970520021014499</v>
      </c>
      <c r="D58">
        <v>0.61757914102473099</v>
      </c>
      <c r="E58">
        <v>-0.63102066491999598</v>
      </c>
      <c r="F58">
        <v>0.52802701269321195</v>
      </c>
      <c r="G58">
        <v>-1.0120559156125299</v>
      </c>
      <c r="H58">
        <v>1.02243751058314</v>
      </c>
      <c r="I58">
        <v>-0.98984623034351304</v>
      </c>
      <c r="J58">
        <v>0.322249284383121</v>
      </c>
      <c r="K58">
        <v>-0.23746168808582199</v>
      </c>
      <c r="L58">
        <v>0.93387719774845301</v>
      </c>
      <c r="M58">
        <v>-0.25427506813351303</v>
      </c>
      <c r="N58">
        <v>0.79928305968512403</v>
      </c>
      <c r="O58" t="s">
        <v>168</v>
      </c>
      <c r="P58" t="s">
        <v>168</v>
      </c>
      <c r="Q58" t="s">
        <v>168</v>
      </c>
      <c r="R58" t="s">
        <v>168</v>
      </c>
      <c r="T58" t="str">
        <f t="shared" si="0"/>
        <v/>
      </c>
      <c r="U58" t="str">
        <f t="shared" si="1"/>
        <v/>
      </c>
      <c r="V58" t="str">
        <f t="shared" si="2"/>
        <v/>
      </c>
      <c r="W58" t="str">
        <f t="shared" si="3"/>
        <v/>
      </c>
    </row>
    <row r="59" spans="1:23" x14ac:dyDescent="0.25">
      <c r="A59">
        <v>58</v>
      </c>
      <c r="B59" t="s">
        <v>75</v>
      </c>
      <c r="C59">
        <v>-0.873360552527505</v>
      </c>
      <c r="D59">
        <v>0.58990230149163903</v>
      </c>
      <c r="E59">
        <v>-1.4805172828095501</v>
      </c>
      <c r="F59">
        <v>0.13873525192462299</v>
      </c>
      <c r="G59">
        <v>-1.28811647876293</v>
      </c>
      <c r="H59">
        <v>1.0055809466052901</v>
      </c>
      <c r="I59">
        <v>-1.2809674677224701</v>
      </c>
      <c r="J59">
        <v>0.20020509312708601</v>
      </c>
      <c r="K59">
        <v>-1.05888389813684</v>
      </c>
      <c r="L59">
        <v>0.84477605970106595</v>
      </c>
      <c r="M59">
        <v>-1.2534492259540799</v>
      </c>
      <c r="N59">
        <v>0.21004226624953901</v>
      </c>
      <c r="O59" t="s">
        <v>168</v>
      </c>
      <c r="P59" t="s">
        <v>168</v>
      </c>
      <c r="Q59" t="s">
        <v>168</v>
      </c>
      <c r="R59" t="s">
        <v>168</v>
      </c>
      <c r="T59" t="str">
        <f t="shared" si="0"/>
        <v/>
      </c>
      <c r="U59" t="str">
        <f t="shared" si="1"/>
        <v/>
      </c>
      <c r="V59" t="str">
        <f t="shared" si="2"/>
        <v/>
      </c>
      <c r="W59" t="str">
        <f t="shared" si="3"/>
        <v/>
      </c>
    </row>
    <row r="60" spans="1:23" x14ac:dyDescent="0.25">
      <c r="A60">
        <v>59</v>
      </c>
      <c r="B60" t="s">
        <v>79</v>
      </c>
      <c r="C60">
        <v>-0.56499097697850797</v>
      </c>
      <c r="D60">
        <v>0.57023085144351504</v>
      </c>
      <c r="E60">
        <v>-0.99081095936541697</v>
      </c>
      <c r="F60">
        <v>0.32177789685205099</v>
      </c>
      <c r="G60">
        <v>-1.0460882587295901</v>
      </c>
      <c r="H60">
        <v>0.97889428385607602</v>
      </c>
      <c r="I60">
        <v>-1.0686427288233999</v>
      </c>
      <c r="J60">
        <v>0.28523068708946198</v>
      </c>
      <c r="K60">
        <v>-0.55806159234462005</v>
      </c>
      <c r="L60">
        <v>0.81678685739816903</v>
      </c>
      <c r="M60">
        <v>-0.68324017127588799</v>
      </c>
      <c r="N60">
        <v>0.49445509253625303</v>
      </c>
      <c r="O60" t="s">
        <v>168</v>
      </c>
      <c r="P60" t="s">
        <v>168</v>
      </c>
      <c r="Q60" t="s">
        <v>168</v>
      </c>
      <c r="R60" t="s">
        <v>168</v>
      </c>
      <c r="T60" t="str">
        <f t="shared" si="0"/>
        <v/>
      </c>
      <c r="U60" t="str">
        <f t="shared" si="1"/>
        <v/>
      </c>
      <c r="V60" t="str">
        <f t="shared" si="2"/>
        <v/>
      </c>
      <c r="W60" t="str">
        <f t="shared" si="3"/>
        <v/>
      </c>
    </row>
    <row r="61" spans="1:23" x14ac:dyDescent="0.25">
      <c r="A61">
        <v>60</v>
      </c>
      <c r="B61" t="s">
        <v>80</v>
      </c>
      <c r="C61">
        <v>-0.34086532987141199</v>
      </c>
      <c r="D61">
        <v>0.59322232562377297</v>
      </c>
      <c r="E61">
        <v>-0.57459963178727702</v>
      </c>
      <c r="F61">
        <v>0.56556210114936001</v>
      </c>
      <c r="G61">
        <v>-0.86620551894096698</v>
      </c>
      <c r="H61">
        <v>0.99437000754113403</v>
      </c>
      <c r="I61">
        <v>-0.87110986088861397</v>
      </c>
      <c r="J61">
        <v>0.38369417044855503</v>
      </c>
      <c r="K61">
        <v>0.156379300074935</v>
      </c>
      <c r="L61">
        <v>0.993625227243493</v>
      </c>
      <c r="M61">
        <v>0.15738257824709401</v>
      </c>
      <c r="N61">
        <v>0.87494334289336195</v>
      </c>
      <c r="O61" t="s">
        <v>168</v>
      </c>
      <c r="P61" t="s">
        <v>168</v>
      </c>
      <c r="Q61" t="s">
        <v>168</v>
      </c>
      <c r="R61" t="s">
        <v>168</v>
      </c>
      <c r="T61" t="str">
        <f t="shared" si="0"/>
        <v/>
      </c>
      <c r="U61" t="str">
        <f t="shared" si="1"/>
        <v/>
      </c>
      <c r="V61" t="str">
        <f t="shared" si="2"/>
        <v/>
      </c>
      <c r="W61" t="str">
        <f t="shared" si="3"/>
        <v/>
      </c>
    </row>
    <row r="62" spans="1:23" x14ac:dyDescent="0.25">
      <c r="A62">
        <v>61</v>
      </c>
      <c r="B62" t="s">
        <v>71</v>
      </c>
      <c r="C62">
        <v>-0.37913379648253898</v>
      </c>
      <c r="D62">
        <v>0.58890512090705405</v>
      </c>
      <c r="E62">
        <v>-0.64379436181261795</v>
      </c>
      <c r="F62">
        <v>0.51970879037544704</v>
      </c>
      <c r="G62">
        <v>-1.0793818505356001</v>
      </c>
      <c r="H62">
        <v>0.99672951618855099</v>
      </c>
      <c r="I62">
        <v>-1.08292353442397</v>
      </c>
      <c r="J62">
        <v>0.27884236480371</v>
      </c>
      <c r="K62">
        <v>-1.35026721733396E-2</v>
      </c>
      <c r="L62">
        <v>0.85070364943816601</v>
      </c>
      <c r="M62">
        <v>-1.5872357174272399E-2</v>
      </c>
      <c r="N62">
        <v>0.98733622300385704</v>
      </c>
      <c r="O62" t="s">
        <v>168</v>
      </c>
      <c r="P62" t="s">
        <v>168</v>
      </c>
      <c r="Q62" t="s">
        <v>168</v>
      </c>
      <c r="R62" t="s">
        <v>168</v>
      </c>
      <c r="T62" t="str">
        <f t="shared" si="0"/>
        <v/>
      </c>
      <c r="U62" t="str">
        <f t="shared" si="1"/>
        <v/>
      </c>
      <c r="V62" t="str">
        <f t="shared" si="2"/>
        <v/>
      </c>
      <c r="W62" t="str">
        <f t="shared" si="3"/>
        <v/>
      </c>
    </row>
    <row r="63" spans="1:23" x14ac:dyDescent="0.25">
      <c r="A63">
        <v>62</v>
      </c>
      <c r="B63" t="s">
        <v>76</v>
      </c>
      <c r="C63">
        <v>-0.35937681838441898</v>
      </c>
      <c r="D63">
        <v>0.582151443759095</v>
      </c>
      <c r="E63">
        <v>-0.61732530639077998</v>
      </c>
      <c r="F63">
        <v>0.537020178201427</v>
      </c>
      <c r="G63">
        <v>-0.72291216927434598</v>
      </c>
      <c r="H63">
        <v>0.986748949976752</v>
      </c>
      <c r="I63">
        <v>-0.73262015560429805</v>
      </c>
      <c r="J63">
        <v>0.46379013439771399</v>
      </c>
      <c r="K63">
        <v>-0.42146912014263199</v>
      </c>
      <c r="L63">
        <v>0.85478246594393403</v>
      </c>
      <c r="M63">
        <v>-0.49307178953092501</v>
      </c>
      <c r="N63">
        <v>0.62196186303979495</v>
      </c>
      <c r="O63" t="s">
        <v>168</v>
      </c>
      <c r="P63" t="s">
        <v>168</v>
      </c>
      <c r="Q63" t="s">
        <v>168</v>
      </c>
      <c r="R63" t="s">
        <v>168</v>
      </c>
      <c r="T63" t="str">
        <f t="shared" si="0"/>
        <v/>
      </c>
      <c r="U63" t="str">
        <f t="shared" si="1"/>
        <v/>
      </c>
      <c r="V63" t="str">
        <f t="shared" si="2"/>
        <v/>
      </c>
      <c r="W63" t="str">
        <f t="shared" si="3"/>
        <v/>
      </c>
    </row>
    <row r="64" spans="1:23" x14ac:dyDescent="0.25">
      <c r="A64">
        <v>63</v>
      </c>
      <c r="B64" t="s">
        <v>72</v>
      </c>
      <c r="C64">
        <v>-0.48143156585295799</v>
      </c>
      <c r="D64">
        <v>0.56690202083135999</v>
      </c>
      <c r="E64">
        <v>-0.84923240377047804</v>
      </c>
      <c r="F64">
        <v>0.39575198575598503</v>
      </c>
      <c r="G64">
        <v>-0.931847589144018</v>
      </c>
      <c r="H64">
        <v>0.974356919918408</v>
      </c>
      <c r="I64">
        <v>-0.95637191063624805</v>
      </c>
      <c r="J64">
        <v>0.33888437083364997</v>
      </c>
      <c r="K64">
        <v>-0.449953293842145</v>
      </c>
      <c r="L64">
        <v>0.81989451666441804</v>
      </c>
      <c r="M64">
        <v>-0.54879412497194502</v>
      </c>
      <c r="N64">
        <v>0.58314674257596</v>
      </c>
      <c r="O64" t="s">
        <v>168</v>
      </c>
      <c r="P64" t="s">
        <v>168</v>
      </c>
      <c r="Q64" t="s">
        <v>168</v>
      </c>
      <c r="R64" t="s">
        <v>168</v>
      </c>
      <c r="T64" t="str">
        <f t="shared" si="0"/>
        <v/>
      </c>
      <c r="U64" t="str">
        <f t="shared" si="1"/>
        <v/>
      </c>
      <c r="V64" t="str">
        <f t="shared" si="2"/>
        <v/>
      </c>
      <c r="W64" t="str">
        <f t="shared" si="3"/>
        <v/>
      </c>
    </row>
    <row r="65" spans="1:23" x14ac:dyDescent="0.25">
      <c r="A65">
        <v>64</v>
      </c>
      <c r="B65" t="s">
        <v>82</v>
      </c>
      <c r="C65">
        <v>-0.86616819456439997</v>
      </c>
      <c r="D65">
        <v>0.58160410945511398</v>
      </c>
      <c r="E65">
        <v>-1.48927454342763</v>
      </c>
      <c r="F65">
        <v>0.13641508832021401</v>
      </c>
      <c r="G65">
        <v>-1.3855611523301701</v>
      </c>
      <c r="H65">
        <v>0.99821282610815798</v>
      </c>
      <c r="I65">
        <v>-1.38804182443959</v>
      </c>
      <c r="J65">
        <v>0.16512430967581701</v>
      </c>
      <c r="K65">
        <v>-0.86916225576058304</v>
      </c>
      <c r="L65">
        <v>0.82873884169592105</v>
      </c>
      <c r="M65">
        <v>-1.0487770236301901</v>
      </c>
      <c r="N65">
        <v>0.29428075463737002</v>
      </c>
      <c r="O65" t="s">
        <v>168</v>
      </c>
      <c r="P65" t="s">
        <v>168</v>
      </c>
      <c r="Q65" t="s">
        <v>168</v>
      </c>
      <c r="R65" t="s">
        <v>168</v>
      </c>
      <c r="T65" t="str">
        <f t="shared" si="0"/>
        <v/>
      </c>
      <c r="U65" t="str">
        <f t="shared" si="1"/>
        <v/>
      </c>
      <c r="V65" t="str">
        <f t="shared" si="2"/>
        <v/>
      </c>
      <c r="W65" t="str">
        <f t="shared" si="3"/>
        <v/>
      </c>
    </row>
    <row r="66" spans="1:23" x14ac:dyDescent="0.25">
      <c r="A66">
        <v>65</v>
      </c>
      <c r="B66" t="s">
        <v>81</v>
      </c>
      <c r="C66">
        <v>-0.63142852152626405</v>
      </c>
      <c r="D66">
        <v>0.58567508447440098</v>
      </c>
      <c r="E66">
        <v>-1.07812085278124</v>
      </c>
      <c r="F66">
        <v>0.28097982679626299</v>
      </c>
      <c r="G66">
        <v>-0.94047083574357304</v>
      </c>
      <c r="H66">
        <v>0.99697461289380396</v>
      </c>
      <c r="I66">
        <v>-0.94332475830430196</v>
      </c>
      <c r="J66">
        <v>0.34551481584181898</v>
      </c>
      <c r="K66">
        <v>-0.83619863713577602</v>
      </c>
      <c r="L66">
        <v>0.84611331649757204</v>
      </c>
      <c r="M66">
        <v>-0.988282090390874</v>
      </c>
      <c r="N66">
        <v>0.32301451411309301</v>
      </c>
      <c r="O66" t="s">
        <v>168</v>
      </c>
      <c r="P66" t="s">
        <v>168</v>
      </c>
      <c r="Q66" t="s">
        <v>168</v>
      </c>
      <c r="R66" t="s">
        <v>168</v>
      </c>
      <c r="T66" t="str">
        <f t="shared" si="0"/>
        <v/>
      </c>
      <c r="U66" t="str">
        <f t="shared" si="1"/>
        <v/>
      </c>
      <c r="V66" t="str">
        <f t="shared" si="2"/>
        <v/>
      </c>
      <c r="W66" t="str">
        <f t="shared" si="3"/>
        <v/>
      </c>
    </row>
    <row r="67" spans="1:23" x14ac:dyDescent="0.25">
      <c r="A67">
        <v>66</v>
      </c>
      <c r="B67" t="s">
        <v>77</v>
      </c>
      <c r="C67">
        <v>-0.46519177933447597</v>
      </c>
      <c r="D67">
        <v>0.57961872943137305</v>
      </c>
      <c r="E67">
        <v>-0.80258237995664194</v>
      </c>
      <c r="F67">
        <v>0.42221615593416101</v>
      </c>
      <c r="G67">
        <v>-0.96924985802972596</v>
      </c>
      <c r="H67">
        <v>0.99891102499209095</v>
      </c>
      <c r="I67">
        <v>-0.97030649755557496</v>
      </c>
      <c r="J67">
        <v>0.33189373950491902</v>
      </c>
      <c r="K67">
        <v>-0.51904352066826498</v>
      </c>
      <c r="L67">
        <v>0.82752470091999297</v>
      </c>
      <c r="M67">
        <v>-0.62722420260231904</v>
      </c>
      <c r="N67">
        <v>0.53051228051783705</v>
      </c>
      <c r="O67" t="s">
        <v>168</v>
      </c>
      <c r="P67" t="s">
        <v>168</v>
      </c>
      <c r="Q67" t="s">
        <v>168</v>
      </c>
      <c r="R67" t="s">
        <v>168</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-0.714536809338849</v>
      </c>
      <c r="D68">
        <v>0.60385431883792895</v>
      </c>
      <c r="E68">
        <v>-1.1832933657143001</v>
      </c>
      <c r="F68">
        <v>0.23669290118547001</v>
      </c>
      <c r="G68">
        <v>-1.4909266641090799</v>
      </c>
      <c r="H68">
        <v>1.0406532415238801</v>
      </c>
      <c r="I68">
        <v>-1.4326834382659901</v>
      </c>
      <c r="J68">
        <v>0.15194832459771301</v>
      </c>
      <c r="K68">
        <v>-0.403818575502358</v>
      </c>
      <c r="L68">
        <v>0.85084336070810995</v>
      </c>
      <c r="M68">
        <v>-0.47460977443166702</v>
      </c>
      <c r="N68">
        <v>0.63506513808542198</v>
      </c>
      <c r="O68" t="s">
        <v>168</v>
      </c>
      <c r="P68" t="s">
        <v>168</v>
      </c>
      <c r="Q68" t="s">
        <v>168</v>
      </c>
      <c r="R68" t="s">
        <v>168</v>
      </c>
      <c r="T68" t="str">
        <f t="shared" si="4"/>
        <v/>
      </c>
      <c r="U68" t="str">
        <f t="shared" si="5"/>
        <v/>
      </c>
      <c r="V68" t="str">
        <f t="shared" si="6"/>
        <v/>
      </c>
      <c r="W68" t="str">
        <f t="shared" si="7"/>
        <v/>
      </c>
    </row>
    <row r="69" spans="1:23" x14ac:dyDescent="0.25">
      <c r="A69">
        <v>68</v>
      </c>
      <c r="B69" t="s">
        <v>70</v>
      </c>
      <c r="C69">
        <v>-0.37145516861412198</v>
      </c>
      <c r="D69">
        <v>0.60808661152550803</v>
      </c>
      <c r="E69">
        <v>-0.61085898221349</v>
      </c>
      <c r="F69">
        <v>0.54129294164766995</v>
      </c>
      <c r="G69">
        <v>-1.31913411508837</v>
      </c>
      <c r="H69">
        <v>1.1044024764386899</v>
      </c>
      <c r="I69">
        <v>-1.1944324132105499</v>
      </c>
      <c r="J69">
        <v>0.23230886401886999</v>
      </c>
      <c r="K69">
        <v>-0.15918720589108301</v>
      </c>
      <c r="L69">
        <v>0.84988497484195302</v>
      </c>
      <c r="M69">
        <v>-0.187304412483214</v>
      </c>
      <c r="N69">
        <v>0.85142196355168498</v>
      </c>
      <c r="O69" t="s">
        <v>168</v>
      </c>
      <c r="P69" t="s">
        <v>168</v>
      </c>
      <c r="Q69" t="s">
        <v>168</v>
      </c>
      <c r="R69" t="s">
        <v>168</v>
      </c>
      <c r="T69" t="str">
        <f t="shared" si="4"/>
        <v/>
      </c>
      <c r="U69" t="str">
        <f t="shared" si="5"/>
        <v/>
      </c>
      <c r="V69" t="str">
        <f t="shared" si="6"/>
        <v/>
      </c>
      <c r="W69" t="str">
        <f t="shared" si="7"/>
        <v/>
      </c>
    </row>
    <row r="70" spans="1:23" x14ac:dyDescent="0.25">
      <c r="A70">
        <v>69</v>
      </c>
      <c r="B70" t="s">
        <v>83</v>
      </c>
      <c r="C70">
        <v>-1.245643461519</v>
      </c>
      <c r="D70">
        <v>0.98940082515746597</v>
      </c>
      <c r="E70">
        <v>-1.25898769219316</v>
      </c>
      <c r="F70">
        <v>0.208034777448976</v>
      </c>
      <c r="G70">
        <v>-2.8597805005421399</v>
      </c>
      <c r="H70">
        <v>1.4760950565470801</v>
      </c>
      <c r="I70">
        <v>-1.93739589321016</v>
      </c>
      <c r="J70">
        <v>5.2696968266067901E-2</v>
      </c>
      <c r="K70">
        <v>1.1035545440288399</v>
      </c>
      <c r="L70">
        <v>1.49687242860715</v>
      </c>
      <c r="M70">
        <v>0.737240210280109</v>
      </c>
      <c r="N70">
        <v>0.46097628457020001</v>
      </c>
      <c r="O70" t="s">
        <v>168</v>
      </c>
      <c r="P70" t="s">
        <v>168</v>
      </c>
      <c r="Q70" t="s">
        <v>168</v>
      </c>
      <c r="R70" t="s">
        <v>168</v>
      </c>
      <c r="T70" t="str">
        <f t="shared" si="4"/>
        <v/>
      </c>
      <c r="U70" t="str">
        <f t="shared" si="5"/>
        <v>^</v>
      </c>
      <c r="V70" t="str">
        <f t="shared" si="6"/>
        <v/>
      </c>
      <c r="W70" t="str">
        <f t="shared" si="7"/>
        <v/>
      </c>
    </row>
    <row r="71" spans="1:23" x14ac:dyDescent="0.25">
      <c r="A71">
        <v>70</v>
      </c>
      <c r="B71" t="s">
        <v>73</v>
      </c>
      <c r="C71">
        <v>-1.1555460974346701</v>
      </c>
      <c r="D71">
        <v>0.87898371052020696</v>
      </c>
      <c r="E71">
        <v>-1.3146388079828999</v>
      </c>
      <c r="F71">
        <v>0.18863132098628799</v>
      </c>
      <c r="G71" t="s">
        <v>168</v>
      </c>
      <c r="H71" t="s">
        <v>168</v>
      </c>
      <c r="I71" t="s">
        <v>168</v>
      </c>
      <c r="J71" t="s">
        <v>168</v>
      </c>
      <c r="K71">
        <v>-1.3341223460031</v>
      </c>
      <c r="L71">
        <v>1.06515725895972</v>
      </c>
      <c r="M71">
        <v>-1.2525120913188601</v>
      </c>
      <c r="N71">
        <v>0.21038332520839501</v>
      </c>
      <c r="O71" t="s">
        <v>168</v>
      </c>
      <c r="P71" t="s">
        <v>168</v>
      </c>
      <c r="Q71" t="s">
        <v>168</v>
      </c>
      <c r="R71" t="s">
        <v>168</v>
      </c>
      <c r="T71" t="str">
        <f t="shared" si="4"/>
        <v/>
      </c>
      <c r="U71" t="str">
        <f t="shared" si="5"/>
        <v/>
      </c>
      <c r="V71" t="str">
        <f t="shared" si="6"/>
        <v/>
      </c>
      <c r="W71" t="str">
        <f t="shared" si="7"/>
        <v/>
      </c>
    </row>
    <row r="72" spans="1:23" x14ac:dyDescent="0.25">
      <c r="A72">
        <v>71</v>
      </c>
      <c r="B72" t="s">
        <v>69</v>
      </c>
      <c r="C72">
        <v>-1.71223141778447</v>
      </c>
      <c r="D72">
        <v>0.69722245236189095</v>
      </c>
      <c r="E72">
        <v>-2.4557892706756101</v>
      </c>
      <c r="F72">
        <v>1.40575563494714E-2</v>
      </c>
      <c r="G72">
        <v>-3.8144186390443502</v>
      </c>
      <c r="H72">
        <v>1.4646007953915201</v>
      </c>
      <c r="I72">
        <v>-2.6044084169875599</v>
      </c>
      <c r="J72">
        <v>9.2033013633371196E-3</v>
      </c>
      <c r="K72">
        <v>-1.0559307636584501</v>
      </c>
      <c r="L72">
        <v>0.93046164522194696</v>
      </c>
      <c r="M72">
        <v>-1.13484609395864</v>
      </c>
      <c r="N72">
        <v>0.25643980938399702</v>
      </c>
      <c r="O72" t="s">
        <v>168</v>
      </c>
      <c r="P72" t="s">
        <v>168</v>
      </c>
      <c r="Q72" t="s">
        <v>168</v>
      </c>
      <c r="R72" t="s">
        <v>168</v>
      </c>
      <c r="T72" t="str">
        <f t="shared" si="4"/>
        <v>*</v>
      </c>
      <c r="U72" t="str">
        <f t="shared" si="5"/>
        <v>**</v>
      </c>
      <c r="V72" t="str">
        <f t="shared" si="6"/>
        <v/>
      </c>
      <c r="W72" t="str">
        <f t="shared" si="7"/>
        <v/>
      </c>
    </row>
    <row r="73" spans="1:23" x14ac:dyDescent="0.25">
      <c r="A73">
        <v>72</v>
      </c>
      <c r="B73" t="s">
        <v>172</v>
      </c>
      <c r="C73">
        <v>1.93340409207688</v>
      </c>
      <c r="D73">
        <v>0.110826509711018</v>
      </c>
      <c r="E73">
        <v>17.4453214949949</v>
      </c>
      <c r="F73" s="1">
        <v>3.7361033840273697E-68</v>
      </c>
      <c r="G73">
        <v>1.64939331144877</v>
      </c>
      <c r="H73">
        <v>0.14766882426931399</v>
      </c>
      <c r="I73">
        <v>11.169543196474899</v>
      </c>
      <c r="J73" s="1">
        <v>5.74756997711575E-29</v>
      </c>
      <c r="K73">
        <v>2.3067437762887999</v>
      </c>
      <c r="L73">
        <v>0.17182014959579001</v>
      </c>
      <c r="M73">
        <v>13.425339121840301</v>
      </c>
      <c r="N73" s="1">
        <v>4.2961318739902799E-41</v>
      </c>
      <c r="O73">
        <v>1.92366995763645</v>
      </c>
      <c r="P73">
        <v>0.11078095192443201</v>
      </c>
      <c r="Q73">
        <v>17.364627440181799</v>
      </c>
      <c r="R73" s="1">
        <v>1.5288903625739701E-67</v>
      </c>
      <c r="T73" t="str">
        <f t="shared" si="4"/>
        <v>***</v>
      </c>
      <c r="U73" t="str">
        <f t="shared" si="5"/>
        <v>***</v>
      </c>
      <c r="V73" t="str">
        <f t="shared" si="6"/>
        <v>***</v>
      </c>
      <c r="W73" t="str">
        <f t="shared" si="7"/>
        <v>***</v>
      </c>
    </row>
    <row r="74" spans="1:23" x14ac:dyDescent="0.25">
      <c r="A74">
        <v>73</v>
      </c>
      <c r="B74" t="s">
        <v>173</v>
      </c>
      <c r="C74">
        <v>1.0530968236337399</v>
      </c>
      <c r="D74">
        <v>0.13449044247549399</v>
      </c>
      <c r="E74">
        <v>7.8302725773664701</v>
      </c>
      <c r="F74" s="1">
        <v>4.8681337357146699E-15</v>
      </c>
      <c r="G74">
        <v>1.0011854922780301</v>
      </c>
      <c r="H74">
        <v>0.17318668347751201</v>
      </c>
      <c r="I74">
        <v>5.7809611696157202</v>
      </c>
      <c r="J74" s="1">
        <v>7.4275034510638297E-9</v>
      </c>
      <c r="K74">
        <v>1.16160887209715</v>
      </c>
      <c r="L74">
        <v>0.21425643243919201</v>
      </c>
      <c r="M74">
        <v>5.4215822548376797</v>
      </c>
      <c r="N74" s="1">
        <v>5.90738033716557E-8</v>
      </c>
      <c r="O74">
        <v>1.0433212873833799</v>
      </c>
      <c r="P74">
        <v>0.13445028499928599</v>
      </c>
      <c r="Q74">
        <v>7.7599038736803001</v>
      </c>
      <c r="R74" s="1">
        <v>8.4993781490798506E-15</v>
      </c>
      <c r="T74" t="str">
        <f t="shared" si="4"/>
        <v>***</v>
      </c>
      <c r="U74" t="str">
        <f t="shared" si="5"/>
        <v>***</v>
      </c>
      <c r="V74" t="str">
        <f t="shared" si="6"/>
        <v>***</v>
      </c>
      <c r="W74" t="str">
        <f t="shared" si="7"/>
        <v>***</v>
      </c>
    </row>
    <row r="75" spans="1:23" x14ac:dyDescent="0.25">
      <c r="A75">
        <v>74</v>
      </c>
      <c r="B75" t="s">
        <v>174</v>
      </c>
      <c r="C75">
        <v>1.80213312054298</v>
      </c>
      <c r="D75">
        <v>0.11722649793096999</v>
      </c>
      <c r="E75">
        <v>15.3730867367905</v>
      </c>
      <c r="F75" s="1">
        <v>2.4806355952556702E-53</v>
      </c>
      <c r="G75">
        <v>1.73334877783563</v>
      </c>
      <c r="H75">
        <v>0.15148695013114599</v>
      </c>
      <c r="I75">
        <v>11.4422316663912</v>
      </c>
      <c r="J75" s="1">
        <v>2.57183664799059E-30</v>
      </c>
      <c r="K75">
        <v>1.9394114587920599</v>
      </c>
      <c r="L75">
        <v>0.18621833422331399</v>
      </c>
      <c r="M75">
        <v>10.414718115061101</v>
      </c>
      <c r="N75" s="1">
        <v>2.1242594025306499E-25</v>
      </c>
      <c r="O75">
        <v>1.79087372236945</v>
      </c>
      <c r="P75">
        <v>0.11717763586640401</v>
      </c>
      <c r="Q75">
        <v>15.2834088956297</v>
      </c>
      <c r="R75" s="1">
        <v>9.86428567270629E-53</v>
      </c>
      <c r="T75" t="str">
        <f t="shared" si="4"/>
        <v>***</v>
      </c>
      <c r="U75" t="str">
        <f t="shared" si="5"/>
        <v>***</v>
      </c>
      <c r="V75" t="str">
        <f t="shared" si="6"/>
        <v>***</v>
      </c>
      <c r="W75" t="str">
        <f t="shared" si="7"/>
        <v>***</v>
      </c>
    </row>
    <row r="76" spans="1:23" x14ac:dyDescent="0.25">
      <c r="A76">
        <v>75</v>
      </c>
      <c r="B76" t="s">
        <v>175</v>
      </c>
      <c r="C76">
        <v>0.90707002015159299</v>
      </c>
      <c r="D76">
        <v>0.14743322881816701</v>
      </c>
      <c r="E76">
        <v>6.1524123660772903</v>
      </c>
      <c r="F76" s="1">
        <v>7.6313141298429198E-10</v>
      </c>
      <c r="G76">
        <v>0.71372236693011604</v>
      </c>
      <c r="H76">
        <v>0.19992109138720901</v>
      </c>
      <c r="I76">
        <v>3.57002036142236</v>
      </c>
      <c r="J76">
        <v>3.56953481034315E-4</v>
      </c>
      <c r="K76">
        <v>1.19520252874372</v>
      </c>
      <c r="L76">
        <v>0.221696601395831</v>
      </c>
      <c r="M76">
        <v>5.3911630634775802</v>
      </c>
      <c r="N76" s="1">
        <v>7.0003115094130601E-8</v>
      </c>
      <c r="O76">
        <v>0.89570018247257199</v>
      </c>
      <c r="P76">
        <v>0.14739165162718099</v>
      </c>
      <c r="Q76">
        <v>6.0770075685032303</v>
      </c>
      <c r="R76" s="1">
        <v>1.2244598573517101E-9</v>
      </c>
      <c r="T76" t="str">
        <f t="shared" si="4"/>
        <v>***</v>
      </c>
      <c r="U76" t="str">
        <f t="shared" si="5"/>
        <v>***</v>
      </c>
      <c r="V76" t="str">
        <f t="shared" si="6"/>
        <v>***</v>
      </c>
      <c r="W76" t="str">
        <f t="shared" si="7"/>
        <v>***</v>
      </c>
    </row>
    <row r="77" spans="1:23" x14ac:dyDescent="0.25">
      <c r="A77">
        <v>76</v>
      </c>
      <c r="B77" t="s">
        <v>176</v>
      </c>
      <c r="C77">
        <v>0.62669291774009805</v>
      </c>
      <c r="D77">
        <v>0.16318527242998501</v>
      </c>
      <c r="E77">
        <v>3.8403766982647398</v>
      </c>
      <c r="F77">
        <v>1.2284566191513201E-4</v>
      </c>
      <c r="G77">
        <v>0.493111724674273</v>
      </c>
      <c r="H77">
        <v>0.21841876820815501</v>
      </c>
      <c r="I77">
        <v>2.25764355654792</v>
      </c>
      <c r="J77">
        <v>2.39678908120864E-2</v>
      </c>
      <c r="K77">
        <v>0.85156917150668099</v>
      </c>
      <c r="L77">
        <v>0.24767420294568901</v>
      </c>
      <c r="M77">
        <v>3.43826349849369</v>
      </c>
      <c r="N77">
        <v>5.8545769837491199E-4</v>
      </c>
      <c r="O77">
        <v>0.61494393919317702</v>
      </c>
      <c r="P77">
        <v>0.16314594915788699</v>
      </c>
      <c r="Q77">
        <v>3.7692872079714101</v>
      </c>
      <c r="R77">
        <v>1.6371441581894999E-4</v>
      </c>
      <c r="T77" t="str">
        <f t="shared" si="4"/>
        <v>***</v>
      </c>
      <c r="U77" t="str">
        <f t="shared" si="5"/>
        <v>*</v>
      </c>
      <c r="V77" t="str">
        <f t="shared" si="6"/>
        <v>***</v>
      </c>
      <c r="W77" t="str">
        <f t="shared" si="7"/>
        <v>***</v>
      </c>
    </row>
    <row r="78" spans="1:23" x14ac:dyDescent="0.25">
      <c r="A78">
        <v>77</v>
      </c>
      <c r="B78" t="s">
        <v>177</v>
      </c>
      <c r="C78">
        <v>1.65036201754195</v>
      </c>
      <c r="D78">
        <v>0.125995643886191</v>
      </c>
      <c r="E78">
        <v>13.098564098237301</v>
      </c>
      <c r="F78" s="1">
        <v>3.3554573519910002E-39</v>
      </c>
      <c r="G78">
        <v>1.47586588767826</v>
      </c>
      <c r="H78">
        <v>0.167891567817783</v>
      </c>
      <c r="I78">
        <v>8.79058970537492</v>
      </c>
      <c r="J78" s="1">
        <v>1.4877696332487399E-18</v>
      </c>
      <c r="K78">
        <v>1.92295019708864</v>
      </c>
      <c r="L78">
        <v>0.19365929314074301</v>
      </c>
      <c r="M78">
        <v>9.92955290656319</v>
      </c>
      <c r="N78" s="1">
        <v>3.0964076976431399E-23</v>
      </c>
      <c r="O78">
        <v>1.63820480587207</v>
      </c>
      <c r="P78">
        <v>0.12594324685251601</v>
      </c>
      <c r="Q78">
        <v>13.0074842979907</v>
      </c>
      <c r="R78" s="1">
        <v>1.10934297635683E-38</v>
      </c>
      <c r="T78" t="str">
        <f t="shared" si="4"/>
        <v>***</v>
      </c>
      <c r="U78" t="str">
        <f t="shared" si="5"/>
        <v>***</v>
      </c>
      <c r="V78" t="str">
        <f t="shared" si="6"/>
        <v>***</v>
      </c>
      <c r="W78" t="str">
        <f t="shared" si="7"/>
        <v>***</v>
      </c>
    </row>
    <row r="79" spans="1:23" x14ac:dyDescent="0.25">
      <c r="A79">
        <v>78</v>
      </c>
      <c r="B79" t="s">
        <v>178</v>
      </c>
      <c r="C79">
        <v>1.26034271152266</v>
      </c>
      <c r="D79">
        <v>0.14184544524263001</v>
      </c>
      <c r="E79">
        <v>8.8853238069563094</v>
      </c>
      <c r="F79" s="1">
        <v>6.3734861296969499E-19</v>
      </c>
      <c r="G79">
        <v>1.1777125975831599</v>
      </c>
      <c r="H79">
        <v>0.185988703063136</v>
      </c>
      <c r="I79">
        <v>6.3321727512846699</v>
      </c>
      <c r="J79" s="1">
        <v>2.4173260918187298E-10</v>
      </c>
      <c r="K79">
        <v>1.4286915774436499</v>
      </c>
      <c r="L79">
        <v>0.220822202185643</v>
      </c>
      <c r="M79">
        <v>6.4698728810002804</v>
      </c>
      <c r="N79" s="1">
        <v>9.8085397666906995E-11</v>
      </c>
      <c r="O79">
        <v>1.2480577750415001</v>
      </c>
      <c r="P79">
        <v>0.14179569705193401</v>
      </c>
      <c r="Q79">
        <v>8.8018028825260508</v>
      </c>
      <c r="R79" s="1">
        <v>1.34635511823449E-18</v>
      </c>
      <c r="T79" t="str">
        <f t="shared" si="4"/>
        <v>***</v>
      </c>
      <c r="U79" t="str">
        <f t="shared" si="5"/>
        <v>***</v>
      </c>
      <c r="V79" t="str">
        <f t="shared" si="6"/>
        <v>***</v>
      </c>
      <c r="W79" t="str">
        <f t="shared" si="7"/>
        <v>***</v>
      </c>
    </row>
    <row r="80" spans="1:23" x14ac:dyDescent="0.25">
      <c r="A80">
        <v>79</v>
      </c>
      <c r="B80" t="s">
        <v>179</v>
      </c>
      <c r="C80">
        <v>1.0300808694393699</v>
      </c>
      <c r="D80">
        <v>0.15442423146857501</v>
      </c>
      <c r="E80">
        <v>6.6704613624642697</v>
      </c>
      <c r="F80" s="1">
        <v>2.55000504688502E-11</v>
      </c>
      <c r="G80">
        <v>0.81701543825192002</v>
      </c>
      <c r="H80">
        <v>0.212065393432216</v>
      </c>
      <c r="I80">
        <v>3.8526580175518701</v>
      </c>
      <c r="J80">
        <v>1.1684252541161601E-4</v>
      </c>
      <c r="K80">
        <v>1.34400847498843</v>
      </c>
      <c r="L80">
        <v>0.229363152860901</v>
      </c>
      <c r="M80">
        <v>5.8597401466813501</v>
      </c>
      <c r="N80" s="1">
        <v>4.6359202299670896E-9</v>
      </c>
      <c r="O80">
        <v>1.0177825610245299</v>
      </c>
      <c r="P80">
        <v>0.15437738992073299</v>
      </c>
      <c r="Q80">
        <v>6.5928214069892501</v>
      </c>
      <c r="R80" s="1">
        <v>4.3154559196120299E-11</v>
      </c>
      <c r="T80" t="str">
        <f t="shared" si="4"/>
        <v>***</v>
      </c>
      <c r="U80" t="str">
        <f t="shared" si="5"/>
        <v>***</v>
      </c>
      <c r="V80" t="str">
        <f t="shared" si="6"/>
        <v>***</v>
      </c>
      <c r="W80" t="str">
        <f t="shared" si="7"/>
        <v>***</v>
      </c>
    </row>
    <row r="81" spans="1:23" x14ac:dyDescent="0.25">
      <c r="A81">
        <v>80</v>
      </c>
      <c r="B81" t="s">
        <v>180</v>
      </c>
      <c r="C81">
        <v>0.54857013682525302</v>
      </c>
      <c r="D81">
        <v>0.18424234322410099</v>
      </c>
      <c r="E81">
        <v>2.9774379071916601</v>
      </c>
      <c r="F81">
        <v>2.90668515535848E-3</v>
      </c>
      <c r="G81">
        <v>0.123650556910281</v>
      </c>
      <c r="H81">
        <v>0.27786100313380202</v>
      </c>
      <c r="I81">
        <v>0.44500867525745702</v>
      </c>
      <c r="J81">
        <v>0.65631348479686502</v>
      </c>
      <c r="K81">
        <v>1.03447936297164</v>
      </c>
      <c r="L81">
        <v>0.25480385373016801</v>
      </c>
      <c r="M81">
        <v>4.0599046985652301</v>
      </c>
      <c r="N81" s="1">
        <v>4.9092749360428598E-5</v>
      </c>
      <c r="O81">
        <v>0.53581114507327199</v>
      </c>
      <c r="P81">
        <v>0.18420102431985899</v>
      </c>
      <c r="Q81">
        <v>2.9088391177611101</v>
      </c>
      <c r="R81">
        <v>3.62773493133878E-3</v>
      </c>
      <c r="T81" t="str">
        <f t="shared" si="4"/>
        <v>**</v>
      </c>
      <c r="U81" t="str">
        <f t="shared" si="5"/>
        <v/>
      </c>
      <c r="V81" t="str">
        <f t="shared" si="6"/>
        <v>***</v>
      </c>
      <c r="W81" t="str">
        <f t="shared" si="7"/>
        <v>**</v>
      </c>
    </row>
    <row r="82" spans="1:23" x14ac:dyDescent="0.25">
      <c r="A82">
        <v>81</v>
      </c>
      <c r="B82" t="s">
        <v>181</v>
      </c>
      <c r="C82">
        <v>0.76692822974170105</v>
      </c>
      <c r="D82">
        <v>0.17264476044400401</v>
      </c>
      <c r="E82">
        <v>4.4422328703711198</v>
      </c>
      <c r="F82" s="1">
        <v>8.9030128777983397E-6</v>
      </c>
      <c r="G82">
        <v>0.37454615739243202</v>
      </c>
      <c r="H82">
        <v>0.254460001640188</v>
      </c>
      <c r="I82">
        <v>1.47192546953626</v>
      </c>
      <c r="J82">
        <v>0.14104100492313301</v>
      </c>
      <c r="K82">
        <v>1.23594392516076</v>
      </c>
      <c r="L82">
        <v>0.24299433267774501</v>
      </c>
      <c r="M82">
        <v>5.0863076168934702</v>
      </c>
      <c r="N82" s="1">
        <v>3.6510170307817001E-7</v>
      </c>
      <c r="O82">
        <v>0.75381822816399802</v>
      </c>
      <c r="P82">
        <v>0.172599260916215</v>
      </c>
      <c r="Q82">
        <v>4.3674476018175197</v>
      </c>
      <c r="R82" s="1">
        <v>1.2570694108641E-5</v>
      </c>
      <c r="T82" t="str">
        <f t="shared" si="4"/>
        <v>***</v>
      </c>
      <c r="U82" t="str">
        <f t="shared" si="5"/>
        <v/>
      </c>
      <c r="V82" t="str">
        <f t="shared" si="6"/>
        <v>***</v>
      </c>
      <c r="W82" t="str">
        <f t="shared" si="7"/>
        <v>***</v>
      </c>
    </row>
    <row r="83" spans="1:23" x14ac:dyDescent="0.25">
      <c r="A83">
        <v>82</v>
      </c>
      <c r="B83" t="s">
        <v>182</v>
      </c>
      <c r="C83">
        <v>1.89229298437956</v>
      </c>
      <c r="D83">
        <v>9.82559751210485E-2</v>
      </c>
      <c r="E83">
        <v>19.258808251084101</v>
      </c>
      <c r="F83" s="1">
        <v>1.19087927728737E-82</v>
      </c>
      <c r="G83">
        <v>1.7275594174589699</v>
      </c>
      <c r="H83">
        <v>0.12652189942814299</v>
      </c>
      <c r="I83">
        <v>13.6542323919198</v>
      </c>
      <c r="J83" s="1">
        <v>1.9048595641659399E-42</v>
      </c>
      <c r="K83">
        <v>2.1228692153877402</v>
      </c>
      <c r="L83">
        <v>0.157272980695846</v>
      </c>
      <c r="M83">
        <v>13.497990602042499</v>
      </c>
      <c r="N83" s="1">
        <v>1.6069954097086E-41</v>
      </c>
      <c r="O83">
        <v>1.8910848442772501</v>
      </c>
      <c r="P83">
        <v>9.8236765144792196E-2</v>
      </c>
      <c r="Q83">
        <v>19.250276019268</v>
      </c>
      <c r="R83" s="1">
        <v>1.40412861723734E-82</v>
      </c>
      <c r="T83" t="str">
        <f t="shared" si="4"/>
        <v>***</v>
      </c>
      <c r="U83" t="str">
        <f t="shared" si="5"/>
        <v>***</v>
      </c>
      <c r="V83" t="str">
        <f t="shared" si="6"/>
        <v>***</v>
      </c>
      <c r="W83" t="str">
        <f t="shared" si="7"/>
        <v>***</v>
      </c>
    </row>
    <row r="84" spans="1:23" x14ac:dyDescent="0.25">
      <c r="A84">
        <v>83</v>
      </c>
      <c r="B84" t="s">
        <v>183</v>
      </c>
      <c r="C84">
        <v>2.5129740012391402</v>
      </c>
      <c r="D84">
        <v>0.116318053390447</v>
      </c>
      <c r="E84">
        <v>21.6043333600484</v>
      </c>
      <c r="F84" s="1">
        <v>1.63531952835608E-103</v>
      </c>
      <c r="G84">
        <v>2.3104027450650602</v>
      </c>
      <c r="H84">
        <v>0.154040994575041</v>
      </c>
      <c r="I84">
        <v>14.998622616264299</v>
      </c>
      <c r="J84" s="1">
        <v>7.4958753506508399E-51</v>
      </c>
      <c r="K84">
        <v>2.8234146289902</v>
      </c>
      <c r="L84">
        <v>0.18053734344833</v>
      </c>
      <c r="M84">
        <v>15.638950784707101</v>
      </c>
      <c r="N84" s="1">
        <v>3.9518569014132999E-55</v>
      </c>
      <c r="O84">
        <v>2.4984378207494098</v>
      </c>
      <c r="P84">
        <v>0.116245817616263</v>
      </c>
      <c r="Q84">
        <v>21.4927114969157</v>
      </c>
      <c r="R84" s="1">
        <v>1.8215673358856799E-102</v>
      </c>
      <c r="T84" t="str">
        <f t="shared" si="4"/>
        <v>***</v>
      </c>
      <c r="U84" t="str">
        <f t="shared" si="5"/>
        <v>***</v>
      </c>
      <c r="V84" t="str">
        <f t="shared" si="6"/>
        <v>***</v>
      </c>
      <c r="W84" t="str">
        <f t="shared" si="7"/>
        <v>***</v>
      </c>
    </row>
    <row r="85" spans="1:23" x14ac:dyDescent="0.25">
      <c r="A85">
        <v>84</v>
      </c>
      <c r="B85" t="s">
        <v>184</v>
      </c>
      <c r="C85">
        <v>1.0373984605350399</v>
      </c>
      <c r="D85">
        <v>0.17201183818393101</v>
      </c>
      <c r="E85">
        <v>6.0309713069036501</v>
      </c>
      <c r="F85" s="1">
        <v>1.6297712576053E-9</v>
      </c>
      <c r="G85">
        <v>0.957343924600774</v>
      </c>
      <c r="H85">
        <v>0.22552348968771599</v>
      </c>
      <c r="I85">
        <v>4.2449854156053304</v>
      </c>
      <c r="J85" s="1">
        <v>2.1860763920397301E-5</v>
      </c>
      <c r="K85">
        <v>1.20809372081413</v>
      </c>
      <c r="L85">
        <v>0.26719544005784901</v>
      </c>
      <c r="M85">
        <v>4.52138599578113</v>
      </c>
      <c r="N85" s="1">
        <v>6.1436044361992903E-6</v>
      </c>
      <c r="O85">
        <v>1.02274455271433</v>
      </c>
      <c r="P85">
        <v>0.17195766787240799</v>
      </c>
      <c r="Q85">
        <v>5.9476530786239996</v>
      </c>
      <c r="R85" s="1">
        <v>2.7201434142658699E-9</v>
      </c>
      <c r="T85" t="str">
        <f t="shared" si="4"/>
        <v>***</v>
      </c>
      <c r="U85" t="str">
        <f t="shared" si="5"/>
        <v>***</v>
      </c>
      <c r="V85" t="str">
        <f t="shared" si="6"/>
        <v>***</v>
      </c>
      <c r="W85" t="str">
        <f t="shared" si="7"/>
        <v>***</v>
      </c>
    </row>
    <row r="86" spans="1:23" x14ac:dyDescent="0.25">
      <c r="A86">
        <v>85</v>
      </c>
      <c r="B86" t="s">
        <v>185</v>
      </c>
      <c r="C86">
        <v>0.99840152364854995</v>
      </c>
      <c r="D86">
        <v>0.17732948418008301</v>
      </c>
      <c r="E86">
        <v>5.6302059878245796</v>
      </c>
      <c r="F86" s="1">
        <v>1.7999452408366799E-8</v>
      </c>
      <c r="G86">
        <v>0.761694500248985</v>
      </c>
      <c r="H86">
        <v>0.24633496556521101</v>
      </c>
      <c r="I86">
        <v>3.0921087410440902</v>
      </c>
      <c r="J86">
        <v>1.98740032257327E-3</v>
      </c>
      <c r="K86">
        <v>1.3485466333092799</v>
      </c>
      <c r="L86">
        <v>0.259525121948806</v>
      </c>
      <c r="M86">
        <v>5.1962084563640003</v>
      </c>
      <c r="N86" s="1">
        <v>2.0339417700303299E-7</v>
      </c>
      <c r="O86">
        <v>0.98367438428649701</v>
      </c>
      <c r="P86">
        <v>0.177275011284802</v>
      </c>
      <c r="Q86">
        <v>5.5488609317089397</v>
      </c>
      <c r="R86" s="1">
        <v>2.8753677419992301E-8</v>
      </c>
      <c r="T86" t="str">
        <f t="shared" si="4"/>
        <v>***</v>
      </c>
      <c r="U86" t="str">
        <f t="shared" si="5"/>
        <v>**</v>
      </c>
      <c r="V86" t="str">
        <f t="shared" si="6"/>
        <v>***</v>
      </c>
      <c r="W86" t="str">
        <f t="shared" si="7"/>
        <v>***</v>
      </c>
    </row>
    <row r="87" spans="1:23" x14ac:dyDescent="0.25">
      <c r="A87">
        <v>86</v>
      </c>
      <c r="B87" t="s">
        <v>186</v>
      </c>
      <c r="C87">
        <v>1.3664057142861701</v>
      </c>
      <c r="D87">
        <v>0.16024299020609201</v>
      </c>
      <c r="E87">
        <v>8.5270857248033707</v>
      </c>
      <c r="F87" s="1">
        <v>1.50080652317E-17</v>
      </c>
      <c r="G87">
        <v>1.19903376602564</v>
      </c>
      <c r="H87">
        <v>0.21585135339945999</v>
      </c>
      <c r="I87">
        <v>5.5549050174667096</v>
      </c>
      <c r="J87" s="1">
        <v>2.7776275616349299E-8</v>
      </c>
      <c r="K87">
        <v>1.64855747620986</v>
      </c>
      <c r="L87">
        <v>0.24184947194464301</v>
      </c>
      <c r="M87">
        <v>6.8164609289996596</v>
      </c>
      <c r="N87" s="1">
        <v>9.3310588738330596E-12</v>
      </c>
      <c r="O87">
        <v>1.34943093822805</v>
      </c>
      <c r="P87">
        <v>0.16017713018996499</v>
      </c>
      <c r="Q87">
        <v>8.4246167766126803</v>
      </c>
      <c r="R87" s="1">
        <v>3.6193287225540903E-17</v>
      </c>
      <c r="T87" t="str">
        <f t="shared" si="4"/>
        <v>***</v>
      </c>
      <c r="U87" t="str">
        <f t="shared" si="5"/>
        <v>***</v>
      </c>
      <c r="V87" t="str">
        <f t="shared" si="6"/>
        <v>***</v>
      </c>
      <c r="W87" t="str">
        <f t="shared" si="7"/>
        <v>***</v>
      </c>
    </row>
    <row r="88" spans="1:23" x14ac:dyDescent="0.25">
      <c r="A88">
        <v>87</v>
      </c>
      <c r="B88" t="s">
        <v>187</v>
      </c>
      <c r="C88">
        <v>1.3383944361314399</v>
      </c>
      <c r="D88">
        <v>0.16493385037299499</v>
      </c>
      <c r="E88">
        <v>8.1147346836606804</v>
      </c>
      <c r="F88" s="1">
        <v>4.8684730675923299E-16</v>
      </c>
      <c r="G88">
        <v>1.39146785709987</v>
      </c>
      <c r="H88">
        <v>0.208009635840159</v>
      </c>
      <c r="I88">
        <v>6.6894394169754801</v>
      </c>
      <c r="J88" s="1">
        <v>2.2402710412557198E-11</v>
      </c>
      <c r="K88">
        <v>1.31820155207712</v>
      </c>
      <c r="L88">
        <v>0.27222661238337298</v>
      </c>
      <c r="M88">
        <v>4.8422949561621902</v>
      </c>
      <c r="N88" s="1">
        <v>1.2834805209704E-6</v>
      </c>
      <c r="O88">
        <v>1.32007516210776</v>
      </c>
      <c r="P88">
        <v>0.16486169232949999</v>
      </c>
      <c r="Q88">
        <v>8.0071673622602297</v>
      </c>
      <c r="R88" s="1">
        <v>1.17380699740013E-15</v>
      </c>
      <c r="T88" t="str">
        <f t="shared" si="4"/>
        <v>***</v>
      </c>
      <c r="U88" t="str">
        <f t="shared" si="5"/>
        <v>***</v>
      </c>
      <c r="V88" t="str">
        <f t="shared" si="6"/>
        <v>***</v>
      </c>
      <c r="W88" t="str">
        <f t="shared" si="7"/>
        <v>***</v>
      </c>
    </row>
    <row r="89" spans="1:23" x14ac:dyDescent="0.25">
      <c r="A89">
        <v>88</v>
      </c>
      <c r="B89" t="s">
        <v>188</v>
      </c>
      <c r="C89">
        <v>1.5647028246391099</v>
      </c>
      <c r="D89">
        <v>0.15751913208825799</v>
      </c>
      <c r="E89">
        <v>9.9334144614408295</v>
      </c>
      <c r="F89" s="1">
        <v>2.9787696773612102E-23</v>
      </c>
      <c r="G89">
        <v>1.4765556391614501</v>
      </c>
      <c r="H89">
        <v>0.208425788756995</v>
      </c>
      <c r="I89">
        <v>7.0843231443061798</v>
      </c>
      <c r="J89" s="1">
        <v>1.39725524424545E-12</v>
      </c>
      <c r="K89">
        <v>1.75785085279708</v>
      </c>
      <c r="L89">
        <v>0.242390548353901</v>
      </c>
      <c r="M89">
        <v>7.2521427288927702</v>
      </c>
      <c r="N89" s="1">
        <v>4.1022924616845198E-13</v>
      </c>
      <c r="O89">
        <v>1.54566710666236</v>
      </c>
      <c r="P89">
        <v>0.15744291522605</v>
      </c>
      <c r="Q89">
        <v>9.8173176255225805</v>
      </c>
      <c r="R89" s="1">
        <v>9.4833330477303095E-23</v>
      </c>
      <c r="T89" t="str">
        <f t="shared" si="4"/>
        <v>***</v>
      </c>
      <c r="U89" t="str">
        <f t="shared" si="5"/>
        <v>***</v>
      </c>
      <c r="V89" t="str">
        <f t="shared" si="6"/>
        <v>***</v>
      </c>
      <c r="W89" t="str">
        <f t="shared" si="7"/>
        <v>***</v>
      </c>
    </row>
    <row r="90" spans="1:23" x14ac:dyDescent="0.25">
      <c r="A90">
        <v>89</v>
      </c>
      <c r="B90" t="s">
        <v>189</v>
      </c>
      <c r="C90">
        <v>1.0861564999222399</v>
      </c>
      <c r="D90">
        <v>0.189224164828145</v>
      </c>
      <c r="E90">
        <v>5.7400517577059702</v>
      </c>
      <c r="F90" s="1">
        <v>9.4647619631342799E-9</v>
      </c>
      <c r="G90">
        <v>1.0962648325051401</v>
      </c>
      <c r="H90">
        <v>0.24350287902616999</v>
      </c>
      <c r="I90">
        <v>4.5020610716776099</v>
      </c>
      <c r="J90" s="1">
        <v>6.7297636275253796E-6</v>
      </c>
      <c r="K90">
        <v>1.14764303126599</v>
      </c>
      <c r="L90">
        <v>0.30171595474395302</v>
      </c>
      <c r="M90">
        <v>3.8037200659140602</v>
      </c>
      <c r="N90">
        <v>1.42539249945485E-4</v>
      </c>
      <c r="O90">
        <v>1.06673046180828</v>
      </c>
      <c r="P90">
        <v>0.18915722540737601</v>
      </c>
      <c r="Q90">
        <v>5.6393852231176096</v>
      </c>
      <c r="R90" s="1">
        <v>1.7065836068518301E-8</v>
      </c>
      <c r="T90" t="str">
        <f t="shared" si="4"/>
        <v>***</v>
      </c>
      <c r="U90" t="str">
        <f t="shared" si="5"/>
        <v>***</v>
      </c>
      <c r="V90" t="str">
        <f t="shared" si="6"/>
        <v>***</v>
      </c>
      <c r="W90" t="str">
        <f t="shared" si="7"/>
        <v>***</v>
      </c>
    </row>
    <row r="91" spans="1:23" x14ac:dyDescent="0.25">
      <c r="A91">
        <v>90</v>
      </c>
      <c r="B91" t="s">
        <v>190</v>
      </c>
      <c r="C91">
        <v>0.81937328274060905</v>
      </c>
      <c r="D91">
        <v>0.21271154758743399</v>
      </c>
      <c r="E91">
        <v>3.8520394968392999</v>
      </c>
      <c r="F91">
        <v>1.17138123095309E-4</v>
      </c>
      <c r="G91">
        <v>0.29288289743744</v>
      </c>
      <c r="H91">
        <v>0.34039674115492502</v>
      </c>
      <c r="I91">
        <v>0.86041627908576102</v>
      </c>
      <c r="J91">
        <v>0.38955961535626699</v>
      </c>
      <c r="K91">
        <v>1.3802329609424999</v>
      </c>
      <c r="L91">
        <v>0.28291238384596001</v>
      </c>
      <c r="M91">
        <v>4.8786586934773499</v>
      </c>
      <c r="N91" s="1">
        <v>1.06809707700748E-6</v>
      </c>
      <c r="O91">
        <v>0.79997031616986203</v>
      </c>
      <c r="P91">
        <v>0.212649164978432</v>
      </c>
      <c r="Q91">
        <v>3.7619254994535098</v>
      </c>
      <c r="R91">
        <v>1.6861027666765401E-4</v>
      </c>
      <c r="T91" t="str">
        <f t="shared" si="4"/>
        <v>***</v>
      </c>
      <c r="U91" t="str">
        <f t="shared" si="5"/>
        <v/>
      </c>
      <c r="V91" t="str">
        <f t="shared" si="6"/>
        <v>***</v>
      </c>
      <c r="W91" t="str">
        <f t="shared" si="7"/>
        <v>***</v>
      </c>
    </row>
    <row r="92" spans="1:23" x14ac:dyDescent="0.25">
      <c r="A92">
        <v>91</v>
      </c>
      <c r="B92" t="s">
        <v>191</v>
      </c>
      <c r="C92">
        <v>1.1729203861633299</v>
      </c>
      <c r="D92">
        <v>0.18949927975959899</v>
      </c>
      <c r="E92">
        <v>6.1895770139670603</v>
      </c>
      <c r="F92" s="1">
        <v>6.0325873825073801E-10</v>
      </c>
      <c r="G92">
        <v>0.978901010664327</v>
      </c>
      <c r="H92">
        <v>0.26195220474992797</v>
      </c>
      <c r="I92">
        <v>3.73694511026862</v>
      </c>
      <c r="J92">
        <v>1.8626956594762999E-4</v>
      </c>
      <c r="K92">
        <v>1.4886406313091001</v>
      </c>
      <c r="L92">
        <v>0.27794925120844299</v>
      </c>
      <c r="M92">
        <v>5.3558001140025597</v>
      </c>
      <c r="N92" s="1">
        <v>8.5178634405003199E-8</v>
      </c>
      <c r="O92">
        <v>1.15303032222143</v>
      </c>
      <c r="P92">
        <v>0.18942779722170899</v>
      </c>
      <c r="Q92">
        <v>6.0869119481546301</v>
      </c>
      <c r="R92" s="1">
        <v>1.1510923336145599E-9</v>
      </c>
      <c r="T92" t="str">
        <f t="shared" si="4"/>
        <v>***</v>
      </c>
      <c r="U92" t="str">
        <f t="shared" si="5"/>
        <v>***</v>
      </c>
      <c r="V92" t="str">
        <f t="shared" si="6"/>
        <v>***</v>
      </c>
      <c r="W92" t="str">
        <f t="shared" si="7"/>
        <v>***</v>
      </c>
    </row>
    <row r="93" spans="1:23" x14ac:dyDescent="0.25">
      <c r="A93">
        <v>92</v>
      </c>
      <c r="B93" t="s">
        <v>192</v>
      </c>
      <c r="C93">
        <v>0.87265167825138101</v>
      </c>
      <c r="D93">
        <v>0.21605867781906599</v>
      </c>
      <c r="E93">
        <v>4.0389568568135203</v>
      </c>
      <c r="F93" s="1">
        <v>5.3689438292801602E-5</v>
      </c>
      <c r="G93">
        <v>0.46454616760643602</v>
      </c>
      <c r="H93">
        <v>0.32706949355882697</v>
      </c>
      <c r="I93">
        <v>1.4203286358251701</v>
      </c>
      <c r="J93">
        <v>0.155512028199389</v>
      </c>
      <c r="K93">
        <v>1.36968989003597</v>
      </c>
      <c r="L93">
        <v>0.29539792515154401</v>
      </c>
      <c r="M93">
        <v>4.6367620535360796</v>
      </c>
      <c r="N93" s="1">
        <v>3.5390942573105002E-6</v>
      </c>
      <c r="O93">
        <v>0.85214115619051101</v>
      </c>
      <c r="P93">
        <v>0.215993346122655</v>
      </c>
      <c r="Q93">
        <v>3.9452194777639602</v>
      </c>
      <c r="R93" s="1">
        <v>7.9726919454617303E-5</v>
      </c>
      <c r="T93" t="str">
        <f t="shared" si="4"/>
        <v>***</v>
      </c>
      <c r="U93" t="str">
        <f t="shared" si="5"/>
        <v/>
      </c>
      <c r="V93" t="str">
        <f t="shared" si="6"/>
        <v>***</v>
      </c>
      <c r="W93" t="str">
        <f t="shared" si="7"/>
        <v>***</v>
      </c>
    </row>
    <row r="94" spans="1:23" x14ac:dyDescent="0.25">
      <c r="A94">
        <v>93</v>
      </c>
      <c r="B94" t="s">
        <v>193</v>
      </c>
      <c r="C94">
        <v>1.9133012673566301</v>
      </c>
      <c r="D94">
        <v>9.9681576818942505E-2</v>
      </c>
      <c r="E94">
        <v>19.194131236826902</v>
      </c>
      <c r="F94" s="1">
        <v>4.1435320710545398E-82</v>
      </c>
      <c r="G94">
        <v>1.7693305019034</v>
      </c>
      <c r="H94">
        <v>0.12841287751811201</v>
      </c>
      <c r="I94">
        <v>13.7784506982475</v>
      </c>
      <c r="J94" s="1">
        <v>3.4356639184882902E-43</v>
      </c>
      <c r="K94">
        <v>2.1255117583681602</v>
      </c>
      <c r="L94">
        <v>0.159396504397469</v>
      </c>
      <c r="M94">
        <v>13.334745115037199</v>
      </c>
      <c r="N94" s="1">
        <v>1.4535063815750499E-40</v>
      </c>
      <c r="O94">
        <v>1.9108757467203299</v>
      </c>
      <c r="P94">
        <v>9.9658160903244905E-2</v>
      </c>
      <c r="Q94">
        <v>19.174302730466199</v>
      </c>
      <c r="R94" s="1">
        <v>6.0676476464864297E-82</v>
      </c>
      <c r="T94" t="str">
        <f t="shared" si="4"/>
        <v>***</v>
      </c>
      <c r="U94" t="str">
        <f t="shared" si="5"/>
        <v>***</v>
      </c>
      <c r="V94" t="str">
        <f t="shared" si="6"/>
        <v>***</v>
      </c>
      <c r="W94" t="str">
        <f t="shared" si="7"/>
        <v>***</v>
      </c>
    </row>
    <row r="95" spans="1:23" x14ac:dyDescent="0.25">
      <c r="A95">
        <v>94</v>
      </c>
      <c r="B95" t="s">
        <v>194</v>
      </c>
      <c r="C95">
        <v>2.3566351497039602</v>
      </c>
      <c r="D95">
        <v>0.13979868939825499</v>
      </c>
      <c r="E95">
        <v>16.857347946878399</v>
      </c>
      <c r="F95" s="1">
        <v>9.2654226121512296E-64</v>
      </c>
      <c r="G95">
        <v>2.22516304391756</v>
      </c>
      <c r="H95">
        <v>0.186098484706191</v>
      </c>
      <c r="I95">
        <v>11.9569111346103</v>
      </c>
      <c r="J95" s="1">
        <v>5.9743125077283499E-33</v>
      </c>
      <c r="K95">
        <v>2.6121355511547901</v>
      </c>
      <c r="L95">
        <v>0.21444519006163201</v>
      </c>
      <c r="M95">
        <v>12.1809006320173</v>
      </c>
      <c r="N95" s="1">
        <v>3.9291878387130197E-34</v>
      </c>
      <c r="O95">
        <v>2.3369023871561798</v>
      </c>
      <c r="P95">
        <v>0.139698208465667</v>
      </c>
      <c r="Q95">
        <v>16.7282201598921</v>
      </c>
      <c r="R95" s="1">
        <v>8.1641722645716697E-63</v>
      </c>
      <c r="T95" t="str">
        <f t="shared" si="4"/>
        <v>***</v>
      </c>
      <c r="U95" t="str">
        <f t="shared" si="5"/>
        <v>***</v>
      </c>
      <c r="V95" t="str">
        <f t="shared" si="6"/>
        <v>***</v>
      </c>
      <c r="W95" t="str">
        <f t="shared" si="7"/>
        <v>***</v>
      </c>
    </row>
    <row r="96" spans="1:23" x14ac:dyDescent="0.25">
      <c r="A96">
        <v>95</v>
      </c>
      <c r="B96" t="s">
        <v>195</v>
      </c>
      <c r="C96">
        <v>0.93723160256017302</v>
      </c>
      <c r="D96">
        <v>0.22711026800661399</v>
      </c>
      <c r="E96">
        <v>4.1267689514279402</v>
      </c>
      <c r="F96" s="1">
        <v>3.6789568641679801E-5</v>
      </c>
      <c r="G96">
        <v>1.16515286326342</v>
      </c>
      <c r="H96">
        <v>0.268721716323778</v>
      </c>
      <c r="I96">
        <v>4.3359088323905404</v>
      </c>
      <c r="J96" s="1">
        <v>1.45159102614416E-5</v>
      </c>
      <c r="K96">
        <v>0.55136457607809397</v>
      </c>
      <c r="L96">
        <v>0.43807450365595302</v>
      </c>
      <c r="M96">
        <v>1.2586091440535301</v>
      </c>
      <c r="N96">
        <v>0.208171542592262</v>
      </c>
      <c r="O96">
        <v>0.91714519944867401</v>
      </c>
      <c r="P96">
        <v>0.22703930761455099</v>
      </c>
      <c r="Q96">
        <v>4.0395877219892302</v>
      </c>
      <c r="R96" s="1">
        <v>5.3545239040685503E-5</v>
      </c>
      <c r="T96" t="str">
        <f t="shared" si="4"/>
        <v>***</v>
      </c>
      <c r="U96" t="str">
        <f t="shared" si="5"/>
        <v>***</v>
      </c>
      <c r="V96" t="str">
        <f t="shared" si="6"/>
        <v/>
      </c>
      <c r="W96" t="str">
        <f t="shared" si="7"/>
        <v>***</v>
      </c>
    </row>
    <row r="97" spans="1:23" x14ac:dyDescent="0.25">
      <c r="A97">
        <v>96</v>
      </c>
      <c r="B97" t="s">
        <v>196</v>
      </c>
      <c r="C97">
        <v>1.21094949573579</v>
      </c>
      <c r="D97">
        <v>0.20812356546542901</v>
      </c>
      <c r="E97">
        <v>5.8184160598427601</v>
      </c>
      <c r="F97" s="1">
        <v>5.9407879866612704E-9</v>
      </c>
      <c r="G97">
        <v>0.88657640552202599</v>
      </c>
      <c r="H97">
        <v>0.30608407592826498</v>
      </c>
      <c r="I97">
        <v>2.89651267493513</v>
      </c>
      <c r="J97">
        <v>3.7733539913847999E-3</v>
      </c>
      <c r="K97">
        <v>1.6456801122285001</v>
      </c>
      <c r="L97">
        <v>0.29027045016060599</v>
      </c>
      <c r="M97">
        <v>5.6694717334057003</v>
      </c>
      <c r="N97" s="1">
        <v>1.4323847921515999E-8</v>
      </c>
      <c r="O97">
        <v>1.19020630626739</v>
      </c>
      <c r="P97">
        <v>0.20804405412286101</v>
      </c>
      <c r="Q97">
        <v>5.7209340170063898</v>
      </c>
      <c r="R97" s="1">
        <v>1.0594003700208501E-8</v>
      </c>
      <c r="T97" t="str">
        <f t="shared" si="4"/>
        <v>***</v>
      </c>
      <c r="U97" t="str">
        <f t="shared" si="5"/>
        <v>**</v>
      </c>
      <c r="V97" t="str">
        <f t="shared" si="6"/>
        <v>***</v>
      </c>
      <c r="W97" t="str">
        <f t="shared" si="7"/>
        <v>***</v>
      </c>
    </row>
    <row r="98" spans="1:23" x14ac:dyDescent="0.25">
      <c r="A98">
        <v>97</v>
      </c>
      <c r="B98" t="s">
        <v>197</v>
      </c>
      <c r="C98">
        <v>0.47966218953506701</v>
      </c>
      <c r="D98">
        <v>0.28539417029963998</v>
      </c>
      <c r="E98">
        <v>1.6807007271082699</v>
      </c>
      <c r="F98">
        <v>9.2821059309775106E-2</v>
      </c>
      <c r="G98">
        <v>0.29936734473460302</v>
      </c>
      <c r="H98">
        <v>0.39961791519018303</v>
      </c>
      <c r="I98">
        <v>0.74913394358741303</v>
      </c>
      <c r="J98">
        <v>0.45377647813549499</v>
      </c>
      <c r="K98">
        <v>0.78821339866265805</v>
      </c>
      <c r="L98">
        <v>0.41033733818560703</v>
      </c>
      <c r="M98">
        <v>1.9208912407238099</v>
      </c>
      <c r="N98">
        <v>5.4745420287096599E-2</v>
      </c>
      <c r="O98">
        <v>0.45905166645574802</v>
      </c>
      <c r="P98">
        <v>0.28533377729649101</v>
      </c>
      <c r="Q98">
        <v>1.6088234305984299</v>
      </c>
      <c r="R98">
        <v>0.107654955984229</v>
      </c>
      <c r="T98" t="str">
        <f t="shared" si="4"/>
        <v>^</v>
      </c>
      <c r="U98" t="str">
        <f t="shared" si="5"/>
        <v/>
      </c>
      <c r="V98" t="str">
        <f t="shared" si="6"/>
        <v>^</v>
      </c>
      <c r="W98" t="str">
        <f t="shared" si="7"/>
        <v/>
      </c>
    </row>
    <row r="99" spans="1:23" x14ac:dyDescent="0.25">
      <c r="A99">
        <v>98</v>
      </c>
      <c r="B99" t="s">
        <v>198</v>
      </c>
      <c r="C99">
        <v>0.92120162982162801</v>
      </c>
      <c r="D99">
        <v>0.24021413201039299</v>
      </c>
      <c r="E99">
        <v>3.8349185458488</v>
      </c>
      <c r="F99">
        <v>1.2560591308170599E-4</v>
      </c>
      <c r="G99">
        <v>0.876585353265384</v>
      </c>
      <c r="H99">
        <v>0.31670907048503899</v>
      </c>
      <c r="I99">
        <v>2.7677936470935198</v>
      </c>
      <c r="J99">
        <v>5.6437177256641402E-3</v>
      </c>
      <c r="K99">
        <v>1.0748726181774999</v>
      </c>
      <c r="L99">
        <v>0.36979621927314898</v>
      </c>
      <c r="M99">
        <v>2.9066619996553902</v>
      </c>
      <c r="N99">
        <v>3.6530768724646798E-3</v>
      </c>
      <c r="O99">
        <v>0.89967678508541504</v>
      </c>
      <c r="P99">
        <v>0.24013752290596899</v>
      </c>
      <c r="Q99">
        <v>3.74650647761408</v>
      </c>
      <c r="R99">
        <v>1.7931437532727501E-4</v>
      </c>
      <c r="T99" t="str">
        <f t="shared" si="4"/>
        <v>***</v>
      </c>
      <c r="U99" t="str">
        <f t="shared" si="5"/>
        <v>**</v>
      </c>
      <c r="V99" t="str">
        <f t="shared" si="6"/>
        <v>**</v>
      </c>
      <c r="W99" t="str">
        <f t="shared" si="7"/>
        <v>***</v>
      </c>
    </row>
    <row r="100" spans="1:23" x14ac:dyDescent="0.25">
      <c r="A100">
        <v>99</v>
      </c>
      <c r="B100" t="s">
        <v>199</v>
      </c>
      <c r="C100">
        <v>1.49281269037371</v>
      </c>
      <c r="D100">
        <v>0.19687251009974599</v>
      </c>
      <c r="E100">
        <v>7.5826365479739799</v>
      </c>
      <c r="F100" s="1">
        <v>3.3860241194706498E-14</v>
      </c>
      <c r="G100">
        <v>1.21410040399345</v>
      </c>
      <c r="H100">
        <v>0.28223416147103803</v>
      </c>
      <c r="I100">
        <v>4.3017485823311299</v>
      </c>
      <c r="J100" s="1">
        <v>1.6945552453088201E-5</v>
      </c>
      <c r="K100">
        <v>1.89835209082975</v>
      </c>
      <c r="L100">
        <v>0.28019647672185799</v>
      </c>
      <c r="M100">
        <v>6.7750748083609302</v>
      </c>
      <c r="N100" s="1">
        <v>1.24341904355464E-11</v>
      </c>
      <c r="O100">
        <v>1.47073767868495</v>
      </c>
      <c r="P100">
        <v>0.196770153365456</v>
      </c>
      <c r="Q100">
        <v>7.4743941270065797</v>
      </c>
      <c r="R100" s="1">
        <v>7.7560360796631903E-14</v>
      </c>
      <c r="T100" t="str">
        <f t="shared" si="4"/>
        <v>***</v>
      </c>
      <c r="U100" t="str">
        <f t="shared" si="5"/>
        <v>***</v>
      </c>
      <c r="V100" t="str">
        <f t="shared" si="6"/>
        <v>***</v>
      </c>
      <c r="W100" t="str">
        <f t="shared" si="7"/>
        <v>***</v>
      </c>
    </row>
    <row r="101" spans="1:23" x14ac:dyDescent="0.25">
      <c r="A101">
        <v>100</v>
      </c>
      <c r="B101" t="s">
        <v>200</v>
      </c>
      <c r="C101">
        <v>1.0169111487720599</v>
      </c>
      <c r="D101">
        <v>0.24056675142151299</v>
      </c>
      <c r="E101">
        <v>4.2271475287549896</v>
      </c>
      <c r="F101" s="1">
        <v>2.3667250151959601E-5</v>
      </c>
      <c r="G101">
        <v>0.88177400130755301</v>
      </c>
      <c r="H101">
        <v>0.328958726723376</v>
      </c>
      <c r="I101">
        <v>2.6805004083355501</v>
      </c>
      <c r="J101">
        <v>7.3512174779879003E-3</v>
      </c>
      <c r="K101">
        <v>1.28611340837816</v>
      </c>
      <c r="L101">
        <v>0.35497857309768999</v>
      </c>
      <c r="M101">
        <v>3.6230733510335602</v>
      </c>
      <c r="N101">
        <v>2.91123221258076E-4</v>
      </c>
      <c r="O101">
        <v>0.99539109618250898</v>
      </c>
      <c r="P101">
        <v>0.240482352373102</v>
      </c>
      <c r="Q101">
        <v>4.1391440426289003</v>
      </c>
      <c r="R101" s="1">
        <v>3.4860403167375402E-5</v>
      </c>
      <c r="T101" t="str">
        <f t="shared" si="4"/>
        <v>***</v>
      </c>
      <c r="U101" t="str">
        <f t="shared" si="5"/>
        <v>**</v>
      </c>
      <c r="V101" t="str">
        <f t="shared" si="6"/>
        <v>***</v>
      </c>
      <c r="W101" t="str">
        <f t="shared" si="7"/>
        <v>***</v>
      </c>
    </row>
    <row r="102" spans="1:23" x14ac:dyDescent="0.25">
      <c r="A102">
        <v>101</v>
      </c>
      <c r="B102" t="s">
        <v>201</v>
      </c>
      <c r="C102">
        <v>1.1945482632234301</v>
      </c>
      <c r="D102">
        <v>0.228047907568075</v>
      </c>
      <c r="E102">
        <v>5.2381461244797602</v>
      </c>
      <c r="F102" s="1">
        <v>1.6219762121751799E-7</v>
      </c>
      <c r="G102">
        <v>1.31671611388341</v>
      </c>
      <c r="H102">
        <v>0.28287308577485798</v>
      </c>
      <c r="I102">
        <v>4.6547946061273402</v>
      </c>
      <c r="J102" s="1">
        <v>3.2430382880040299E-6</v>
      </c>
      <c r="K102">
        <v>1.0882190447300999</v>
      </c>
      <c r="L102">
        <v>0.388754923391745</v>
      </c>
      <c r="M102">
        <v>2.7992418339960601</v>
      </c>
      <c r="N102">
        <v>5.1222758611081604E-3</v>
      </c>
      <c r="O102">
        <v>1.17284430501961</v>
      </c>
      <c r="P102">
        <v>0.227956537817845</v>
      </c>
      <c r="Q102">
        <v>5.1450347344580303</v>
      </c>
      <c r="R102" s="1">
        <v>2.6747131699223399E-7</v>
      </c>
      <c r="T102" t="str">
        <f t="shared" si="4"/>
        <v>***</v>
      </c>
      <c r="U102" t="str">
        <f t="shared" si="5"/>
        <v>***</v>
      </c>
      <c r="V102" t="str">
        <f t="shared" si="6"/>
        <v>**</v>
      </c>
      <c r="W102" t="str">
        <f t="shared" si="7"/>
        <v>***</v>
      </c>
    </row>
    <row r="103" spans="1:23" x14ac:dyDescent="0.25">
      <c r="A103">
        <v>102</v>
      </c>
      <c r="B103" t="s">
        <v>202</v>
      </c>
      <c r="C103">
        <v>0.60291484751785596</v>
      </c>
      <c r="D103">
        <v>0.29547125097174398</v>
      </c>
      <c r="E103">
        <v>2.0405194939778202</v>
      </c>
      <c r="F103">
        <v>4.1298611450523201E-2</v>
      </c>
      <c r="G103">
        <v>0.77182792611805795</v>
      </c>
      <c r="H103">
        <v>0.35882334072116001</v>
      </c>
      <c r="I103">
        <v>2.1509969907945399</v>
      </c>
      <c r="J103">
        <v>3.14764372016876E-2</v>
      </c>
      <c r="K103">
        <v>0.40881446781555503</v>
      </c>
      <c r="L103">
        <v>0.52550947899577805</v>
      </c>
      <c r="M103">
        <v>0.77793928398166801</v>
      </c>
      <c r="N103">
        <v>0.43660480784209599</v>
      </c>
      <c r="O103">
        <v>0.58094661909235601</v>
      </c>
      <c r="P103">
        <v>0.29539630849063497</v>
      </c>
      <c r="Q103">
        <v>1.96666851410831</v>
      </c>
      <c r="R103">
        <v>4.92214390511189E-2</v>
      </c>
      <c r="T103" t="str">
        <f t="shared" si="4"/>
        <v>*</v>
      </c>
      <c r="U103" t="str">
        <f t="shared" si="5"/>
        <v>*</v>
      </c>
      <c r="V103" t="str">
        <f t="shared" si="6"/>
        <v/>
      </c>
      <c r="W103" t="str">
        <f t="shared" si="7"/>
        <v>*</v>
      </c>
    </row>
    <row r="104" spans="1:23" x14ac:dyDescent="0.25">
      <c r="A104">
        <v>103</v>
      </c>
      <c r="B104" t="s">
        <v>203</v>
      </c>
      <c r="C104">
        <v>0.77748523783108903</v>
      </c>
      <c r="D104">
        <v>0.27767944353600599</v>
      </c>
      <c r="E104">
        <v>2.7999380434161498</v>
      </c>
      <c r="F104">
        <v>5.1112415746159701E-3</v>
      </c>
      <c r="G104">
        <v>0.91409177275861198</v>
      </c>
      <c r="H104">
        <v>0.34322775840924702</v>
      </c>
      <c r="I104">
        <v>2.6632221618529299</v>
      </c>
      <c r="J104">
        <v>7.7396297000331396E-3</v>
      </c>
      <c r="K104">
        <v>0.65667582764675803</v>
      </c>
      <c r="L104">
        <v>0.47567025175292199</v>
      </c>
      <c r="M104">
        <v>1.38052742467455</v>
      </c>
      <c r="N104">
        <v>0.16742431167141</v>
      </c>
      <c r="O104">
        <v>0.75449065767854595</v>
      </c>
      <c r="P104">
        <v>0.27760746295032002</v>
      </c>
      <c r="Q104">
        <v>2.7178327616270499</v>
      </c>
      <c r="R104">
        <v>6.57110424307798E-3</v>
      </c>
      <c r="T104" t="str">
        <f t="shared" si="4"/>
        <v>**</v>
      </c>
      <c r="U104" t="str">
        <f t="shared" si="5"/>
        <v>**</v>
      </c>
      <c r="V104" t="str">
        <f t="shared" si="6"/>
        <v/>
      </c>
      <c r="W104" t="str">
        <f t="shared" si="7"/>
        <v>**</v>
      </c>
    </row>
    <row r="105" spans="1:23" x14ac:dyDescent="0.25">
      <c r="A105">
        <v>104</v>
      </c>
      <c r="B105" t="s">
        <v>204</v>
      </c>
      <c r="C105">
        <v>1.9741197363895</v>
      </c>
      <c r="D105">
        <v>0.10099446137378</v>
      </c>
      <c r="E105">
        <v>19.5468118700419</v>
      </c>
      <c r="F105" s="1">
        <v>4.3911969932517298E-85</v>
      </c>
      <c r="G105">
        <v>1.8540104656108201</v>
      </c>
      <c r="H105">
        <v>0.13012711405035199</v>
      </c>
      <c r="I105">
        <v>14.2476875718109</v>
      </c>
      <c r="J105" s="1">
        <v>4.6337236461479598E-46</v>
      </c>
      <c r="K105">
        <v>2.1642223030236099</v>
      </c>
      <c r="L105">
        <v>0.16140679484845799</v>
      </c>
      <c r="M105">
        <v>13.4084956278052</v>
      </c>
      <c r="N105" s="1">
        <v>5.3921524057143198E-41</v>
      </c>
      <c r="O105">
        <v>1.97033001511456</v>
      </c>
      <c r="P105">
        <v>0.10096677295095299</v>
      </c>
      <c r="Q105">
        <v>19.514637910351802</v>
      </c>
      <c r="R105" s="1">
        <v>8.2451193718928005E-85</v>
      </c>
      <c r="T105" t="str">
        <f t="shared" si="4"/>
        <v>***</v>
      </c>
      <c r="U105" t="str">
        <f t="shared" si="5"/>
        <v>***</v>
      </c>
      <c r="V105" t="str">
        <f t="shared" si="6"/>
        <v>***</v>
      </c>
      <c r="W105" t="str">
        <f t="shared" si="7"/>
        <v>***</v>
      </c>
    </row>
    <row r="106" spans="1:23" x14ac:dyDescent="0.25">
      <c r="A106">
        <v>105</v>
      </c>
      <c r="B106" t="s">
        <v>205</v>
      </c>
      <c r="C106">
        <v>2.0641210679055599</v>
      </c>
      <c r="D106">
        <v>0.176220560187762</v>
      </c>
      <c r="E106">
        <v>11.7132817289098</v>
      </c>
      <c r="F106" s="1">
        <v>1.0897827882974201E-31</v>
      </c>
      <c r="G106">
        <v>2.21470150365968</v>
      </c>
      <c r="H106">
        <v>0.22271122814133601</v>
      </c>
      <c r="I106">
        <v>9.9442741263776604</v>
      </c>
      <c r="J106" s="1">
        <v>2.6711424565189199E-23</v>
      </c>
      <c r="K106">
        <v>1.9508869950978101</v>
      </c>
      <c r="L106">
        <v>0.29221202079529002</v>
      </c>
      <c r="M106">
        <v>6.6762722142238804</v>
      </c>
      <c r="N106" s="1">
        <v>2.45096533157177E-11</v>
      </c>
      <c r="O106">
        <v>2.0396557112612701</v>
      </c>
      <c r="P106">
        <v>0.176100070743755</v>
      </c>
      <c r="Q106">
        <v>11.5823673587798</v>
      </c>
      <c r="R106" s="1">
        <v>5.0628299995688696E-31</v>
      </c>
      <c r="T106" t="str">
        <f t="shared" si="4"/>
        <v>***</v>
      </c>
      <c r="U106" t="str">
        <f t="shared" si="5"/>
        <v>***</v>
      </c>
      <c r="V106" t="str">
        <f t="shared" si="6"/>
        <v>***</v>
      </c>
      <c r="W106" t="str">
        <f t="shared" si="7"/>
        <v>***</v>
      </c>
    </row>
    <row r="107" spans="1:23" x14ac:dyDescent="0.25">
      <c r="A107">
        <v>106</v>
      </c>
      <c r="B107" t="s">
        <v>206</v>
      </c>
      <c r="C107">
        <v>1.2222739988871401</v>
      </c>
      <c r="D107">
        <v>0.246498602419291</v>
      </c>
      <c r="E107">
        <v>4.9585433219133304</v>
      </c>
      <c r="F107" s="1">
        <v>7.1023702116198905E-7</v>
      </c>
      <c r="G107">
        <v>0.99776483650119097</v>
      </c>
      <c r="H107">
        <v>0.36016622827384598</v>
      </c>
      <c r="I107">
        <v>2.7702898222388499</v>
      </c>
      <c r="J107">
        <v>5.6006433102200699E-3</v>
      </c>
      <c r="K107">
        <v>1.5706503131343701</v>
      </c>
      <c r="L107">
        <v>0.34307865770979801</v>
      </c>
      <c r="M107">
        <v>4.5781055680325702</v>
      </c>
      <c r="N107" s="1">
        <v>4.6920589591871801E-6</v>
      </c>
      <c r="O107">
        <v>1.19698902331277</v>
      </c>
      <c r="P107">
        <v>0.246406174359414</v>
      </c>
      <c r="Q107">
        <v>4.8577882694076102</v>
      </c>
      <c r="R107" s="1">
        <v>1.1870424388820201E-6</v>
      </c>
      <c r="T107" t="str">
        <f t="shared" si="4"/>
        <v>***</v>
      </c>
      <c r="U107" t="str">
        <f t="shared" si="5"/>
        <v>**</v>
      </c>
      <c r="V107" t="str">
        <f t="shared" si="6"/>
        <v>***</v>
      </c>
      <c r="W107" t="str">
        <f t="shared" si="7"/>
        <v>***</v>
      </c>
    </row>
    <row r="108" spans="1:23" x14ac:dyDescent="0.25">
      <c r="A108">
        <v>107</v>
      </c>
      <c r="B108" t="s">
        <v>215</v>
      </c>
      <c r="C108">
        <v>1.44632032776877</v>
      </c>
      <c r="D108">
        <v>0.10907292454643699</v>
      </c>
      <c r="E108">
        <v>13.260122379436201</v>
      </c>
      <c r="F108" s="1">
        <v>3.9425187357068096E-40</v>
      </c>
      <c r="G108">
        <v>1.2652675827481901</v>
      </c>
      <c r="H108">
        <v>0.14298626639871501</v>
      </c>
      <c r="I108">
        <v>8.8488748927817493</v>
      </c>
      <c r="J108" s="1">
        <v>8.8406008981826502E-19</v>
      </c>
      <c r="K108">
        <v>1.7071106468278801</v>
      </c>
      <c r="L108">
        <v>0.17112538893422599</v>
      </c>
      <c r="M108">
        <v>9.9757882653171208</v>
      </c>
      <c r="N108" s="1">
        <v>1.9455042379163601E-23</v>
      </c>
      <c r="O108">
        <v>1.4416597357243199</v>
      </c>
      <c r="P108">
        <v>0.109044731962783</v>
      </c>
      <c r="Q108">
        <v>13.220810485520399</v>
      </c>
      <c r="R108" s="1">
        <v>6.6543031306505698E-40</v>
      </c>
      <c r="T108" t="str">
        <f t="shared" si="4"/>
        <v>***</v>
      </c>
      <c r="U108" t="str">
        <f t="shared" si="5"/>
        <v>***</v>
      </c>
      <c r="V108" t="str">
        <f t="shared" si="6"/>
        <v>***</v>
      </c>
      <c r="W108" t="str">
        <f t="shared" si="7"/>
        <v>***</v>
      </c>
    </row>
    <row r="109" spans="1:23" x14ac:dyDescent="0.25">
      <c r="A109">
        <v>108</v>
      </c>
      <c r="B109" t="s">
        <v>226</v>
      </c>
      <c r="C109">
        <v>1.5105095111892299</v>
      </c>
      <c r="D109">
        <v>0.109943310781166</v>
      </c>
      <c r="E109">
        <v>13.7389851229402</v>
      </c>
      <c r="F109" s="1">
        <v>5.9301219504316503E-43</v>
      </c>
      <c r="G109">
        <v>1.2628199384459899</v>
      </c>
      <c r="H109">
        <v>0.14590462198875201</v>
      </c>
      <c r="I109">
        <v>8.6551057892007002</v>
      </c>
      <c r="J109" s="1">
        <v>4.9245468650758297E-18</v>
      </c>
      <c r="K109">
        <v>1.8408815211465801</v>
      </c>
      <c r="L109">
        <v>0.17092805868522401</v>
      </c>
      <c r="M109">
        <v>10.7699200196072</v>
      </c>
      <c r="N109" s="1">
        <v>4.77415741768898E-27</v>
      </c>
      <c r="O109">
        <v>1.50553511161523</v>
      </c>
      <c r="P109">
        <v>0.109912399902184</v>
      </c>
      <c r="Q109">
        <v>13.6975911085107</v>
      </c>
      <c r="R109" s="1">
        <v>1.04948638620783E-42</v>
      </c>
      <c r="T109" t="str">
        <f t="shared" si="4"/>
        <v>***</v>
      </c>
      <c r="U109" t="str">
        <f t="shared" si="5"/>
        <v>***</v>
      </c>
      <c r="V109" t="str">
        <f t="shared" si="6"/>
        <v>***</v>
      </c>
      <c r="W109" t="str">
        <f t="shared" si="7"/>
        <v>***</v>
      </c>
    </row>
    <row r="110" spans="1:23" x14ac:dyDescent="0.25">
      <c r="A110">
        <v>109</v>
      </c>
      <c r="B110" t="s">
        <v>228</v>
      </c>
      <c r="C110">
        <v>1.1938584456391701</v>
      </c>
      <c r="D110">
        <v>0.11791334013093099</v>
      </c>
      <c r="E110">
        <v>10.1248802240146</v>
      </c>
      <c r="F110" s="1">
        <v>4.2850304464360001E-24</v>
      </c>
      <c r="G110">
        <v>0.66066012447153</v>
      </c>
      <c r="H110">
        <v>0.16871146984371099</v>
      </c>
      <c r="I110">
        <v>3.9159170688486298</v>
      </c>
      <c r="J110" s="1">
        <v>9.0061204858559197E-5</v>
      </c>
      <c r="K110">
        <v>1.7459515316799501</v>
      </c>
      <c r="L110">
        <v>0.175725007598728</v>
      </c>
      <c r="M110">
        <v>9.9357032646535597</v>
      </c>
      <c r="N110" s="1">
        <v>2.9111440999584499E-23</v>
      </c>
      <c r="O110">
        <v>1.1877207877295399</v>
      </c>
      <c r="P110">
        <v>0.11788138888008701</v>
      </c>
      <c r="Q110">
        <v>10.0755581437688</v>
      </c>
      <c r="R110" s="1">
        <v>7.0857335202685597E-24</v>
      </c>
      <c r="T110" t="str">
        <f t="shared" si="4"/>
        <v>***</v>
      </c>
      <c r="U110" t="str">
        <f t="shared" si="5"/>
        <v>***</v>
      </c>
      <c r="V110" t="str">
        <f t="shared" si="6"/>
        <v>***</v>
      </c>
      <c r="W110" t="str">
        <f t="shared" si="7"/>
        <v>***</v>
      </c>
    </row>
    <row r="111" spans="1:23" x14ac:dyDescent="0.25">
      <c r="A111">
        <v>110</v>
      </c>
      <c r="B111" t="s">
        <v>229</v>
      </c>
      <c r="C111">
        <v>1.92983471932373</v>
      </c>
      <c r="D111">
        <v>0.10737341807685501</v>
      </c>
      <c r="E111">
        <v>17.973114332100401</v>
      </c>
      <c r="F111" s="1">
        <v>3.1644108462877099E-72</v>
      </c>
      <c r="G111">
        <v>1.8837204014178199</v>
      </c>
      <c r="H111">
        <v>0.13768635451292399</v>
      </c>
      <c r="I111">
        <v>13.6812424737487</v>
      </c>
      <c r="J111" s="1">
        <v>1.31427607298895E-42</v>
      </c>
      <c r="K111">
        <v>2.0327272413757398</v>
      </c>
      <c r="L111">
        <v>0.172397954907754</v>
      </c>
      <c r="M111">
        <v>11.790901130256501</v>
      </c>
      <c r="N111" s="1">
        <v>4.3486297381857102E-32</v>
      </c>
      <c r="O111">
        <v>1.92165316811503</v>
      </c>
      <c r="P111">
        <v>0.107333504525707</v>
      </c>
      <c r="Q111">
        <v>17.903572389689302</v>
      </c>
      <c r="R111" s="1">
        <v>1.1059470599403999E-71</v>
      </c>
      <c r="T111" t="str">
        <f t="shared" si="4"/>
        <v>***</v>
      </c>
      <c r="U111" t="str">
        <f t="shared" si="5"/>
        <v>***</v>
      </c>
      <c r="V111" t="str">
        <f t="shared" si="6"/>
        <v>***</v>
      </c>
      <c r="W111" t="str">
        <f t="shared" si="7"/>
        <v>***</v>
      </c>
    </row>
    <row r="112" spans="1:23" x14ac:dyDescent="0.25">
      <c r="A112">
        <v>111</v>
      </c>
      <c r="B112" t="s">
        <v>230</v>
      </c>
      <c r="C112">
        <v>1.0178216983072199</v>
      </c>
      <c r="D112">
        <v>0.12867267466919599</v>
      </c>
      <c r="E112">
        <v>7.9101619743580596</v>
      </c>
      <c r="F112" s="1">
        <v>2.5705422395867601E-15</v>
      </c>
      <c r="G112">
        <v>0.842643989419396</v>
      </c>
      <c r="H112">
        <v>0.17126192531722401</v>
      </c>
      <c r="I112">
        <v>4.9202062154713602</v>
      </c>
      <c r="J112" s="1">
        <v>8.64530767768613E-7</v>
      </c>
      <c r="K112">
        <v>1.2805641099376399</v>
      </c>
      <c r="L112">
        <v>0.19772169151142999</v>
      </c>
      <c r="M112">
        <v>6.4765990021060098</v>
      </c>
      <c r="N112" s="1">
        <v>9.3813071591993305E-11</v>
      </c>
      <c r="O112">
        <v>1.00942514744949</v>
      </c>
      <c r="P112">
        <v>0.128636091909546</v>
      </c>
      <c r="Q112">
        <v>7.8471378636043498</v>
      </c>
      <c r="R112" s="1">
        <v>4.2563927448253297E-15</v>
      </c>
      <c r="T112" t="str">
        <f t="shared" si="4"/>
        <v>***</v>
      </c>
      <c r="U112" t="str">
        <f t="shared" si="5"/>
        <v>***</v>
      </c>
      <c r="V112" t="str">
        <f t="shared" si="6"/>
        <v>***</v>
      </c>
      <c r="W112" t="str">
        <f t="shared" si="7"/>
        <v>***</v>
      </c>
    </row>
    <row r="113" spans="1:23" x14ac:dyDescent="0.25">
      <c r="A113">
        <v>112</v>
      </c>
      <c r="B113" t="s">
        <v>207</v>
      </c>
      <c r="C113">
        <v>1.4656232345995901</v>
      </c>
      <c r="D113">
        <v>0.229265640492441</v>
      </c>
      <c r="E113">
        <v>6.3926859317059597</v>
      </c>
      <c r="F113" s="1">
        <v>1.6299683784826401E-10</v>
      </c>
      <c r="G113">
        <v>1.5070186440789399</v>
      </c>
      <c r="H113">
        <v>0.30061993779165103</v>
      </c>
      <c r="I113">
        <v>5.0130362448661199</v>
      </c>
      <c r="J113" s="1">
        <v>5.3577799682688101E-7</v>
      </c>
      <c r="K113">
        <v>1.5364746778060201</v>
      </c>
      <c r="L113">
        <v>0.35637937144383303</v>
      </c>
      <c r="M113">
        <v>4.3113457200992302</v>
      </c>
      <c r="N113" s="1">
        <v>1.62263971997554E-5</v>
      </c>
      <c r="O113">
        <v>1.43961143118264</v>
      </c>
      <c r="P113">
        <v>0.22916340506042601</v>
      </c>
      <c r="Q113">
        <v>6.2820301993812802</v>
      </c>
      <c r="R113" s="1">
        <v>3.3417990897118201E-10</v>
      </c>
      <c r="T113" t="str">
        <f t="shared" si="4"/>
        <v>***</v>
      </c>
      <c r="U113" t="str">
        <f t="shared" si="5"/>
        <v>***</v>
      </c>
      <c r="V113" t="str">
        <f t="shared" si="6"/>
        <v>***</v>
      </c>
      <c r="W113" t="str">
        <f t="shared" si="7"/>
        <v>***</v>
      </c>
    </row>
    <row r="114" spans="1:23" x14ac:dyDescent="0.25">
      <c r="A114">
        <v>113</v>
      </c>
      <c r="B114" t="s">
        <v>208</v>
      </c>
      <c r="C114">
        <v>1.2781434775863001</v>
      </c>
      <c r="D114">
        <v>0.25227977927180201</v>
      </c>
      <c r="E114">
        <v>5.06637306119271</v>
      </c>
      <c r="F114" s="1">
        <v>4.0546691653219099E-7</v>
      </c>
      <c r="G114">
        <v>1.1152335580361801</v>
      </c>
      <c r="H114">
        <v>0.36099414786416001</v>
      </c>
      <c r="I114">
        <v>3.0893397154344999</v>
      </c>
      <c r="J114">
        <v>2.00601916355475E-3</v>
      </c>
      <c r="K114">
        <v>1.57810014023624</v>
      </c>
      <c r="L114">
        <v>0.35668864241128101</v>
      </c>
      <c r="M114">
        <v>4.4243072321226498</v>
      </c>
      <c r="N114" s="1">
        <v>9.6752249819239596E-6</v>
      </c>
      <c r="O114">
        <v>1.2520533334330199</v>
      </c>
      <c r="P114">
        <v>0.25218666590516597</v>
      </c>
      <c r="Q114">
        <v>4.9647880031208702</v>
      </c>
      <c r="R114" s="1">
        <v>6.8776154869892899E-7</v>
      </c>
      <c r="T114" t="str">
        <f t="shared" si="4"/>
        <v>***</v>
      </c>
      <c r="U114" t="str">
        <f t="shared" si="5"/>
        <v>**</v>
      </c>
      <c r="V114" t="str">
        <f t="shared" si="6"/>
        <v>***</v>
      </c>
      <c r="W114" t="str">
        <f t="shared" si="7"/>
        <v>***</v>
      </c>
    </row>
    <row r="115" spans="1:23" x14ac:dyDescent="0.25">
      <c r="A115">
        <v>114</v>
      </c>
      <c r="B115" t="s">
        <v>209</v>
      </c>
      <c r="C115">
        <v>1.21212625901987</v>
      </c>
      <c r="D115">
        <v>0.264467701860848</v>
      </c>
      <c r="E115">
        <v>4.5832676371863297</v>
      </c>
      <c r="F115" s="1">
        <v>4.5776551913534601E-6</v>
      </c>
      <c r="G115">
        <v>1.1668526379944799</v>
      </c>
      <c r="H115">
        <v>0.36132678230239901</v>
      </c>
      <c r="I115">
        <v>3.2293555173497501</v>
      </c>
      <c r="J115">
        <v>1.24069554727697E-3</v>
      </c>
      <c r="K115">
        <v>1.39585424220245</v>
      </c>
      <c r="L115">
        <v>0.390405606095451</v>
      </c>
      <c r="M115">
        <v>3.57539497488971</v>
      </c>
      <c r="N115">
        <v>3.49699541516344E-4</v>
      </c>
      <c r="O115">
        <v>1.1853290715151501</v>
      </c>
      <c r="P115">
        <v>0.26437881590874801</v>
      </c>
      <c r="Q115">
        <v>4.4834495057435797</v>
      </c>
      <c r="R115" s="1">
        <v>7.3445988177247902E-6</v>
      </c>
      <c r="T115" t="str">
        <f t="shared" si="4"/>
        <v>***</v>
      </c>
      <c r="U115" t="str">
        <f t="shared" si="5"/>
        <v>**</v>
      </c>
      <c r="V115" t="str">
        <f t="shared" si="6"/>
        <v>***</v>
      </c>
      <c r="W115" t="str">
        <f t="shared" si="7"/>
        <v>***</v>
      </c>
    </row>
    <row r="116" spans="1:23" x14ac:dyDescent="0.25">
      <c r="A116">
        <v>115</v>
      </c>
      <c r="B116" t="s">
        <v>210</v>
      </c>
      <c r="C116">
        <v>1.4338102717534</v>
      </c>
      <c r="D116">
        <v>0.24753032379184201</v>
      </c>
      <c r="E116">
        <v>5.7924631204342596</v>
      </c>
      <c r="F116" s="1">
        <v>6.9361560174242098E-9</v>
      </c>
      <c r="G116">
        <v>1.6172379833507999</v>
      </c>
      <c r="H116">
        <v>0.31110511717603201</v>
      </c>
      <c r="I116">
        <v>5.1983650993298101</v>
      </c>
      <c r="J116" s="1">
        <v>2.0104895011561401E-7</v>
      </c>
      <c r="K116">
        <v>1.30144404354598</v>
      </c>
      <c r="L116">
        <v>0.41289892135950601</v>
      </c>
      <c r="M116">
        <v>3.1519676516975701</v>
      </c>
      <c r="N116">
        <v>1.6217423857541699E-3</v>
      </c>
      <c r="O116">
        <v>1.40696868298099</v>
      </c>
      <c r="P116">
        <v>0.247426686197566</v>
      </c>
      <c r="Q116">
        <v>5.6864063638533899</v>
      </c>
      <c r="R116" s="1">
        <v>1.2974046888806901E-8</v>
      </c>
      <c r="T116" t="str">
        <f t="shared" si="4"/>
        <v>***</v>
      </c>
      <c r="U116" t="str">
        <f t="shared" si="5"/>
        <v>***</v>
      </c>
      <c r="V116" t="str">
        <f t="shared" si="6"/>
        <v>**</v>
      </c>
      <c r="W116" t="str">
        <f t="shared" si="7"/>
        <v>***</v>
      </c>
    </row>
    <row r="117" spans="1:23" x14ac:dyDescent="0.25">
      <c r="A117">
        <v>116</v>
      </c>
      <c r="B117" t="s">
        <v>211</v>
      </c>
      <c r="C117">
        <v>1.2573604745371401</v>
      </c>
      <c r="D117">
        <v>0.271837406681675</v>
      </c>
      <c r="E117">
        <v>4.6254137349446101</v>
      </c>
      <c r="F117" s="1">
        <v>3.7385138219142102E-6</v>
      </c>
      <c r="G117">
        <v>0.46860864003546598</v>
      </c>
      <c r="H117">
        <v>0.51962450776955604</v>
      </c>
      <c r="I117">
        <v>0.90182166743237202</v>
      </c>
      <c r="J117">
        <v>0.367151607823823</v>
      </c>
      <c r="K117">
        <v>1.9046793251649701</v>
      </c>
      <c r="L117">
        <v>0.33361600340827802</v>
      </c>
      <c r="M117">
        <v>5.7091965184716704</v>
      </c>
      <c r="N117" s="1">
        <v>1.13510765171498E-8</v>
      </c>
      <c r="O117">
        <v>1.2294744863267699</v>
      </c>
      <c r="P117">
        <v>0.27173475696263399</v>
      </c>
      <c r="Q117">
        <v>4.5245389293200997</v>
      </c>
      <c r="R117" s="1">
        <v>6.0527311708387903E-6</v>
      </c>
      <c r="T117" t="str">
        <f t="shared" si="4"/>
        <v>***</v>
      </c>
      <c r="U117" t="str">
        <f t="shared" si="5"/>
        <v/>
      </c>
      <c r="V117" t="str">
        <f t="shared" si="6"/>
        <v>***</v>
      </c>
      <c r="W117" t="str">
        <f t="shared" si="7"/>
        <v>***</v>
      </c>
    </row>
    <row r="118" spans="1:23" x14ac:dyDescent="0.25">
      <c r="A118">
        <v>117</v>
      </c>
      <c r="B118" t="s">
        <v>212</v>
      </c>
      <c r="C118">
        <v>1.37098654391603</v>
      </c>
      <c r="D118">
        <v>0.26524922971878201</v>
      </c>
      <c r="E118">
        <v>5.1686730452320404</v>
      </c>
      <c r="F118" s="1">
        <v>2.3576193205522399E-7</v>
      </c>
      <c r="G118">
        <v>1.45005923878688</v>
      </c>
      <c r="H118">
        <v>0.34694679937471401</v>
      </c>
      <c r="I118">
        <v>4.1794858502809502</v>
      </c>
      <c r="J118" s="1">
        <v>2.92168896798496E-5</v>
      </c>
      <c r="K118">
        <v>1.4092271763328601</v>
      </c>
      <c r="L118">
        <v>0.41359213007964002</v>
      </c>
      <c r="M118">
        <v>3.4072872132782202</v>
      </c>
      <c r="N118">
        <v>6.5612045292223005E-4</v>
      </c>
      <c r="O118">
        <v>1.34332881176519</v>
      </c>
      <c r="P118">
        <v>0.26513839542532602</v>
      </c>
      <c r="Q118">
        <v>5.0665193534503601</v>
      </c>
      <c r="R118" s="1">
        <v>4.0515557607625298E-7</v>
      </c>
      <c r="T118" t="str">
        <f t="shared" si="4"/>
        <v>***</v>
      </c>
      <c r="U118" t="str">
        <f t="shared" si="5"/>
        <v>***</v>
      </c>
      <c r="V118" t="str">
        <f t="shared" si="6"/>
        <v>***</v>
      </c>
      <c r="W118" t="str">
        <f t="shared" si="7"/>
        <v>***</v>
      </c>
    </row>
    <row r="119" spans="1:23" x14ac:dyDescent="0.25">
      <c r="A119">
        <v>118</v>
      </c>
      <c r="B119" t="s">
        <v>213</v>
      </c>
      <c r="C119">
        <v>1.5429972878676499</v>
      </c>
      <c r="D119">
        <v>0.25366667539843601</v>
      </c>
      <c r="E119">
        <v>6.0827749070470096</v>
      </c>
      <c r="F119" s="1">
        <v>1.1812012462769899E-9</v>
      </c>
      <c r="G119">
        <v>1.8008169177953901</v>
      </c>
      <c r="H119">
        <v>0.312805405932504</v>
      </c>
      <c r="I119">
        <v>5.7569878385796303</v>
      </c>
      <c r="J119" s="1">
        <v>8.5628077039812602E-9</v>
      </c>
      <c r="K119">
        <v>1.2919567332080699</v>
      </c>
      <c r="L119">
        <v>0.441671254892608</v>
      </c>
      <c r="M119">
        <v>2.92515466853783</v>
      </c>
      <c r="N119">
        <v>3.4428505877378101E-3</v>
      </c>
      <c r="O119">
        <v>1.51423710089807</v>
      </c>
      <c r="P119">
        <v>0.25354157356428703</v>
      </c>
      <c r="Q119">
        <v>5.9723424431383298</v>
      </c>
      <c r="R119" s="1">
        <v>2.33870972862207E-9</v>
      </c>
      <c r="T119" t="str">
        <f t="shared" si="4"/>
        <v>***</v>
      </c>
      <c r="U119" t="str">
        <f t="shared" si="5"/>
        <v>***</v>
      </c>
      <c r="V119" t="str">
        <f t="shared" si="6"/>
        <v>**</v>
      </c>
      <c r="W119" t="str">
        <f t="shared" si="7"/>
        <v>***</v>
      </c>
    </row>
    <row r="120" spans="1:23" x14ac:dyDescent="0.25">
      <c r="A120">
        <v>119</v>
      </c>
      <c r="B120" t="s">
        <v>214</v>
      </c>
      <c r="C120">
        <v>2.1438859166325201</v>
      </c>
      <c r="D120">
        <v>0.210437667317042</v>
      </c>
      <c r="E120">
        <v>10.187747963403201</v>
      </c>
      <c r="F120" s="1">
        <v>2.2491395044285498E-24</v>
      </c>
      <c r="G120">
        <v>1.8121951750287399</v>
      </c>
      <c r="H120">
        <v>0.32377233638493003</v>
      </c>
      <c r="I120">
        <v>5.5971278932065296</v>
      </c>
      <c r="J120" s="1">
        <v>2.1793194346456299E-8</v>
      </c>
      <c r="K120">
        <v>2.5693604105503698</v>
      </c>
      <c r="L120">
        <v>0.28585675084516798</v>
      </c>
      <c r="M120">
        <v>8.9882796294079608</v>
      </c>
      <c r="N120" s="1">
        <v>2.51130417146058E-19</v>
      </c>
      <c r="O120">
        <v>2.1134235540070301</v>
      </c>
      <c r="P120">
        <v>0.21027683896427499</v>
      </c>
      <c r="Q120">
        <v>10.0506720778987</v>
      </c>
      <c r="R120" s="1">
        <v>9.1242997138999996E-24</v>
      </c>
      <c r="T120" t="str">
        <f t="shared" si="4"/>
        <v>***</v>
      </c>
      <c r="U120" t="str">
        <f t="shared" si="5"/>
        <v>***</v>
      </c>
      <c r="V120" t="str">
        <f t="shared" si="6"/>
        <v>***</v>
      </c>
      <c r="W120" t="str">
        <f t="shared" si="7"/>
        <v>***</v>
      </c>
    </row>
    <row r="121" spans="1:23" x14ac:dyDescent="0.25">
      <c r="A121">
        <v>120</v>
      </c>
      <c r="B121" t="s">
        <v>216</v>
      </c>
      <c r="C121">
        <v>2.3780273073509002</v>
      </c>
      <c r="D121">
        <v>0.20463569073242799</v>
      </c>
      <c r="E121">
        <v>11.6207847166812</v>
      </c>
      <c r="F121" s="1">
        <v>3.2315431974044498E-31</v>
      </c>
      <c r="G121">
        <v>2.2458461839945798</v>
      </c>
      <c r="H121">
        <v>0.29135168018122498</v>
      </c>
      <c r="I121">
        <v>7.7083687404775798</v>
      </c>
      <c r="J121" s="1">
        <v>1.2743609601681301E-14</v>
      </c>
      <c r="K121">
        <v>2.6571025723136699</v>
      </c>
      <c r="L121">
        <v>0.29246952465715198</v>
      </c>
      <c r="M121">
        <v>9.0850579233117106</v>
      </c>
      <c r="N121" s="1">
        <v>1.03643481302247E-19</v>
      </c>
      <c r="O121">
        <v>2.3447809738571901</v>
      </c>
      <c r="P121">
        <v>0.204441034311761</v>
      </c>
      <c r="Q121">
        <v>11.4692286788255</v>
      </c>
      <c r="R121" s="1">
        <v>1.8833041903866602E-30</v>
      </c>
      <c r="T121" t="str">
        <f t="shared" si="4"/>
        <v>***</v>
      </c>
      <c r="U121" t="str">
        <f t="shared" si="5"/>
        <v>***</v>
      </c>
      <c r="V121" t="str">
        <f t="shared" si="6"/>
        <v>***</v>
      </c>
      <c r="W121" t="str">
        <f t="shared" si="7"/>
        <v>***</v>
      </c>
    </row>
    <row r="122" spans="1:23" x14ac:dyDescent="0.25">
      <c r="A122">
        <v>121</v>
      </c>
      <c r="B122" t="s">
        <v>217</v>
      </c>
      <c r="C122">
        <v>1.39309589743949</v>
      </c>
      <c r="D122">
        <v>0.30985497115392302</v>
      </c>
      <c r="E122">
        <v>4.4959611015808401</v>
      </c>
      <c r="F122" s="1">
        <v>6.9256397687027304E-6</v>
      </c>
      <c r="G122">
        <v>1.31496932358936</v>
      </c>
      <c r="H122">
        <v>0.43533755816809899</v>
      </c>
      <c r="I122">
        <v>3.02057403253409</v>
      </c>
      <c r="J122">
        <v>2.5229602187001902E-3</v>
      </c>
      <c r="K122">
        <v>1.6234687633359</v>
      </c>
      <c r="L122">
        <v>0.44395517314473398</v>
      </c>
      <c r="M122">
        <v>3.6568303773467399</v>
      </c>
      <c r="N122">
        <v>2.5535323306911901E-4</v>
      </c>
      <c r="O122">
        <v>1.3586453216972201</v>
      </c>
      <c r="P122">
        <v>0.309713972451163</v>
      </c>
      <c r="Q122">
        <v>4.3867743871693099</v>
      </c>
      <c r="R122" s="1">
        <v>1.15044010829738E-5</v>
      </c>
      <c r="T122" t="str">
        <f t="shared" si="4"/>
        <v>***</v>
      </c>
      <c r="U122" t="str">
        <f t="shared" si="5"/>
        <v>**</v>
      </c>
      <c r="V122" t="str">
        <f t="shared" si="6"/>
        <v>***</v>
      </c>
      <c r="W122" t="str">
        <f t="shared" si="7"/>
        <v>***</v>
      </c>
    </row>
    <row r="123" spans="1:23" x14ac:dyDescent="0.25">
      <c r="A123">
        <v>122</v>
      </c>
      <c r="B123" t="s">
        <v>218</v>
      </c>
      <c r="C123">
        <v>1.9848341389631301</v>
      </c>
      <c r="D123">
        <v>0.25100778370514798</v>
      </c>
      <c r="E123">
        <v>7.9074605164222902</v>
      </c>
      <c r="F123" s="1">
        <v>2.6269241124587699E-15</v>
      </c>
      <c r="G123">
        <v>1.91099084671535</v>
      </c>
      <c r="H123">
        <v>0.35157027770551302</v>
      </c>
      <c r="I123">
        <v>5.4355870444658603</v>
      </c>
      <c r="J123" s="1">
        <v>5.4616314426729599E-8</v>
      </c>
      <c r="K123">
        <v>2.21803131792083</v>
      </c>
      <c r="L123">
        <v>0.36201257016424399</v>
      </c>
      <c r="M123">
        <v>6.1269455834489897</v>
      </c>
      <c r="N123" s="1">
        <v>8.9582092381114201E-10</v>
      </c>
      <c r="O123">
        <v>1.9484770478961999</v>
      </c>
      <c r="P123">
        <v>0.25081896007263199</v>
      </c>
      <c r="Q123">
        <v>7.7684599574607702</v>
      </c>
      <c r="R123" s="1">
        <v>7.9446112426428892E-15</v>
      </c>
      <c r="T123" t="str">
        <f t="shared" si="4"/>
        <v>***</v>
      </c>
      <c r="U123" t="str">
        <f t="shared" si="5"/>
        <v>***</v>
      </c>
      <c r="V123" t="str">
        <f t="shared" si="6"/>
        <v>***</v>
      </c>
      <c r="W123" t="str">
        <f t="shared" si="7"/>
        <v>***</v>
      </c>
    </row>
    <row r="124" spans="1:23" x14ac:dyDescent="0.25">
      <c r="A124">
        <v>123</v>
      </c>
      <c r="B124" t="s">
        <v>219</v>
      </c>
      <c r="C124">
        <v>1.45074506446406</v>
      </c>
      <c r="D124">
        <v>0.32271488197410603</v>
      </c>
      <c r="E124">
        <v>4.4954389942899002</v>
      </c>
      <c r="F124" s="1">
        <v>6.9426561721757596E-6</v>
      </c>
      <c r="G124">
        <v>1.4637618200002001</v>
      </c>
      <c r="H124">
        <v>0.43688608848533</v>
      </c>
      <c r="I124">
        <v>3.35044273228065</v>
      </c>
      <c r="J124">
        <v>8.0682490672547502E-4</v>
      </c>
      <c r="K124">
        <v>1.59058828588507</v>
      </c>
      <c r="L124">
        <v>0.48104662156794298</v>
      </c>
      <c r="M124">
        <v>3.3065158647214701</v>
      </c>
      <c r="N124">
        <v>9.4464001113493505E-4</v>
      </c>
      <c r="O124">
        <v>1.4121531636623901</v>
      </c>
      <c r="P124">
        <v>0.322555649571795</v>
      </c>
      <c r="Q124">
        <v>4.3780140435830903</v>
      </c>
      <c r="R124" s="1">
        <v>1.1976563493135699E-5</v>
      </c>
      <c r="T124" t="str">
        <f t="shared" si="4"/>
        <v>***</v>
      </c>
      <c r="U124" t="str">
        <f t="shared" si="5"/>
        <v>***</v>
      </c>
      <c r="V124" t="str">
        <f t="shared" si="6"/>
        <v>***</v>
      </c>
      <c r="W124" t="str">
        <f t="shared" si="7"/>
        <v>***</v>
      </c>
    </row>
    <row r="125" spans="1:23" x14ac:dyDescent="0.25">
      <c r="A125">
        <v>124</v>
      </c>
      <c r="B125" t="s">
        <v>220</v>
      </c>
      <c r="C125">
        <v>2.0311613943860198</v>
      </c>
      <c r="D125">
        <v>0.26297142154590802</v>
      </c>
      <c r="E125">
        <v>7.7238864301132404</v>
      </c>
      <c r="F125" s="1">
        <v>1.1283538396450699E-14</v>
      </c>
      <c r="G125">
        <v>1.8335504705096399</v>
      </c>
      <c r="H125">
        <v>0.38721953253208702</v>
      </c>
      <c r="I125">
        <v>4.73517040455003</v>
      </c>
      <c r="J125" s="1">
        <v>2.1887112521005001E-6</v>
      </c>
      <c r="K125">
        <v>2.3812476772059301</v>
      </c>
      <c r="L125">
        <v>0.363476021390301</v>
      </c>
      <c r="M125">
        <v>6.5513198590036898</v>
      </c>
      <c r="N125" s="1">
        <v>5.7030755328151802E-11</v>
      </c>
      <c r="O125">
        <v>1.99217448305097</v>
      </c>
      <c r="P125">
        <v>0.262754582819472</v>
      </c>
      <c r="Q125">
        <v>7.5818829177937301</v>
      </c>
      <c r="R125" s="1">
        <v>3.4057556215569098E-14</v>
      </c>
      <c r="T125" t="str">
        <f t="shared" si="4"/>
        <v>***</v>
      </c>
      <c r="U125" t="str">
        <f t="shared" si="5"/>
        <v>***</v>
      </c>
      <c r="V125" t="str">
        <f t="shared" si="6"/>
        <v>***</v>
      </c>
      <c r="W125" t="str">
        <f t="shared" si="7"/>
        <v>***</v>
      </c>
    </row>
    <row r="126" spans="1:23" x14ac:dyDescent="0.25">
      <c r="A126">
        <v>125</v>
      </c>
      <c r="B126" t="s">
        <v>221</v>
      </c>
      <c r="C126">
        <v>1.39089263661232</v>
      </c>
      <c r="D126">
        <v>0.35350610468795002</v>
      </c>
      <c r="E126">
        <v>3.9345646883244201</v>
      </c>
      <c r="F126" s="1">
        <v>8.3347619214611403E-5</v>
      </c>
      <c r="G126">
        <v>1.18974792222204</v>
      </c>
      <c r="H126">
        <v>0.52488427379406</v>
      </c>
      <c r="I126">
        <v>2.2666861661182902</v>
      </c>
      <c r="J126">
        <v>2.3409404099805999E-2</v>
      </c>
      <c r="K126">
        <v>1.7435403350649801</v>
      </c>
      <c r="L126">
        <v>0.48229213545430899</v>
      </c>
      <c r="M126">
        <v>3.61511251561795</v>
      </c>
      <c r="N126">
        <v>3.0021720427461402E-4</v>
      </c>
      <c r="O126">
        <v>1.3513566195712401</v>
      </c>
      <c r="P126">
        <v>0.35332395057303101</v>
      </c>
      <c r="Q126">
        <v>3.8246957710610099</v>
      </c>
      <c r="R126">
        <v>1.3093366865639901E-4</v>
      </c>
      <c r="T126" t="str">
        <f t="shared" si="4"/>
        <v>***</v>
      </c>
      <c r="U126" t="str">
        <f t="shared" si="5"/>
        <v>*</v>
      </c>
      <c r="V126" t="str">
        <f t="shared" si="6"/>
        <v>***</v>
      </c>
      <c r="W126" t="str">
        <f t="shared" si="7"/>
        <v>***</v>
      </c>
    </row>
    <row r="127" spans="1:23" x14ac:dyDescent="0.25">
      <c r="A127">
        <v>126</v>
      </c>
      <c r="B127" t="s">
        <v>222</v>
      </c>
      <c r="C127">
        <v>1.8319450190166999</v>
      </c>
      <c r="D127">
        <v>0.301850973685234</v>
      </c>
      <c r="E127">
        <v>6.0690379648303896</v>
      </c>
      <c r="F127" s="1">
        <v>1.2867872764376E-9</v>
      </c>
      <c r="G127">
        <v>1.9646172512859801</v>
      </c>
      <c r="H127">
        <v>0.38913463866345299</v>
      </c>
      <c r="I127">
        <v>5.04868252806736</v>
      </c>
      <c r="J127" s="1">
        <v>4.4486730309031001E-7</v>
      </c>
      <c r="K127">
        <v>1.8118299772241599</v>
      </c>
      <c r="L127">
        <v>0.48271907425522798</v>
      </c>
      <c r="M127">
        <v>3.7533838496429301</v>
      </c>
      <c r="N127">
        <v>1.7446338968409399E-4</v>
      </c>
      <c r="O127">
        <v>1.79384685369593</v>
      </c>
      <c r="P127">
        <v>0.30162619113699901</v>
      </c>
      <c r="Q127">
        <v>5.9472516194098004</v>
      </c>
      <c r="R127" s="1">
        <v>2.7268208274114198E-9</v>
      </c>
      <c r="T127" t="str">
        <f t="shared" si="4"/>
        <v>***</v>
      </c>
      <c r="U127" t="str">
        <f t="shared" si="5"/>
        <v>***</v>
      </c>
      <c r="V127" t="str">
        <f t="shared" si="6"/>
        <v>***</v>
      </c>
      <c r="W127" t="str">
        <f t="shared" si="7"/>
        <v>***</v>
      </c>
    </row>
    <row r="128" spans="1:23" x14ac:dyDescent="0.25">
      <c r="A128">
        <v>127</v>
      </c>
      <c r="B128" t="s">
        <v>223</v>
      </c>
      <c r="C128">
        <v>1.8225012263735101</v>
      </c>
      <c r="D128">
        <v>0.31281177540021898</v>
      </c>
      <c r="E128">
        <v>5.8261912424548701</v>
      </c>
      <c r="F128" s="1">
        <v>5.6706631003044902E-9</v>
      </c>
      <c r="G128">
        <v>2.1962200435663699</v>
      </c>
      <c r="H128">
        <v>0.372466617207664</v>
      </c>
      <c r="I128">
        <v>5.89642116126047</v>
      </c>
      <c r="J128" s="1">
        <v>3.7147011645208698E-9</v>
      </c>
      <c r="K128">
        <v>1.3377315845412701</v>
      </c>
      <c r="L128">
        <v>0.60546646957571704</v>
      </c>
      <c r="M128">
        <v>2.20942306760388</v>
      </c>
      <c r="N128">
        <v>2.71452280192199E-2</v>
      </c>
      <c r="O128">
        <v>1.7844275260985001</v>
      </c>
      <c r="P128">
        <v>0.31259578353012901</v>
      </c>
      <c r="Q128">
        <v>5.7084184116210501</v>
      </c>
      <c r="R128" s="1">
        <v>1.14030816551113E-8</v>
      </c>
      <c r="T128" t="str">
        <f t="shared" si="4"/>
        <v>***</v>
      </c>
      <c r="U128" t="str">
        <f t="shared" si="5"/>
        <v>***</v>
      </c>
      <c r="V128" t="str">
        <f t="shared" si="6"/>
        <v>*</v>
      </c>
      <c r="W128" t="str">
        <f t="shared" si="7"/>
        <v>***</v>
      </c>
    </row>
    <row r="129" spans="1:23" x14ac:dyDescent="0.25">
      <c r="A129">
        <v>128</v>
      </c>
      <c r="B129" t="s">
        <v>224</v>
      </c>
      <c r="C129">
        <v>1.8925236412092501</v>
      </c>
      <c r="D129">
        <v>0.31343186243249299</v>
      </c>
      <c r="E129">
        <v>6.0380703688568298</v>
      </c>
      <c r="F129" s="1">
        <v>1.5596805213293901E-9</v>
      </c>
      <c r="G129">
        <v>1.13814368268023</v>
      </c>
      <c r="H129">
        <v>0.60125636577530095</v>
      </c>
      <c r="I129">
        <v>1.8929424243394599</v>
      </c>
      <c r="J129">
        <v>5.83655266068474E-2</v>
      </c>
      <c r="K129">
        <v>2.5291348425988001</v>
      </c>
      <c r="L129">
        <v>0.38128922264370302</v>
      </c>
      <c r="M129">
        <v>6.63311389989682</v>
      </c>
      <c r="N129" s="1">
        <v>3.2867798211484001E-11</v>
      </c>
      <c r="O129">
        <v>1.8568477484730499</v>
      </c>
      <c r="P129">
        <v>0.313210608732434</v>
      </c>
      <c r="Q129">
        <v>5.9284318496992503</v>
      </c>
      <c r="R129" s="1">
        <v>3.0584129465135798E-9</v>
      </c>
      <c r="T129" t="str">
        <f t="shared" si="4"/>
        <v>***</v>
      </c>
      <c r="U129" t="str">
        <f t="shared" si="5"/>
        <v>^</v>
      </c>
      <c r="V129" t="str">
        <f t="shared" si="6"/>
        <v>***</v>
      </c>
      <c r="W129" t="str">
        <f t="shared" si="7"/>
        <v>***</v>
      </c>
    </row>
    <row r="130" spans="1:23" x14ac:dyDescent="0.25">
      <c r="A130">
        <v>129</v>
      </c>
      <c r="B130" t="s">
        <v>225</v>
      </c>
      <c r="C130">
        <v>2.21382187127834</v>
      </c>
      <c r="D130">
        <v>0.28656588387611198</v>
      </c>
      <c r="E130">
        <v>7.7253504197150704</v>
      </c>
      <c r="F130" s="1">
        <v>1.11546056801405E-14</v>
      </c>
      <c r="G130">
        <v>1.90852907062523</v>
      </c>
      <c r="H130">
        <v>0.44249411326238097</v>
      </c>
      <c r="I130">
        <v>4.3131174255725</v>
      </c>
      <c r="J130" s="1">
        <v>1.6096856700913999E-5</v>
      </c>
      <c r="K130">
        <v>2.6463864608302399</v>
      </c>
      <c r="L130">
        <v>0.38278623638088</v>
      </c>
      <c r="M130">
        <v>6.9134838437530304</v>
      </c>
      <c r="N130" s="1">
        <v>4.7289355849647804E-12</v>
      </c>
      <c r="O130">
        <v>2.1809996063166999</v>
      </c>
      <c r="P130">
        <v>0.28631810410443198</v>
      </c>
      <c r="Q130">
        <v>7.6174002797992797</v>
      </c>
      <c r="R130" s="1">
        <v>2.5883572855604E-14</v>
      </c>
      <c r="T130" t="str">
        <f t="shared" si="4"/>
        <v>***</v>
      </c>
      <c r="U130" t="str">
        <f t="shared" si="5"/>
        <v>***</v>
      </c>
      <c r="V130" t="str">
        <f t="shared" si="6"/>
        <v>***</v>
      </c>
      <c r="W130" t="str">
        <f t="shared" si="7"/>
        <v>***</v>
      </c>
    </row>
    <row r="131" spans="1:23" x14ac:dyDescent="0.25">
      <c r="A131">
        <v>130</v>
      </c>
      <c r="B131" t="s">
        <v>227</v>
      </c>
      <c r="C131">
        <v>1.5075336313465899</v>
      </c>
      <c r="D131">
        <v>0.39829407027369301</v>
      </c>
      <c r="E131">
        <v>3.7849763374852001</v>
      </c>
      <c r="F131">
        <v>1.5372320430797199E-4</v>
      </c>
      <c r="G131">
        <v>1.5722449305164301</v>
      </c>
      <c r="H131">
        <v>0.529150899587706</v>
      </c>
      <c r="I131">
        <v>2.9712600540629599</v>
      </c>
      <c r="J131">
        <v>2.96580527475455E-3</v>
      </c>
      <c r="K131">
        <v>1.5940349046832101</v>
      </c>
      <c r="L131">
        <v>0.60761108976720701</v>
      </c>
      <c r="M131">
        <v>2.6234460356770799</v>
      </c>
      <c r="N131">
        <v>8.7045233251720998E-3</v>
      </c>
      <c r="O131">
        <v>1.4700279796625999</v>
      </c>
      <c r="P131">
        <v>0.39810647881674999</v>
      </c>
      <c r="Q131">
        <v>3.69254975209599</v>
      </c>
      <c r="R131">
        <v>2.2201688933807799E-4</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231</v>
      </c>
      <c r="C132">
        <v>1.9352244077751</v>
      </c>
      <c r="D132">
        <v>0.340980284137681</v>
      </c>
      <c r="E132">
        <v>5.67547303407635</v>
      </c>
      <c r="F132" s="1">
        <v>1.38305930498629E-8</v>
      </c>
      <c r="G132">
        <v>1.85841256412859</v>
      </c>
      <c r="H132">
        <v>0.480712800434068</v>
      </c>
      <c r="I132">
        <v>3.86595189986725</v>
      </c>
      <c r="J132">
        <v>1.10656747286372E-4</v>
      </c>
      <c r="K132">
        <v>2.1827096449460699</v>
      </c>
      <c r="L132">
        <v>0.48655642593899301</v>
      </c>
      <c r="M132">
        <v>4.4860360044237702</v>
      </c>
      <c r="N132" s="1">
        <v>7.2560485096286096E-6</v>
      </c>
      <c r="O132">
        <v>1.89938134902307</v>
      </c>
      <c r="P132">
        <v>0.34075614044580899</v>
      </c>
      <c r="Q132">
        <v>5.5740194337748896</v>
      </c>
      <c r="R132" s="1">
        <v>2.4892794752929099E-8</v>
      </c>
      <c r="T132" t="str">
        <f t="shared" si="8"/>
        <v>***</v>
      </c>
      <c r="U132" t="str">
        <f t="shared" si="9"/>
        <v>***</v>
      </c>
      <c r="V132" t="str">
        <f t="shared" si="10"/>
        <v>***</v>
      </c>
      <c r="W132" t="str">
        <f t="shared" si="11"/>
        <v>***</v>
      </c>
    </row>
    <row r="133" spans="1:23" x14ac:dyDescent="0.25">
      <c r="A133">
        <v>132</v>
      </c>
      <c r="B133" t="s">
        <v>232</v>
      </c>
      <c r="C133">
        <v>1.2740102665419699</v>
      </c>
      <c r="D133">
        <v>0.46533145462594999</v>
      </c>
      <c r="E133">
        <v>2.7378554659840701</v>
      </c>
      <c r="F133">
        <v>6.1841247853872301E-3</v>
      </c>
      <c r="G133">
        <v>0.95742794056038005</v>
      </c>
      <c r="H133">
        <v>0.729041484643149</v>
      </c>
      <c r="I133">
        <v>1.3132694925159401</v>
      </c>
      <c r="J133">
        <v>0.189092154660498</v>
      </c>
      <c r="K133">
        <v>1.7134820493929499</v>
      </c>
      <c r="L133">
        <v>0.60874608271776198</v>
      </c>
      <c r="M133">
        <v>2.8147730195536802</v>
      </c>
      <c r="N133">
        <v>4.8811696145245297E-3</v>
      </c>
      <c r="O133">
        <v>1.2361985632958501</v>
      </c>
      <c r="P133">
        <v>0.46514459032386501</v>
      </c>
      <c r="Q133">
        <v>2.65766514114488</v>
      </c>
      <c r="R133">
        <v>7.8684030209033098E-3</v>
      </c>
      <c r="T133" t="str">
        <f t="shared" si="8"/>
        <v>**</v>
      </c>
      <c r="U133" t="str">
        <f t="shared" si="9"/>
        <v/>
      </c>
      <c r="V133" t="str">
        <f t="shared" si="10"/>
        <v>**</v>
      </c>
      <c r="W133" t="str">
        <f t="shared" si="11"/>
        <v>**</v>
      </c>
    </row>
    <row r="134" spans="1:23" x14ac:dyDescent="0.25">
      <c r="A134">
        <v>133</v>
      </c>
      <c r="B134" t="s">
        <v>233</v>
      </c>
      <c r="C134">
        <v>1.6702100935033799</v>
      </c>
      <c r="D134">
        <v>0.39974133223390002</v>
      </c>
      <c r="E134">
        <v>4.1782271654763301</v>
      </c>
      <c r="F134" s="1">
        <v>2.9379014544097502E-5</v>
      </c>
      <c r="G134">
        <v>1.7266550021104501</v>
      </c>
      <c r="H134">
        <v>0.53163284628166796</v>
      </c>
      <c r="I134">
        <v>3.24783356443639</v>
      </c>
      <c r="J134">
        <v>1.16287270484902E-3</v>
      </c>
      <c r="K134">
        <v>1.7566961418779901</v>
      </c>
      <c r="L134">
        <v>0.60923117591071096</v>
      </c>
      <c r="M134">
        <v>2.8834639646469</v>
      </c>
      <c r="N134">
        <v>3.9332764622497102E-3</v>
      </c>
      <c r="O134">
        <v>1.6321442398933901</v>
      </c>
      <c r="P134">
        <v>0.39951674797049302</v>
      </c>
      <c r="Q134">
        <v>4.0852961688953702</v>
      </c>
      <c r="R134" s="1">
        <v>4.4020630086052102E-5</v>
      </c>
      <c r="T134" t="str">
        <f t="shared" si="8"/>
        <v>***</v>
      </c>
      <c r="U134" t="str">
        <f t="shared" si="9"/>
        <v>**</v>
      </c>
      <c r="V134" t="str">
        <f t="shared" si="10"/>
        <v>**</v>
      </c>
      <c r="W134" t="str">
        <f t="shared" si="11"/>
        <v>***</v>
      </c>
    </row>
    <row r="135" spans="1:23" x14ac:dyDescent="0.25">
      <c r="A135">
        <v>134</v>
      </c>
      <c r="B135" t="s">
        <v>234</v>
      </c>
      <c r="C135">
        <v>2.0039352032070998</v>
      </c>
      <c r="D135">
        <v>0.358606147185971</v>
      </c>
      <c r="E135">
        <v>5.5881228443300301</v>
      </c>
      <c r="F135" s="1">
        <v>2.2953725338954101E-8</v>
      </c>
      <c r="G135">
        <v>1.8091642012565201</v>
      </c>
      <c r="H135">
        <v>0.532782554998392</v>
      </c>
      <c r="I135">
        <v>3.3956896378898498</v>
      </c>
      <c r="J135">
        <v>6.8455933985930796E-4</v>
      </c>
      <c r="K135">
        <v>2.3479773729123199</v>
      </c>
      <c r="L135">
        <v>0.48877692111569498</v>
      </c>
      <c r="M135">
        <v>4.8037811759867104</v>
      </c>
      <c r="N135" s="1">
        <v>1.5569698512100799E-6</v>
      </c>
      <c r="O135">
        <v>1.96302855310692</v>
      </c>
      <c r="P135">
        <v>0.35835223617610701</v>
      </c>
      <c r="Q135">
        <v>5.4779302455426002</v>
      </c>
      <c r="R135" s="1">
        <v>4.30329698139997E-8</v>
      </c>
      <c r="T135" t="str">
        <f t="shared" si="8"/>
        <v>***</v>
      </c>
      <c r="U135" t="str">
        <f t="shared" si="9"/>
        <v>***</v>
      </c>
      <c r="V135" t="str">
        <f t="shared" si="10"/>
        <v>***</v>
      </c>
      <c r="W135" t="str">
        <f t="shared" si="11"/>
        <v>***</v>
      </c>
    </row>
    <row r="136" spans="1:23" x14ac:dyDescent="0.25">
      <c r="A136">
        <v>135</v>
      </c>
      <c r="B136" t="s">
        <v>235</v>
      </c>
      <c r="C136">
        <v>0.93511854856467902</v>
      </c>
      <c r="D136">
        <v>0.592454620820688</v>
      </c>
      <c r="E136">
        <v>1.5783800407688999</v>
      </c>
      <c r="F136">
        <v>0.114478327710846</v>
      </c>
      <c r="G136">
        <v>1.16274297588089</v>
      </c>
      <c r="H136">
        <v>0.73118718687362605</v>
      </c>
      <c r="I136">
        <v>1.5902124609875701</v>
      </c>
      <c r="J136">
        <v>0.111786922633338</v>
      </c>
      <c r="K136">
        <v>0.75319450338831195</v>
      </c>
      <c r="L136">
        <v>1.0192324433976101</v>
      </c>
      <c r="M136">
        <v>0.73898207250697501</v>
      </c>
      <c r="N136">
        <v>0.45991788349728402</v>
      </c>
      <c r="O136">
        <v>0.89620411741751504</v>
      </c>
      <c r="P136">
        <v>0.59230853550421603</v>
      </c>
      <c r="Q136">
        <v>1.5130697325754401</v>
      </c>
      <c r="R136">
        <v>0.130261946916233</v>
      </c>
      <c r="T136" t="str">
        <f t="shared" si="8"/>
        <v/>
      </c>
      <c r="U136" t="str">
        <f t="shared" si="9"/>
        <v/>
      </c>
      <c r="V136" t="str">
        <f t="shared" si="10"/>
        <v/>
      </c>
      <c r="W136" t="str">
        <f t="shared" si="11"/>
        <v/>
      </c>
    </row>
    <row r="137" spans="1:23" x14ac:dyDescent="0.25">
      <c r="A137">
        <v>136</v>
      </c>
      <c r="B137" t="s">
        <v>236</v>
      </c>
      <c r="C137">
        <v>1.26359696356351</v>
      </c>
      <c r="D137">
        <v>0.517659442283397</v>
      </c>
      <c r="E137">
        <v>2.4409811941027799</v>
      </c>
      <c r="F137">
        <v>1.46474175066013E-2</v>
      </c>
      <c r="G137">
        <v>1.215216083339</v>
      </c>
      <c r="H137">
        <v>0.73167701916727301</v>
      </c>
      <c r="I137">
        <v>1.66086408552512</v>
      </c>
      <c r="J137">
        <v>9.6740746715133594E-2</v>
      </c>
      <c r="K137">
        <v>1.4745374019917701</v>
      </c>
      <c r="L137">
        <v>0.73454272145939004</v>
      </c>
      <c r="M137">
        <v>2.0074222491268601</v>
      </c>
      <c r="N137">
        <v>4.4704721740437499E-2</v>
      </c>
      <c r="O137">
        <v>1.2247017215774101</v>
      </c>
      <c r="P137">
        <v>0.51748470637269905</v>
      </c>
      <c r="Q137">
        <v>2.36664331620916</v>
      </c>
      <c r="R137">
        <v>1.7950222944036E-2</v>
      </c>
      <c r="T137" t="str">
        <f t="shared" si="8"/>
        <v>*</v>
      </c>
      <c r="U137" t="str">
        <f t="shared" si="9"/>
        <v>^</v>
      </c>
      <c r="V137" t="str">
        <f t="shared" si="10"/>
        <v>*</v>
      </c>
      <c r="W137" t="str">
        <f t="shared" si="11"/>
        <v>*</v>
      </c>
    </row>
    <row r="138" spans="1:23" x14ac:dyDescent="0.25">
      <c r="A138">
        <v>137</v>
      </c>
      <c r="B138" t="s">
        <v>237</v>
      </c>
      <c r="C138">
        <v>1.00125923673221</v>
      </c>
      <c r="D138">
        <v>0.59286027726763801</v>
      </c>
      <c r="E138">
        <v>1.6888620727750501</v>
      </c>
      <c r="F138">
        <v>9.1245865005531904E-2</v>
      </c>
      <c r="G138">
        <v>1.2681860284583799</v>
      </c>
      <c r="H138">
        <v>0.73219376438512196</v>
      </c>
      <c r="I138">
        <v>1.7320360950128699</v>
      </c>
      <c r="J138">
        <v>8.3267136004311307E-2</v>
      </c>
      <c r="K138">
        <v>0.78321530484815405</v>
      </c>
      <c r="L138">
        <v>1.01953801789132</v>
      </c>
      <c r="M138">
        <v>0.76820608069923302</v>
      </c>
      <c r="N138">
        <v>0.44236476151717702</v>
      </c>
      <c r="O138">
        <v>0.96299598081469795</v>
      </c>
      <c r="P138">
        <v>0.59271165840177498</v>
      </c>
      <c r="Q138">
        <v>1.6247292712469701</v>
      </c>
      <c r="R138">
        <v>0.104220257465568</v>
      </c>
      <c r="T138" t="str">
        <f t="shared" si="8"/>
        <v>^</v>
      </c>
      <c r="U138" t="str">
        <f t="shared" si="9"/>
        <v>^</v>
      </c>
      <c r="V138" t="str">
        <f t="shared" si="10"/>
        <v/>
      </c>
      <c r="W138" t="str">
        <f t="shared" si="11"/>
        <v/>
      </c>
    </row>
    <row r="139" spans="1:23" x14ac:dyDescent="0.25">
      <c r="A139">
        <v>138</v>
      </c>
      <c r="B139" t="s">
        <v>396</v>
      </c>
      <c r="C139">
        <v>1.0214528033621599</v>
      </c>
      <c r="D139">
        <v>0.59305217009752798</v>
      </c>
      <c r="E139">
        <v>1.72236584716347</v>
      </c>
      <c r="F139">
        <v>8.5003266384763104E-2</v>
      </c>
      <c r="G139">
        <v>1.3036407565610799</v>
      </c>
      <c r="H139">
        <v>0.73279680957326099</v>
      </c>
      <c r="I139">
        <v>1.7789934938721199</v>
      </c>
      <c r="J139">
        <v>7.52408286281636E-2</v>
      </c>
      <c r="K139">
        <v>0.79337819746912197</v>
      </c>
      <c r="L139">
        <v>1.0196515538078199</v>
      </c>
      <c r="M139">
        <v>0.778087567764013</v>
      </c>
      <c r="N139">
        <v>0.43651739133898199</v>
      </c>
      <c r="O139">
        <v>0.98222246860140505</v>
      </c>
      <c r="P139">
        <v>0.59289960033846001</v>
      </c>
      <c r="Q139">
        <v>1.65664214993685</v>
      </c>
      <c r="R139">
        <v>9.7591845299725699E-2</v>
      </c>
      <c r="T139" t="str">
        <f t="shared" si="8"/>
        <v>^</v>
      </c>
      <c r="U139" t="str">
        <f t="shared" si="9"/>
        <v>^</v>
      </c>
      <c r="V139" t="str">
        <f t="shared" si="10"/>
        <v/>
      </c>
      <c r="W139" t="str">
        <f t="shared" si="11"/>
        <v>^</v>
      </c>
    </row>
    <row r="140" spans="1:23" x14ac:dyDescent="0.25">
      <c r="A140">
        <v>139</v>
      </c>
      <c r="B140" t="s">
        <v>397</v>
      </c>
      <c r="C140">
        <v>1.34546984004806</v>
      </c>
      <c r="D140">
        <v>0.51839436091406699</v>
      </c>
      <c r="E140">
        <v>2.5954561652168402</v>
      </c>
      <c r="F140">
        <v>9.4465451785876696E-3</v>
      </c>
      <c r="G140">
        <v>1.77846268570119</v>
      </c>
      <c r="H140">
        <v>0.60971928961903399</v>
      </c>
      <c r="I140">
        <v>2.9168548805671</v>
      </c>
      <c r="J140">
        <v>3.5358023867043502E-3</v>
      </c>
      <c r="K140">
        <v>0.80394568145615697</v>
      </c>
      <c r="L140">
        <v>1.0197444791507799</v>
      </c>
      <c r="M140">
        <v>0.78837953810317896</v>
      </c>
      <c r="N140">
        <v>0.43047473591788499</v>
      </c>
      <c r="O140">
        <v>1.3032223698683301</v>
      </c>
      <c r="P140">
        <v>0.51821668866934401</v>
      </c>
      <c r="Q140">
        <v>2.51482130615031</v>
      </c>
      <c r="R140">
        <v>1.1909272890281E-2</v>
      </c>
      <c r="T140" t="str">
        <f t="shared" si="8"/>
        <v>**</v>
      </c>
      <c r="U140" t="str">
        <f t="shared" si="9"/>
        <v>**</v>
      </c>
      <c r="V140" t="str">
        <f t="shared" si="10"/>
        <v/>
      </c>
      <c r="W140" t="str">
        <f t="shared" si="11"/>
        <v>*</v>
      </c>
    </row>
    <row r="141" spans="1:23" x14ac:dyDescent="0.25">
      <c r="A141">
        <v>140</v>
      </c>
      <c r="B141" t="s">
        <v>398</v>
      </c>
      <c r="C141">
        <v>1.3840446498488901</v>
      </c>
      <c r="D141">
        <v>0.51871336910505095</v>
      </c>
      <c r="E141">
        <v>2.6682262927535798</v>
      </c>
      <c r="F141">
        <v>7.6252880129393198E-3</v>
      </c>
      <c r="G141">
        <v>1.4268519531978701</v>
      </c>
      <c r="H141">
        <v>0.73452535283481701</v>
      </c>
      <c r="I141">
        <v>1.94254963112042</v>
      </c>
      <c r="J141">
        <v>5.2070597743576801E-2</v>
      </c>
      <c r="K141">
        <v>1.5267351051783999</v>
      </c>
      <c r="L141">
        <v>0.73528421936696597</v>
      </c>
      <c r="M141">
        <v>2.0763876946697102</v>
      </c>
      <c r="N141">
        <v>3.7858108422903297E-2</v>
      </c>
      <c r="O141">
        <v>1.34834800646966</v>
      </c>
      <c r="P141">
        <v>0.51854764399686004</v>
      </c>
      <c r="Q141">
        <v>2.6002393841323301</v>
      </c>
      <c r="R141">
        <v>9.3158749762298192E-3</v>
      </c>
      <c r="T141" t="str">
        <f t="shared" si="8"/>
        <v>**</v>
      </c>
      <c r="U141" t="str">
        <f t="shared" si="9"/>
        <v>^</v>
      </c>
      <c r="V141" t="str">
        <f t="shared" si="10"/>
        <v>*</v>
      </c>
      <c r="W141" t="str">
        <f t="shared" si="11"/>
        <v>**</v>
      </c>
    </row>
    <row r="142" spans="1:23" x14ac:dyDescent="0.25">
      <c r="A142">
        <v>141</v>
      </c>
      <c r="B142" t="s">
        <v>399</v>
      </c>
      <c r="C142">
        <v>1.1195591947255401</v>
      </c>
      <c r="D142">
        <v>0.59385190191421</v>
      </c>
      <c r="E142">
        <v>1.8852498259528601</v>
      </c>
      <c r="F142">
        <v>5.9396116668808299E-2</v>
      </c>
      <c r="G142">
        <v>1.9004303407180601</v>
      </c>
      <c r="H142">
        <v>0.61203012216275698</v>
      </c>
      <c r="I142">
        <v>3.1051255026507998</v>
      </c>
      <c r="J142">
        <v>1.9019830361751101E-3</v>
      </c>
      <c r="K142">
        <v>-12.482332571605101</v>
      </c>
      <c r="L142">
        <v>470.79613984765302</v>
      </c>
      <c r="M142">
        <v>-2.65132432386644E-2</v>
      </c>
      <c r="N142">
        <v>0.97884797073586904</v>
      </c>
      <c r="O142">
        <v>1.0822248439220301</v>
      </c>
      <c r="P142">
        <v>0.59370261104037803</v>
      </c>
      <c r="Q142">
        <v>1.8228399602716601</v>
      </c>
      <c r="R142">
        <v>6.8327633508861202E-2</v>
      </c>
      <c r="T142" t="str">
        <f t="shared" si="8"/>
        <v>^</v>
      </c>
      <c r="U142" t="str">
        <f t="shared" si="9"/>
        <v>**</v>
      </c>
      <c r="V142" t="str">
        <f t="shared" si="10"/>
        <v/>
      </c>
      <c r="W142" t="str">
        <f t="shared" si="11"/>
        <v>^</v>
      </c>
    </row>
    <row r="143" spans="1:23" x14ac:dyDescent="0.25">
      <c r="A143">
        <v>142</v>
      </c>
      <c r="B143" t="s">
        <v>400</v>
      </c>
      <c r="C143">
        <v>1.4570014304261301</v>
      </c>
      <c r="D143">
        <v>0.51937125203620405</v>
      </c>
      <c r="E143">
        <v>2.80531782364528</v>
      </c>
      <c r="F143">
        <v>5.0266987632558201E-3</v>
      </c>
      <c r="G143">
        <v>0.85104480613064304</v>
      </c>
      <c r="H143">
        <v>1.0206303829347401</v>
      </c>
      <c r="I143">
        <v>0.83384231976666701</v>
      </c>
      <c r="J143">
        <v>0.40436984415287403</v>
      </c>
      <c r="K143">
        <v>1.9765476379054601</v>
      </c>
      <c r="L143">
        <v>0.61229467267552795</v>
      </c>
      <c r="M143">
        <v>3.2280987016734901</v>
      </c>
      <c r="N143">
        <v>1.24615968569033E-3</v>
      </c>
      <c r="O143">
        <v>1.41949230999543</v>
      </c>
      <c r="P143">
        <v>0.51918970026759903</v>
      </c>
      <c r="Q143">
        <v>2.7340532935530102</v>
      </c>
      <c r="R143">
        <v>6.2559917894096304E-3</v>
      </c>
      <c r="T143" t="str">
        <f t="shared" si="8"/>
        <v>**</v>
      </c>
      <c r="U143" t="str">
        <f t="shared" si="9"/>
        <v/>
      </c>
      <c r="V143" t="str">
        <f t="shared" si="10"/>
        <v>**</v>
      </c>
      <c r="W143" t="str">
        <f t="shared" si="11"/>
        <v>**</v>
      </c>
    </row>
    <row r="144" spans="1:23" x14ac:dyDescent="0.25">
      <c r="A144">
        <v>143</v>
      </c>
      <c r="B144" t="s">
        <v>401</v>
      </c>
      <c r="C144">
        <v>0.79008734491361399</v>
      </c>
      <c r="D144">
        <v>0.72100046294474096</v>
      </c>
      <c r="E144">
        <v>1.0958208566007099</v>
      </c>
      <c r="F144">
        <v>0.27315717929475503</v>
      </c>
      <c r="G144">
        <v>0.87512481779876905</v>
      </c>
      <c r="H144">
        <v>1.02098924826308</v>
      </c>
      <c r="I144">
        <v>0.85713421496606301</v>
      </c>
      <c r="J144">
        <v>0.39137071390892098</v>
      </c>
      <c r="K144">
        <v>0.91092171787805098</v>
      </c>
      <c r="L144">
        <v>1.0205499564398399</v>
      </c>
      <c r="M144">
        <v>0.89257925310759001</v>
      </c>
      <c r="N144">
        <v>0.372082533637837</v>
      </c>
      <c r="O144">
        <v>0.75283385067791997</v>
      </c>
      <c r="P144">
        <v>0.72087308009028495</v>
      </c>
      <c r="Q144">
        <v>1.0443361965793401</v>
      </c>
      <c r="R144">
        <v>0.296329871677804</v>
      </c>
      <c r="T144" t="str">
        <f t="shared" si="8"/>
        <v/>
      </c>
      <c r="U144" t="str">
        <f t="shared" si="9"/>
        <v/>
      </c>
      <c r="V144" t="str">
        <f t="shared" si="10"/>
        <v/>
      </c>
      <c r="W144" t="str">
        <f t="shared" si="11"/>
        <v/>
      </c>
    </row>
    <row r="145" spans="1:23" x14ac:dyDescent="0.25">
      <c r="A145">
        <v>144</v>
      </c>
      <c r="B145" t="s">
        <v>402</v>
      </c>
      <c r="C145">
        <v>1.7592904592942999</v>
      </c>
      <c r="D145">
        <v>0.46962454397825498</v>
      </c>
      <c r="E145">
        <v>3.7461637852040299</v>
      </c>
      <c r="F145">
        <v>1.7955938159991701E-4</v>
      </c>
      <c r="G145">
        <v>2.0622728958794601</v>
      </c>
      <c r="H145">
        <v>0.61491096907416898</v>
      </c>
      <c r="I145">
        <v>3.35377477325618</v>
      </c>
      <c r="J145">
        <v>7.9717221184631899E-4</v>
      </c>
      <c r="K145">
        <v>1.6344680464655199</v>
      </c>
      <c r="L145">
        <v>0.73649416809982504</v>
      </c>
      <c r="M145">
        <v>2.2192545674631701</v>
      </c>
      <c r="N145">
        <v>2.6469410600200801E-2</v>
      </c>
      <c r="O145">
        <v>1.72131355511092</v>
      </c>
      <c r="P145">
        <v>0.469409308035661</v>
      </c>
      <c r="Q145">
        <v>3.6669778925222301</v>
      </c>
      <c r="R145">
        <v>2.4543400515378299E-4</v>
      </c>
      <c r="T145" t="str">
        <f t="shared" si="8"/>
        <v>***</v>
      </c>
      <c r="U145" t="str">
        <f t="shared" si="9"/>
        <v>***</v>
      </c>
      <c r="V145" t="str">
        <f t="shared" si="10"/>
        <v>*</v>
      </c>
      <c r="W145" t="str">
        <f t="shared" si="11"/>
        <v>***</v>
      </c>
    </row>
    <row r="146" spans="1:23" x14ac:dyDescent="0.25">
      <c r="A146">
        <v>145</v>
      </c>
      <c r="B146" t="s">
        <v>403</v>
      </c>
      <c r="C146">
        <v>1.2729277510993899</v>
      </c>
      <c r="D146">
        <v>0.59511263746640997</v>
      </c>
      <c r="E146">
        <v>2.13896945041978</v>
      </c>
      <c r="F146">
        <v>3.2438142608824799E-2</v>
      </c>
      <c r="G146">
        <v>1.0048403152644001</v>
      </c>
      <c r="H146">
        <v>1.0226706094818201</v>
      </c>
      <c r="I146">
        <v>0.98256496857140196</v>
      </c>
      <c r="J146">
        <v>0.32582159283559697</v>
      </c>
      <c r="K146">
        <v>1.65039288128303</v>
      </c>
      <c r="L146">
        <v>0.73677622086189098</v>
      </c>
      <c r="M146">
        <v>2.2400192006093498</v>
      </c>
      <c r="N146">
        <v>2.5089676384938999E-2</v>
      </c>
      <c r="O146">
        <v>1.2347947203533001</v>
      </c>
      <c r="P146">
        <v>0.59493937328081803</v>
      </c>
      <c r="Q146">
        <v>2.0754967242190898</v>
      </c>
      <c r="R146">
        <v>3.7940522148101501E-2</v>
      </c>
      <c r="T146" t="str">
        <f t="shared" si="8"/>
        <v>*</v>
      </c>
      <c r="U146" t="str">
        <f t="shared" si="9"/>
        <v/>
      </c>
      <c r="V146" t="str">
        <f t="shared" si="10"/>
        <v>*</v>
      </c>
      <c r="W146" t="str">
        <f t="shared" si="11"/>
        <v>*</v>
      </c>
    </row>
    <row r="147" spans="1:23" x14ac:dyDescent="0.25">
      <c r="A147">
        <v>146</v>
      </c>
      <c r="B147" t="s">
        <v>404</v>
      </c>
      <c r="C147">
        <v>1.3135650351735699</v>
      </c>
      <c r="D147">
        <v>0.59547194702106498</v>
      </c>
      <c r="E147">
        <v>2.2059226160776602</v>
      </c>
      <c r="F147">
        <v>2.7389418403251899E-2</v>
      </c>
      <c r="G147">
        <v>1.7675014900683099</v>
      </c>
      <c r="H147">
        <v>0.74012749457012295</v>
      </c>
      <c r="I147">
        <v>2.38810408076368</v>
      </c>
      <c r="J147">
        <v>1.6935544836452699E-2</v>
      </c>
      <c r="K147">
        <v>0.98220178672382397</v>
      </c>
      <c r="L147">
        <v>1.0212847766854201</v>
      </c>
      <c r="M147">
        <v>0.96173154554556095</v>
      </c>
      <c r="N147">
        <v>0.33618447200458701</v>
      </c>
      <c r="O147">
        <v>1.27618625811763</v>
      </c>
      <c r="P147">
        <v>0.59528632361167699</v>
      </c>
      <c r="Q147">
        <v>2.1438192135422298</v>
      </c>
      <c r="R147">
        <v>3.20473752234154E-2</v>
      </c>
      <c r="T147" t="str">
        <f t="shared" si="8"/>
        <v>*</v>
      </c>
      <c r="U147" t="str">
        <f t="shared" si="9"/>
        <v>*</v>
      </c>
      <c r="V147" t="str">
        <f t="shared" si="10"/>
        <v/>
      </c>
      <c r="W147" t="str">
        <f t="shared" si="11"/>
        <v>*</v>
      </c>
    </row>
    <row r="148" spans="1:23" x14ac:dyDescent="0.25">
      <c r="A148">
        <v>147</v>
      </c>
      <c r="B148" t="s">
        <v>405</v>
      </c>
      <c r="C148">
        <v>1.3602197753285901</v>
      </c>
      <c r="D148">
        <v>0.59577376659736803</v>
      </c>
      <c r="E148">
        <v>2.28311458407642</v>
      </c>
      <c r="F148">
        <v>2.2423619712541198E-2</v>
      </c>
      <c r="G148">
        <v>1.84532908444515</v>
      </c>
      <c r="H148">
        <v>0.74130148326584799</v>
      </c>
      <c r="I148">
        <v>2.4893098504476798</v>
      </c>
      <c r="J148">
        <v>1.27991363926715E-2</v>
      </c>
      <c r="K148">
        <v>1.00638277707424</v>
      </c>
      <c r="L148">
        <v>1.0214635069517899</v>
      </c>
      <c r="M148">
        <v>0.98523615403299203</v>
      </c>
      <c r="N148">
        <v>0.32450808558843097</v>
      </c>
      <c r="O148">
        <v>1.3207747063852799</v>
      </c>
      <c r="P148">
        <v>0.59559181017045304</v>
      </c>
      <c r="Q148">
        <v>2.2175837273640302</v>
      </c>
      <c r="R148">
        <v>2.6583228429197501E-2</v>
      </c>
      <c r="T148" t="str">
        <f t="shared" si="8"/>
        <v>*</v>
      </c>
      <c r="U148" t="str">
        <f t="shared" si="9"/>
        <v>*</v>
      </c>
      <c r="V148" t="str">
        <f t="shared" si="10"/>
        <v/>
      </c>
      <c r="W148" t="str">
        <f t="shared" si="11"/>
        <v>*</v>
      </c>
    </row>
    <row r="149" spans="1:23" x14ac:dyDescent="0.25">
      <c r="A149">
        <v>148</v>
      </c>
      <c r="B149" t="s">
        <v>406</v>
      </c>
      <c r="C149">
        <v>0.26591191664247898</v>
      </c>
      <c r="D149">
        <v>1.0106318006716299</v>
      </c>
      <c r="E149">
        <v>0.26311453534884099</v>
      </c>
      <c r="F149">
        <v>0.79246230096867198</v>
      </c>
      <c r="G149">
        <v>-13.813347147588001</v>
      </c>
      <c r="H149">
        <v>1072.4424441655599</v>
      </c>
      <c r="I149">
        <v>-1.2880268981087999E-2</v>
      </c>
      <c r="J149">
        <v>0.98972331639436595</v>
      </c>
      <c r="K149">
        <v>1.01743723936583</v>
      </c>
      <c r="L149">
        <v>1.02163296627908</v>
      </c>
      <c r="M149">
        <v>0.99589311714507101</v>
      </c>
      <c r="N149">
        <v>0.31930207988730402</v>
      </c>
      <c r="O149">
        <v>0.231639874316556</v>
      </c>
      <c r="P149">
        <v>1.0105392663963499</v>
      </c>
      <c r="Q149">
        <v>0.22922402129172101</v>
      </c>
      <c r="R149">
        <v>0.81869480328663702</v>
      </c>
      <c r="T149" t="str">
        <f t="shared" si="8"/>
        <v/>
      </c>
      <c r="U149" t="str">
        <f t="shared" si="9"/>
        <v/>
      </c>
      <c r="V149" t="str">
        <f t="shared" si="10"/>
        <v/>
      </c>
      <c r="W149" t="str">
        <f t="shared" si="11"/>
        <v/>
      </c>
    </row>
    <row r="150" spans="1:23" x14ac:dyDescent="0.25">
      <c r="A150">
        <v>149</v>
      </c>
      <c r="B150" t="s">
        <v>407</v>
      </c>
      <c r="C150">
        <v>0.26954500622045902</v>
      </c>
      <c r="D150">
        <v>1.0106673022180701</v>
      </c>
      <c r="E150">
        <v>0.26670003633134098</v>
      </c>
      <c r="F150">
        <v>0.78970012594177397</v>
      </c>
      <c r="G150">
        <v>1.17533754621614</v>
      </c>
      <c r="H150">
        <v>1.0249811396506201</v>
      </c>
      <c r="I150">
        <v>1.1466918763176199</v>
      </c>
      <c r="J150">
        <v>0.251508989123291</v>
      </c>
      <c r="K150">
        <v>-12.4797985790046</v>
      </c>
      <c r="L150">
        <v>515.12188560814798</v>
      </c>
      <c r="M150">
        <v>-2.42268847969274E-2</v>
      </c>
      <c r="N150">
        <v>0.98067163345419095</v>
      </c>
      <c r="O150">
        <v>0.240981573328546</v>
      </c>
      <c r="P150">
        <v>1.0106116540257899</v>
      </c>
      <c r="Q150">
        <v>0.23845121156934199</v>
      </c>
      <c r="R150">
        <v>0.81153115156045796</v>
      </c>
      <c r="T150" t="str">
        <f t="shared" si="8"/>
        <v/>
      </c>
      <c r="U150" t="str">
        <f t="shared" si="9"/>
        <v/>
      </c>
      <c r="V150" t="str">
        <f t="shared" si="10"/>
        <v/>
      </c>
      <c r="W150" t="str">
        <f t="shared" si="11"/>
        <v/>
      </c>
    </row>
    <row r="151" spans="1:23" x14ac:dyDescent="0.25">
      <c r="A151">
        <v>150</v>
      </c>
      <c r="B151" t="s">
        <v>408</v>
      </c>
      <c r="C151">
        <v>-12.744915560595601</v>
      </c>
      <c r="D151">
        <v>406.42827593944401</v>
      </c>
      <c r="E151">
        <v>-3.1358338765028602E-2</v>
      </c>
      <c r="F151">
        <v>0.97498376564733902</v>
      </c>
      <c r="G151">
        <v>-13.805322120193001</v>
      </c>
      <c r="H151">
        <v>1087.18541854655</v>
      </c>
      <c r="I151">
        <v>-1.2698222294637899E-2</v>
      </c>
      <c r="J151">
        <v>0.98986855675603702</v>
      </c>
      <c r="K151">
        <v>-12.4797985790046</v>
      </c>
      <c r="L151">
        <v>515.12188560814695</v>
      </c>
      <c r="M151">
        <v>-2.42268847969274E-2</v>
      </c>
      <c r="N151">
        <v>0.98067163345419095</v>
      </c>
      <c r="O151">
        <v>-12.774098374974599</v>
      </c>
      <c r="P151">
        <v>406.53633298238901</v>
      </c>
      <c r="Q151">
        <v>-3.1421787768051698E-2</v>
      </c>
      <c r="R151">
        <v>0.97493316560260401</v>
      </c>
      <c r="T151" t="str">
        <f t="shared" si="8"/>
        <v/>
      </c>
      <c r="U151" t="str">
        <f t="shared" si="9"/>
        <v/>
      </c>
      <c r="V151" t="str">
        <f t="shared" si="10"/>
        <v/>
      </c>
      <c r="W151" t="str">
        <f t="shared" si="11"/>
        <v/>
      </c>
    </row>
    <row r="152" spans="1:23" x14ac:dyDescent="0.25">
      <c r="A152">
        <v>151</v>
      </c>
      <c r="B152" t="s">
        <v>409</v>
      </c>
      <c r="C152">
        <v>0.28230512705830801</v>
      </c>
      <c r="D152">
        <v>1.01074308729095</v>
      </c>
      <c r="E152">
        <v>0.279304534068055</v>
      </c>
      <c r="F152">
        <v>0.78001112701489095</v>
      </c>
      <c r="G152">
        <v>-13.805322120193001</v>
      </c>
      <c r="H152">
        <v>1087.1854185465399</v>
      </c>
      <c r="I152">
        <v>-1.2698222294638E-2</v>
      </c>
      <c r="J152">
        <v>0.98986855675603702</v>
      </c>
      <c r="K152">
        <v>1.02907331671324</v>
      </c>
      <c r="L152">
        <v>1.0218033089010801</v>
      </c>
      <c r="M152">
        <v>1.00711487988816</v>
      </c>
      <c r="N152">
        <v>0.31387957140176698</v>
      </c>
      <c r="O152">
        <v>0.25358793189658901</v>
      </c>
      <c r="P152">
        <v>1.0106862568658601</v>
      </c>
      <c r="Q152">
        <v>0.25090667867886601</v>
      </c>
      <c r="R152">
        <v>0.80188626071629499</v>
      </c>
      <c r="T152" t="str">
        <f t="shared" si="8"/>
        <v/>
      </c>
      <c r="U152" t="str">
        <f t="shared" si="9"/>
        <v/>
      </c>
      <c r="V152" t="str">
        <f t="shared" si="10"/>
        <v/>
      </c>
      <c r="W152" t="str">
        <f t="shared" si="11"/>
        <v/>
      </c>
    </row>
    <row r="153" spans="1:23" x14ac:dyDescent="0.25">
      <c r="A153">
        <v>152</v>
      </c>
      <c r="B153" t="s">
        <v>410</v>
      </c>
      <c r="C153">
        <v>0.99945091926376495</v>
      </c>
      <c r="D153">
        <v>0.72265822419334802</v>
      </c>
      <c r="E153">
        <v>1.38302019655195</v>
      </c>
      <c r="F153">
        <v>0.16665867324890299</v>
      </c>
      <c r="G153">
        <v>1.94029038379764</v>
      </c>
      <c r="H153">
        <v>0.74371347984235703</v>
      </c>
      <c r="I153">
        <v>2.6089218985366802</v>
      </c>
      <c r="J153">
        <v>9.08279699061567E-3</v>
      </c>
      <c r="K153">
        <v>-12.4782945121284</v>
      </c>
      <c r="L153">
        <v>519.57434736641301</v>
      </c>
      <c r="M153">
        <v>-2.4016379129142201E-2</v>
      </c>
      <c r="N153">
        <v>0.98083954381947602</v>
      </c>
      <c r="O153">
        <v>0.97028971515002005</v>
      </c>
      <c r="P153">
        <v>0.72257072564351099</v>
      </c>
      <c r="Q153">
        <v>1.34283009360211</v>
      </c>
      <c r="R153">
        <v>0.179326996550978</v>
      </c>
      <c r="T153" t="str">
        <f t="shared" si="8"/>
        <v/>
      </c>
      <c r="U153" t="str">
        <f t="shared" si="9"/>
        <v>**</v>
      </c>
      <c r="V153" t="str">
        <f t="shared" si="10"/>
        <v/>
      </c>
      <c r="W153" t="str">
        <f t="shared" si="11"/>
        <v/>
      </c>
    </row>
    <row r="154" spans="1:23" x14ac:dyDescent="0.25">
      <c r="A154">
        <v>153</v>
      </c>
      <c r="B154" t="s">
        <v>411</v>
      </c>
      <c r="C154">
        <v>0.31640800598053198</v>
      </c>
      <c r="D154">
        <v>1.0109964442919099</v>
      </c>
      <c r="E154">
        <v>0.31296648743620398</v>
      </c>
      <c r="F154">
        <v>0.75430612319897405</v>
      </c>
      <c r="G154">
        <v>-13.795711618621</v>
      </c>
      <c r="H154">
        <v>1118.78666789355</v>
      </c>
      <c r="I154">
        <v>-1.2330958184007999E-2</v>
      </c>
      <c r="J154">
        <v>0.99016156817211398</v>
      </c>
      <c r="K154">
        <v>1.04819834634251</v>
      </c>
      <c r="L154">
        <v>1.0220092076173599</v>
      </c>
      <c r="M154">
        <v>1.0256251494898001</v>
      </c>
      <c r="N154">
        <v>0.30506830824975101</v>
      </c>
      <c r="O154">
        <v>0.28710962457553102</v>
      </c>
      <c r="P154">
        <v>1.0109362953274601</v>
      </c>
      <c r="Q154">
        <v>0.28400367649529601</v>
      </c>
      <c r="R154">
        <v>0.77640756317057902</v>
      </c>
      <c r="T154" t="str">
        <f t="shared" si="8"/>
        <v/>
      </c>
      <c r="U154" t="str">
        <f t="shared" si="9"/>
        <v/>
      </c>
      <c r="V154" t="str">
        <f t="shared" si="10"/>
        <v/>
      </c>
      <c r="W154" t="str">
        <f t="shared" si="11"/>
        <v/>
      </c>
    </row>
    <row r="155" spans="1:23" x14ac:dyDescent="0.25">
      <c r="A155">
        <v>154</v>
      </c>
      <c r="B155" t="s">
        <v>412</v>
      </c>
      <c r="C155">
        <v>2.1909123079150401</v>
      </c>
      <c r="D155">
        <v>0.43619232068608799</v>
      </c>
      <c r="E155">
        <v>5.0228126539893001</v>
      </c>
      <c r="F155" s="1">
        <v>5.0920209503484303E-7</v>
      </c>
      <c r="G155">
        <v>1.2812504675396299</v>
      </c>
      <c r="H155">
        <v>1.0269875221049001</v>
      </c>
      <c r="I155">
        <v>1.2475813385868599</v>
      </c>
      <c r="J155">
        <v>0.21218441601114499</v>
      </c>
      <c r="K155">
        <v>2.76896974696957</v>
      </c>
      <c r="L155">
        <v>0.49702273011649101</v>
      </c>
      <c r="M155">
        <v>5.5711129072921697</v>
      </c>
      <c r="N155" s="1">
        <v>2.53117218533696E-8</v>
      </c>
      <c r="O155">
        <v>2.15944475562842</v>
      </c>
      <c r="P155">
        <v>0.43603523967318403</v>
      </c>
      <c r="Q155">
        <v>4.9524546622583898</v>
      </c>
      <c r="R155" s="1">
        <v>7.3283133851601804E-7</v>
      </c>
      <c r="T155" t="str">
        <f t="shared" si="8"/>
        <v>***</v>
      </c>
      <c r="U155" t="str">
        <f t="shared" si="9"/>
        <v/>
      </c>
      <c r="V155" t="str">
        <f t="shared" si="10"/>
        <v>***</v>
      </c>
      <c r="W155" t="str">
        <f t="shared" si="11"/>
        <v>***</v>
      </c>
    </row>
    <row r="156" spans="1:23" x14ac:dyDescent="0.25">
      <c r="A156">
        <v>155</v>
      </c>
      <c r="B156" t="s">
        <v>413</v>
      </c>
      <c r="C156">
        <v>1.5499999414230199</v>
      </c>
      <c r="D156">
        <v>0.59791122078671699</v>
      </c>
      <c r="E156">
        <v>2.5923580082400401</v>
      </c>
      <c r="F156">
        <v>9.5320520415363499E-3</v>
      </c>
      <c r="G156">
        <v>-13.787216170586399</v>
      </c>
      <c r="H156">
        <v>1137.2918518556401</v>
      </c>
      <c r="I156">
        <v>-1.21228479286919E-2</v>
      </c>
      <c r="J156">
        <v>0.99032760372009099</v>
      </c>
      <c r="K156">
        <v>2.3341061584829399</v>
      </c>
      <c r="L156">
        <v>0.61821364416164704</v>
      </c>
      <c r="M156">
        <v>3.7755655840436702</v>
      </c>
      <c r="N156">
        <v>1.5964501178177001E-4</v>
      </c>
      <c r="O156">
        <v>1.5204299298263499</v>
      </c>
      <c r="P156">
        <v>0.59775183227929995</v>
      </c>
      <c r="Q156">
        <v>2.54358054249498</v>
      </c>
      <c r="R156">
        <v>1.09722757588409E-2</v>
      </c>
      <c r="T156" t="str">
        <f t="shared" si="8"/>
        <v>**</v>
      </c>
      <c r="U156" t="str">
        <f t="shared" si="9"/>
        <v/>
      </c>
      <c r="V156" t="str">
        <f t="shared" si="10"/>
        <v>***</v>
      </c>
      <c r="W156" t="str">
        <f t="shared" si="11"/>
        <v>*</v>
      </c>
    </row>
    <row r="157" spans="1:23" x14ac:dyDescent="0.25">
      <c r="A157">
        <v>156</v>
      </c>
      <c r="B157" t="s">
        <v>414</v>
      </c>
      <c r="C157">
        <v>0.46833583223893099</v>
      </c>
      <c r="D157">
        <v>1.01195315107046</v>
      </c>
      <c r="E157">
        <v>0.46280386769241</v>
      </c>
      <c r="F157">
        <v>0.64350495867315205</v>
      </c>
      <c r="G157">
        <v>-13.787216170586399</v>
      </c>
      <c r="H157">
        <v>1137.2918518556601</v>
      </c>
      <c r="I157">
        <v>-1.21228479286918E-2</v>
      </c>
      <c r="J157">
        <v>0.99032760372009099</v>
      </c>
      <c r="K157">
        <v>1.27178085688779</v>
      </c>
      <c r="L157">
        <v>1.02438409820481</v>
      </c>
      <c r="M157">
        <v>1.2415078085617799</v>
      </c>
      <c r="N157">
        <v>0.21441821536519301</v>
      </c>
      <c r="O157">
        <v>0.43843799204904998</v>
      </c>
      <c r="P157">
        <v>1.01185577797017</v>
      </c>
      <c r="Q157">
        <v>0.43330087310325799</v>
      </c>
      <c r="R157">
        <v>0.66479620392220895</v>
      </c>
      <c r="T157" t="str">
        <f t="shared" si="8"/>
        <v/>
      </c>
      <c r="U157" t="str">
        <f t="shared" si="9"/>
        <v/>
      </c>
      <c r="V157" t="str">
        <f t="shared" si="10"/>
        <v/>
      </c>
      <c r="W157" t="str">
        <f t="shared" si="11"/>
        <v/>
      </c>
    </row>
    <row r="158" spans="1:23" x14ac:dyDescent="0.25">
      <c r="A158">
        <v>157</v>
      </c>
      <c r="B158" t="s">
        <v>415</v>
      </c>
      <c r="C158">
        <v>1.1868798259643001</v>
      </c>
      <c r="D158">
        <v>0.72441883544711205</v>
      </c>
      <c r="E158">
        <v>1.63838896490282</v>
      </c>
      <c r="F158">
        <v>0.10134057965127</v>
      </c>
      <c r="G158">
        <v>1.3239464292377801</v>
      </c>
      <c r="H158">
        <v>1.0276883180316001</v>
      </c>
      <c r="I158">
        <v>1.2882762273425701</v>
      </c>
      <c r="J158">
        <v>0.19764982534351999</v>
      </c>
      <c r="K158">
        <v>1.2885910512385199</v>
      </c>
      <c r="L158">
        <v>1.02469178811772</v>
      </c>
      <c r="M158">
        <v>1.2575401366351899</v>
      </c>
      <c r="N158">
        <v>0.20855811478067801</v>
      </c>
      <c r="O158">
        <v>1.1567496361560801</v>
      </c>
      <c r="P158">
        <v>0.72427434649265898</v>
      </c>
      <c r="Q158">
        <v>1.5971152944429201</v>
      </c>
      <c r="R158">
        <v>0.110240009528646</v>
      </c>
      <c r="T158" t="str">
        <f t="shared" si="8"/>
        <v/>
      </c>
      <c r="U158" t="str">
        <f t="shared" si="9"/>
        <v/>
      </c>
      <c r="V158" t="str">
        <f t="shared" si="10"/>
        <v/>
      </c>
      <c r="W158" t="str">
        <f t="shared" si="11"/>
        <v/>
      </c>
    </row>
    <row r="159" spans="1:23" x14ac:dyDescent="0.25">
      <c r="A159">
        <v>158</v>
      </c>
      <c r="B159" t="s">
        <v>416</v>
      </c>
      <c r="C159">
        <v>-12.7080972863571</v>
      </c>
      <c r="D159">
        <v>448.21466230519502</v>
      </c>
      <c r="E159">
        <v>-2.8352703191365101E-2</v>
      </c>
      <c r="F159">
        <v>0.97738084640546097</v>
      </c>
      <c r="G159">
        <v>-13.739682422998101</v>
      </c>
      <c r="H159">
        <v>1156.9877931339599</v>
      </c>
      <c r="I159">
        <v>-1.18753909976708E-2</v>
      </c>
      <c r="J159">
        <v>0.99052503157108196</v>
      </c>
      <c r="K159">
        <v>-12.455418857042201</v>
      </c>
      <c r="L159">
        <v>580.62196110191405</v>
      </c>
      <c r="M159">
        <v>-2.1451856270479502E-2</v>
      </c>
      <c r="N159">
        <v>0.98288520774490196</v>
      </c>
      <c r="O159">
        <v>-12.738880913803801</v>
      </c>
      <c r="P159">
        <v>448.32167627067997</v>
      </c>
      <c r="Q159">
        <v>-2.84145995789695E-2</v>
      </c>
      <c r="R159">
        <v>0.97733148012295501</v>
      </c>
      <c r="T159" t="str">
        <f t="shared" si="8"/>
        <v/>
      </c>
      <c r="U159" t="str">
        <f t="shared" si="9"/>
        <v/>
      </c>
      <c r="V159" t="str">
        <f t="shared" si="10"/>
        <v/>
      </c>
      <c r="W159" t="str">
        <f t="shared" si="11"/>
        <v/>
      </c>
    </row>
    <row r="160" spans="1:23" x14ac:dyDescent="0.25">
      <c r="A160">
        <v>159</v>
      </c>
      <c r="B160" t="s">
        <v>417</v>
      </c>
      <c r="C160">
        <v>-12.708097286357299</v>
      </c>
      <c r="D160">
        <v>448.21466230521702</v>
      </c>
      <c r="E160">
        <v>-2.8352703191364001E-2</v>
      </c>
      <c r="F160">
        <v>0.97738084640546197</v>
      </c>
      <c r="G160">
        <v>-13.739682422998101</v>
      </c>
      <c r="H160">
        <v>1156.9877931339799</v>
      </c>
      <c r="I160">
        <v>-1.1875390997670701E-2</v>
      </c>
      <c r="J160">
        <v>0.99052503157108196</v>
      </c>
      <c r="K160">
        <v>-12.455418857042201</v>
      </c>
      <c r="L160">
        <v>580.62196110190598</v>
      </c>
      <c r="M160">
        <v>-2.1451856270479699E-2</v>
      </c>
      <c r="N160">
        <v>0.98288520774490196</v>
      </c>
      <c r="O160">
        <v>-12.738880913803801</v>
      </c>
      <c r="P160">
        <v>448.32167627068998</v>
      </c>
      <c r="Q160">
        <v>-2.8414599578969E-2</v>
      </c>
      <c r="R160">
        <v>0.97733148012295601</v>
      </c>
      <c r="T160" t="str">
        <f t="shared" si="8"/>
        <v/>
      </c>
      <c r="U160" t="str">
        <f t="shared" si="9"/>
        <v/>
      </c>
      <c r="V160" t="str">
        <f t="shared" si="10"/>
        <v/>
      </c>
      <c r="W160" t="str">
        <f t="shared" si="11"/>
        <v/>
      </c>
    </row>
    <row r="161" spans="1:23" x14ac:dyDescent="0.25">
      <c r="A161">
        <v>160</v>
      </c>
      <c r="B161" t="s">
        <v>418</v>
      </c>
      <c r="C161">
        <v>1.22559987740542</v>
      </c>
      <c r="D161">
        <v>0.72452683390903005</v>
      </c>
      <c r="E161">
        <v>1.6915865914764801</v>
      </c>
      <c r="F161">
        <v>9.0724824834034795E-2</v>
      </c>
      <c r="G161">
        <v>1.40537261728931</v>
      </c>
      <c r="H161">
        <v>1.02759184313417</v>
      </c>
      <c r="I161">
        <v>1.3676369919431299</v>
      </c>
      <c r="J161">
        <v>0.17142573138242401</v>
      </c>
      <c r="K161">
        <v>1.2984218133948999</v>
      </c>
      <c r="L161">
        <v>1.0248994088648999</v>
      </c>
      <c r="M161">
        <v>1.2668773170948799</v>
      </c>
      <c r="N161">
        <v>0.20519916051290199</v>
      </c>
      <c r="O161">
        <v>1.1949927857181699</v>
      </c>
      <c r="P161">
        <v>0.724376660701047</v>
      </c>
      <c r="Q161">
        <v>1.64968427414775</v>
      </c>
      <c r="R161">
        <v>9.9007528250263002E-2</v>
      </c>
      <c r="T161" t="str">
        <f t="shared" si="8"/>
        <v>^</v>
      </c>
      <c r="U161" t="str">
        <f t="shared" si="9"/>
        <v/>
      </c>
      <c r="V161" t="str">
        <f t="shared" si="10"/>
        <v/>
      </c>
      <c r="W161" t="str">
        <f t="shared" si="11"/>
        <v>^</v>
      </c>
    </row>
    <row r="162" spans="1:23" x14ac:dyDescent="0.25">
      <c r="A162">
        <v>161</v>
      </c>
      <c r="B162" t="s">
        <v>419</v>
      </c>
      <c r="C162">
        <v>1.6901665921264</v>
      </c>
      <c r="D162">
        <v>0.59922511425870995</v>
      </c>
      <c r="E162">
        <v>2.8205870413446701</v>
      </c>
      <c r="F162">
        <v>4.7935867057883799E-3</v>
      </c>
      <c r="G162">
        <v>-13.7223351219903</v>
      </c>
      <c r="H162">
        <v>1177.0667283297601</v>
      </c>
      <c r="I162">
        <v>-1.1658077483391399E-2</v>
      </c>
      <c r="J162">
        <v>0.99069841066553099</v>
      </c>
      <c r="K162">
        <v>2.48923959995463</v>
      </c>
      <c r="L162">
        <v>0.62126514542816402</v>
      </c>
      <c r="M162">
        <v>4.0067266259385903</v>
      </c>
      <c r="N162" s="1">
        <v>6.1566051378430806E-5</v>
      </c>
      <c r="O162">
        <v>1.6579724898494399</v>
      </c>
      <c r="P162">
        <v>0.59904470712485103</v>
      </c>
      <c r="Q162">
        <v>2.76769408047518</v>
      </c>
      <c r="R162">
        <v>5.6454420452910596E-3</v>
      </c>
      <c r="T162" t="str">
        <f t="shared" si="8"/>
        <v>**</v>
      </c>
      <c r="U162" t="str">
        <f t="shared" si="9"/>
        <v/>
      </c>
      <c r="V162" t="str">
        <f t="shared" si="10"/>
        <v>***</v>
      </c>
      <c r="W162" t="str">
        <f t="shared" si="11"/>
        <v>**</v>
      </c>
    </row>
    <row r="163" spans="1:23" x14ac:dyDescent="0.25">
      <c r="A163">
        <v>162</v>
      </c>
      <c r="B163" t="s">
        <v>420</v>
      </c>
      <c r="C163">
        <v>-12.6833320212692</v>
      </c>
      <c r="D163">
        <v>465.42040878401502</v>
      </c>
      <c r="E163">
        <v>-2.7251344766780702E-2</v>
      </c>
      <c r="F163">
        <v>0.97825926369092198</v>
      </c>
      <c r="G163">
        <v>-13.7223351219903</v>
      </c>
      <c r="H163">
        <v>1177.06672832975</v>
      </c>
      <c r="I163">
        <v>-1.1658077483391399E-2</v>
      </c>
      <c r="J163">
        <v>0.99069841066553099</v>
      </c>
      <c r="K163">
        <v>-12.4198877632245</v>
      </c>
      <c r="L163">
        <v>611.19454738561797</v>
      </c>
      <c r="M163">
        <v>-2.0320678278872899E-2</v>
      </c>
      <c r="N163">
        <v>0.98378756031095105</v>
      </c>
      <c r="O163">
        <v>-12.7209852864697</v>
      </c>
      <c r="P163">
        <v>465.44254863866502</v>
      </c>
      <c r="Q163">
        <v>-2.7330946265390399E-2</v>
      </c>
      <c r="R163">
        <v>0.978195774532158</v>
      </c>
      <c r="T163" t="str">
        <f t="shared" si="8"/>
        <v/>
      </c>
      <c r="U163" t="str">
        <f t="shared" si="9"/>
        <v/>
      </c>
      <c r="V163" t="str">
        <f t="shared" si="10"/>
        <v/>
      </c>
      <c r="W163" t="str">
        <f t="shared" si="11"/>
        <v/>
      </c>
    </row>
    <row r="164" spans="1:23" x14ac:dyDescent="0.25">
      <c r="A164">
        <v>163</v>
      </c>
      <c r="B164" t="s">
        <v>421</v>
      </c>
      <c r="C164">
        <v>1.3276409455995499</v>
      </c>
      <c r="D164">
        <v>0.725331585429837</v>
      </c>
      <c r="E164">
        <v>1.8303917439535999</v>
      </c>
      <c r="F164">
        <v>6.7191381370481196E-2</v>
      </c>
      <c r="G164">
        <v>1.4584196223533401</v>
      </c>
      <c r="H164">
        <v>1.02836977489921</v>
      </c>
      <c r="I164">
        <v>1.4181860046365899</v>
      </c>
      <c r="J164">
        <v>0.15613646682744201</v>
      </c>
      <c r="K164">
        <v>1.43869421933092</v>
      </c>
      <c r="L164">
        <v>1.0261565786414999</v>
      </c>
      <c r="M164">
        <v>1.40202211755595</v>
      </c>
      <c r="N164">
        <v>0.160908642118681</v>
      </c>
      <c r="O164">
        <v>1.28986338695924</v>
      </c>
      <c r="P164">
        <v>0.72520262065276497</v>
      </c>
      <c r="Q164">
        <v>1.7786248287385</v>
      </c>
      <c r="R164">
        <v>7.5301290707365895E-2</v>
      </c>
      <c r="T164" t="str">
        <f t="shared" si="8"/>
        <v>^</v>
      </c>
      <c r="U164" t="str">
        <f t="shared" si="9"/>
        <v/>
      </c>
      <c r="V164" t="str">
        <f t="shared" si="10"/>
        <v/>
      </c>
      <c r="W164" t="str">
        <f t="shared" si="11"/>
        <v>^</v>
      </c>
    </row>
    <row r="165" spans="1:23" x14ac:dyDescent="0.25">
      <c r="A165">
        <v>164</v>
      </c>
      <c r="B165" t="s">
        <v>422</v>
      </c>
      <c r="C165">
        <v>0.650684201539387</v>
      </c>
      <c r="D165">
        <v>1.01293867730469</v>
      </c>
      <c r="E165">
        <v>0.64237274784568299</v>
      </c>
      <c r="F165">
        <v>0.52063118991550394</v>
      </c>
      <c r="G165">
        <v>-13.72863000737</v>
      </c>
      <c r="H165">
        <v>1197.30643367279</v>
      </c>
      <c r="I165">
        <v>-1.1466262621889401E-2</v>
      </c>
      <c r="J165">
        <v>0.99085144655227197</v>
      </c>
      <c r="K165">
        <v>1.47452722466871</v>
      </c>
      <c r="L165">
        <v>1.0265238787633999</v>
      </c>
      <c r="M165">
        <v>1.4364275933308099</v>
      </c>
      <c r="N165">
        <v>0.15088070608808399</v>
      </c>
      <c r="O165">
        <v>0.612575102360431</v>
      </c>
      <c r="P165">
        <v>1.0128542496127</v>
      </c>
      <c r="Q165">
        <v>0.60480084137936696</v>
      </c>
      <c r="R165">
        <v>0.54531133453025804</v>
      </c>
      <c r="T165" t="str">
        <f t="shared" si="8"/>
        <v/>
      </c>
      <c r="U165" t="str">
        <f t="shared" si="9"/>
        <v/>
      </c>
      <c r="V165" t="str">
        <f t="shared" si="10"/>
        <v/>
      </c>
      <c r="W165" t="str">
        <f t="shared" si="11"/>
        <v/>
      </c>
    </row>
    <row r="166" spans="1:23" x14ac:dyDescent="0.25">
      <c r="A166">
        <v>165</v>
      </c>
      <c r="B166" t="s">
        <v>423</v>
      </c>
      <c r="C166">
        <v>1.7960070204898599</v>
      </c>
      <c r="D166">
        <v>0.60049862721531899</v>
      </c>
      <c r="E166">
        <v>2.9908594942480602</v>
      </c>
      <c r="F166">
        <v>2.7819346344167299E-3</v>
      </c>
      <c r="G166">
        <v>1.4876831348744901</v>
      </c>
      <c r="H166">
        <v>1.0291696173162801</v>
      </c>
      <c r="I166">
        <v>1.4455179300316401</v>
      </c>
      <c r="J166">
        <v>0.14831246040604101</v>
      </c>
      <c r="K166">
        <v>2.21951345120429</v>
      </c>
      <c r="L166">
        <v>0.74540481916356505</v>
      </c>
      <c r="M166">
        <v>2.9775947165123799</v>
      </c>
      <c r="N166">
        <v>2.90519863581413E-3</v>
      </c>
      <c r="O166">
        <v>1.7574895558969701</v>
      </c>
      <c r="P166">
        <v>0.600340246523835</v>
      </c>
      <c r="Q166">
        <v>2.9274891464855202</v>
      </c>
      <c r="R166">
        <v>3.4171098727339899E-3</v>
      </c>
      <c r="T166" t="str">
        <f t="shared" si="8"/>
        <v>**</v>
      </c>
      <c r="U166" t="str">
        <f t="shared" si="9"/>
        <v/>
      </c>
      <c r="V166" t="str">
        <f t="shared" si="10"/>
        <v>**</v>
      </c>
      <c r="W166" t="str">
        <f t="shared" si="11"/>
        <v>**</v>
      </c>
    </row>
    <row r="167" spans="1:23" x14ac:dyDescent="0.25">
      <c r="A167">
        <v>166</v>
      </c>
      <c r="B167" t="s">
        <v>424</v>
      </c>
      <c r="C167">
        <v>1.8600290953691401</v>
      </c>
      <c r="D167">
        <v>0.60124918708380104</v>
      </c>
      <c r="E167">
        <v>3.0936076677137998</v>
      </c>
      <c r="F167">
        <v>1.97738788486998E-3</v>
      </c>
      <c r="G167">
        <v>-13.7186765168241</v>
      </c>
      <c r="H167">
        <v>1218.2583842787301</v>
      </c>
      <c r="I167">
        <v>-1.1260892347518099E-2</v>
      </c>
      <c r="J167">
        <v>0.99101529774368602</v>
      </c>
      <c r="K167">
        <v>2.73806262353428</v>
      </c>
      <c r="L167">
        <v>0.62582977626247305</v>
      </c>
      <c r="M167">
        <v>4.3750916421495596</v>
      </c>
      <c r="N167" s="1">
        <v>1.2138147303767801E-5</v>
      </c>
      <c r="O167">
        <v>1.82547248517303</v>
      </c>
      <c r="P167">
        <v>0.60107785829998295</v>
      </c>
      <c r="Q167">
        <v>3.0369983854271001</v>
      </c>
      <c r="R167">
        <v>2.38946735648897E-3</v>
      </c>
      <c r="T167" t="str">
        <f t="shared" si="8"/>
        <v>**</v>
      </c>
      <c r="U167" t="str">
        <f t="shared" si="9"/>
        <v/>
      </c>
      <c r="V167" t="str">
        <f t="shared" si="10"/>
        <v>***</v>
      </c>
      <c r="W167" t="str">
        <f t="shared" si="11"/>
        <v>**</v>
      </c>
    </row>
    <row r="168" spans="1:23" x14ac:dyDescent="0.25">
      <c r="A168">
        <v>167</v>
      </c>
      <c r="B168" t="s">
        <v>425</v>
      </c>
      <c r="C168">
        <v>1.92090439711884</v>
      </c>
      <c r="D168">
        <v>0.60208806922846503</v>
      </c>
      <c r="E168">
        <v>3.1904043532706901</v>
      </c>
      <c r="F168">
        <v>1.42073859779043E-3</v>
      </c>
      <c r="G168">
        <v>-13.7186765168241</v>
      </c>
      <c r="H168">
        <v>1218.2583842787301</v>
      </c>
      <c r="I168">
        <v>-1.1260892347518099E-2</v>
      </c>
      <c r="J168">
        <v>0.99101529774368602</v>
      </c>
      <c r="K168">
        <v>2.8531387942213899</v>
      </c>
      <c r="L168">
        <v>0.62868612132146895</v>
      </c>
      <c r="M168">
        <v>4.5382563690514202</v>
      </c>
      <c r="N168" s="1">
        <v>5.6721277214724296E-6</v>
      </c>
      <c r="O168">
        <v>1.8815750387032699</v>
      </c>
      <c r="P168">
        <v>0.601942652355965</v>
      </c>
      <c r="Q168">
        <v>3.1258377045369699</v>
      </c>
      <c r="R168">
        <v>1.7729937021993001E-3</v>
      </c>
      <c r="T168" t="str">
        <f t="shared" si="8"/>
        <v>**</v>
      </c>
      <c r="U168" t="str">
        <f t="shared" si="9"/>
        <v/>
      </c>
      <c r="V168" t="str">
        <f t="shared" si="10"/>
        <v>***</v>
      </c>
      <c r="W168" t="str">
        <f t="shared" si="11"/>
        <v>**</v>
      </c>
    </row>
    <row r="169" spans="1:23" x14ac:dyDescent="0.25">
      <c r="A169">
        <v>168</v>
      </c>
      <c r="B169" t="s">
        <v>238</v>
      </c>
      <c r="C169">
        <v>1.6020385181986601</v>
      </c>
      <c r="D169">
        <v>0.72843548182094098</v>
      </c>
      <c r="E169">
        <v>2.1992867703175101</v>
      </c>
      <c r="F169">
        <v>2.78575378094283E-2</v>
      </c>
      <c r="G169">
        <v>1.59025976411619</v>
      </c>
      <c r="H169">
        <v>1.0310662117688101</v>
      </c>
      <c r="I169">
        <v>1.54234494930066</v>
      </c>
      <c r="J169">
        <v>0.12298979148947101</v>
      </c>
      <c r="K169">
        <v>1.8322163139149199</v>
      </c>
      <c r="L169">
        <v>1.0317913700846999</v>
      </c>
      <c r="M169">
        <v>1.7757623944504499</v>
      </c>
      <c r="N169">
        <v>7.5772088416345196E-2</v>
      </c>
      <c r="O169">
        <v>1.5581290993372501</v>
      </c>
      <c r="P169">
        <v>0.72832746301696505</v>
      </c>
      <c r="Q169">
        <v>2.1393249306884301</v>
      </c>
      <c r="R169">
        <v>3.2409361965357299E-2</v>
      </c>
      <c r="T169" t="str">
        <f t="shared" si="8"/>
        <v>*</v>
      </c>
      <c r="U169" t="str">
        <f t="shared" si="9"/>
        <v/>
      </c>
      <c r="V169" t="str">
        <f t="shared" si="10"/>
        <v>^</v>
      </c>
      <c r="W169" t="str">
        <f t="shared" si="11"/>
        <v>*</v>
      </c>
    </row>
    <row r="170" spans="1:23" x14ac:dyDescent="0.25">
      <c r="A170">
        <v>169</v>
      </c>
      <c r="B170" t="s">
        <v>239</v>
      </c>
      <c r="C170">
        <v>0.93375770915321599</v>
      </c>
      <c r="D170">
        <v>1.0152764982356599</v>
      </c>
      <c r="E170">
        <v>0.91970779465090502</v>
      </c>
      <c r="F170">
        <v>0.35772547826303802</v>
      </c>
      <c r="G170">
        <v>1.64201848040745</v>
      </c>
      <c r="H170">
        <v>1.03214995524439</v>
      </c>
      <c r="I170">
        <v>1.5908720162843599</v>
      </c>
      <c r="J170">
        <v>0.11163838145963299</v>
      </c>
      <c r="K170">
        <v>-12.345443366694401</v>
      </c>
      <c r="L170">
        <v>730.40830664957696</v>
      </c>
      <c r="M170">
        <v>-1.6902112495576101E-2</v>
      </c>
      <c r="N170">
        <v>0.98651470748077297</v>
      </c>
      <c r="O170">
        <v>0.88788799384579398</v>
      </c>
      <c r="P170">
        <v>1.01519986088846</v>
      </c>
      <c r="Q170">
        <v>0.87459428241918002</v>
      </c>
      <c r="R170">
        <v>0.38179469987951398</v>
      </c>
      <c r="T170" t="str">
        <f t="shared" si="8"/>
        <v/>
      </c>
      <c r="U170" t="str">
        <f t="shared" si="9"/>
        <v/>
      </c>
      <c r="V170" t="str">
        <f t="shared" si="10"/>
        <v/>
      </c>
      <c r="W170" t="str">
        <f t="shared" si="11"/>
        <v/>
      </c>
    </row>
    <row r="171" spans="1:23" x14ac:dyDescent="0.25">
      <c r="A171">
        <v>170</v>
      </c>
      <c r="B171" t="s">
        <v>240</v>
      </c>
      <c r="C171">
        <v>-12.6265677326919</v>
      </c>
      <c r="D171">
        <v>535.37359092768395</v>
      </c>
      <c r="E171">
        <v>-2.3584592043124301E-2</v>
      </c>
      <c r="F171">
        <v>0.98118396250223305</v>
      </c>
      <c r="G171">
        <v>-13.675764211140301</v>
      </c>
      <c r="H171">
        <v>1293.0800044161699</v>
      </c>
      <c r="I171">
        <v>-1.0576116067400601E-2</v>
      </c>
      <c r="J171">
        <v>0.99156163758794502</v>
      </c>
      <c r="K171">
        <v>-12.345443366694401</v>
      </c>
      <c r="L171">
        <v>730.40830664958196</v>
      </c>
      <c r="M171">
        <v>-1.6902112495576101E-2</v>
      </c>
      <c r="N171">
        <v>0.98651470748077297</v>
      </c>
      <c r="O171">
        <v>-12.675376321220501</v>
      </c>
      <c r="P171">
        <v>535.37260587559399</v>
      </c>
      <c r="Q171">
        <v>-2.3675802949406001E-2</v>
      </c>
      <c r="R171">
        <v>0.981111207044018</v>
      </c>
      <c r="T171" t="str">
        <f t="shared" si="8"/>
        <v/>
      </c>
      <c r="U171" t="str">
        <f t="shared" si="9"/>
        <v/>
      </c>
      <c r="V171" t="str">
        <f t="shared" si="10"/>
        <v/>
      </c>
      <c r="W171" t="str">
        <f t="shared" si="11"/>
        <v/>
      </c>
    </row>
    <row r="172" spans="1:23" x14ac:dyDescent="0.25">
      <c r="A172">
        <v>171</v>
      </c>
      <c r="B172" t="s">
        <v>241</v>
      </c>
      <c r="C172">
        <v>2.1019588083921099</v>
      </c>
      <c r="D172">
        <v>0.60490909562903605</v>
      </c>
      <c r="E172">
        <v>3.4748341917496099</v>
      </c>
      <c r="F172">
        <v>5.11169202356059E-4</v>
      </c>
      <c r="G172">
        <v>2.9030683019797801</v>
      </c>
      <c r="H172">
        <v>0.63731276732424003</v>
      </c>
      <c r="I172">
        <v>4.5551704764496197</v>
      </c>
      <c r="J172" s="1">
        <v>5.2343110560024296E-6</v>
      </c>
      <c r="K172">
        <v>-12.345443366694401</v>
      </c>
      <c r="L172">
        <v>730.40830664957605</v>
      </c>
      <c r="M172">
        <v>-1.6902112495576199E-2</v>
      </c>
      <c r="N172">
        <v>0.98651470748077297</v>
      </c>
      <c r="O172">
        <v>2.0530324771509898</v>
      </c>
      <c r="P172">
        <v>0.60477441542411403</v>
      </c>
      <c r="Q172">
        <v>3.39470788576803</v>
      </c>
      <c r="R172">
        <v>6.8701860014706297E-4</v>
      </c>
      <c r="T172" t="str">
        <f t="shared" si="8"/>
        <v>***</v>
      </c>
      <c r="U172" t="str">
        <f t="shared" si="9"/>
        <v>***</v>
      </c>
      <c r="V172" t="str">
        <f t="shared" si="10"/>
        <v/>
      </c>
      <c r="W172" t="str">
        <f t="shared" si="11"/>
        <v>***</v>
      </c>
    </row>
    <row r="173" spans="1:23" x14ac:dyDescent="0.25">
      <c r="A173">
        <v>172</v>
      </c>
      <c r="B173" t="s">
        <v>242</v>
      </c>
      <c r="C173">
        <v>1.0049071721998799</v>
      </c>
      <c r="D173">
        <v>1.01619772898415</v>
      </c>
      <c r="E173">
        <v>0.98888940954871896</v>
      </c>
      <c r="F173">
        <v>0.32271725261903</v>
      </c>
      <c r="G173">
        <v>-13.705782957207299</v>
      </c>
      <c r="H173">
        <v>1381.8956741777199</v>
      </c>
      <c r="I173">
        <v>-9.9181025118721296E-3</v>
      </c>
      <c r="J173">
        <v>0.99208662887161103</v>
      </c>
      <c r="K173">
        <v>1.8808610082666199</v>
      </c>
      <c r="L173">
        <v>1.03263829406121</v>
      </c>
      <c r="M173">
        <v>1.8214131889971701</v>
      </c>
      <c r="N173">
        <v>6.8544071813026103E-2</v>
      </c>
      <c r="O173">
        <v>0.95488395038832097</v>
      </c>
      <c r="P173">
        <v>1.0161176502863001</v>
      </c>
      <c r="Q173">
        <v>0.93973758857478196</v>
      </c>
      <c r="R173">
        <v>0.34735217927378198</v>
      </c>
      <c r="T173" t="str">
        <f t="shared" si="8"/>
        <v/>
      </c>
      <c r="U173" t="str">
        <f t="shared" si="9"/>
        <v/>
      </c>
      <c r="V173" t="str">
        <f t="shared" si="10"/>
        <v>^</v>
      </c>
      <c r="W173" t="str">
        <f t="shared" si="11"/>
        <v/>
      </c>
    </row>
    <row r="174" spans="1:23" x14ac:dyDescent="0.25">
      <c r="A174">
        <v>173</v>
      </c>
      <c r="B174" t="s">
        <v>243</v>
      </c>
      <c r="C174">
        <v>-12.643605952319801</v>
      </c>
      <c r="D174">
        <v>557.41532699679999</v>
      </c>
      <c r="E174">
        <v>-2.2682558838918301E-2</v>
      </c>
      <c r="F174">
        <v>0.98190348828750995</v>
      </c>
      <c r="G174">
        <v>-13.705782957207299</v>
      </c>
      <c r="H174">
        <v>1381.8956741777199</v>
      </c>
      <c r="I174">
        <v>-9.9181025118721504E-3</v>
      </c>
      <c r="J174">
        <v>0.99208662887161103</v>
      </c>
      <c r="K174">
        <v>-12.3499257941276</v>
      </c>
      <c r="L174">
        <v>743.86901091006996</v>
      </c>
      <c r="M174">
        <v>-1.66022856349647E-2</v>
      </c>
      <c r="N174">
        <v>0.98675390113732198</v>
      </c>
      <c r="O174">
        <v>-12.6930023620837</v>
      </c>
      <c r="P174">
        <v>557.498290867837</v>
      </c>
      <c r="Q174">
        <v>-2.2767787040790601E-2</v>
      </c>
      <c r="R174">
        <v>0.98183550357816896</v>
      </c>
      <c r="T174" t="str">
        <f t="shared" si="8"/>
        <v/>
      </c>
      <c r="U174" t="str">
        <f t="shared" si="9"/>
        <v/>
      </c>
      <c r="V174" t="str">
        <f t="shared" si="10"/>
        <v/>
      </c>
      <c r="W174" t="str">
        <f t="shared" si="11"/>
        <v/>
      </c>
    </row>
    <row r="175" spans="1:23" x14ac:dyDescent="0.25">
      <c r="A175">
        <v>174</v>
      </c>
      <c r="B175" t="s">
        <v>244</v>
      </c>
      <c r="C175">
        <v>2.1710659542566102</v>
      </c>
      <c r="D175">
        <v>0.60664923305108498</v>
      </c>
      <c r="E175">
        <v>3.5787829868958001</v>
      </c>
      <c r="F175">
        <v>3.4519795407305E-4</v>
      </c>
      <c r="G175">
        <v>-13.705782957207299</v>
      </c>
      <c r="H175">
        <v>1381.8956741777199</v>
      </c>
      <c r="I175">
        <v>-9.91810251187214E-3</v>
      </c>
      <c r="J175">
        <v>0.99208662887161103</v>
      </c>
      <c r="K175">
        <v>3.0988619839891798</v>
      </c>
      <c r="L175">
        <v>0.63639600112424499</v>
      </c>
      <c r="M175">
        <v>4.8693926085562902</v>
      </c>
      <c r="N175" s="1">
        <v>1.11941800090992E-6</v>
      </c>
      <c r="O175">
        <v>2.1217950973794699</v>
      </c>
      <c r="P175">
        <v>0.60649301434300296</v>
      </c>
      <c r="Q175">
        <v>3.4984658474227501</v>
      </c>
      <c r="R175">
        <v>4.6794301559684702E-4</v>
      </c>
      <c r="T175" t="str">
        <f t="shared" si="8"/>
        <v>***</v>
      </c>
      <c r="U175" t="str">
        <f t="shared" si="9"/>
        <v/>
      </c>
      <c r="V175" t="str">
        <f t="shared" si="10"/>
        <v>***</v>
      </c>
      <c r="W175" t="str">
        <f t="shared" si="11"/>
        <v>***</v>
      </c>
    </row>
    <row r="176" spans="1:23" x14ac:dyDescent="0.25">
      <c r="A176">
        <v>175</v>
      </c>
      <c r="B176" t="s">
        <v>245</v>
      </c>
      <c r="C176">
        <v>1.09684025084273</v>
      </c>
      <c r="D176">
        <v>1.0173688295815999</v>
      </c>
      <c r="E176">
        <v>1.07811466102595</v>
      </c>
      <c r="F176">
        <v>0.28098258963398998</v>
      </c>
      <c r="G176">
        <v>1.81191824266201</v>
      </c>
      <c r="H176">
        <v>1.03725564249899</v>
      </c>
      <c r="I176">
        <v>1.7468386465429899</v>
      </c>
      <c r="J176">
        <v>8.0665330772732399E-2</v>
      </c>
      <c r="K176">
        <v>-12.331196038439501</v>
      </c>
      <c r="L176">
        <v>787.68028580200803</v>
      </c>
      <c r="M176">
        <v>-1.56550776510599E-2</v>
      </c>
      <c r="N176">
        <v>0.98750956544178203</v>
      </c>
      <c r="O176">
        <v>1.0441148613998801</v>
      </c>
      <c r="P176">
        <v>1.01728361031082</v>
      </c>
      <c r="Q176">
        <v>1.0263753891413501</v>
      </c>
      <c r="R176">
        <v>0.30471467404352198</v>
      </c>
      <c r="T176" t="str">
        <f t="shared" si="8"/>
        <v/>
      </c>
      <c r="U176" t="str">
        <f t="shared" si="9"/>
        <v>^</v>
      </c>
      <c r="V176" t="str">
        <f t="shared" si="10"/>
        <v/>
      </c>
      <c r="W176" t="str">
        <f t="shared" si="11"/>
        <v/>
      </c>
    </row>
    <row r="177" spans="1:23" x14ac:dyDescent="0.25">
      <c r="A177">
        <v>176</v>
      </c>
      <c r="B177" t="s">
        <v>246</v>
      </c>
      <c r="C177">
        <v>2.5862611012024499</v>
      </c>
      <c r="D177">
        <v>0.53675405112763797</v>
      </c>
      <c r="E177">
        <v>4.81833550351248</v>
      </c>
      <c r="F177" s="1">
        <v>1.4476080281691301E-6</v>
      </c>
      <c r="G177">
        <v>2.61788579943883</v>
      </c>
      <c r="H177">
        <v>0.76370026750480902</v>
      </c>
      <c r="I177">
        <v>3.42789692609652</v>
      </c>
      <c r="J177">
        <v>6.0827636214795305E-4</v>
      </c>
      <c r="K177">
        <v>2.7942851588650499</v>
      </c>
      <c r="L177">
        <v>0.75946573520759797</v>
      </c>
      <c r="M177">
        <v>3.6792774569365401</v>
      </c>
      <c r="N177">
        <v>2.3389569224449599E-4</v>
      </c>
      <c r="O177">
        <v>2.5319971373911301</v>
      </c>
      <c r="P177">
        <v>0.53654751213558305</v>
      </c>
      <c r="Q177">
        <v>4.7190548462580697</v>
      </c>
      <c r="R177" s="1">
        <v>2.3694293687899399E-6</v>
      </c>
      <c r="T177" t="str">
        <f t="shared" si="8"/>
        <v>***</v>
      </c>
      <c r="U177" t="str">
        <f t="shared" si="9"/>
        <v>***</v>
      </c>
      <c r="V177" t="str">
        <f t="shared" si="10"/>
        <v>***</v>
      </c>
      <c r="W177" t="str">
        <f t="shared" si="11"/>
        <v>***</v>
      </c>
    </row>
    <row r="178" spans="1:23" x14ac:dyDescent="0.25">
      <c r="A178">
        <v>177</v>
      </c>
      <c r="B178" t="s">
        <v>247</v>
      </c>
      <c r="C178">
        <v>2.35616076353883</v>
      </c>
      <c r="D178">
        <v>0.61122929347195898</v>
      </c>
      <c r="E178">
        <v>3.8547903196117499</v>
      </c>
      <c r="F178">
        <v>1.15828859128123E-4</v>
      </c>
      <c r="G178">
        <v>1.94182841550038</v>
      </c>
      <c r="H178">
        <v>1.04212262939797</v>
      </c>
      <c r="I178">
        <v>1.8633396499816599</v>
      </c>
      <c r="J178">
        <v>6.24144950086397E-2</v>
      </c>
      <c r="K178">
        <v>2.8956091152939201</v>
      </c>
      <c r="L178">
        <v>0.76328612462052503</v>
      </c>
      <c r="M178">
        <v>3.7936090043999</v>
      </c>
      <c r="N178">
        <v>1.4847340725629001E-4</v>
      </c>
      <c r="O178">
        <v>2.3032172750864799</v>
      </c>
      <c r="P178">
        <v>0.61104348055836599</v>
      </c>
      <c r="Q178">
        <v>3.7693181391638801</v>
      </c>
      <c r="R178">
        <v>1.6369413029056299E-4</v>
      </c>
      <c r="T178" t="str">
        <f t="shared" si="8"/>
        <v>***</v>
      </c>
      <c r="U178" t="str">
        <f t="shared" si="9"/>
        <v>^</v>
      </c>
      <c r="V178" t="str">
        <f t="shared" si="10"/>
        <v>***</v>
      </c>
      <c r="W178" t="str">
        <f t="shared" si="11"/>
        <v>***</v>
      </c>
    </row>
    <row r="179" spans="1:23" x14ac:dyDescent="0.25">
      <c r="A179">
        <v>178</v>
      </c>
      <c r="B179" t="s">
        <v>248</v>
      </c>
      <c r="C179">
        <v>2.0136095114510701</v>
      </c>
      <c r="D179">
        <v>0.73628357875032702</v>
      </c>
      <c r="E179">
        <v>2.7348287664770599</v>
      </c>
      <c r="F179">
        <v>6.2412733954086202E-3</v>
      </c>
      <c r="G179">
        <v>-13.716321475660299</v>
      </c>
      <c r="H179">
        <v>1533.7488220052901</v>
      </c>
      <c r="I179">
        <v>-8.9430037558085804E-3</v>
      </c>
      <c r="J179">
        <v>0.99286461048771602</v>
      </c>
      <c r="K179">
        <v>2.9973040511562101</v>
      </c>
      <c r="L179">
        <v>0.76758025245911499</v>
      </c>
      <c r="M179">
        <v>3.90487384420544</v>
      </c>
      <c r="N179" s="1">
        <v>9.4274551741158904E-5</v>
      </c>
      <c r="O179">
        <v>1.9651634906466899</v>
      </c>
      <c r="P179">
        <v>0.736129103041684</v>
      </c>
      <c r="Q179">
        <v>2.6695908129791901</v>
      </c>
      <c r="R179">
        <v>7.5943733421714402E-3</v>
      </c>
      <c r="T179" t="str">
        <f t="shared" si="8"/>
        <v>**</v>
      </c>
      <c r="U179" t="str">
        <f t="shared" si="9"/>
        <v/>
      </c>
      <c r="V179" t="str">
        <f t="shared" si="10"/>
        <v>***</v>
      </c>
      <c r="W179" t="str">
        <f t="shared" si="11"/>
        <v>**</v>
      </c>
    </row>
    <row r="180" spans="1:23" x14ac:dyDescent="0.25">
      <c r="A180">
        <v>179</v>
      </c>
      <c r="B180" t="s">
        <v>249</v>
      </c>
      <c r="C180">
        <v>1.3473667019469999</v>
      </c>
      <c r="D180">
        <v>1.0212192510515301</v>
      </c>
      <c r="E180">
        <v>1.3193706450007101</v>
      </c>
      <c r="F180">
        <v>0.18704523060147099</v>
      </c>
      <c r="G180">
        <v>2.0231056180582301</v>
      </c>
      <c r="H180">
        <v>1.04436701665317</v>
      </c>
      <c r="I180">
        <v>1.93715962472808</v>
      </c>
      <c r="J180">
        <v>5.27258339906427E-2</v>
      </c>
      <c r="K180">
        <v>-12.330904472130699</v>
      </c>
      <c r="L180">
        <v>906.50147644004699</v>
      </c>
      <c r="M180">
        <v>-1.36027406381684E-2</v>
      </c>
      <c r="N180">
        <v>0.98914691796042897</v>
      </c>
      <c r="O180">
        <v>1.29724185119706</v>
      </c>
      <c r="P180">
        <v>1.0211100446696799</v>
      </c>
      <c r="Q180">
        <v>1.27042316150824</v>
      </c>
      <c r="R180">
        <v>0.20393393727174899</v>
      </c>
      <c r="T180" t="str">
        <f t="shared" si="8"/>
        <v/>
      </c>
      <c r="U180" t="str">
        <f t="shared" si="9"/>
        <v>^</v>
      </c>
      <c r="V180" t="str">
        <f t="shared" si="10"/>
        <v/>
      </c>
      <c r="W180" t="str">
        <f t="shared" si="11"/>
        <v/>
      </c>
    </row>
    <row r="181" spans="1:23" x14ac:dyDescent="0.25">
      <c r="A181">
        <v>180</v>
      </c>
      <c r="B181" t="s">
        <v>250</v>
      </c>
      <c r="C181">
        <v>2.1060203121463101</v>
      </c>
      <c r="D181">
        <v>0.73860251448769698</v>
      </c>
      <c r="E181">
        <v>2.8513581673995101</v>
      </c>
      <c r="F181">
        <v>4.3532902649049297E-3</v>
      </c>
      <c r="G181">
        <v>2.09605859226604</v>
      </c>
      <c r="H181">
        <v>1.04726347726113</v>
      </c>
      <c r="I181">
        <v>2.0014625142354801</v>
      </c>
      <c r="J181">
        <v>4.5342569581005E-2</v>
      </c>
      <c r="K181">
        <v>2.35137131933705</v>
      </c>
      <c r="L181">
        <v>1.0459264518145699</v>
      </c>
      <c r="M181">
        <v>2.24812300640993</v>
      </c>
      <c r="N181">
        <v>2.4568347440339099E-2</v>
      </c>
      <c r="O181">
        <v>2.0553639508556198</v>
      </c>
      <c r="P181">
        <v>0.73841712831302597</v>
      </c>
      <c r="Q181">
        <v>2.7834727446684102</v>
      </c>
      <c r="R181">
        <v>5.3780380816447803E-3</v>
      </c>
      <c r="T181" t="str">
        <f t="shared" si="8"/>
        <v>**</v>
      </c>
      <c r="U181" t="str">
        <f t="shared" si="9"/>
        <v>*</v>
      </c>
      <c r="V181" t="str">
        <f t="shared" si="10"/>
        <v>*</v>
      </c>
      <c r="W181" t="str">
        <f t="shared" si="11"/>
        <v>**</v>
      </c>
    </row>
    <row r="182" spans="1:23" x14ac:dyDescent="0.25">
      <c r="A182">
        <v>181</v>
      </c>
      <c r="B182" t="s">
        <v>251</v>
      </c>
      <c r="C182">
        <v>2.6216463295783501</v>
      </c>
      <c r="D182">
        <v>0.61871275777108503</v>
      </c>
      <c r="E182">
        <v>4.2372592073627899</v>
      </c>
      <c r="F182" s="1">
        <v>2.2626486887915198E-5</v>
      </c>
      <c r="G182">
        <v>2.1885109813841499</v>
      </c>
      <c r="H182">
        <v>1.05025327616201</v>
      </c>
      <c r="I182">
        <v>2.08379352967289</v>
      </c>
      <c r="J182">
        <v>3.7178952148463999E-2</v>
      </c>
      <c r="K182">
        <v>3.1823786897844801</v>
      </c>
      <c r="L182">
        <v>0.776887859750648</v>
      </c>
      <c r="M182">
        <v>4.0963166689281199</v>
      </c>
      <c r="N182" s="1">
        <v>4.1977563007124402E-5</v>
      </c>
      <c r="O182">
        <v>2.5639943756445498</v>
      </c>
      <c r="P182">
        <v>0.61849205975046095</v>
      </c>
      <c r="Q182">
        <v>4.1455574654895804</v>
      </c>
      <c r="R182" s="1">
        <v>3.3898796853022802E-5</v>
      </c>
      <c r="T182" t="str">
        <f t="shared" si="8"/>
        <v>***</v>
      </c>
      <c r="U182" t="str">
        <f t="shared" si="9"/>
        <v>*</v>
      </c>
      <c r="V182" t="str">
        <f t="shared" si="10"/>
        <v>***</v>
      </c>
      <c r="W182" t="str">
        <f t="shared" si="11"/>
        <v>***</v>
      </c>
    </row>
    <row r="183" spans="1:23" x14ac:dyDescent="0.25">
      <c r="A183">
        <v>182</v>
      </c>
      <c r="B183" t="s">
        <v>252</v>
      </c>
      <c r="C183">
        <v>1.5742314227901899</v>
      </c>
      <c r="D183">
        <v>1.02521558130826</v>
      </c>
      <c r="E183">
        <v>1.53551258046755</v>
      </c>
      <c r="F183">
        <v>0.124657969264834</v>
      </c>
      <c r="G183">
        <v>2.2855514300215298</v>
      </c>
      <c r="H183">
        <v>1.05382298651026</v>
      </c>
      <c r="I183">
        <v>2.1688191084065598</v>
      </c>
      <c r="J183">
        <v>3.0096419936382599E-2</v>
      </c>
      <c r="K183">
        <v>-12.2934576767317</v>
      </c>
      <c r="L183">
        <v>997.41053963079105</v>
      </c>
      <c r="M183">
        <v>-1.2325373743576401E-2</v>
      </c>
      <c r="N183">
        <v>0.99016602357232797</v>
      </c>
      <c r="O183">
        <v>1.50925352110804</v>
      </c>
      <c r="P183">
        <v>1.0251297497623</v>
      </c>
      <c r="Q183">
        <v>1.47225609388274</v>
      </c>
      <c r="R183">
        <v>0.14095173489111601</v>
      </c>
      <c r="T183" t="str">
        <f t="shared" si="8"/>
        <v/>
      </c>
      <c r="U183" t="str">
        <f t="shared" si="9"/>
        <v>*</v>
      </c>
      <c r="V183" t="str">
        <f t="shared" si="10"/>
        <v/>
      </c>
      <c r="W183" t="str">
        <f t="shared" si="11"/>
        <v/>
      </c>
    </row>
    <row r="184" spans="1:23" x14ac:dyDescent="0.25">
      <c r="A184">
        <v>183</v>
      </c>
      <c r="B184" t="s">
        <v>253</v>
      </c>
      <c r="C184">
        <v>1.6211304008472001</v>
      </c>
      <c r="D184">
        <v>1.0261256826070599</v>
      </c>
      <c r="E184">
        <v>1.5798555950070501</v>
      </c>
      <c r="F184">
        <v>0.114139940378067</v>
      </c>
      <c r="G184">
        <v>-13.6485570499113</v>
      </c>
      <c r="H184">
        <v>1760.98020022798</v>
      </c>
      <c r="I184">
        <v>-7.7505454338126101E-3</v>
      </c>
      <c r="J184">
        <v>0.99381602137353797</v>
      </c>
      <c r="K184">
        <v>2.5935983326832699</v>
      </c>
      <c r="L184">
        <v>1.0537697505709001</v>
      </c>
      <c r="M184">
        <v>2.4612571496554598</v>
      </c>
      <c r="N184">
        <v>1.38451092934983E-2</v>
      </c>
      <c r="O184">
        <v>1.5537463785661401</v>
      </c>
      <c r="P184">
        <v>1.02603828296211</v>
      </c>
      <c r="Q184">
        <v>1.5143161852407401</v>
      </c>
      <c r="R184">
        <v>0.12994566546925701</v>
      </c>
      <c r="T184" t="str">
        <f t="shared" si="8"/>
        <v/>
      </c>
      <c r="U184" t="str">
        <f t="shared" si="9"/>
        <v/>
      </c>
      <c r="V184" t="str">
        <f t="shared" si="10"/>
        <v>*</v>
      </c>
      <c r="W184" t="str">
        <f t="shared" si="11"/>
        <v/>
      </c>
    </row>
    <row r="185" spans="1:23" x14ac:dyDescent="0.25">
      <c r="A185">
        <v>184</v>
      </c>
      <c r="B185" t="s">
        <v>254</v>
      </c>
      <c r="C185">
        <v>1.6481805974699699</v>
      </c>
      <c r="D185">
        <v>1.02684660232251</v>
      </c>
      <c r="E185">
        <v>1.60508940063893</v>
      </c>
      <c r="F185">
        <v>0.108474131571594</v>
      </c>
      <c r="G185">
        <v>-13.6485570499114</v>
      </c>
      <c r="H185">
        <v>1760.9802002279901</v>
      </c>
      <c r="I185">
        <v>-7.7505454338125503E-3</v>
      </c>
      <c r="J185">
        <v>0.99381602137353797</v>
      </c>
      <c r="K185">
        <v>2.6603565905191702</v>
      </c>
      <c r="L185">
        <v>1.05697102096919</v>
      </c>
      <c r="M185">
        <v>2.5169626581434099</v>
      </c>
      <c r="N185">
        <v>1.1837137403344199E-2</v>
      </c>
      <c r="O185">
        <v>1.57959819687018</v>
      </c>
      <c r="P185">
        <v>1.0267404051836599</v>
      </c>
      <c r="Q185">
        <v>1.5384591751676699</v>
      </c>
      <c r="R185">
        <v>0.123936383104429</v>
      </c>
      <c r="T185" t="str">
        <f t="shared" si="8"/>
        <v/>
      </c>
      <c r="U185" t="str">
        <f t="shared" si="9"/>
        <v/>
      </c>
      <c r="V185" t="str">
        <f t="shared" si="10"/>
        <v>*</v>
      </c>
      <c r="W185" t="str">
        <f t="shared" si="11"/>
        <v/>
      </c>
    </row>
    <row r="186" spans="1:23" x14ac:dyDescent="0.25">
      <c r="A186">
        <v>185</v>
      </c>
      <c r="B186" t="s">
        <v>255</v>
      </c>
      <c r="C186">
        <v>-12.6223973767744</v>
      </c>
      <c r="D186">
        <v>758.54683758374802</v>
      </c>
      <c r="E186">
        <v>-1.6640234658391598E-2</v>
      </c>
      <c r="F186">
        <v>0.98672362637967004</v>
      </c>
      <c r="G186">
        <v>-13.6485570499114</v>
      </c>
      <c r="H186">
        <v>1760.9802002279901</v>
      </c>
      <c r="I186">
        <v>-7.7505454338125598E-3</v>
      </c>
      <c r="J186">
        <v>0.99381602137353797</v>
      </c>
      <c r="K186">
        <v>-12.308281248977799</v>
      </c>
      <c r="L186">
        <v>1073.6835766225499</v>
      </c>
      <c r="M186">
        <v>-1.1463602049027801E-2</v>
      </c>
      <c r="N186">
        <v>0.99085356924276902</v>
      </c>
      <c r="O186">
        <v>-12.686314089985499</v>
      </c>
      <c r="P186">
        <v>759.15053107162805</v>
      </c>
      <c r="Q186">
        <v>-1.67111970165881E-2</v>
      </c>
      <c r="R186">
        <v>0.98666701448153005</v>
      </c>
      <c r="T186" t="str">
        <f t="shared" si="8"/>
        <v/>
      </c>
      <c r="U186" t="str">
        <f t="shared" si="9"/>
        <v/>
      </c>
      <c r="V186" t="str">
        <f t="shared" si="10"/>
        <v/>
      </c>
      <c r="W186" t="str">
        <f t="shared" si="11"/>
        <v/>
      </c>
    </row>
    <row r="187" spans="1:23" x14ac:dyDescent="0.25">
      <c r="A187">
        <v>186</v>
      </c>
      <c r="B187" t="s">
        <v>256</v>
      </c>
      <c r="C187">
        <v>2.8735904648463002</v>
      </c>
      <c r="D187">
        <v>0.62741816283477903</v>
      </c>
      <c r="E187">
        <v>4.5800243522803799</v>
      </c>
      <c r="F187" s="1">
        <v>4.6492179374639899E-6</v>
      </c>
      <c r="G187">
        <v>2.3921434610705399</v>
      </c>
      <c r="H187">
        <v>1.0582351961269501</v>
      </c>
      <c r="I187">
        <v>2.2605026461277902</v>
      </c>
      <c r="J187">
        <v>2.3790072389678899E-2</v>
      </c>
      <c r="K187">
        <v>3.5295810704360799</v>
      </c>
      <c r="L187">
        <v>0.79591821434587595</v>
      </c>
      <c r="M187">
        <v>4.4346027102003998</v>
      </c>
      <c r="N187" s="1">
        <v>9.22422353569016E-6</v>
      </c>
      <c r="O187">
        <v>2.8113921722608501</v>
      </c>
      <c r="P187">
        <v>0.62725489234241905</v>
      </c>
      <c r="Q187">
        <v>4.4820569860555199</v>
      </c>
      <c r="R187" s="1">
        <v>7.3926995426246298E-6</v>
      </c>
      <c r="T187" t="str">
        <f t="shared" si="8"/>
        <v>***</v>
      </c>
      <c r="U187" t="str">
        <f t="shared" si="9"/>
        <v>*</v>
      </c>
      <c r="V187" t="str">
        <f t="shared" si="10"/>
        <v>***</v>
      </c>
      <c r="W187" t="str">
        <f t="shared" si="11"/>
        <v>***</v>
      </c>
    </row>
    <row r="188" spans="1:23" x14ac:dyDescent="0.25">
      <c r="A188">
        <v>187</v>
      </c>
      <c r="B188" t="s">
        <v>257</v>
      </c>
      <c r="C188">
        <v>-12.594331418927201</v>
      </c>
      <c r="D188">
        <v>804.86279625622001</v>
      </c>
      <c r="E188">
        <v>-1.56477991994525E-2</v>
      </c>
      <c r="F188">
        <v>0.98751537209468099</v>
      </c>
      <c r="G188">
        <v>-13.659422906658101</v>
      </c>
      <c r="H188">
        <v>1830.68089994715</v>
      </c>
      <c r="I188">
        <v>-7.4613893153374902E-3</v>
      </c>
      <c r="J188">
        <v>0.99404672790195903</v>
      </c>
      <c r="K188">
        <v>-12.250647823046499</v>
      </c>
      <c r="L188">
        <v>1165.22384215445</v>
      </c>
      <c r="M188">
        <v>-1.0513557464114E-2</v>
      </c>
      <c r="N188">
        <v>0.99161154935663298</v>
      </c>
      <c r="O188">
        <v>-12.654778848523099</v>
      </c>
      <c r="P188">
        <v>805.675502461929</v>
      </c>
      <c r="Q188">
        <v>-1.57070418671705E-2</v>
      </c>
      <c r="R188">
        <v>0.98746810909331795</v>
      </c>
      <c r="T188" t="str">
        <f t="shared" si="8"/>
        <v/>
      </c>
      <c r="U188" t="str">
        <f t="shared" si="9"/>
        <v/>
      </c>
      <c r="V188" t="str">
        <f t="shared" si="10"/>
        <v/>
      </c>
      <c r="W188" t="str">
        <f t="shared" si="11"/>
        <v/>
      </c>
    </row>
    <row r="189" spans="1:23" x14ac:dyDescent="0.25">
      <c r="A189">
        <v>188</v>
      </c>
      <c r="B189" t="s">
        <v>258</v>
      </c>
      <c r="C189">
        <v>-12.594331418927201</v>
      </c>
      <c r="D189">
        <v>804.86279625621796</v>
      </c>
      <c r="E189">
        <v>-1.5647799199452601E-2</v>
      </c>
      <c r="F189">
        <v>0.98751537209468099</v>
      </c>
      <c r="G189">
        <v>-13.659422906658101</v>
      </c>
      <c r="H189">
        <v>1830.68089994713</v>
      </c>
      <c r="I189">
        <v>-7.46138931533755E-3</v>
      </c>
      <c r="J189">
        <v>0.99404672790195903</v>
      </c>
      <c r="K189">
        <v>-12.250647823046499</v>
      </c>
      <c r="L189">
        <v>1165.22384215446</v>
      </c>
      <c r="M189">
        <v>-1.05135574641139E-2</v>
      </c>
      <c r="N189">
        <v>0.99161154935663298</v>
      </c>
      <c r="O189">
        <v>-12.654778848523099</v>
      </c>
      <c r="P189">
        <v>805.67550246193298</v>
      </c>
      <c r="Q189">
        <v>-1.5707041867170399E-2</v>
      </c>
      <c r="R189">
        <v>0.98746810909331795</v>
      </c>
      <c r="T189" t="str">
        <f t="shared" si="8"/>
        <v/>
      </c>
      <c r="U189" t="str">
        <f t="shared" si="9"/>
        <v/>
      </c>
      <c r="V189" t="str">
        <f t="shared" si="10"/>
        <v/>
      </c>
      <c r="W189" t="str">
        <f t="shared" si="11"/>
        <v/>
      </c>
    </row>
    <row r="190" spans="1:23" x14ac:dyDescent="0.25">
      <c r="A190">
        <v>189</v>
      </c>
      <c r="B190" t="s">
        <v>259</v>
      </c>
      <c r="C190">
        <v>-12.594331418927201</v>
      </c>
      <c r="D190">
        <v>804.86279625622205</v>
      </c>
      <c r="E190">
        <v>-1.56477991994525E-2</v>
      </c>
      <c r="F190">
        <v>0.98751537209468099</v>
      </c>
      <c r="G190">
        <v>-13.659422906658101</v>
      </c>
      <c r="H190">
        <v>1830.68089994713</v>
      </c>
      <c r="I190">
        <v>-7.46138931533757E-3</v>
      </c>
      <c r="J190">
        <v>0.99404672790195903</v>
      </c>
      <c r="K190">
        <v>-12.250647823046499</v>
      </c>
      <c r="L190">
        <v>1165.22384215445</v>
      </c>
      <c r="M190">
        <v>-1.05135574641139E-2</v>
      </c>
      <c r="N190">
        <v>0.99161154935663298</v>
      </c>
      <c r="O190">
        <v>-12.654778848523099</v>
      </c>
      <c r="P190">
        <v>805.675502461919</v>
      </c>
      <c r="Q190">
        <v>-1.5707041867170601E-2</v>
      </c>
      <c r="R190">
        <v>0.98746810909331795</v>
      </c>
      <c r="T190" t="str">
        <f t="shared" si="8"/>
        <v/>
      </c>
      <c r="U190" t="str">
        <f t="shared" si="9"/>
        <v/>
      </c>
      <c r="V190" t="str">
        <f t="shared" si="10"/>
        <v/>
      </c>
      <c r="W190" t="str">
        <f t="shared" si="11"/>
        <v/>
      </c>
    </row>
    <row r="191" spans="1:23" x14ac:dyDescent="0.25">
      <c r="A191">
        <v>190</v>
      </c>
      <c r="B191" t="s">
        <v>260</v>
      </c>
      <c r="C191">
        <v>1.83603527926815</v>
      </c>
      <c r="D191">
        <v>1.03097663723053</v>
      </c>
      <c r="E191">
        <v>1.7808699178676</v>
      </c>
      <c r="F191">
        <v>7.4933703993571493E-2</v>
      </c>
      <c r="G191">
        <v>2.4676934595067999</v>
      </c>
      <c r="H191">
        <v>1.0629522659889601</v>
      </c>
      <c r="I191">
        <v>2.32154682619815</v>
      </c>
      <c r="J191">
        <v>2.02573499172265E-2</v>
      </c>
      <c r="K191">
        <v>-12.2506478230464</v>
      </c>
      <c r="L191">
        <v>1165.22384215444</v>
      </c>
      <c r="M191">
        <v>-1.0513557464114E-2</v>
      </c>
      <c r="N191">
        <v>0.99161154935663298</v>
      </c>
      <c r="O191">
        <v>1.77763224753631</v>
      </c>
      <c r="P191">
        <v>1.0308894604418799</v>
      </c>
      <c r="Q191">
        <v>1.72436746688082</v>
      </c>
      <c r="R191">
        <v>8.4641526772662096E-2</v>
      </c>
      <c r="T191" t="str">
        <f t="shared" si="8"/>
        <v>^</v>
      </c>
      <c r="U191" t="str">
        <f t="shared" si="9"/>
        <v>*</v>
      </c>
      <c r="V191" t="str">
        <f t="shared" si="10"/>
        <v/>
      </c>
      <c r="W191" t="str">
        <f t="shared" si="11"/>
        <v>^</v>
      </c>
    </row>
    <row r="192" spans="1:23" x14ac:dyDescent="0.25">
      <c r="A192">
        <v>191</v>
      </c>
      <c r="B192" t="s">
        <v>261</v>
      </c>
      <c r="C192">
        <v>1.88643730167136</v>
      </c>
      <c r="D192">
        <v>1.0323528803942099</v>
      </c>
      <c r="E192">
        <v>1.82731829154292</v>
      </c>
      <c r="F192">
        <v>6.7651926570318696E-2</v>
      </c>
      <c r="G192">
        <v>-13.635224779507899</v>
      </c>
      <c r="H192">
        <v>1908.2195119267601</v>
      </c>
      <c r="I192">
        <v>-7.1455221447454002E-3</v>
      </c>
      <c r="J192">
        <v>0.99429874671810103</v>
      </c>
      <c r="K192">
        <v>2.9773549480366599</v>
      </c>
      <c r="L192">
        <v>1.0705983183552501</v>
      </c>
      <c r="M192">
        <v>2.7810196382624199</v>
      </c>
      <c r="N192">
        <v>5.4188459054850101E-3</v>
      </c>
      <c r="O192">
        <v>1.8314990341079</v>
      </c>
      <c r="P192">
        <v>1.0322617949320001</v>
      </c>
      <c r="Q192">
        <v>1.77425827740583</v>
      </c>
      <c r="R192">
        <v>7.6020438487352002E-2</v>
      </c>
      <c r="T192" t="str">
        <f t="shared" si="8"/>
        <v>^</v>
      </c>
      <c r="U192" t="str">
        <f t="shared" si="9"/>
        <v/>
      </c>
      <c r="V192" t="str">
        <f t="shared" si="10"/>
        <v>**</v>
      </c>
      <c r="W192" t="str">
        <f t="shared" si="11"/>
        <v>^</v>
      </c>
    </row>
    <row r="193" spans="1:23" x14ac:dyDescent="0.25">
      <c r="A193">
        <v>192</v>
      </c>
      <c r="B193" t="s">
        <v>426</v>
      </c>
      <c r="C193">
        <v>0.84218814853870205</v>
      </c>
      <c r="D193">
        <v>1.01445214185401</v>
      </c>
      <c r="E193">
        <v>0.83019012311366502</v>
      </c>
      <c r="F193">
        <v>0.40643129862740501</v>
      </c>
      <c r="G193">
        <v>-13.7186765168241</v>
      </c>
      <c r="H193">
        <v>1218.2583842787201</v>
      </c>
      <c r="I193">
        <v>-1.1260892347518099E-2</v>
      </c>
      <c r="J193">
        <v>0.99101529774368602</v>
      </c>
      <c r="K193">
        <v>1.8001684286529001</v>
      </c>
      <c r="L193">
        <v>1.0310490935194201</v>
      </c>
      <c r="M193">
        <v>1.74595801496526</v>
      </c>
      <c r="N193">
        <v>8.08182476519652E-2</v>
      </c>
      <c r="O193">
        <v>0.80252235560123397</v>
      </c>
      <c r="P193">
        <v>1.01436384499896</v>
      </c>
      <c r="Q193">
        <v>0.79115828068778904</v>
      </c>
      <c r="R193">
        <v>0.42885163319442698</v>
      </c>
      <c r="T193" t="str">
        <f t="shared" si="8"/>
        <v/>
      </c>
      <c r="U193" t="str">
        <f t="shared" si="9"/>
        <v/>
      </c>
      <c r="V193" t="str">
        <f t="shared" si="10"/>
        <v>^</v>
      </c>
      <c r="W193" t="str">
        <f t="shared" si="11"/>
        <v/>
      </c>
    </row>
    <row r="194" spans="1:23" x14ac:dyDescent="0.25">
      <c r="A194">
        <v>193</v>
      </c>
      <c r="B194" t="s">
        <v>427</v>
      </c>
      <c r="C194">
        <v>0.85955216369234999</v>
      </c>
      <c r="D194">
        <v>1.0146477629831001</v>
      </c>
      <c r="E194">
        <v>0.84714340784158804</v>
      </c>
      <c r="F194">
        <v>0.39691519266600001</v>
      </c>
      <c r="G194">
        <v>1.53403304843614</v>
      </c>
      <c r="H194">
        <v>1.03009343889039</v>
      </c>
      <c r="I194">
        <v>1.4892173763271299</v>
      </c>
      <c r="J194">
        <v>0.136430136551322</v>
      </c>
      <c r="K194">
        <v>-12.355540855359701</v>
      </c>
      <c r="L194">
        <v>716.959613150584</v>
      </c>
      <c r="M194">
        <v>-1.7233245260587102E-2</v>
      </c>
      <c r="N194">
        <v>0.98625054024071002</v>
      </c>
      <c r="O194">
        <v>0.81897414000332203</v>
      </c>
      <c r="P194">
        <v>1.01455268022809</v>
      </c>
      <c r="Q194">
        <v>0.80722682613109897</v>
      </c>
      <c r="R194">
        <v>0.41953581297666298</v>
      </c>
      <c r="T194" t="str">
        <f t="shared" si="8"/>
        <v/>
      </c>
      <c r="U194" t="str">
        <f t="shared" si="9"/>
        <v/>
      </c>
      <c r="V194" t="str">
        <f t="shared" si="10"/>
        <v/>
      </c>
      <c r="W194" t="str">
        <f t="shared" si="11"/>
        <v/>
      </c>
    </row>
    <row r="195" spans="1:23" x14ac:dyDescent="0.25">
      <c r="A195">
        <v>194</v>
      </c>
      <c r="B195" t="s">
        <v>262</v>
      </c>
      <c r="C195">
        <v>-12.562209370888301</v>
      </c>
      <c r="D195">
        <v>840.62813947192103</v>
      </c>
      <c r="E195">
        <v>-1.4943836377854101E-2</v>
      </c>
      <c r="F195">
        <v>0.98807698744763905</v>
      </c>
      <c r="G195">
        <v>-13.6352247795078</v>
      </c>
      <c r="H195">
        <v>1908.2195119266901</v>
      </c>
      <c r="I195">
        <v>-7.1455221447456101E-3</v>
      </c>
      <c r="J195">
        <v>0.99429874671810103</v>
      </c>
      <c r="K195">
        <v>-12.182290297810599</v>
      </c>
      <c r="L195">
        <v>1220.6901356717101</v>
      </c>
      <c r="M195">
        <v>-9.9798384060071493E-3</v>
      </c>
      <c r="N195">
        <v>0.99203737319261398</v>
      </c>
      <c r="O195">
        <v>-12.620428920489701</v>
      </c>
      <c r="P195">
        <v>841.45304840204403</v>
      </c>
      <c r="Q195">
        <v>-1.4998375660360899E-2</v>
      </c>
      <c r="R195">
        <v>0.98803347627261495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263</v>
      </c>
      <c r="C196">
        <v>-12.562209370888301</v>
      </c>
      <c r="D196">
        <v>840.62813947193195</v>
      </c>
      <c r="E196">
        <v>-1.4943836377853899E-2</v>
      </c>
      <c r="F196">
        <v>0.98807698744763905</v>
      </c>
      <c r="G196">
        <v>-13.635224779507899</v>
      </c>
      <c r="H196">
        <v>1908.2195119267301</v>
      </c>
      <c r="I196">
        <v>-7.1455221447454999E-3</v>
      </c>
      <c r="J196">
        <v>0.99429874671810103</v>
      </c>
      <c r="K196">
        <v>-12.182290297810599</v>
      </c>
      <c r="L196">
        <v>1220.6901356716901</v>
      </c>
      <c r="M196">
        <v>-9.9798384060073107E-3</v>
      </c>
      <c r="N196">
        <v>0.99203737319261398</v>
      </c>
      <c r="O196">
        <v>-12.6204289204896</v>
      </c>
      <c r="P196">
        <v>841.45304840202903</v>
      </c>
      <c r="Q196">
        <v>-1.49983756603611E-2</v>
      </c>
      <c r="R196">
        <v>0.98803347627261495</v>
      </c>
      <c r="T196" t="str">
        <f t="shared" si="12"/>
        <v/>
      </c>
      <c r="U196" t="str">
        <f t="shared" si="13"/>
        <v/>
      </c>
      <c r="V196" t="str">
        <f t="shared" si="14"/>
        <v/>
      </c>
      <c r="W196" t="str">
        <f t="shared" si="15"/>
        <v/>
      </c>
    </row>
    <row r="197" spans="1:23" x14ac:dyDescent="0.25">
      <c r="A197">
        <v>196</v>
      </c>
      <c r="B197" t="s">
        <v>264</v>
      </c>
      <c r="C197">
        <v>1.95999924718755</v>
      </c>
      <c r="D197">
        <v>1.03363489032815</v>
      </c>
      <c r="E197">
        <v>1.8962200923435499</v>
      </c>
      <c r="F197">
        <v>5.79309474060608E-2</v>
      </c>
      <c r="G197">
        <v>-13.6352247795078</v>
      </c>
      <c r="H197">
        <v>1908.2195119266901</v>
      </c>
      <c r="I197">
        <v>-7.1455221447456101E-3</v>
      </c>
      <c r="J197">
        <v>0.99429874671810103</v>
      </c>
      <c r="K197">
        <v>3.1478986602760699</v>
      </c>
      <c r="L197">
        <v>1.0759083355714301</v>
      </c>
      <c r="M197">
        <v>2.9258056250713702</v>
      </c>
      <c r="N197">
        <v>3.4356552404482101E-3</v>
      </c>
      <c r="O197">
        <v>1.90382241051042</v>
      </c>
      <c r="P197">
        <v>1.0335629570803999</v>
      </c>
      <c r="Q197">
        <v>1.8419994616373601</v>
      </c>
      <c r="R197">
        <v>6.5475228623749895E-2</v>
      </c>
      <c r="T197" t="str">
        <f t="shared" si="12"/>
        <v>^</v>
      </c>
      <c r="U197" t="str">
        <f t="shared" si="13"/>
        <v/>
      </c>
      <c r="V197" t="str">
        <f t="shared" si="14"/>
        <v>**</v>
      </c>
      <c r="W197" t="str">
        <f t="shared" si="15"/>
        <v>^</v>
      </c>
    </row>
    <row r="198" spans="1:23" x14ac:dyDescent="0.25">
      <c r="A198">
        <v>197</v>
      </c>
      <c r="B198" t="s">
        <v>265</v>
      </c>
      <c r="C198">
        <v>-12.562414564721101</v>
      </c>
      <c r="D198">
        <v>860.61842509317603</v>
      </c>
      <c r="E198">
        <v>-1.45969621361069E-2</v>
      </c>
      <c r="F198">
        <v>0.98835372285968703</v>
      </c>
      <c r="G198">
        <v>-13.6352247795078</v>
      </c>
      <c r="H198">
        <v>1908.2195119267101</v>
      </c>
      <c r="I198">
        <v>-7.1455221447455503E-3</v>
      </c>
      <c r="J198">
        <v>0.99429874671810103</v>
      </c>
      <c r="K198">
        <v>-12.221105289117499</v>
      </c>
      <c r="L198">
        <v>1285.88955531989</v>
      </c>
      <c r="M198">
        <v>-9.5040085196720393E-3</v>
      </c>
      <c r="N198">
        <v>0.99241701249363301</v>
      </c>
      <c r="O198">
        <v>-12.6226268613868</v>
      </c>
      <c r="P198">
        <v>861.58309965256797</v>
      </c>
      <c r="Q198">
        <v>-1.4650504247909301E-2</v>
      </c>
      <c r="R198">
        <v>0.98831100700304597</v>
      </c>
      <c r="T198" t="str">
        <f t="shared" si="12"/>
        <v/>
      </c>
      <c r="U198" t="str">
        <f t="shared" si="13"/>
        <v/>
      </c>
      <c r="V198" t="str">
        <f t="shared" si="14"/>
        <v/>
      </c>
      <c r="W198" t="str">
        <f t="shared" si="15"/>
        <v/>
      </c>
    </row>
    <row r="199" spans="1:23" x14ac:dyDescent="0.25">
      <c r="A199">
        <v>198</v>
      </c>
      <c r="B199" t="s">
        <v>266</v>
      </c>
      <c r="C199">
        <v>-12.562414564720999</v>
      </c>
      <c r="D199">
        <v>860.61842509317103</v>
      </c>
      <c r="E199">
        <v>-1.4596962136107E-2</v>
      </c>
      <c r="F199">
        <v>0.98835372285968703</v>
      </c>
      <c r="G199">
        <v>-13.635224779507899</v>
      </c>
      <c r="H199">
        <v>1908.2195119267601</v>
      </c>
      <c r="I199">
        <v>-7.1455221447454002E-3</v>
      </c>
      <c r="J199">
        <v>0.99429874671810103</v>
      </c>
      <c r="K199">
        <v>-12.221105289117499</v>
      </c>
      <c r="L199">
        <v>1285.8895553198599</v>
      </c>
      <c r="M199">
        <v>-9.5040085196722805E-3</v>
      </c>
      <c r="N199">
        <v>0.99241701249363301</v>
      </c>
      <c r="O199">
        <v>-12.6226268613868</v>
      </c>
      <c r="P199">
        <v>861.58309965255296</v>
      </c>
      <c r="Q199">
        <v>-1.46505042479095E-2</v>
      </c>
      <c r="R199">
        <v>0.98831100700304497</v>
      </c>
      <c r="T199" t="str">
        <f t="shared" si="12"/>
        <v/>
      </c>
      <c r="U199" t="str">
        <f t="shared" si="13"/>
        <v/>
      </c>
      <c r="V199" t="str">
        <f t="shared" si="14"/>
        <v/>
      </c>
      <c r="W199" t="str">
        <f t="shared" si="15"/>
        <v/>
      </c>
    </row>
    <row r="200" spans="1:23" x14ac:dyDescent="0.25">
      <c r="A200">
        <v>199</v>
      </c>
      <c r="B200" t="s">
        <v>267</v>
      </c>
      <c r="C200">
        <v>-12.562414564720999</v>
      </c>
      <c r="D200">
        <v>860.61842509317205</v>
      </c>
      <c r="E200">
        <v>-1.4596962136107E-2</v>
      </c>
      <c r="F200">
        <v>0.98835372285968703</v>
      </c>
      <c r="G200">
        <v>-13.635224779507899</v>
      </c>
      <c r="H200">
        <v>1908.2195119267401</v>
      </c>
      <c r="I200">
        <v>-7.1455221447454696E-3</v>
      </c>
      <c r="J200">
        <v>0.99429874671810103</v>
      </c>
      <c r="K200">
        <v>-12.221105289117499</v>
      </c>
      <c r="L200">
        <v>1285.8895553198799</v>
      </c>
      <c r="M200">
        <v>-9.5040085196720792E-3</v>
      </c>
      <c r="N200">
        <v>0.99241701249363301</v>
      </c>
      <c r="O200">
        <v>-12.6226268613868</v>
      </c>
      <c r="P200">
        <v>861.58309965256296</v>
      </c>
      <c r="Q200">
        <v>-1.46505042479094E-2</v>
      </c>
      <c r="R200">
        <v>0.98831100700304597</v>
      </c>
      <c r="T200" t="str">
        <f t="shared" si="12"/>
        <v/>
      </c>
      <c r="U200" t="str">
        <f t="shared" si="13"/>
        <v/>
      </c>
      <c r="V200" t="str">
        <f t="shared" si="14"/>
        <v/>
      </c>
      <c r="W200" t="str">
        <f t="shared" si="15"/>
        <v/>
      </c>
    </row>
    <row r="201" spans="1:23" x14ac:dyDescent="0.25">
      <c r="A201">
        <v>200</v>
      </c>
      <c r="B201" t="s">
        <v>268</v>
      </c>
      <c r="C201">
        <v>-12.562414564720999</v>
      </c>
      <c r="D201">
        <v>860.61842509316898</v>
      </c>
      <c r="E201">
        <v>-1.4596962136107E-2</v>
      </c>
      <c r="F201">
        <v>0.98835372285968703</v>
      </c>
      <c r="G201">
        <v>-13.635224779507899</v>
      </c>
      <c r="H201">
        <v>1908.2195119267601</v>
      </c>
      <c r="I201">
        <v>-7.1455221447453698E-3</v>
      </c>
      <c r="J201">
        <v>0.99429874671810103</v>
      </c>
      <c r="K201">
        <v>-12.221105289117499</v>
      </c>
      <c r="L201">
        <v>1285.8895553198599</v>
      </c>
      <c r="M201">
        <v>-9.5040085196722301E-3</v>
      </c>
      <c r="N201">
        <v>0.99241701249363301</v>
      </c>
      <c r="O201">
        <v>-12.6226268613868</v>
      </c>
      <c r="P201">
        <v>861.58309965256399</v>
      </c>
      <c r="Q201">
        <v>-1.4650504247909301E-2</v>
      </c>
      <c r="R201">
        <v>0.98831100700304597</v>
      </c>
      <c r="T201" t="str">
        <f t="shared" si="12"/>
        <v/>
      </c>
      <c r="U201" t="str">
        <f t="shared" si="13"/>
        <v/>
      </c>
      <c r="V201" t="str">
        <f t="shared" si="14"/>
        <v/>
      </c>
      <c r="W201" t="str">
        <f t="shared" si="15"/>
        <v/>
      </c>
    </row>
    <row r="202" spans="1:23" x14ac:dyDescent="0.25">
      <c r="A202">
        <v>201</v>
      </c>
      <c r="B202" t="s">
        <v>269</v>
      </c>
      <c r="C202">
        <v>-12.562414564720999</v>
      </c>
      <c r="D202">
        <v>860.61842509316705</v>
      </c>
      <c r="E202">
        <v>-1.4596962136107E-2</v>
      </c>
      <c r="F202">
        <v>0.98835372285968703</v>
      </c>
      <c r="G202">
        <v>-13.635224779507899</v>
      </c>
      <c r="H202">
        <v>1908.2195119267601</v>
      </c>
      <c r="I202">
        <v>-7.1455221447453898E-3</v>
      </c>
      <c r="J202">
        <v>0.99429874671810103</v>
      </c>
      <c r="K202">
        <v>-12.221105289117499</v>
      </c>
      <c r="L202">
        <v>1285.8895553198599</v>
      </c>
      <c r="M202">
        <v>-9.5040085196722492E-3</v>
      </c>
      <c r="N202">
        <v>0.99241701249363301</v>
      </c>
      <c r="O202">
        <v>-12.6226268613868</v>
      </c>
      <c r="P202">
        <v>861.58309965254603</v>
      </c>
      <c r="Q202">
        <v>-1.4650504247909601E-2</v>
      </c>
      <c r="R202">
        <v>0.98831100700304497</v>
      </c>
      <c r="T202" t="str">
        <f t="shared" si="12"/>
        <v/>
      </c>
      <c r="U202" t="str">
        <f t="shared" si="13"/>
        <v/>
      </c>
      <c r="V202" t="str">
        <f t="shared" si="14"/>
        <v/>
      </c>
      <c r="W202" t="str">
        <f t="shared" si="15"/>
        <v/>
      </c>
    </row>
    <row r="203" spans="1:23" x14ac:dyDescent="0.25">
      <c r="A203">
        <v>202</v>
      </c>
      <c r="B203" t="s">
        <v>270</v>
      </c>
      <c r="C203">
        <v>-12.562414564721101</v>
      </c>
      <c r="D203">
        <v>860.61842509317603</v>
      </c>
      <c r="E203">
        <v>-1.45969621361069E-2</v>
      </c>
      <c r="F203">
        <v>0.98835372285968703</v>
      </c>
      <c r="G203">
        <v>-13.635224779507899</v>
      </c>
      <c r="H203">
        <v>1908.2195119267501</v>
      </c>
      <c r="I203">
        <v>-7.1455221447454097E-3</v>
      </c>
      <c r="J203">
        <v>0.99429874671810103</v>
      </c>
      <c r="K203">
        <v>-12.221105289117499</v>
      </c>
      <c r="L203">
        <v>1285.88955531989</v>
      </c>
      <c r="M203">
        <v>-9.5040085196720706E-3</v>
      </c>
      <c r="N203">
        <v>0.99241701249363301</v>
      </c>
      <c r="O203">
        <v>-12.6226268613868</v>
      </c>
      <c r="P203">
        <v>861.58309965255705</v>
      </c>
      <c r="Q203">
        <v>-1.46505042479095E-2</v>
      </c>
      <c r="R203">
        <v>0.98831100700304597</v>
      </c>
      <c r="T203" t="str">
        <f t="shared" si="12"/>
        <v/>
      </c>
      <c r="U203" t="str">
        <f t="shared" si="13"/>
        <v/>
      </c>
      <c r="V203" t="str">
        <f t="shared" si="14"/>
        <v/>
      </c>
      <c r="W203" t="str">
        <f t="shared" si="15"/>
        <v/>
      </c>
    </row>
    <row r="204" spans="1:23" x14ac:dyDescent="0.25">
      <c r="A204">
        <v>203</v>
      </c>
      <c r="B204" t="s">
        <v>271</v>
      </c>
      <c r="C204">
        <v>2.00980100870022</v>
      </c>
      <c r="D204">
        <v>1.0352748113672701</v>
      </c>
      <c r="E204">
        <v>1.9413212671966</v>
      </c>
      <c r="F204">
        <v>5.22193214993278E-2</v>
      </c>
      <c r="G204">
        <v>-13.6352247795078</v>
      </c>
      <c r="H204">
        <v>1908.2195119267101</v>
      </c>
      <c r="I204">
        <v>-7.1455221447455503E-3</v>
      </c>
      <c r="J204">
        <v>0.99429874671810103</v>
      </c>
      <c r="K204">
        <v>3.2253347174149498</v>
      </c>
      <c r="L204">
        <v>1.0826243683896499</v>
      </c>
      <c r="M204">
        <v>2.9791817102846898</v>
      </c>
      <c r="N204">
        <v>2.8901932664480699E-3</v>
      </c>
      <c r="O204">
        <v>1.9518907657434199</v>
      </c>
      <c r="P204">
        <v>1.03518503721004</v>
      </c>
      <c r="Q204">
        <v>1.88554769976586</v>
      </c>
      <c r="R204">
        <v>5.9355930842268798E-2</v>
      </c>
      <c r="T204" t="str">
        <f t="shared" si="12"/>
        <v>^</v>
      </c>
      <c r="U204" t="str">
        <f t="shared" si="13"/>
        <v/>
      </c>
      <c r="V204" t="str">
        <f t="shared" si="14"/>
        <v>**</v>
      </c>
      <c r="W204" t="str">
        <f t="shared" si="15"/>
        <v>^</v>
      </c>
    </row>
    <row r="205" spans="1:23" x14ac:dyDescent="0.25">
      <c r="A205">
        <v>204</v>
      </c>
      <c r="B205" t="s">
        <v>272</v>
      </c>
      <c r="C205">
        <v>2.0496500724084901</v>
      </c>
      <c r="D205">
        <v>1.0367790450299601</v>
      </c>
      <c r="E205">
        <v>1.9769401033267</v>
      </c>
      <c r="F205">
        <v>4.8048401029761698E-2</v>
      </c>
      <c r="G205">
        <v>-13.635224779507899</v>
      </c>
      <c r="H205">
        <v>1908.2195119267401</v>
      </c>
      <c r="I205">
        <v>-7.1455221447454696E-3</v>
      </c>
      <c r="J205">
        <v>0.99429874671810103</v>
      </c>
      <c r="K205">
        <v>3.3284422080463698</v>
      </c>
      <c r="L205">
        <v>1.09138490935817</v>
      </c>
      <c r="M205">
        <v>3.04974182756823</v>
      </c>
      <c r="N205">
        <v>2.2903815878104602E-3</v>
      </c>
      <c r="O205">
        <v>1.9897606272342601</v>
      </c>
      <c r="P205">
        <v>1.0366450098765101</v>
      </c>
      <c r="Q205">
        <v>1.91942333998336</v>
      </c>
      <c r="R205">
        <v>5.4930779469663703E-2</v>
      </c>
      <c r="T205" t="str">
        <f t="shared" si="12"/>
        <v>*</v>
      </c>
      <c r="U205" t="str">
        <f t="shared" si="13"/>
        <v/>
      </c>
      <c r="V205" t="str">
        <f t="shared" si="14"/>
        <v>**</v>
      </c>
      <c r="W205" t="str">
        <f t="shared" si="15"/>
        <v>^</v>
      </c>
    </row>
    <row r="206" spans="1:23" x14ac:dyDescent="0.25">
      <c r="A206">
        <v>205</v>
      </c>
      <c r="B206" t="s">
        <v>273</v>
      </c>
      <c r="C206">
        <v>2.1098248861379099</v>
      </c>
      <c r="D206">
        <v>1.03881681312272</v>
      </c>
      <c r="E206">
        <v>2.0309883893731899</v>
      </c>
      <c r="F206">
        <v>4.22561724166544E-2</v>
      </c>
      <c r="G206">
        <v>-13.635224779507899</v>
      </c>
      <c r="H206">
        <v>1908.2195119267301</v>
      </c>
      <c r="I206">
        <v>-7.1455221447454999E-3</v>
      </c>
      <c r="J206">
        <v>0.99429874671810103</v>
      </c>
      <c r="K206">
        <v>3.5034787768053302</v>
      </c>
      <c r="L206">
        <v>1.1046338173621999</v>
      </c>
      <c r="M206">
        <v>3.1716200624487798</v>
      </c>
      <c r="N206">
        <v>1.5159119109639701E-3</v>
      </c>
      <c r="O206">
        <v>2.05039386286473</v>
      </c>
      <c r="P206">
        <v>1.0386749363046199</v>
      </c>
      <c r="Q206">
        <v>1.97404769403563</v>
      </c>
      <c r="R206">
        <v>4.8376320049157803E-2</v>
      </c>
      <c r="T206" t="str">
        <f t="shared" si="12"/>
        <v>*</v>
      </c>
      <c r="U206" t="str">
        <f t="shared" si="13"/>
        <v/>
      </c>
      <c r="V206" t="str">
        <f t="shared" si="14"/>
        <v>**</v>
      </c>
      <c r="W206" t="str">
        <f t="shared" si="15"/>
        <v>*</v>
      </c>
    </row>
    <row r="207" spans="1:23" x14ac:dyDescent="0.25">
      <c r="A207">
        <v>206</v>
      </c>
      <c r="B207" t="s">
        <v>274</v>
      </c>
      <c r="C207">
        <v>-12.573893296627899</v>
      </c>
      <c r="D207">
        <v>930.84450979239602</v>
      </c>
      <c r="E207">
        <v>-1.35080490504608E-2</v>
      </c>
      <c r="F207">
        <v>0.98922246397520996</v>
      </c>
      <c r="G207">
        <v>-13.6352247795078</v>
      </c>
      <c r="H207">
        <v>1908.2195119266801</v>
      </c>
      <c r="I207">
        <v>-7.14552214474565E-3</v>
      </c>
      <c r="J207">
        <v>0.99429874671810103</v>
      </c>
      <c r="K207">
        <v>-12.2416105023194</v>
      </c>
      <c r="L207">
        <v>1560.9088645757599</v>
      </c>
      <c r="M207">
        <v>-7.8426170676188407E-3</v>
      </c>
      <c r="N207">
        <v>0.99374256107119996</v>
      </c>
      <c r="O207">
        <v>-12.6341741303999</v>
      </c>
      <c r="P207">
        <v>932.16260350361802</v>
      </c>
      <c r="Q207">
        <v>-1.35536161640825E-2</v>
      </c>
      <c r="R207">
        <v>0.98918611000683099</v>
      </c>
      <c r="T207" t="str">
        <f t="shared" si="12"/>
        <v/>
      </c>
      <c r="U207" t="str">
        <f t="shared" si="13"/>
        <v/>
      </c>
      <c r="V207" t="str">
        <f t="shared" si="14"/>
        <v/>
      </c>
      <c r="W207" t="str">
        <f t="shared" si="15"/>
        <v/>
      </c>
    </row>
    <row r="208" spans="1:23" x14ac:dyDescent="0.25">
      <c r="A208">
        <v>207</v>
      </c>
      <c r="B208" t="s">
        <v>275</v>
      </c>
      <c r="C208">
        <v>-12.573893296627899</v>
      </c>
      <c r="D208">
        <v>930.84450979239296</v>
      </c>
      <c r="E208">
        <v>-1.35080490504609E-2</v>
      </c>
      <c r="F208">
        <v>0.98922246397520996</v>
      </c>
      <c r="G208">
        <v>-13.635224779507899</v>
      </c>
      <c r="H208">
        <v>1908.2195119267601</v>
      </c>
      <c r="I208">
        <v>-7.1455221447454002E-3</v>
      </c>
      <c r="J208">
        <v>0.99429874671810103</v>
      </c>
      <c r="K208">
        <v>-12.2416105023193</v>
      </c>
      <c r="L208">
        <v>1560.9088645757099</v>
      </c>
      <c r="M208">
        <v>-7.8426170676190402E-3</v>
      </c>
      <c r="N208">
        <v>0.99374256107119996</v>
      </c>
      <c r="O208">
        <v>-12.6341741303999</v>
      </c>
      <c r="P208">
        <v>932.16260350361904</v>
      </c>
      <c r="Q208">
        <v>-1.35536161640825E-2</v>
      </c>
      <c r="R208">
        <v>0.98918611000683099</v>
      </c>
      <c r="T208" t="str">
        <f t="shared" si="12"/>
        <v/>
      </c>
      <c r="U208" t="str">
        <f t="shared" si="13"/>
        <v/>
      </c>
      <c r="V208" t="str">
        <f t="shared" si="14"/>
        <v/>
      </c>
      <c r="W208" t="str">
        <f t="shared" si="15"/>
        <v/>
      </c>
    </row>
    <row r="209" spans="1:23" x14ac:dyDescent="0.25">
      <c r="A209">
        <v>208</v>
      </c>
      <c r="B209" t="s">
        <v>276</v>
      </c>
      <c r="C209">
        <v>-12.573893296627899</v>
      </c>
      <c r="D209">
        <v>930.84450979239398</v>
      </c>
      <c r="E209">
        <v>-1.35080490504609E-2</v>
      </c>
      <c r="F209">
        <v>0.98922246397520996</v>
      </c>
      <c r="G209">
        <v>-13.6352247795078</v>
      </c>
      <c r="H209">
        <v>1908.2195119266801</v>
      </c>
      <c r="I209">
        <v>-7.1455221447456396E-3</v>
      </c>
      <c r="J209">
        <v>0.99429874671810103</v>
      </c>
      <c r="K209">
        <v>-12.2416105023194</v>
      </c>
      <c r="L209">
        <v>1560.9088645757499</v>
      </c>
      <c r="M209">
        <v>-7.8426170676188494E-3</v>
      </c>
      <c r="N209">
        <v>0.99374256107119996</v>
      </c>
      <c r="O209">
        <v>-12.6341741303999</v>
      </c>
      <c r="P209">
        <v>932.16260350360994</v>
      </c>
      <c r="Q209">
        <v>-1.3553616164082599E-2</v>
      </c>
      <c r="R209">
        <v>0.98918611000682999</v>
      </c>
      <c r="T209" t="str">
        <f t="shared" si="12"/>
        <v/>
      </c>
      <c r="U209" t="str">
        <f t="shared" si="13"/>
        <v/>
      </c>
      <c r="V209" t="str">
        <f t="shared" si="14"/>
        <v/>
      </c>
      <c r="W209" t="str">
        <f t="shared" si="15"/>
        <v/>
      </c>
    </row>
    <row r="210" spans="1:23" x14ac:dyDescent="0.25">
      <c r="A210">
        <v>209</v>
      </c>
      <c r="B210" t="s">
        <v>277</v>
      </c>
      <c r="C210">
        <v>-12.573893296627899</v>
      </c>
      <c r="D210">
        <v>930.84450979239898</v>
      </c>
      <c r="E210">
        <v>-1.35080490504608E-2</v>
      </c>
      <c r="F210">
        <v>0.98922246397520996</v>
      </c>
      <c r="G210">
        <v>-13.635224779507899</v>
      </c>
      <c r="H210">
        <v>1908.2195119267401</v>
      </c>
      <c r="I210">
        <v>-7.1455221447454401E-3</v>
      </c>
      <c r="J210">
        <v>0.99429874671810103</v>
      </c>
      <c r="K210">
        <v>-12.2416105023193</v>
      </c>
      <c r="L210">
        <v>1560.9088645757299</v>
      </c>
      <c r="M210">
        <v>-7.8426170676189396E-3</v>
      </c>
      <c r="N210">
        <v>0.99374256107119996</v>
      </c>
      <c r="O210">
        <v>-12.6341741303999</v>
      </c>
      <c r="P210">
        <v>932.16260350361301</v>
      </c>
      <c r="Q210">
        <v>-1.3553616164082599E-2</v>
      </c>
      <c r="R210">
        <v>0.98918611000683099</v>
      </c>
      <c r="T210" t="str">
        <f t="shared" si="12"/>
        <v/>
      </c>
      <c r="U210" t="str">
        <f t="shared" si="13"/>
        <v/>
      </c>
      <c r="V210" t="str">
        <f t="shared" si="14"/>
        <v/>
      </c>
      <c r="W210" t="str">
        <f t="shared" si="15"/>
        <v/>
      </c>
    </row>
    <row r="211" spans="1:23" x14ac:dyDescent="0.25">
      <c r="A211">
        <v>210</v>
      </c>
      <c r="B211" t="s">
        <v>278</v>
      </c>
      <c r="C211">
        <v>2.1661459759347998</v>
      </c>
      <c r="D211">
        <v>1.04109177648925</v>
      </c>
      <c r="E211">
        <v>2.0806484354716899</v>
      </c>
      <c r="F211">
        <v>3.74660970676974E-2</v>
      </c>
      <c r="G211">
        <v>2.5863315333386199</v>
      </c>
      <c r="H211">
        <v>1.06922372486036</v>
      </c>
      <c r="I211">
        <v>2.4188871544880701</v>
      </c>
      <c r="J211">
        <v>1.5568068944216499E-2</v>
      </c>
      <c r="K211">
        <v>-12.2416105023194</v>
      </c>
      <c r="L211">
        <v>1560.9088645757499</v>
      </c>
      <c r="M211">
        <v>-7.8426170676188494E-3</v>
      </c>
      <c r="N211">
        <v>0.99374256107119996</v>
      </c>
      <c r="O211">
        <v>2.1087238413159701</v>
      </c>
      <c r="P211">
        <v>1.0409540755942399</v>
      </c>
      <c r="Q211">
        <v>2.0257606850832199</v>
      </c>
      <c r="R211">
        <v>4.27893145591016E-2</v>
      </c>
      <c r="T211" t="str">
        <f t="shared" si="12"/>
        <v>*</v>
      </c>
      <c r="U211" t="str">
        <f t="shared" si="13"/>
        <v>*</v>
      </c>
      <c r="V211" t="str">
        <f t="shared" si="14"/>
        <v/>
      </c>
      <c r="W211" t="str">
        <f t="shared" si="15"/>
        <v>*</v>
      </c>
    </row>
    <row r="212" spans="1:23" x14ac:dyDescent="0.25">
      <c r="A212">
        <v>211</v>
      </c>
      <c r="B212" t="s">
        <v>279</v>
      </c>
      <c r="C212">
        <v>-12.5820835040949</v>
      </c>
      <c r="D212">
        <v>958.05230806119903</v>
      </c>
      <c r="E212">
        <v>-1.3132981777954401E-2</v>
      </c>
      <c r="F212">
        <v>0.989521697810826</v>
      </c>
      <c r="G212">
        <v>-13.635874043661</v>
      </c>
      <c r="H212">
        <v>1995.8404443740501</v>
      </c>
      <c r="I212">
        <v>-6.8321463682622201E-3</v>
      </c>
      <c r="J212">
        <v>0.99454877830454202</v>
      </c>
      <c r="K212">
        <v>-12.2416105023194</v>
      </c>
      <c r="L212">
        <v>1560.9088645757399</v>
      </c>
      <c r="M212">
        <v>-7.8426170676188997E-3</v>
      </c>
      <c r="N212">
        <v>0.99374256107119996</v>
      </c>
      <c r="O212">
        <v>-12.644401015588199</v>
      </c>
      <c r="P212">
        <v>959.54997366639998</v>
      </c>
      <c r="Q212">
        <v>-1.3177428338906101E-2</v>
      </c>
      <c r="R212">
        <v>0.98948623765455501</v>
      </c>
      <c r="T212" t="str">
        <f t="shared" si="12"/>
        <v/>
      </c>
      <c r="U212" t="str">
        <f t="shared" si="13"/>
        <v/>
      </c>
      <c r="V212" t="str">
        <f t="shared" si="14"/>
        <v/>
      </c>
      <c r="W212" t="str">
        <f t="shared" si="15"/>
        <v/>
      </c>
    </row>
    <row r="213" spans="1:23" x14ac:dyDescent="0.25">
      <c r="A213">
        <v>212</v>
      </c>
      <c r="B213" t="s">
        <v>280</v>
      </c>
      <c r="C213">
        <v>-12.5820835040949</v>
      </c>
      <c r="D213">
        <v>958.05230806119698</v>
      </c>
      <c r="E213">
        <v>-1.3132981777954401E-2</v>
      </c>
      <c r="F213">
        <v>0.989521697810826</v>
      </c>
      <c r="G213">
        <v>-13.635874043661101</v>
      </c>
      <c r="H213">
        <v>1995.8404443740901</v>
      </c>
      <c r="I213">
        <v>-6.8321463682621004E-3</v>
      </c>
      <c r="J213">
        <v>0.99454877830454302</v>
      </c>
      <c r="K213">
        <v>-12.2416105023193</v>
      </c>
      <c r="L213">
        <v>1560.9088645757199</v>
      </c>
      <c r="M213">
        <v>-7.8426170676189795E-3</v>
      </c>
      <c r="N213">
        <v>0.99374256107119996</v>
      </c>
      <c r="O213">
        <v>-12.644401015588199</v>
      </c>
      <c r="P213">
        <v>959.54997366637895</v>
      </c>
      <c r="Q213">
        <v>-1.31774283389063E-2</v>
      </c>
      <c r="R213">
        <v>0.98948623765455501</v>
      </c>
      <c r="T213" t="str">
        <f t="shared" si="12"/>
        <v/>
      </c>
      <c r="U213" t="str">
        <f t="shared" si="13"/>
        <v/>
      </c>
      <c r="V213" t="str">
        <f t="shared" si="14"/>
        <v/>
      </c>
      <c r="W213" t="str">
        <f t="shared" si="15"/>
        <v/>
      </c>
    </row>
    <row r="214" spans="1:23" x14ac:dyDescent="0.25">
      <c r="A214">
        <v>213</v>
      </c>
      <c r="B214" t="s">
        <v>281</v>
      </c>
      <c r="C214">
        <v>-12.5820835040949</v>
      </c>
      <c r="D214">
        <v>958.05230806119596</v>
      </c>
      <c r="E214">
        <v>-1.3132981777954401E-2</v>
      </c>
      <c r="F214">
        <v>0.989521697810826</v>
      </c>
      <c r="G214">
        <v>-13.635874043661</v>
      </c>
      <c r="H214">
        <v>1995.8404443740401</v>
      </c>
      <c r="I214">
        <v>-6.8321463682622496E-3</v>
      </c>
      <c r="J214">
        <v>0.99454877830454202</v>
      </c>
      <c r="K214">
        <v>-12.2416105023193</v>
      </c>
      <c r="L214">
        <v>1560.9088645757299</v>
      </c>
      <c r="M214">
        <v>-7.8426170676189708E-3</v>
      </c>
      <c r="N214">
        <v>0.99374256107119996</v>
      </c>
      <c r="O214">
        <v>-12.644401015588199</v>
      </c>
      <c r="P214">
        <v>959.54997366638202</v>
      </c>
      <c r="Q214">
        <v>-1.31774283389063E-2</v>
      </c>
      <c r="R214">
        <v>0.98948623765455501</v>
      </c>
      <c r="T214" t="str">
        <f t="shared" si="12"/>
        <v/>
      </c>
      <c r="U214" t="str">
        <f t="shared" si="13"/>
        <v/>
      </c>
      <c r="V214" t="str">
        <f t="shared" si="14"/>
        <v/>
      </c>
      <c r="W214" t="str">
        <f t="shared" si="15"/>
        <v/>
      </c>
    </row>
    <row r="215" spans="1:23" x14ac:dyDescent="0.25">
      <c r="A215">
        <v>214</v>
      </c>
      <c r="B215" t="s">
        <v>282</v>
      </c>
      <c r="C215">
        <v>-12.5820835040949</v>
      </c>
      <c r="D215">
        <v>958.05230806119403</v>
      </c>
      <c r="E215">
        <v>-1.3132981777954401E-2</v>
      </c>
      <c r="F215">
        <v>0.989521697810826</v>
      </c>
      <c r="G215">
        <v>-13.635874043661</v>
      </c>
      <c r="H215">
        <v>1995.8404443740201</v>
      </c>
      <c r="I215">
        <v>-6.8321463682623103E-3</v>
      </c>
      <c r="J215">
        <v>0.99454877830454202</v>
      </c>
      <c r="K215">
        <v>-12.2416105023193</v>
      </c>
      <c r="L215">
        <v>1560.9088645757299</v>
      </c>
      <c r="M215">
        <v>-7.8426170676189708E-3</v>
      </c>
      <c r="N215">
        <v>0.99374256107119996</v>
      </c>
      <c r="O215">
        <v>-12.644401015588199</v>
      </c>
      <c r="P215">
        <v>959.54997366639395</v>
      </c>
      <c r="Q215">
        <v>-1.31774283389062E-2</v>
      </c>
      <c r="R215">
        <v>0.98948623765455501</v>
      </c>
      <c r="T215" t="str">
        <f t="shared" si="12"/>
        <v/>
      </c>
      <c r="U215" t="str">
        <f t="shared" si="13"/>
        <v/>
      </c>
      <c r="V215" t="str">
        <f t="shared" si="14"/>
        <v/>
      </c>
      <c r="W215" t="str">
        <f t="shared" si="15"/>
        <v/>
      </c>
    </row>
    <row r="216" spans="1:23" x14ac:dyDescent="0.25">
      <c r="A216">
        <v>215</v>
      </c>
      <c r="B216" t="s">
        <v>283</v>
      </c>
      <c r="C216">
        <v>-12.5820835040948</v>
      </c>
      <c r="D216">
        <v>958.05230806119403</v>
      </c>
      <c r="E216">
        <v>-1.3132981777954401E-2</v>
      </c>
      <c r="F216">
        <v>0.989521697810826</v>
      </c>
      <c r="G216">
        <v>-13.635874043661</v>
      </c>
      <c r="H216">
        <v>1995.8404443740601</v>
      </c>
      <c r="I216">
        <v>-6.8321463682622097E-3</v>
      </c>
      <c r="J216">
        <v>0.99454877830454202</v>
      </c>
      <c r="K216">
        <v>-12.2416105023193</v>
      </c>
      <c r="L216">
        <v>1560.9088645757199</v>
      </c>
      <c r="M216">
        <v>-7.8426170676189795E-3</v>
      </c>
      <c r="N216">
        <v>0.99374256107119996</v>
      </c>
      <c r="O216">
        <v>-12.644401015588199</v>
      </c>
      <c r="P216">
        <v>959.54997366640703</v>
      </c>
      <c r="Q216">
        <v>-1.3177428338906E-2</v>
      </c>
      <c r="R216">
        <v>0.98948623765455501</v>
      </c>
      <c r="T216" t="str">
        <f t="shared" si="12"/>
        <v/>
      </c>
      <c r="U216" t="str">
        <f t="shared" si="13"/>
        <v/>
      </c>
      <c r="V216" t="str">
        <f t="shared" si="14"/>
        <v/>
      </c>
      <c r="W216" t="str">
        <f t="shared" si="15"/>
        <v/>
      </c>
    </row>
    <row r="217" spans="1:23" x14ac:dyDescent="0.25">
      <c r="A217">
        <v>216</v>
      </c>
      <c r="B217" t="s">
        <v>284</v>
      </c>
      <c r="C217">
        <v>-12.5820835040948</v>
      </c>
      <c r="D217">
        <v>958.05230806119403</v>
      </c>
      <c r="E217">
        <v>-1.3132981777954401E-2</v>
      </c>
      <c r="F217">
        <v>0.989521697810826</v>
      </c>
      <c r="G217">
        <v>-13.635874043661</v>
      </c>
      <c r="H217">
        <v>1995.8404443740601</v>
      </c>
      <c r="I217">
        <v>-6.8321463682622097E-3</v>
      </c>
      <c r="J217">
        <v>0.99454877830454202</v>
      </c>
      <c r="K217">
        <v>-12.2416105023193</v>
      </c>
      <c r="L217">
        <v>1560.9088645757199</v>
      </c>
      <c r="M217">
        <v>-7.8426170676189795E-3</v>
      </c>
      <c r="N217">
        <v>0.99374256107119996</v>
      </c>
      <c r="O217">
        <v>-12.644401015588199</v>
      </c>
      <c r="P217">
        <v>959.54997366640703</v>
      </c>
      <c r="Q217">
        <v>-1.3177428338906E-2</v>
      </c>
      <c r="R217">
        <v>0.98948623765455501</v>
      </c>
      <c r="T217" t="str">
        <f t="shared" si="12"/>
        <v/>
      </c>
      <c r="U217" t="str">
        <f t="shared" si="13"/>
        <v/>
      </c>
      <c r="V217" t="str">
        <f t="shared" si="14"/>
        <v/>
      </c>
      <c r="W217" t="str">
        <f t="shared" si="15"/>
        <v/>
      </c>
    </row>
    <row r="218" spans="1:23" x14ac:dyDescent="0.25">
      <c r="A218">
        <v>217</v>
      </c>
      <c r="B218" t="s">
        <v>285</v>
      </c>
      <c r="C218">
        <v>-12.5820835040948</v>
      </c>
      <c r="D218">
        <v>958.052308061188</v>
      </c>
      <c r="E218">
        <v>-1.31329817779545E-2</v>
      </c>
      <c r="F218">
        <v>0.989521697810826</v>
      </c>
      <c r="G218">
        <v>-13.635874043661</v>
      </c>
      <c r="H218">
        <v>1995.8404443740701</v>
      </c>
      <c r="I218">
        <v>-6.8321463682621802E-3</v>
      </c>
      <c r="J218">
        <v>0.99454877830454202</v>
      </c>
      <c r="K218">
        <v>-12.2416105023194</v>
      </c>
      <c r="L218">
        <v>1560.9088645757399</v>
      </c>
      <c r="M218">
        <v>-7.8426170676188997E-3</v>
      </c>
      <c r="N218">
        <v>0.99374256107119996</v>
      </c>
      <c r="O218">
        <v>-12.644401015588199</v>
      </c>
      <c r="P218">
        <v>959.54997366641305</v>
      </c>
      <c r="Q218">
        <v>-1.31774283389059E-2</v>
      </c>
      <c r="R218">
        <v>0.98948623765455501</v>
      </c>
      <c r="T218" t="str">
        <f t="shared" si="12"/>
        <v/>
      </c>
      <c r="U218" t="str">
        <f t="shared" si="13"/>
        <v/>
      </c>
      <c r="V218" t="str">
        <f t="shared" si="14"/>
        <v/>
      </c>
      <c r="W218" t="str">
        <f t="shared" si="15"/>
        <v/>
      </c>
    </row>
    <row r="219" spans="1:23" x14ac:dyDescent="0.25">
      <c r="A219">
        <v>218</v>
      </c>
      <c r="B219" t="s">
        <v>286</v>
      </c>
      <c r="C219">
        <v>-12.5820835040948</v>
      </c>
      <c r="D219">
        <v>958.05230806119403</v>
      </c>
      <c r="E219">
        <v>-1.3132981777954401E-2</v>
      </c>
      <c r="F219">
        <v>0.989521697810826</v>
      </c>
      <c r="G219">
        <v>-13.635874043661</v>
      </c>
      <c r="H219">
        <v>1995.8404443740101</v>
      </c>
      <c r="I219">
        <v>-6.8321463682623597E-3</v>
      </c>
      <c r="J219">
        <v>0.99454877830454202</v>
      </c>
      <c r="K219">
        <v>-12.2416105023194</v>
      </c>
      <c r="L219">
        <v>1560.9088645757499</v>
      </c>
      <c r="M219">
        <v>-7.8426170676188893E-3</v>
      </c>
      <c r="N219">
        <v>0.99374256107119996</v>
      </c>
      <c r="O219">
        <v>-12.644401015588199</v>
      </c>
      <c r="P219">
        <v>959.54997366639805</v>
      </c>
      <c r="Q219">
        <v>-1.3177428338906101E-2</v>
      </c>
      <c r="R219">
        <v>0.98948623765455501</v>
      </c>
      <c r="T219" t="str">
        <f t="shared" si="12"/>
        <v/>
      </c>
      <c r="U219" t="str">
        <f t="shared" si="13"/>
        <v/>
      </c>
      <c r="V219" t="str">
        <f t="shared" si="14"/>
        <v/>
      </c>
      <c r="W219" t="str">
        <f t="shared" si="15"/>
        <v/>
      </c>
    </row>
    <row r="220" spans="1:23" x14ac:dyDescent="0.25">
      <c r="A220">
        <v>219</v>
      </c>
      <c r="B220" t="s">
        <v>287</v>
      </c>
      <c r="C220">
        <v>2.99009417521459</v>
      </c>
      <c r="D220">
        <v>0.77100044652982402</v>
      </c>
      <c r="E220">
        <v>3.87820031580089</v>
      </c>
      <c r="F220">
        <v>1.05232054228208E-4</v>
      </c>
      <c r="G220">
        <v>2.6892246764743599</v>
      </c>
      <c r="H220">
        <v>1.07686086707275</v>
      </c>
      <c r="I220">
        <v>2.4972814582672398</v>
      </c>
      <c r="J220">
        <v>1.25149579571941E-2</v>
      </c>
      <c r="K220">
        <v>3.6651879574150401</v>
      </c>
      <c r="L220">
        <v>1.12261742359828</v>
      </c>
      <c r="M220">
        <v>3.2648593192747399</v>
      </c>
      <c r="N220">
        <v>1.0951845613500701E-3</v>
      </c>
      <c r="O220">
        <v>2.9308969908361502</v>
      </c>
      <c r="P220">
        <v>0.77068191056773105</v>
      </c>
      <c r="Q220">
        <v>3.80299180588925</v>
      </c>
      <c r="R220">
        <v>1.42959085961799E-4</v>
      </c>
      <c r="T220" t="str">
        <f t="shared" si="12"/>
        <v>***</v>
      </c>
      <c r="U220" t="str">
        <f t="shared" si="13"/>
        <v>*</v>
      </c>
      <c r="V220" t="str">
        <f t="shared" si="14"/>
        <v>**</v>
      </c>
      <c r="W220" t="str">
        <f t="shared" si="15"/>
        <v>***</v>
      </c>
    </row>
    <row r="221" spans="1:23" x14ac:dyDescent="0.25">
      <c r="A221">
        <v>220</v>
      </c>
      <c r="B221" t="s">
        <v>288</v>
      </c>
      <c r="C221">
        <v>-12.5729551501781</v>
      </c>
      <c r="D221">
        <v>1027.40608084276</v>
      </c>
      <c r="E221">
        <v>-1.22375712822965E-2</v>
      </c>
      <c r="F221">
        <v>0.99023607451730999</v>
      </c>
      <c r="G221">
        <v>-13.6100752312294</v>
      </c>
      <c r="H221">
        <v>2105.6390007560499</v>
      </c>
      <c r="I221">
        <v>-6.4636318126433702E-3</v>
      </c>
      <c r="J221">
        <v>0.99484280388002</v>
      </c>
      <c r="K221">
        <v>-12.246024966474099</v>
      </c>
      <c r="L221">
        <v>1727.6060227413</v>
      </c>
      <c r="M221">
        <v>-7.0884361395329E-3</v>
      </c>
      <c r="N221">
        <v>0.99434429360677101</v>
      </c>
      <c r="O221">
        <v>-12.6501321000456</v>
      </c>
      <c r="P221">
        <v>1028.3598094209401</v>
      </c>
      <c r="Q221">
        <v>-1.2301270415428601E-2</v>
      </c>
      <c r="R221">
        <v>0.99018525378784294</v>
      </c>
      <c r="T221" t="str">
        <f t="shared" si="12"/>
        <v/>
      </c>
      <c r="U221" t="str">
        <f t="shared" si="13"/>
        <v/>
      </c>
      <c r="V221" t="str">
        <f t="shared" si="14"/>
        <v/>
      </c>
      <c r="W221" t="str">
        <f t="shared" si="15"/>
        <v/>
      </c>
    </row>
    <row r="222" spans="1:23" x14ac:dyDescent="0.25">
      <c r="A222">
        <v>221</v>
      </c>
      <c r="B222" t="s">
        <v>289</v>
      </c>
      <c r="C222">
        <v>-12.5729551501781</v>
      </c>
      <c r="D222">
        <v>1027.40608084276</v>
      </c>
      <c r="E222">
        <v>-1.2237571282296401E-2</v>
      </c>
      <c r="F222">
        <v>0.99023607451730999</v>
      </c>
      <c r="G222">
        <v>-13.6100752312294</v>
      </c>
      <c r="H222">
        <v>2105.6390007560499</v>
      </c>
      <c r="I222">
        <v>-6.4636318126433797E-3</v>
      </c>
      <c r="J222">
        <v>0.99484280388002</v>
      </c>
      <c r="K222">
        <v>-12.246024966474099</v>
      </c>
      <c r="L222">
        <v>1727.60602274129</v>
      </c>
      <c r="M222">
        <v>-7.0884361395329304E-3</v>
      </c>
      <c r="N222">
        <v>0.99434429360677101</v>
      </c>
      <c r="O222">
        <v>-12.6501321000456</v>
      </c>
      <c r="P222">
        <v>1028.3598094209301</v>
      </c>
      <c r="Q222">
        <v>-1.23012704154287E-2</v>
      </c>
      <c r="R222">
        <v>0.99018525378784294</v>
      </c>
      <c r="T222" t="str">
        <f t="shared" si="12"/>
        <v/>
      </c>
      <c r="U222" t="str">
        <f t="shared" si="13"/>
        <v/>
      </c>
      <c r="V222" t="str">
        <f t="shared" si="14"/>
        <v/>
      </c>
      <c r="W222" t="str">
        <f t="shared" si="15"/>
        <v/>
      </c>
    </row>
    <row r="223" spans="1:23" x14ac:dyDescent="0.25">
      <c r="A223">
        <v>222</v>
      </c>
      <c r="B223" t="s">
        <v>290</v>
      </c>
      <c r="C223">
        <v>2.3809329966962798</v>
      </c>
      <c r="D223">
        <v>1.0501146818993401</v>
      </c>
      <c r="E223">
        <v>2.2673075976710502</v>
      </c>
      <c r="F223">
        <v>2.3371441667193699E-2</v>
      </c>
      <c r="G223">
        <v>2.8403868020846401</v>
      </c>
      <c r="H223">
        <v>1.08656335119435</v>
      </c>
      <c r="I223">
        <v>2.6141014225838699</v>
      </c>
      <c r="J223">
        <v>8.9462475126863093E-3</v>
      </c>
      <c r="K223">
        <v>-12.246024966474099</v>
      </c>
      <c r="L223">
        <v>1727.6060227412399</v>
      </c>
      <c r="M223">
        <v>-7.0884361395331099E-3</v>
      </c>
      <c r="N223">
        <v>0.99434429360677101</v>
      </c>
      <c r="O223">
        <v>2.3055477478387298</v>
      </c>
      <c r="P223">
        <v>1.0498661941190299</v>
      </c>
      <c r="Q223">
        <v>2.19603961033661</v>
      </c>
      <c r="R223">
        <v>2.8089108369471701E-2</v>
      </c>
      <c r="T223" t="str">
        <f t="shared" si="12"/>
        <v>*</v>
      </c>
      <c r="U223" t="str">
        <f t="shared" si="13"/>
        <v>**</v>
      </c>
      <c r="V223" t="str">
        <f t="shared" si="14"/>
        <v/>
      </c>
      <c r="W223" t="str">
        <f t="shared" si="15"/>
        <v>*</v>
      </c>
    </row>
    <row r="224" spans="1:23" x14ac:dyDescent="0.25">
      <c r="A224">
        <v>223</v>
      </c>
      <c r="B224" t="s">
        <v>291</v>
      </c>
      <c r="C224">
        <v>-12.5510491616742</v>
      </c>
      <c r="D224">
        <v>1064.62782286177</v>
      </c>
      <c r="E224">
        <v>-1.17891425455483E-2</v>
      </c>
      <c r="F224">
        <v>0.99059384306234199</v>
      </c>
      <c r="G224">
        <v>-13.5788556006493</v>
      </c>
      <c r="H224">
        <v>2224.7973289206102</v>
      </c>
      <c r="I224">
        <v>-6.10341239812496E-3</v>
      </c>
      <c r="J224">
        <v>0.995130211713944</v>
      </c>
      <c r="K224">
        <v>-12.246024966474099</v>
      </c>
      <c r="L224">
        <v>1727.6060227413</v>
      </c>
      <c r="M224">
        <v>-7.0884361395329304E-3</v>
      </c>
      <c r="N224">
        <v>0.99434429360677101</v>
      </c>
      <c r="O224">
        <v>-12.6357263347181</v>
      </c>
      <c r="P224">
        <v>1065.48797989948</v>
      </c>
      <c r="Q224">
        <v>-1.1859097965525801E-2</v>
      </c>
      <c r="R224">
        <v>0.99053803061450896</v>
      </c>
      <c r="T224" t="str">
        <f t="shared" si="12"/>
        <v/>
      </c>
      <c r="U224" t="str">
        <f t="shared" si="13"/>
        <v/>
      </c>
      <c r="V224" t="str">
        <f t="shared" si="14"/>
        <v/>
      </c>
      <c r="W224" t="str">
        <f t="shared" si="15"/>
        <v/>
      </c>
    </row>
    <row r="225" spans="1:23" x14ac:dyDescent="0.25">
      <c r="A225">
        <v>224</v>
      </c>
      <c r="B225" t="s">
        <v>292</v>
      </c>
      <c r="C225">
        <v>2.4815944830423899</v>
      </c>
      <c r="D225">
        <v>1.05408733513945</v>
      </c>
      <c r="E225">
        <v>2.3542588932767101</v>
      </c>
      <c r="F225">
        <v>1.8559679641724901E-2</v>
      </c>
      <c r="G225">
        <v>-13.5788556006493</v>
      </c>
      <c r="H225">
        <v>2224.7973289206102</v>
      </c>
      <c r="I225">
        <v>-6.1034123981249704E-3</v>
      </c>
      <c r="J225">
        <v>0.995130211713944</v>
      </c>
      <c r="K225">
        <v>3.9129344670888702</v>
      </c>
      <c r="L225">
        <v>1.15011371639854</v>
      </c>
      <c r="M225">
        <v>3.4022152864516699</v>
      </c>
      <c r="N225">
        <v>6.6841960758071302E-4</v>
      </c>
      <c r="O225">
        <v>2.3985579982399901</v>
      </c>
      <c r="P225">
        <v>1.05392027599791</v>
      </c>
      <c r="Q225">
        <v>2.2758438687109499</v>
      </c>
      <c r="R225">
        <v>2.2855356054849799E-2</v>
      </c>
      <c r="T225" t="str">
        <f t="shared" si="12"/>
        <v>*</v>
      </c>
      <c r="U225" t="str">
        <f t="shared" si="13"/>
        <v/>
      </c>
      <c r="V225" t="str">
        <f t="shared" si="14"/>
        <v>***</v>
      </c>
      <c r="W225" t="str">
        <f t="shared" si="15"/>
        <v>*</v>
      </c>
    </row>
    <row r="226" spans="1:23" x14ac:dyDescent="0.25">
      <c r="A226">
        <v>225</v>
      </c>
      <c r="B226" t="s">
        <v>293</v>
      </c>
      <c r="C226">
        <v>-12.483819928276899</v>
      </c>
      <c r="D226">
        <v>1106.63956999424</v>
      </c>
      <c r="E226">
        <v>-1.1280836386811899E-2</v>
      </c>
      <c r="F226">
        <v>0.99099938571335799</v>
      </c>
      <c r="G226">
        <v>-13.5788556006493</v>
      </c>
      <c r="H226">
        <v>2224.7973289206002</v>
      </c>
      <c r="I226">
        <v>-6.1034123981249704E-3</v>
      </c>
      <c r="J226">
        <v>0.995130211713944</v>
      </c>
      <c r="K226">
        <v>-12.0785332281423</v>
      </c>
      <c r="L226">
        <v>1951.0780368158901</v>
      </c>
      <c r="M226">
        <v>-6.1906971429262396E-3</v>
      </c>
      <c r="N226">
        <v>0.99506056987946101</v>
      </c>
      <c r="O226">
        <v>-12.5790100464181</v>
      </c>
      <c r="P226">
        <v>1107.5007305762499</v>
      </c>
      <c r="Q226">
        <v>-1.1358015122819001E-2</v>
      </c>
      <c r="R226">
        <v>0.99093780993645098</v>
      </c>
      <c r="T226" t="str">
        <f t="shared" si="12"/>
        <v/>
      </c>
      <c r="U226" t="str">
        <f t="shared" si="13"/>
        <v/>
      </c>
      <c r="V226" t="str">
        <f t="shared" si="14"/>
        <v/>
      </c>
      <c r="W226" t="str">
        <f t="shared" si="15"/>
        <v/>
      </c>
    </row>
    <row r="227" spans="1:23" x14ac:dyDescent="0.25">
      <c r="A227">
        <v>226</v>
      </c>
      <c r="B227" t="s">
        <v>294</v>
      </c>
      <c r="C227">
        <v>2.6322990544118801</v>
      </c>
      <c r="D227">
        <v>1.05747633425635</v>
      </c>
      <c r="E227">
        <v>2.4892273889637302</v>
      </c>
      <c r="F227">
        <v>1.28021056469642E-2</v>
      </c>
      <c r="G227">
        <v>-13.5788556006493</v>
      </c>
      <c r="H227">
        <v>2224.7973289205802</v>
      </c>
      <c r="I227">
        <v>-6.1034123981250302E-3</v>
      </c>
      <c r="J227">
        <v>0.995130211713944</v>
      </c>
      <c r="K227">
        <v>4.3713093979744704</v>
      </c>
      <c r="L227">
        <v>1.1825879762751601</v>
      </c>
      <c r="M227">
        <v>3.69639256078263</v>
      </c>
      <c r="N227">
        <v>2.18684742892883E-4</v>
      </c>
      <c r="O227">
        <v>2.5398188534268602</v>
      </c>
      <c r="P227">
        <v>1.0578010992440401</v>
      </c>
      <c r="Q227">
        <v>2.4010363150898</v>
      </c>
      <c r="R227">
        <v>1.6348713951711499E-2</v>
      </c>
      <c r="T227" t="str">
        <f t="shared" si="12"/>
        <v>*</v>
      </c>
      <c r="U227" t="str">
        <f t="shared" si="13"/>
        <v/>
      </c>
      <c r="V227" t="str">
        <f t="shared" si="14"/>
        <v>***</v>
      </c>
      <c r="W227" t="str">
        <f t="shared" si="15"/>
        <v>*</v>
      </c>
    </row>
    <row r="228" spans="1:23" x14ac:dyDescent="0.25">
      <c r="A228">
        <v>227</v>
      </c>
      <c r="B228" t="s">
        <v>295</v>
      </c>
      <c r="C228">
        <v>-12.5079186475316</v>
      </c>
      <c r="D228">
        <v>1154.10456805071</v>
      </c>
      <c r="E228">
        <v>-1.08377689455449E-2</v>
      </c>
      <c r="F228">
        <v>0.99135288076291905</v>
      </c>
      <c r="G228">
        <v>-13.5788556006493</v>
      </c>
      <c r="H228">
        <v>2224.7973289206002</v>
      </c>
      <c r="I228">
        <v>-6.1034123981249704E-3</v>
      </c>
      <c r="J228">
        <v>0.995130211713944</v>
      </c>
      <c r="K228">
        <v>-12.1736474785768</v>
      </c>
      <c r="L228">
        <v>2259.7169734090999</v>
      </c>
      <c r="M228">
        <v>-5.3872443415828204E-3</v>
      </c>
      <c r="N228">
        <v>0.99570162170613197</v>
      </c>
      <c r="O228">
        <v>-12.6005737408477</v>
      </c>
      <c r="P228">
        <v>1154.97699437968</v>
      </c>
      <c r="Q228">
        <v>-1.09098049590289E-2</v>
      </c>
      <c r="R228">
        <v>0.99129540773783498</v>
      </c>
      <c r="T228" t="str">
        <f t="shared" si="12"/>
        <v/>
      </c>
      <c r="U228" t="str">
        <f t="shared" si="13"/>
        <v/>
      </c>
      <c r="V228" t="str">
        <f t="shared" si="14"/>
        <v/>
      </c>
      <c r="W228" t="str">
        <f t="shared" si="15"/>
        <v/>
      </c>
    </row>
    <row r="229" spans="1:23" x14ac:dyDescent="0.25">
      <c r="A229">
        <v>228</v>
      </c>
      <c r="B229" t="s">
        <v>296</v>
      </c>
      <c r="C229">
        <v>-12.5079186475316</v>
      </c>
      <c r="D229">
        <v>1154.10456805071</v>
      </c>
      <c r="E229">
        <v>-1.08377689455449E-2</v>
      </c>
      <c r="F229">
        <v>0.99135288076291905</v>
      </c>
      <c r="G229">
        <v>-13.5788556006493</v>
      </c>
      <c r="H229">
        <v>2224.7973289206002</v>
      </c>
      <c r="I229">
        <v>-6.1034123981249704E-3</v>
      </c>
      <c r="J229">
        <v>0.995130211713944</v>
      </c>
      <c r="K229">
        <v>-12.1736474785768</v>
      </c>
      <c r="L229">
        <v>2259.7169734090799</v>
      </c>
      <c r="M229">
        <v>-5.3872443415828499E-3</v>
      </c>
      <c r="N229">
        <v>0.99570162170613197</v>
      </c>
      <c r="O229">
        <v>-12.6005737408477</v>
      </c>
      <c r="P229">
        <v>1154.97699437967</v>
      </c>
      <c r="Q229">
        <v>-1.0909804959029001E-2</v>
      </c>
      <c r="R229">
        <v>0.99129540773783498</v>
      </c>
      <c r="T229" t="str">
        <f t="shared" si="12"/>
        <v/>
      </c>
      <c r="U229" t="str">
        <f t="shared" si="13"/>
        <v/>
      </c>
      <c r="V229" t="str">
        <f t="shared" si="14"/>
        <v/>
      </c>
      <c r="W229" t="str">
        <f t="shared" si="15"/>
        <v/>
      </c>
    </row>
    <row r="230" spans="1:23" x14ac:dyDescent="0.25">
      <c r="A230">
        <v>229</v>
      </c>
      <c r="B230" t="s">
        <v>297</v>
      </c>
      <c r="C230">
        <v>-12.5079186475316</v>
      </c>
      <c r="D230">
        <v>1154.10456805071</v>
      </c>
      <c r="E230">
        <v>-1.0837768945544999E-2</v>
      </c>
      <c r="F230">
        <v>0.99135288076291905</v>
      </c>
      <c r="G230">
        <v>-13.578855600649399</v>
      </c>
      <c r="H230">
        <v>2224.7973289206202</v>
      </c>
      <c r="I230">
        <v>-6.1034123981249496E-3</v>
      </c>
      <c r="J230">
        <v>0.995130211713944</v>
      </c>
      <c r="K230">
        <v>-12.1736474785768</v>
      </c>
      <c r="L230">
        <v>2259.7169734090899</v>
      </c>
      <c r="M230">
        <v>-5.3872443415828204E-3</v>
      </c>
      <c r="N230">
        <v>0.99570162170613197</v>
      </c>
      <c r="O230">
        <v>-12.6005737408477</v>
      </c>
      <c r="P230">
        <v>1154.97699437967</v>
      </c>
      <c r="Q230">
        <v>-1.09098049590289E-2</v>
      </c>
      <c r="R230">
        <v>0.99129540773783498</v>
      </c>
      <c r="T230" t="str">
        <f t="shared" si="12"/>
        <v/>
      </c>
      <c r="U230" t="str">
        <f t="shared" si="13"/>
        <v/>
      </c>
      <c r="V230" t="str">
        <f t="shared" si="14"/>
        <v/>
      </c>
      <c r="W230" t="str">
        <f t="shared" si="15"/>
        <v/>
      </c>
    </row>
    <row r="231" spans="1:23" x14ac:dyDescent="0.25">
      <c r="A231">
        <v>230</v>
      </c>
      <c r="B231" t="s">
        <v>298</v>
      </c>
      <c r="C231">
        <v>-12.5079186475316</v>
      </c>
      <c r="D231">
        <v>1154.10456805072</v>
      </c>
      <c r="E231">
        <v>-1.08377689455449E-2</v>
      </c>
      <c r="F231">
        <v>0.99135288076291905</v>
      </c>
      <c r="G231">
        <v>-13.5788556006493</v>
      </c>
      <c r="H231">
        <v>2224.7973289206102</v>
      </c>
      <c r="I231">
        <v>-6.1034123981249704E-3</v>
      </c>
      <c r="J231">
        <v>0.995130211713944</v>
      </c>
      <c r="K231">
        <v>-12.1736474785768</v>
      </c>
      <c r="L231">
        <v>2259.7169734090899</v>
      </c>
      <c r="M231">
        <v>-5.3872443415828499E-3</v>
      </c>
      <c r="N231">
        <v>0.99570162170613197</v>
      </c>
      <c r="O231">
        <v>-12.6005737408477</v>
      </c>
      <c r="P231">
        <v>1154.97699437967</v>
      </c>
      <c r="Q231">
        <v>-1.0909804959029001E-2</v>
      </c>
      <c r="R231">
        <v>0.99129540773783498</v>
      </c>
      <c r="T231" t="str">
        <f t="shared" si="12"/>
        <v/>
      </c>
      <c r="U231" t="str">
        <f t="shared" si="13"/>
        <v/>
      </c>
      <c r="V231" t="str">
        <f t="shared" si="14"/>
        <v/>
      </c>
      <c r="W231" t="str">
        <f t="shared" si="15"/>
        <v/>
      </c>
    </row>
    <row r="232" spans="1:23" x14ac:dyDescent="0.25">
      <c r="A232">
        <v>231</v>
      </c>
      <c r="B232" t="s">
        <v>299</v>
      </c>
      <c r="C232">
        <v>2.7011433747303002</v>
      </c>
      <c r="D232">
        <v>1.0623451339887899</v>
      </c>
      <c r="E232">
        <v>2.5426231911924102</v>
      </c>
      <c r="F232">
        <v>1.100238089263E-2</v>
      </c>
      <c r="G232">
        <v>3.0059858779768298</v>
      </c>
      <c r="H232">
        <v>1.0992510166991101</v>
      </c>
      <c r="I232">
        <v>2.7345763909351399</v>
      </c>
      <c r="J232">
        <v>6.2460600310410997E-3</v>
      </c>
      <c r="K232">
        <v>-12.1736474785768</v>
      </c>
      <c r="L232">
        <v>2259.7169734090899</v>
      </c>
      <c r="M232">
        <v>-5.3872443415828404E-3</v>
      </c>
      <c r="N232">
        <v>0.99570162170613197</v>
      </c>
      <c r="O232">
        <v>2.6115270823247201</v>
      </c>
      <c r="P232">
        <v>1.0628276194055599</v>
      </c>
      <c r="Q232">
        <v>2.4571501856390898</v>
      </c>
      <c r="R232">
        <v>1.40044126373729E-2</v>
      </c>
      <c r="T232" t="str">
        <f t="shared" si="12"/>
        <v>*</v>
      </c>
      <c r="U232" t="str">
        <f t="shared" si="13"/>
        <v>**</v>
      </c>
      <c r="V232" t="str">
        <f t="shared" si="14"/>
        <v/>
      </c>
      <c r="W232" t="str">
        <f t="shared" si="15"/>
        <v>*</v>
      </c>
    </row>
    <row r="233" spans="1:23" x14ac:dyDescent="0.25">
      <c r="A233">
        <v>232</v>
      </c>
      <c r="B233" t="s">
        <v>300</v>
      </c>
      <c r="C233">
        <v>-12.4654824841646</v>
      </c>
      <c r="D233">
        <v>1206.0413745379301</v>
      </c>
      <c r="E233">
        <v>-1.03358663702068E-2</v>
      </c>
      <c r="F233">
        <v>0.99175331863329697</v>
      </c>
      <c r="G233">
        <v>-13.524322775789001</v>
      </c>
      <c r="H233">
        <v>2365.3163238676202</v>
      </c>
      <c r="I233">
        <v>-5.7177649514864497E-3</v>
      </c>
      <c r="J233">
        <v>0.99543790848087399</v>
      </c>
      <c r="K233">
        <v>-12.1736474785768</v>
      </c>
      <c r="L233">
        <v>2259.7169734090999</v>
      </c>
      <c r="M233">
        <v>-5.3872443415828204E-3</v>
      </c>
      <c r="N233">
        <v>0.99570162170613197</v>
      </c>
      <c r="O233">
        <v>-12.569118205323401</v>
      </c>
      <c r="P233">
        <v>1207.09964980477</v>
      </c>
      <c r="Q233">
        <v>-1.04126599716571E-2</v>
      </c>
      <c r="R233">
        <v>0.99169204950149104</v>
      </c>
      <c r="T233" t="str">
        <f t="shared" si="12"/>
        <v/>
      </c>
      <c r="U233" t="str">
        <f t="shared" si="13"/>
        <v/>
      </c>
      <c r="V233" t="str">
        <f t="shared" si="14"/>
        <v/>
      </c>
      <c r="W233" t="str">
        <f t="shared" si="15"/>
        <v/>
      </c>
    </row>
    <row r="234" spans="1:23" x14ac:dyDescent="0.25">
      <c r="A234">
        <v>233</v>
      </c>
      <c r="B234" t="s">
        <v>301</v>
      </c>
      <c r="C234">
        <v>-12.4654824841646</v>
      </c>
      <c r="D234">
        <v>1206.0413745379401</v>
      </c>
      <c r="E234">
        <v>-1.03358663702068E-2</v>
      </c>
      <c r="F234">
        <v>0.99175331863329697</v>
      </c>
      <c r="G234">
        <v>-13.524322775789001</v>
      </c>
      <c r="H234">
        <v>2365.3163238676102</v>
      </c>
      <c r="I234">
        <v>-5.7177649514864697E-3</v>
      </c>
      <c r="J234">
        <v>0.99543790848087399</v>
      </c>
      <c r="K234">
        <v>-12.1736474785768</v>
      </c>
      <c r="L234">
        <v>2259.7169734090999</v>
      </c>
      <c r="M234">
        <v>-5.3872443415828204E-3</v>
      </c>
      <c r="N234">
        <v>0.99570162170613197</v>
      </c>
      <c r="O234">
        <v>-12.569118205323401</v>
      </c>
      <c r="P234">
        <v>1207.09964980477</v>
      </c>
      <c r="Q234">
        <v>-1.04126599716571E-2</v>
      </c>
      <c r="R234">
        <v>0.99169204950149104</v>
      </c>
      <c r="T234" t="str">
        <f t="shared" si="12"/>
        <v/>
      </c>
      <c r="U234" t="str">
        <f t="shared" si="13"/>
        <v/>
      </c>
      <c r="V234" t="str">
        <f t="shared" si="14"/>
        <v/>
      </c>
      <c r="W234" t="str">
        <f t="shared" si="15"/>
        <v/>
      </c>
    </row>
    <row r="235" spans="1:23" x14ac:dyDescent="0.25">
      <c r="A235">
        <v>234</v>
      </c>
      <c r="B235" t="s">
        <v>302</v>
      </c>
      <c r="C235">
        <v>-12.4654824841646</v>
      </c>
      <c r="D235">
        <v>1206.0413745379301</v>
      </c>
      <c r="E235">
        <v>-1.03358663702068E-2</v>
      </c>
      <c r="F235">
        <v>0.99175331863329697</v>
      </c>
      <c r="G235">
        <v>-13.5243227757891</v>
      </c>
      <c r="H235">
        <v>2365.3163238676402</v>
      </c>
      <c r="I235">
        <v>-5.7177649514864003E-3</v>
      </c>
      <c r="J235">
        <v>0.99543790848087399</v>
      </c>
      <c r="K235">
        <v>-12.1736474785768</v>
      </c>
      <c r="L235">
        <v>2259.7169734090899</v>
      </c>
      <c r="M235">
        <v>-5.3872443415828499E-3</v>
      </c>
      <c r="N235">
        <v>0.99570162170613197</v>
      </c>
      <c r="O235">
        <v>-12.569118205323401</v>
      </c>
      <c r="P235">
        <v>1207.09964980477</v>
      </c>
      <c r="Q235">
        <v>-1.04126599716571E-2</v>
      </c>
      <c r="R235">
        <v>0.99169204950149104</v>
      </c>
      <c r="T235" t="str">
        <f t="shared" si="12"/>
        <v/>
      </c>
      <c r="U235" t="str">
        <f t="shared" si="13"/>
        <v/>
      </c>
      <c r="V235" t="str">
        <f t="shared" si="14"/>
        <v/>
      </c>
      <c r="W235" t="str">
        <f t="shared" si="15"/>
        <v/>
      </c>
    </row>
    <row r="236" spans="1:23" x14ac:dyDescent="0.25">
      <c r="A236">
        <v>235</v>
      </c>
      <c r="B236" t="s">
        <v>303</v>
      </c>
      <c r="C236">
        <v>-12.4654824841646</v>
      </c>
      <c r="D236">
        <v>1206.0413745379201</v>
      </c>
      <c r="E236">
        <v>-1.0335866370206901E-2</v>
      </c>
      <c r="F236">
        <v>0.99175331863329697</v>
      </c>
      <c r="G236">
        <v>-13.524322775789001</v>
      </c>
      <c r="H236">
        <v>2365.3163238675802</v>
      </c>
      <c r="I236">
        <v>-5.7177649514865304E-3</v>
      </c>
      <c r="J236">
        <v>0.99543790848087399</v>
      </c>
      <c r="K236">
        <v>-12.1736474785768</v>
      </c>
      <c r="L236">
        <v>2259.7169734090899</v>
      </c>
      <c r="M236">
        <v>-5.38724434158283E-3</v>
      </c>
      <c r="N236">
        <v>0.99570162170613197</v>
      </c>
      <c r="O236">
        <v>-12.569118205323401</v>
      </c>
      <c r="P236">
        <v>1207.09964980477</v>
      </c>
      <c r="Q236">
        <v>-1.04126599716571E-2</v>
      </c>
      <c r="R236">
        <v>0.99169204950149104</v>
      </c>
      <c r="T236" t="str">
        <f t="shared" si="12"/>
        <v/>
      </c>
      <c r="U236" t="str">
        <f t="shared" si="13"/>
        <v/>
      </c>
      <c r="V236" t="str">
        <f t="shared" si="14"/>
        <v/>
      </c>
      <c r="W236" t="str">
        <f t="shared" si="15"/>
        <v/>
      </c>
    </row>
    <row r="237" spans="1:23" x14ac:dyDescent="0.25">
      <c r="A237">
        <v>236</v>
      </c>
      <c r="B237" t="s">
        <v>304</v>
      </c>
      <c r="C237">
        <v>2.8435672666856102</v>
      </c>
      <c r="D237">
        <v>1.06895417385071</v>
      </c>
      <c r="E237">
        <v>2.66013954222394</v>
      </c>
      <c r="F237">
        <v>7.8108283331741598E-3</v>
      </c>
      <c r="G237">
        <v>3.2166002645346001</v>
      </c>
      <c r="H237">
        <v>1.1173212676022799</v>
      </c>
      <c r="I237">
        <v>2.8788499403016501</v>
      </c>
      <c r="J237">
        <v>3.9912819803955201E-3</v>
      </c>
      <c r="K237">
        <v>-12.1736474785768</v>
      </c>
      <c r="L237">
        <v>2259.7169734090899</v>
      </c>
      <c r="M237">
        <v>-5.3872443415828499E-3</v>
      </c>
      <c r="N237">
        <v>0.99570162170613197</v>
      </c>
      <c r="O237">
        <v>2.7441011879660802</v>
      </c>
      <c r="P237">
        <v>1.06979198257852</v>
      </c>
      <c r="Q237">
        <v>2.5650792234879001</v>
      </c>
      <c r="R237">
        <v>1.03152249678303E-2</v>
      </c>
      <c r="T237" t="str">
        <f t="shared" si="12"/>
        <v>**</v>
      </c>
      <c r="U237" t="str">
        <f t="shared" si="13"/>
        <v>**</v>
      </c>
      <c r="V237" t="str">
        <f t="shared" si="14"/>
        <v/>
      </c>
      <c r="W237" t="str">
        <f t="shared" si="15"/>
        <v>*</v>
      </c>
    </row>
    <row r="238" spans="1:23" x14ac:dyDescent="0.25">
      <c r="A238">
        <v>237</v>
      </c>
      <c r="B238" t="s">
        <v>305</v>
      </c>
      <c r="C238">
        <v>-12.4291581291769</v>
      </c>
      <c r="D238">
        <v>1271.75373776674</v>
      </c>
      <c r="E238">
        <v>-9.7732428536070597E-3</v>
      </c>
      <c r="F238">
        <v>0.99220220455439101</v>
      </c>
      <c r="G238">
        <v>-13.4499396840095</v>
      </c>
      <c r="H238">
        <v>2549.1855862147499</v>
      </c>
      <c r="I238">
        <v>-5.2761712433739101E-3</v>
      </c>
      <c r="J238">
        <v>0.99579024395662197</v>
      </c>
      <c r="K238">
        <v>-12.1736474785768</v>
      </c>
      <c r="L238">
        <v>2259.7169734090999</v>
      </c>
      <c r="M238">
        <v>-5.3872443415828204E-3</v>
      </c>
      <c r="N238">
        <v>0.99570162170613197</v>
      </c>
      <c r="O238">
        <v>-12.545296712417301</v>
      </c>
      <c r="P238">
        <v>1273.1011706182301</v>
      </c>
      <c r="Q238">
        <v>-9.8541239313488498E-3</v>
      </c>
      <c r="R238">
        <v>0.99213767389871399</v>
      </c>
      <c r="T238" t="str">
        <f t="shared" si="12"/>
        <v/>
      </c>
      <c r="U238" t="str">
        <f t="shared" si="13"/>
        <v/>
      </c>
      <c r="V238" t="str">
        <f t="shared" si="14"/>
        <v/>
      </c>
      <c r="W238" t="str">
        <f t="shared" si="15"/>
        <v/>
      </c>
    </row>
    <row r="239" spans="1:23" x14ac:dyDescent="0.25">
      <c r="A239">
        <v>238</v>
      </c>
      <c r="B239" t="s">
        <v>306</v>
      </c>
      <c r="C239">
        <v>-12.4291581291769</v>
      </c>
      <c r="D239">
        <v>1271.75373776674</v>
      </c>
      <c r="E239">
        <v>-9.7732428536070597E-3</v>
      </c>
      <c r="F239">
        <v>0.99220220455439101</v>
      </c>
      <c r="G239">
        <v>-13.4499396840095</v>
      </c>
      <c r="H239">
        <v>2549.18558621477</v>
      </c>
      <c r="I239">
        <v>-5.2761712433738702E-3</v>
      </c>
      <c r="J239">
        <v>0.99579024395662197</v>
      </c>
      <c r="K239">
        <v>-12.1736474785768</v>
      </c>
      <c r="L239">
        <v>2259.7169734090899</v>
      </c>
      <c r="M239">
        <v>-5.3872443415828404E-3</v>
      </c>
      <c r="N239">
        <v>0.99570162170613197</v>
      </c>
      <c r="O239">
        <v>-12.545296712417301</v>
      </c>
      <c r="P239">
        <v>1273.1011706182301</v>
      </c>
      <c r="Q239">
        <v>-9.8541239313488602E-3</v>
      </c>
      <c r="R239">
        <v>0.99213767389871399</v>
      </c>
      <c r="T239" t="str">
        <f t="shared" si="12"/>
        <v/>
      </c>
      <c r="U239" t="str">
        <f t="shared" si="13"/>
        <v/>
      </c>
      <c r="V239" t="str">
        <f t="shared" si="14"/>
        <v/>
      </c>
      <c r="W239" t="str">
        <f t="shared" si="15"/>
        <v/>
      </c>
    </row>
    <row r="240" spans="1:23" x14ac:dyDescent="0.25">
      <c r="A240">
        <v>239</v>
      </c>
      <c r="B240" t="s">
        <v>307</v>
      </c>
      <c r="C240">
        <v>-12.4291581291768</v>
      </c>
      <c r="D240">
        <v>1271.75373776673</v>
      </c>
      <c r="E240">
        <v>-9.7732428536071499E-3</v>
      </c>
      <c r="F240">
        <v>0.99220220455439101</v>
      </c>
      <c r="G240">
        <v>-13.4499396840096</v>
      </c>
      <c r="H240">
        <v>2549.18558621482</v>
      </c>
      <c r="I240">
        <v>-5.2761712433737904E-3</v>
      </c>
      <c r="J240">
        <v>0.99579024395662197</v>
      </c>
      <c r="K240">
        <v>-12.1736474785768</v>
      </c>
      <c r="L240">
        <v>2259.7169734090899</v>
      </c>
      <c r="M240">
        <v>-5.3872443415828404E-3</v>
      </c>
      <c r="N240">
        <v>0.99570162170613197</v>
      </c>
      <c r="O240">
        <v>-12.545296712417301</v>
      </c>
      <c r="P240">
        <v>1273.1011706182201</v>
      </c>
      <c r="Q240">
        <v>-9.8541239313488793E-3</v>
      </c>
      <c r="R240">
        <v>0.99213767389871399</v>
      </c>
      <c r="T240" t="str">
        <f t="shared" si="12"/>
        <v/>
      </c>
      <c r="U240" t="str">
        <f t="shared" si="13"/>
        <v/>
      </c>
      <c r="V240" t="str">
        <f t="shared" si="14"/>
        <v/>
      </c>
      <c r="W240" t="str">
        <f t="shared" si="15"/>
        <v/>
      </c>
    </row>
    <row r="241" spans="1:23" x14ac:dyDescent="0.25">
      <c r="A241">
        <v>240</v>
      </c>
      <c r="B241" t="s">
        <v>308</v>
      </c>
      <c r="C241">
        <v>-12.4291581291769</v>
      </c>
      <c r="D241">
        <v>1271.75373776674</v>
      </c>
      <c r="E241">
        <v>-9.7732428536070597E-3</v>
      </c>
      <c r="F241">
        <v>0.99220220455439101</v>
      </c>
      <c r="G241">
        <v>-13.4499396840095</v>
      </c>
      <c r="H241">
        <v>2549.18558621476</v>
      </c>
      <c r="I241">
        <v>-5.2761712433738901E-3</v>
      </c>
      <c r="J241">
        <v>0.99579024395662197</v>
      </c>
      <c r="K241">
        <v>-12.1736474785768</v>
      </c>
      <c r="L241">
        <v>2259.7169734090899</v>
      </c>
      <c r="M241">
        <v>-5.3872443415828404E-3</v>
      </c>
      <c r="N241">
        <v>0.99570162170613197</v>
      </c>
      <c r="O241">
        <v>-12.545296712417301</v>
      </c>
      <c r="P241">
        <v>1273.1011706182101</v>
      </c>
      <c r="Q241">
        <v>-9.8541239313489504E-3</v>
      </c>
      <c r="R241">
        <v>0.99213767389871399</v>
      </c>
      <c r="T241" t="str">
        <f t="shared" si="12"/>
        <v/>
      </c>
      <c r="U241" t="str">
        <f t="shared" si="13"/>
        <v/>
      </c>
      <c r="V241" t="str">
        <f t="shared" si="14"/>
        <v/>
      </c>
      <c r="W241" t="str">
        <f t="shared" si="15"/>
        <v/>
      </c>
    </row>
    <row r="242" spans="1:23" x14ac:dyDescent="0.25">
      <c r="A242">
        <v>241</v>
      </c>
      <c r="B242" t="s">
        <v>309</v>
      </c>
      <c r="C242">
        <v>3.0010444530998499</v>
      </c>
      <c r="D242">
        <v>1.07737199505082</v>
      </c>
      <c r="E242">
        <v>2.7855229826707202</v>
      </c>
      <c r="F242">
        <v>5.3441451387719399E-3</v>
      </c>
      <c r="G242">
        <v>3.48934365211207</v>
      </c>
      <c r="H242">
        <v>1.14305541071414</v>
      </c>
      <c r="I242">
        <v>3.0526461091960999</v>
      </c>
      <c r="J242">
        <v>2.2683327343775198E-3</v>
      </c>
      <c r="K242">
        <v>-12.1736474785768</v>
      </c>
      <c r="L242">
        <v>2259.7169734090999</v>
      </c>
      <c r="M242">
        <v>-5.38724434158281E-3</v>
      </c>
      <c r="N242">
        <v>0.99570162170613197</v>
      </c>
      <c r="O242">
        <v>2.8907069284128402</v>
      </c>
      <c r="P242">
        <v>1.0787073371557001</v>
      </c>
      <c r="Q242">
        <v>2.6797879543815402</v>
      </c>
      <c r="R242">
        <v>7.3668810481737597E-3</v>
      </c>
      <c r="T242" t="str">
        <f t="shared" si="12"/>
        <v>**</v>
      </c>
      <c r="U242" t="str">
        <f t="shared" si="13"/>
        <v>**</v>
      </c>
      <c r="V242" t="str">
        <f t="shared" si="14"/>
        <v/>
      </c>
      <c r="W242" t="str">
        <f t="shared" si="15"/>
        <v>**</v>
      </c>
    </row>
    <row r="243" spans="1:23" x14ac:dyDescent="0.25">
      <c r="A243">
        <v>242</v>
      </c>
      <c r="B243" t="s">
        <v>310</v>
      </c>
      <c r="C243">
        <v>-12.3132803629628</v>
      </c>
      <c r="D243">
        <v>1359.4310727103</v>
      </c>
      <c r="E243">
        <v>-9.0576717055714795E-3</v>
      </c>
      <c r="F243">
        <v>0.99277312240665105</v>
      </c>
      <c r="G243">
        <v>-13.213528821582299</v>
      </c>
      <c r="H243">
        <v>2856.2440687847502</v>
      </c>
      <c r="I243">
        <v>-4.6261903756720001E-3</v>
      </c>
      <c r="J243">
        <v>0.99630884729003999</v>
      </c>
      <c r="K243">
        <v>-12.1736474785768</v>
      </c>
      <c r="L243">
        <v>2259.7169734090999</v>
      </c>
      <c r="M243">
        <v>-5.3872443415828204E-3</v>
      </c>
      <c r="N243">
        <v>0.99570162170613197</v>
      </c>
      <c r="O243">
        <v>-12.448543643046399</v>
      </c>
      <c r="P243">
        <v>1358.4763015344299</v>
      </c>
      <c r="Q243">
        <v>-9.1636075130537807E-3</v>
      </c>
      <c r="R243">
        <v>0.99268860136931902</v>
      </c>
      <c r="T243" t="str">
        <f t="shared" si="12"/>
        <v/>
      </c>
      <c r="U243" t="str">
        <f t="shared" si="13"/>
        <v/>
      </c>
      <c r="V243" t="str">
        <f t="shared" si="14"/>
        <v/>
      </c>
      <c r="W243" t="str">
        <f t="shared" si="15"/>
        <v/>
      </c>
    </row>
    <row r="244" spans="1:23" x14ac:dyDescent="0.25">
      <c r="A244">
        <v>243</v>
      </c>
      <c r="B244" t="s">
        <v>311</v>
      </c>
      <c r="C244">
        <v>3.2554234745814901</v>
      </c>
      <c r="D244">
        <v>1.08200142410811</v>
      </c>
      <c r="E244">
        <v>3.0087053510718902</v>
      </c>
      <c r="F244">
        <v>2.6236342900813601E-3</v>
      </c>
      <c r="G244">
        <v>-13.213528821582299</v>
      </c>
      <c r="H244">
        <v>2856.2440687847802</v>
      </c>
      <c r="I244">
        <v>-4.6261903756719697E-3</v>
      </c>
      <c r="J244">
        <v>0.99630884729003999</v>
      </c>
      <c r="K244">
        <v>4.6825257153198097</v>
      </c>
      <c r="L244">
        <v>1.2526664322540699</v>
      </c>
      <c r="M244">
        <v>3.73804677346866</v>
      </c>
      <c r="N244">
        <v>1.8545544988304901E-4</v>
      </c>
      <c r="O244">
        <v>3.1294824530518799</v>
      </c>
      <c r="P244">
        <v>1.08592292974302</v>
      </c>
      <c r="Q244">
        <v>2.8818642348701999</v>
      </c>
      <c r="R244">
        <v>3.9533002964726796E-3</v>
      </c>
      <c r="T244" t="str">
        <f t="shared" si="12"/>
        <v>**</v>
      </c>
      <c r="U244" t="str">
        <f t="shared" si="13"/>
        <v/>
      </c>
      <c r="V244" t="str">
        <f t="shared" si="14"/>
        <v>***</v>
      </c>
      <c r="W244" t="str">
        <f t="shared" si="15"/>
        <v>**</v>
      </c>
    </row>
    <row r="245" spans="1:23" x14ac:dyDescent="0.25">
      <c r="A245">
        <v>244</v>
      </c>
      <c r="B245" t="s">
        <v>312</v>
      </c>
      <c r="C245">
        <v>-12.257455881734</v>
      </c>
      <c r="D245">
        <v>1447.3499805817301</v>
      </c>
      <c r="E245">
        <v>-8.4688955996720106E-3</v>
      </c>
      <c r="F245">
        <v>0.99324287972664704</v>
      </c>
      <c r="G245">
        <v>-13.213528821582299</v>
      </c>
      <c r="H245">
        <v>2856.2440687847802</v>
      </c>
      <c r="I245">
        <v>-4.6261903756719602E-3</v>
      </c>
      <c r="J245">
        <v>0.99630884729003999</v>
      </c>
      <c r="K245">
        <v>-12.111500831168099</v>
      </c>
      <c r="L245">
        <v>2788.13250716824</v>
      </c>
      <c r="M245">
        <v>-4.3439473554537497E-3</v>
      </c>
      <c r="N245">
        <v>0.99653404237251297</v>
      </c>
      <c r="O245">
        <v>-12.411699384569401</v>
      </c>
      <c r="P245">
        <v>1446.0847081125301</v>
      </c>
      <c r="Q245">
        <v>-8.5829684215176106E-3</v>
      </c>
      <c r="R245">
        <v>0.99315186609135897</v>
      </c>
      <c r="T245" t="str">
        <f t="shared" si="12"/>
        <v/>
      </c>
      <c r="U245" t="str">
        <f t="shared" si="13"/>
        <v/>
      </c>
      <c r="V245" t="str">
        <f t="shared" si="14"/>
        <v/>
      </c>
      <c r="W245" t="str">
        <f t="shared" si="15"/>
        <v/>
      </c>
    </row>
    <row r="246" spans="1:23" x14ac:dyDescent="0.25">
      <c r="A246">
        <v>245</v>
      </c>
      <c r="B246" t="s">
        <v>313</v>
      </c>
      <c r="C246">
        <v>-12.257455881734</v>
      </c>
      <c r="D246">
        <v>1447.3499805817501</v>
      </c>
      <c r="E246">
        <v>-8.4688955996718909E-3</v>
      </c>
      <c r="F246">
        <v>0.99324287972664704</v>
      </c>
      <c r="G246">
        <v>-13.213528821582299</v>
      </c>
      <c r="H246">
        <v>2856.2440687847702</v>
      </c>
      <c r="I246">
        <v>-4.6261903756719602E-3</v>
      </c>
      <c r="J246">
        <v>0.99630884729003999</v>
      </c>
      <c r="K246">
        <v>-12.111500831168099</v>
      </c>
      <c r="L246">
        <v>2788.1325071682299</v>
      </c>
      <c r="M246">
        <v>-4.3439473554537497E-3</v>
      </c>
      <c r="N246">
        <v>0.99653404237251297</v>
      </c>
      <c r="O246">
        <v>-12.411699384569401</v>
      </c>
      <c r="P246">
        <v>1446.0847081125501</v>
      </c>
      <c r="Q246">
        <v>-8.5829684215175204E-3</v>
      </c>
      <c r="R246">
        <v>0.99315186609135897</v>
      </c>
      <c r="T246" t="str">
        <f t="shared" si="12"/>
        <v/>
      </c>
      <c r="U246" t="str">
        <f t="shared" si="13"/>
        <v/>
      </c>
      <c r="V246" t="str">
        <f t="shared" si="14"/>
        <v/>
      </c>
      <c r="W246" t="str">
        <f t="shared" si="15"/>
        <v/>
      </c>
    </row>
    <row r="247" spans="1:23" x14ac:dyDescent="0.25">
      <c r="A247">
        <v>246</v>
      </c>
      <c r="B247" t="s">
        <v>314</v>
      </c>
      <c r="C247">
        <v>-12.257455881734</v>
      </c>
      <c r="D247">
        <v>1447.3499805817601</v>
      </c>
      <c r="E247">
        <v>-8.4688955996718909E-3</v>
      </c>
      <c r="F247">
        <v>0.99324287972664704</v>
      </c>
      <c r="G247">
        <v>-13.213528821582299</v>
      </c>
      <c r="H247">
        <v>2856.2440687847802</v>
      </c>
      <c r="I247">
        <v>-4.6261903756719498E-3</v>
      </c>
      <c r="J247">
        <v>0.99630884729003999</v>
      </c>
      <c r="K247">
        <v>-12.111500831168099</v>
      </c>
      <c r="L247">
        <v>2788.1325071681799</v>
      </c>
      <c r="M247">
        <v>-4.3439473554538199E-3</v>
      </c>
      <c r="N247">
        <v>0.99653404237251297</v>
      </c>
      <c r="O247">
        <v>-12.411699384569401</v>
      </c>
      <c r="P247">
        <v>1446.0847081125401</v>
      </c>
      <c r="Q247">
        <v>-8.5829684215175794E-3</v>
      </c>
      <c r="R247">
        <v>0.99315186609135897</v>
      </c>
      <c r="T247" t="str">
        <f t="shared" si="12"/>
        <v/>
      </c>
      <c r="U247" t="str">
        <f t="shared" si="13"/>
        <v/>
      </c>
      <c r="V247" t="str">
        <f t="shared" si="14"/>
        <v/>
      </c>
      <c r="W247" t="str">
        <f t="shared" si="15"/>
        <v/>
      </c>
    </row>
    <row r="248" spans="1:23" x14ac:dyDescent="0.25">
      <c r="A248">
        <v>247</v>
      </c>
      <c r="B248" t="s">
        <v>315</v>
      </c>
      <c r="C248">
        <v>-12.257455881734</v>
      </c>
      <c r="D248">
        <v>1447.3499805817301</v>
      </c>
      <c r="E248">
        <v>-8.4688955996720106E-3</v>
      </c>
      <c r="F248">
        <v>0.99324287972664704</v>
      </c>
      <c r="G248">
        <v>-13.2135288215822</v>
      </c>
      <c r="H248">
        <v>2856.2440687847302</v>
      </c>
      <c r="I248">
        <v>-4.6261903756720296E-3</v>
      </c>
      <c r="J248">
        <v>0.99630884729003999</v>
      </c>
      <c r="K248">
        <v>-12.111500831168099</v>
      </c>
      <c r="L248">
        <v>2788.13250716827</v>
      </c>
      <c r="M248">
        <v>-4.3439473554537098E-3</v>
      </c>
      <c r="N248">
        <v>0.99653404237251297</v>
      </c>
      <c r="O248">
        <v>-12.411699384569401</v>
      </c>
      <c r="P248">
        <v>1446.0847081125401</v>
      </c>
      <c r="Q248">
        <v>-8.5829684215175499E-3</v>
      </c>
      <c r="R248">
        <v>0.99315186609135897</v>
      </c>
      <c r="T248" t="str">
        <f t="shared" si="12"/>
        <v/>
      </c>
      <c r="U248" t="str">
        <f t="shared" si="13"/>
        <v/>
      </c>
      <c r="V248" t="str">
        <f t="shared" si="14"/>
        <v/>
      </c>
      <c r="W248" t="str">
        <f t="shared" si="15"/>
        <v/>
      </c>
    </row>
    <row r="249" spans="1:23" x14ac:dyDescent="0.25">
      <c r="A249">
        <v>248</v>
      </c>
      <c r="B249" t="s">
        <v>316</v>
      </c>
      <c r="C249">
        <v>-12.257455881734</v>
      </c>
      <c r="D249">
        <v>1447.3499805817401</v>
      </c>
      <c r="E249">
        <v>-8.4688955996719707E-3</v>
      </c>
      <c r="F249">
        <v>0.99324287972664704</v>
      </c>
      <c r="G249">
        <v>-13.213528821582299</v>
      </c>
      <c r="H249">
        <v>2856.2440687847802</v>
      </c>
      <c r="I249">
        <v>-4.6261903756719602E-3</v>
      </c>
      <c r="J249">
        <v>0.99630884729003999</v>
      </c>
      <c r="K249">
        <v>-12.111500831168099</v>
      </c>
      <c r="L249">
        <v>2788.1325071682199</v>
      </c>
      <c r="M249">
        <v>-4.3439473554537696E-3</v>
      </c>
      <c r="N249">
        <v>0.99653404237251297</v>
      </c>
      <c r="O249">
        <v>-12.411699384569401</v>
      </c>
      <c r="P249">
        <v>1446.0847081125301</v>
      </c>
      <c r="Q249">
        <v>-8.5829684215176106E-3</v>
      </c>
      <c r="R249">
        <v>0.99315186609135897</v>
      </c>
      <c r="T249" t="str">
        <f t="shared" si="12"/>
        <v/>
      </c>
      <c r="U249" t="str">
        <f t="shared" si="13"/>
        <v/>
      </c>
      <c r="V249" t="str">
        <f t="shared" si="14"/>
        <v/>
      </c>
      <c r="W249" t="str">
        <f t="shared" si="15"/>
        <v/>
      </c>
    </row>
    <row r="250" spans="1:23" x14ac:dyDescent="0.25">
      <c r="A250">
        <v>249</v>
      </c>
      <c r="B250" t="s">
        <v>317</v>
      </c>
      <c r="C250">
        <v>-12.257455881734</v>
      </c>
      <c r="D250">
        <v>1447.3499805817601</v>
      </c>
      <c r="E250">
        <v>-8.4688955996718909E-3</v>
      </c>
      <c r="F250">
        <v>0.99324287972664704</v>
      </c>
      <c r="G250">
        <v>-13.213528821582299</v>
      </c>
      <c r="H250">
        <v>2856.2440687847802</v>
      </c>
      <c r="I250">
        <v>-4.6261903756719697E-3</v>
      </c>
      <c r="J250">
        <v>0.99630884729003999</v>
      </c>
      <c r="K250">
        <v>-12.111500831168099</v>
      </c>
      <c r="L250">
        <v>2788.13250716824</v>
      </c>
      <c r="M250">
        <v>-4.3439473554537401E-3</v>
      </c>
      <c r="N250">
        <v>0.99653404237251297</v>
      </c>
      <c r="O250">
        <v>-12.411699384569401</v>
      </c>
      <c r="P250">
        <v>1446.0847081125401</v>
      </c>
      <c r="Q250">
        <v>-8.5829684215175898E-3</v>
      </c>
      <c r="R250">
        <v>0.99315186609135897</v>
      </c>
      <c r="T250" t="str">
        <f t="shared" si="12"/>
        <v/>
      </c>
      <c r="U250" t="str">
        <f t="shared" si="13"/>
        <v/>
      </c>
      <c r="V250" t="str">
        <f t="shared" si="14"/>
        <v/>
      </c>
      <c r="W250" t="str">
        <f t="shared" si="15"/>
        <v/>
      </c>
    </row>
    <row r="251" spans="1:23" x14ac:dyDescent="0.25">
      <c r="A251">
        <v>250</v>
      </c>
      <c r="B251" t="s">
        <v>318</v>
      </c>
      <c r="C251">
        <v>3.4568714567782899</v>
      </c>
      <c r="D251">
        <v>1.0937273506080101</v>
      </c>
      <c r="E251">
        <v>3.1606336395049399</v>
      </c>
      <c r="F251">
        <v>1.5742636945668899E-3</v>
      </c>
      <c r="G251">
        <v>3.9745827814708501</v>
      </c>
      <c r="H251">
        <v>1.1608649604010699</v>
      </c>
      <c r="I251">
        <v>3.4238114828598598</v>
      </c>
      <c r="J251">
        <v>6.1749440832515104E-4</v>
      </c>
      <c r="K251">
        <v>-12.111500831168099</v>
      </c>
      <c r="L251">
        <v>2788.1325071682199</v>
      </c>
      <c r="M251">
        <v>-4.3439473554537696E-3</v>
      </c>
      <c r="N251">
        <v>0.99653404237251297</v>
      </c>
      <c r="O251">
        <v>3.31692129292056</v>
      </c>
      <c r="P251">
        <v>1.0995243088398099</v>
      </c>
      <c r="Q251">
        <v>3.0166875495644998</v>
      </c>
      <c r="R251">
        <v>2.5555307435352198E-3</v>
      </c>
      <c r="T251" t="str">
        <f t="shared" si="12"/>
        <v>**</v>
      </c>
      <c r="U251" t="str">
        <f t="shared" si="13"/>
        <v>***</v>
      </c>
      <c r="V251" t="str">
        <f t="shared" si="14"/>
        <v/>
      </c>
      <c r="W251" t="str">
        <f t="shared" si="15"/>
        <v>**</v>
      </c>
    </row>
    <row r="252" spans="1:23" x14ac:dyDescent="0.25">
      <c r="A252">
        <v>251</v>
      </c>
      <c r="B252" t="s">
        <v>319</v>
      </c>
      <c r="C252">
        <v>-12.253507790254799</v>
      </c>
      <c r="D252">
        <v>1555.36792968841</v>
      </c>
      <c r="E252">
        <v>-7.8782052505799102E-3</v>
      </c>
      <c r="F252">
        <v>0.99371416668667201</v>
      </c>
      <c r="G252">
        <v>-13.128037356219499</v>
      </c>
      <c r="H252">
        <v>3177.92788516275</v>
      </c>
      <c r="I252">
        <v>-4.1310054320339504E-3</v>
      </c>
      <c r="J252">
        <v>0.99670394391983597</v>
      </c>
      <c r="K252">
        <v>-12.111500831168099</v>
      </c>
      <c r="L252">
        <v>2788.13250716827</v>
      </c>
      <c r="M252">
        <v>-4.3439473554537098E-3</v>
      </c>
      <c r="N252">
        <v>0.99653404237251297</v>
      </c>
      <c r="O252">
        <v>-12.4353904591944</v>
      </c>
      <c r="P252">
        <v>1555.2989736269501</v>
      </c>
      <c r="Q252">
        <v>-7.9954984025966108E-3</v>
      </c>
      <c r="R252">
        <v>0.99362058323927005</v>
      </c>
      <c r="T252" t="str">
        <f t="shared" si="12"/>
        <v/>
      </c>
      <c r="U252" t="str">
        <f t="shared" si="13"/>
        <v/>
      </c>
      <c r="V252" t="str">
        <f t="shared" si="14"/>
        <v/>
      </c>
      <c r="W252" t="str">
        <f t="shared" si="15"/>
        <v/>
      </c>
    </row>
    <row r="253" spans="1:23" x14ac:dyDescent="0.25">
      <c r="A253">
        <v>252</v>
      </c>
      <c r="B253" t="s">
        <v>320</v>
      </c>
      <c r="C253">
        <v>3.6347182376739502</v>
      </c>
      <c r="D253">
        <v>1.11083242208702</v>
      </c>
      <c r="E253">
        <v>3.2720671141782902</v>
      </c>
      <c r="F253">
        <v>1.0676422875671701E-3</v>
      </c>
      <c r="G253">
        <v>4.3698935899188101</v>
      </c>
      <c r="H253">
        <v>1.2153316553003699</v>
      </c>
      <c r="I253">
        <v>3.5956387467244699</v>
      </c>
      <c r="J253">
        <v>3.23596601249283E-4</v>
      </c>
      <c r="K253">
        <v>-12.111500831168099</v>
      </c>
      <c r="L253">
        <v>2788.13250716828</v>
      </c>
      <c r="M253">
        <v>-4.3439473554536898E-3</v>
      </c>
      <c r="N253">
        <v>0.99653404237251297</v>
      </c>
      <c r="O253">
        <v>3.4719880649023001</v>
      </c>
      <c r="P253">
        <v>1.1175386277110499</v>
      </c>
      <c r="Q253">
        <v>3.1068170520545202</v>
      </c>
      <c r="R253">
        <v>1.89113394747973E-3</v>
      </c>
      <c r="T253" t="str">
        <f t="shared" si="12"/>
        <v>**</v>
      </c>
      <c r="U253" t="str">
        <f t="shared" si="13"/>
        <v>***</v>
      </c>
      <c r="V253" t="str">
        <f t="shared" si="14"/>
        <v/>
      </c>
      <c r="W253" t="str">
        <f t="shared" si="15"/>
        <v>**</v>
      </c>
    </row>
    <row r="254" spans="1:23" x14ac:dyDescent="0.25">
      <c r="A254">
        <v>253</v>
      </c>
      <c r="B254" t="s">
        <v>321</v>
      </c>
      <c r="C254">
        <v>-12.2448884766031</v>
      </c>
      <c r="D254">
        <v>1698.1885944272301</v>
      </c>
      <c r="E254">
        <v>-7.2105586604372697E-3</v>
      </c>
      <c r="F254">
        <v>0.99424685642317301</v>
      </c>
      <c r="G254">
        <v>-13.3583783068424</v>
      </c>
      <c r="H254">
        <v>3712.1751313612299</v>
      </c>
      <c r="I254">
        <v>-3.5985312745586799E-3</v>
      </c>
      <c r="J254">
        <v>0.99712879365121099</v>
      </c>
      <c r="K254">
        <v>-12.111500831168099</v>
      </c>
      <c r="L254">
        <v>2788.13250716826</v>
      </c>
      <c r="M254">
        <v>-4.3439473554537297E-3</v>
      </c>
      <c r="N254">
        <v>0.99653404237251297</v>
      </c>
      <c r="O254">
        <v>-12.2530444639757</v>
      </c>
      <c r="P254">
        <v>1695.8255751351001</v>
      </c>
      <c r="Q254">
        <v>-7.22541554015633E-3</v>
      </c>
      <c r="R254">
        <v>0.99423500265701503</v>
      </c>
      <c r="T254" t="str">
        <f t="shared" si="12"/>
        <v/>
      </c>
      <c r="U254" t="str">
        <f t="shared" si="13"/>
        <v/>
      </c>
      <c r="V254" t="str">
        <f t="shared" si="14"/>
        <v/>
      </c>
      <c r="W254" t="str">
        <f t="shared" si="15"/>
        <v/>
      </c>
    </row>
    <row r="255" spans="1:23" x14ac:dyDescent="0.25">
      <c r="A255">
        <v>254</v>
      </c>
      <c r="B255" t="s">
        <v>322</v>
      </c>
      <c r="C255">
        <v>-12.244888476603</v>
      </c>
      <c r="D255">
        <v>1698.1885944272001</v>
      </c>
      <c r="E255">
        <v>-7.2105586604373903E-3</v>
      </c>
      <c r="F255">
        <v>0.99424685642317301</v>
      </c>
      <c r="G255">
        <v>-13.3583783068424</v>
      </c>
      <c r="H255">
        <v>3712.1751313612399</v>
      </c>
      <c r="I255">
        <v>-3.5985312745586799E-3</v>
      </c>
      <c r="J255">
        <v>0.99712879365121099</v>
      </c>
      <c r="K255">
        <v>-12.111500831168099</v>
      </c>
      <c r="L255">
        <v>2788.1325071682299</v>
      </c>
      <c r="M255">
        <v>-4.3439473554537601E-3</v>
      </c>
      <c r="N255">
        <v>0.99653404237251297</v>
      </c>
      <c r="O255">
        <v>-12.2530444639757</v>
      </c>
      <c r="P255">
        <v>1695.8255751351101</v>
      </c>
      <c r="Q255">
        <v>-7.2254155401562901E-3</v>
      </c>
      <c r="R255">
        <v>0.99423500265701503</v>
      </c>
      <c r="T255" t="str">
        <f t="shared" si="12"/>
        <v/>
      </c>
      <c r="U255" t="str">
        <f t="shared" si="13"/>
        <v/>
      </c>
      <c r="V255" t="str">
        <f t="shared" si="14"/>
        <v/>
      </c>
      <c r="W255" t="str">
        <f t="shared" si="15"/>
        <v/>
      </c>
    </row>
    <row r="256" spans="1:23" x14ac:dyDescent="0.25">
      <c r="A256">
        <v>255</v>
      </c>
      <c r="B256" t="s">
        <v>323</v>
      </c>
      <c r="C256">
        <v>-12.2448884766031</v>
      </c>
      <c r="D256">
        <v>1698.1885944272101</v>
      </c>
      <c r="E256">
        <v>-7.2105586604373304E-3</v>
      </c>
      <c r="F256">
        <v>0.99424685642317301</v>
      </c>
      <c r="G256">
        <v>-13.3583783068424</v>
      </c>
      <c r="H256">
        <v>3712.1751313612399</v>
      </c>
      <c r="I256">
        <v>-3.5985312745586799E-3</v>
      </c>
      <c r="J256">
        <v>0.99712879365121099</v>
      </c>
      <c r="K256">
        <v>-12.111500831168099</v>
      </c>
      <c r="L256">
        <v>2788.1325071682299</v>
      </c>
      <c r="M256">
        <v>-4.3439473554537497E-3</v>
      </c>
      <c r="N256">
        <v>0.99653404237251297</v>
      </c>
      <c r="O256">
        <v>-12.2530444639757</v>
      </c>
      <c r="P256">
        <v>1695.8255751351101</v>
      </c>
      <c r="Q256">
        <v>-7.2254155401563101E-3</v>
      </c>
      <c r="R256">
        <v>0.99423500265701503</v>
      </c>
      <c r="T256" t="str">
        <f t="shared" si="12"/>
        <v/>
      </c>
      <c r="U256" t="str">
        <f t="shared" si="13"/>
        <v/>
      </c>
      <c r="V256" t="str">
        <f t="shared" si="14"/>
        <v/>
      </c>
      <c r="W256" t="str">
        <f t="shared" si="15"/>
        <v/>
      </c>
    </row>
    <row r="257" spans="1:23" x14ac:dyDescent="0.25">
      <c r="A257">
        <v>256</v>
      </c>
      <c r="B257" t="s">
        <v>324</v>
      </c>
      <c r="C257">
        <v>-12.2448884766031</v>
      </c>
      <c r="D257">
        <v>1698.1885944272101</v>
      </c>
      <c r="E257">
        <v>-7.21055866043734E-3</v>
      </c>
      <c r="F257">
        <v>0.99424685642317301</v>
      </c>
      <c r="G257">
        <v>-13.3583783068424</v>
      </c>
      <c r="H257">
        <v>3712.1751313612399</v>
      </c>
      <c r="I257">
        <v>-3.5985312745586799E-3</v>
      </c>
      <c r="J257">
        <v>0.99712879365121099</v>
      </c>
      <c r="K257">
        <v>-12.111500831168099</v>
      </c>
      <c r="L257">
        <v>2788.1325071682299</v>
      </c>
      <c r="M257">
        <v>-4.3439473554537601E-3</v>
      </c>
      <c r="N257">
        <v>0.99653404237251297</v>
      </c>
      <c r="O257">
        <v>-12.2530444639757</v>
      </c>
      <c r="P257">
        <v>1695.8255751351001</v>
      </c>
      <c r="Q257">
        <v>-7.2254155401563196E-3</v>
      </c>
      <c r="R257">
        <v>0.99423500265701503</v>
      </c>
      <c r="T257" t="str">
        <f t="shared" si="12"/>
        <v/>
      </c>
      <c r="U257" t="str">
        <f t="shared" si="13"/>
        <v/>
      </c>
      <c r="V257" t="str">
        <f t="shared" si="14"/>
        <v/>
      </c>
      <c r="W257" t="str">
        <f t="shared" si="15"/>
        <v/>
      </c>
    </row>
    <row r="258" spans="1:23" x14ac:dyDescent="0.25">
      <c r="A258">
        <v>257</v>
      </c>
      <c r="B258" t="s">
        <v>325</v>
      </c>
      <c r="C258">
        <v>-12.244888476603</v>
      </c>
      <c r="D258">
        <v>1698.1885944271901</v>
      </c>
      <c r="E258">
        <v>-7.2105586604374102E-3</v>
      </c>
      <c r="F258">
        <v>0.99424685642317301</v>
      </c>
      <c r="G258">
        <v>-13.3583783068424</v>
      </c>
      <c r="H258">
        <v>3712.1751313612299</v>
      </c>
      <c r="I258">
        <v>-3.5985312745586799E-3</v>
      </c>
      <c r="J258">
        <v>0.99712879365121099</v>
      </c>
      <c r="K258">
        <v>-12.111500831168099</v>
      </c>
      <c r="L258">
        <v>2788.13250716824</v>
      </c>
      <c r="M258">
        <v>-4.3439473554537401E-3</v>
      </c>
      <c r="N258">
        <v>0.99653404237251297</v>
      </c>
      <c r="O258">
        <v>-12.2530444639757</v>
      </c>
      <c r="P258">
        <v>1695.8255751351101</v>
      </c>
      <c r="Q258">
        <v>-7.2254155401562901E-3</v>
      </c>
      <c r="R258">
        <v>0.99423500265701503</v>
      </c>
      <c r="T258" t="str">
        <f t="shared" si="12"/>
        <v/>
      </c>
      <c r="U258" t="str">
        <f t="shared" si="13"/>
        <v/>
      </c>
      <c r="V258" t="str">
        <f t="shared" si="14"/>
        <v/>
      </c>
      <c r="W258" t="str">
        <f t="shared" si="15"/>
        <v/>
      </c>
    </row>
    <row r="259" spans="1:23" x14ac:dyDescent="0.25">
      <c r="A259">
        <v>258</v>
      </c>
      <c r="B259" t="s">
        <v>326</v>
      </c>
      <c r="C259">
        <v>-12.244888476603</v>
      </c>
      <c r="D259">
        <v>1698.1885944272101</v>
      </c>
      <c r="E259">
        <v>-7.2105586604373504E-3</v>
      </c>
      <c r="F259">
        <v>0.99424685642317301</v>
      </c>
      <c r="G259">
        <v>-13.3583783068424</v>
      </c>
      <c r="H259">
        <v>3712.1751313612399</v>
      </c>
      <c r="I259">
        <v>-3.5985312745586799E-3</v>
      </c>
      <c r="J259">
        <v>0.99712879365121099</v>
      </c>
      <c r="K259">
        <v>-12.111500831168099</v>
      </c>
      <c r="L259">
        <v>2788.13250716824</v>
      </c>
      <c r="M259">
        <v>-4.3439473554537497E-3</v>
      </c>
      <c r="N259">
        <v>0.99653404237251297</v>
      </c>
      <c r="O259">
        <v>-12.2530444639757</v>
      </c>
      <c r="P259">
        <v>1695.8255751351201</v>
      </c>
      <c r="Q259">
        <v>-7.2254155401562797E-3</v>
      </c>
      <c r="R259">
        <v>0.99423500265701503</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327</v>
      </c>
      <c r="C260">
        <v>-12.2448884766031</v>
      </c>
      <c r="D260">
        <v>1698.1885944272201</v>
      </c>
      <c r="E260">
        <v>-7.2105586604373304E-3</v>
      </c>
      <c r="F260">
        <v>0.99424685642317301</v>
      </c>
      <c r="G260">
        <v>-13.3583783068424</v>
      </c>
      <c r="H260">
        <v>3712.1751313612399</v>
      </c>
      <c r="I260">
        <v>-3.5985312745586799E-3</v>
      </c>
      <c r="J260">
        <v>0.99712879365121099</v>
      </c>
      <c r="K260">
        <v>-12.111500831168099</v>
      </c>
      <c r="L260">
        <v>2788.1325071682299</v>
      </c>
      <c r="M260">
        <v>-4.3439473554537497E-3</v>
      </c>
      <c r="N260">
        <v>0.99653404237251297</v>
      </c>
      <c r="O260">
        <v>-12.2530444639757</v>
      </c>
      <c r="P260">
        <v>1695.8255751351101</v>
      </c>
      <c r="Q260">
        <v>-7.2254155401563196E-3</v>
      </c>
      <c r="R260">
        <v>0.99423500265701503</v>
      </c>
      <c r="T260" t="str">
        <f t="shared" si="16"/>
        <v/>
      </c>
      <c r="U260" t="str">
        <f t="shared" si="17"/>
        <v/>
      </c>
      <c r="V260" t="str">
        <f t="shared" si="18"/>
        <v/>
      </c>
      <c r="W260" t="str">
        <f t="shared" si="19"/>
        <v/>
      </c>
    </row>
    <row r="261" spans="1:23" x14ac:dyDescent="0.25">
      <c r="A261">
        <v>260</v>
      </c>
      <c r="B261" t="s">
        <v>328</v>
      </c>
      <c r="C261">
        <v>-12.2448884766031</v>
      </c>
      <c r="D261">
        <v>1698.1885944272101</v>
      </c>
      <c r="E261">
        <v>-7.21055866043734E-3</v>
      </c>
      <c r="F261">
        <v>0.99424685642317301</v>
      </c>
      <c r="G261">
        <v>-13.3583783068424</v>
      </c>
      <c r="H261">
        <v>3712.1751313612399</v>
      </c>
      <c r="I261">
        <v>-3.5985312745586799E-3</v>
      </c>
      <c r="J261">
        <v>0.99712879365121099</v>
      </c>
      <c r="K261">
        <v>-12.111500831168099</v>
      </c>
      <c r="L261">
        <v>2788.1325071682299</v>
      </c>
      <c r="M261">
        <v>-4.3439473554537601E-3</v>
      </c>
      <c r="N261">
        <v>0.99653404237251297</v>
      </c>
      <c r="O261">
        <v>-12.2530444639757</v>
      </c>
      <c r="P261">
        <v>1695.8255751351001</v>
      </c>
      <c r="Q261">
        <v>-7.2254155401563196E-3</v>
      </c>
      <c r="R261">
        <v>0.99423500265701503</v>
      </c>
      <c r="T261" t="str">
        <f t="shared" si="16"/>
        <v/>
      </c>
      <c r="U261" t="str">
        <f t="shared" si="17"/>
        <v/>
      </c>
      <c r="V261" t="str">
        <f t="shared" si="18"/>
        <v/>
      </c>
      <c r="W261" t="str">
        <f t="shared" si="19"/>
        <v/>
      </c>
    </row>
    <row r="262" spans="1:23" x14ac:dyDescent="0.25">
      <c r="A262">
        <v>261</v>
      </c>
      <c r="B262" t="s">
        <v>329</v>
      </c>
      <c r="C262">
        <v>-12.2448884766031</v>
      </c>
      <c r="D262">
        <v>1698.1885944272101</v>
      </c>
      <c r="E262">
        <v>-7.2105586604373304E-3</v>
      </c>
      <c r="F262">
        <v>0.99424685642317301</v>
      </c>
      <c r="G262">
        <v>-13.3583783068424</v>
      </c>
      <c r="H262">
        <v>3712.1751313612399</v>
      </c>
      <c r="I262">
        <v>-3.5985312745586799E-3</v>
      </c>
      <c r="J262">
        <v>0.99712879365121099</v>
      </c>
      <c r="K262">
        <v>-12.111500831168099</v>
      </c>
      <c r="L262">
        <v>2788.1325071681999</v>
      </c>
      <c r="M262">
        <v>-4.3439473554538E-3</v>
      </c>
      <c r="N262">
        <v>0.99653404237251297</v>
      </c>
      <c r="O262">
        <v>-12.2530444639757</v>
      </c>
      <c r="P262">
        <v>1695.8255751351101</v>
      </c>
      <c r="Q262">
        <v>-7.2254155401563101E-3</v>
      </c>
      <c r="R262">
        <v>0.99423500265701503</v>
      </c>
      <c r="T262" t="str">
        <f t="shared" si="16"/>
        <v/>
      </c>
      <c r="U262" t="str">
        <f t="shared" si="17"/>
        <v/>
      </c>
      <c r="V262" t="str">
        <f t="shared" si="18"/>
        <v/>
      </c>
      <c r="W262" t="str">
        <f t="shared" si="19"/>
        <v/>
      </c>
    </row>
    <row r="263" spans="1:23" x14ac:dyDescent="0.25">
      <c r="A263">
        <v>262</v>
      </c>
      <c r="B263" t="s">
        <v>330</v>
      </c>
      <c r="C263">
        <v>-12.244888476603</v>
      </c>
      <c r="D263">
        <v>1698.1885944272101</v>
      </c>
      <c r="E263">
        <v>-7.21055866043734E-3</v>
      </c>
      <c r="F263">
        <v>0.99424685642317301</v>
      </c>
      <c r="G263">
        <v>-13.3583783068424</v>
      </c>
      <c r="H263">
        <v>3712.1751313612299</v>
      </c>
      <c r="I263">
        <v>-3.5985312745586799E-3</v>
      </c>
      <c r="J263">
        <v>0.99712879365121099</v>
      </c>
      <c r="K263">
        <v>-12.111500831168099</v>
      </c>
      <c r="L263">
        <v>2788.1325071681999</v>
      </c>
      <c r="M263">
        <v>-4.3439473554538E-3</v>
      </c>
      <c r="N263">
        <v>0.99653404237251297</v>
      </c>
      <c r="O263">
        <v>-12.2530444639757</v>
      </c>
      <c r="P263">
        <v>1695.8255751351101</v>
      </c>
      <c r="Q263">
        <v>-7.2254155401563196E-3</v>
      </c>
      <c r="R263">
        <v>0.99423500265701503</v>
      </c>
      <c r="T263" t="str">
        <f t="shared" si="16"/>
        <v/>
      </c>
      <c r="U263" t="str">
        <f t="shared" si="17"/>
        <v/>
      </c>
      <c r="V263" t="str">
        <f t="shared" si="18"/>
        <v/>
      </c>
      <c r="W263" t="str">
        <f t="shared" si="19"/>
        <v/>
      </c>
    </row>
    <row r="264" spans="1:23" x14ac:dyDescent="0.25">
      <c r="A264">
        <v>263</v>
      </c>
      <c r="B264" t="s">
        <v>331</v>
      </c>
      <c r="C264">
        <v>-12.244888476603</v>
      </c>
      <c r="D264">
        <v>1698.1885944271901</v>
      </c>
      <c r="E264">
        <v>-7.2105586604374102E-3</v>
      </c>
      <c r="F264">
        <v>0.99424685642317301</v>
      </c>
      <c r="G264">
        <v>-13.3583783068424</v>
      </c>
      <c r="H264">
        <v>3712.1751313612299</v>
      </c>
      <c r="I264">
        <v>-3.5985312745586799E-3</v>
      </c>
      <c r="J264">
        <v>0.99712879365121099</v>
      </c>
      <c r="K264">
        <v>-12.111500831168099</v>
      </c>
      <c r="L264">
        <v>2788.1325071682299</v>
      </c>
      <c r="M264">
        <v>-4.3439473554537497E-3</v>
      </c>
      <c r="N264">
        <v>0.99653404237251297</v>
      </c>
      <c r="O264">
        <v>-12.2530444639757</v>
      </c>
      <c r="P264">
        <v>1695.8255751351101</v>
      </c>
      <c r="Q264">
        <v>-7.2254155401563196E-3</v>
      </c>
      <c r="R264">
        <v>0.99423500265701503</v>
      </c>
      <c r="T264" t="str">
        <f t="shared" si="16"/>
        <v/>
      </c>
      <c r="U264" t="str">
        <f t="shared" si="17"/>
        <v/>
      </c>
      <c r="V264" t="str">
        <f t="shared" si="18"/>
        <v/>
      </c>
      <c r="W264" t="str">
        <f t="shared" si="19"/>
        <v/>
      </c>
    </row>
    <row r="265" spans="1:23" x14ac:dyDescent="0.25">
      <c r="A265">
        <v>264</v>
      </c>
      <c r="B265" t="s">
        <v>332</v>
      </c>
      <c r="C265">
        <v>-12.2448884766031</v>
      </c>
      <c r="D265">
        <v>1698.1885944272101</v>
      </c>
      <c r="E265">
        <v>-7.21055866043734E-3</v>
      </c>
      <c r="F265">
        <v>0.99424685642317301</v>
      </c>
      <c r="G265">
        <v>-13.3583783068424</v>
      </c>
      <c r="H265">
        <v>3712.1751313612399</v>
      </c>
      <c r="I265">
        <v>-3.5985312745586799E-3</v>
      </c>
      <c r="J265">
        <v>0.99712879365121099</v>
      </c>
      <c r="K265">
        <v>-12.111500831168099</v>
      </c>
      <c r="L265">
        <v>2788.1325071682299</v>
      </c>
      <c r="M265">
        <v>-4.3439473554537601E-3</v>
      </c>
      <c r="N265">
        <v>0.99653404237251297</v>
      </c>
      <c r="O265">
        <v>-12.2530444639757</v>
      </c>
      <c r="P265">
        <v>1695.8255751351001</v>
      </c>
      <c r="Q265">
        <v>-7.2254155401563604E-3</v>
      </c>
      <c r="R265">
        <v>0.99423500265701503</v>
      </c>
      <c r="T265" t="str">
        <f t="shared" si="16"/>
        <v/>
      </c>
      <c r="U265" t="str">
        <f t="shared" si="17"/>
        <v/>
      </c>
      <c r="V265" t="str">
        <f t="shared" si="18"/>
        <v/>
      </c>
      <c r="W265" t="str">
        <f t="shared" si="19"/>
        <v/>
      </c>
    </row>
    <row r="266" spans="1:23" x14ac:dyDescent="0.25">
      <c r="A266">
        <v>265</v>
      </c>
      <c r="B266" t="s">
        <v>333</v>
      </c>
      <c r="C266">
        <v>-12.2448884766031</v>
      </c>
      <c r="D266">
        <v>1698.1885944272201</v>
      </c>
      <c r="E266">
        <v>-7.2105586604373304E-3</v>
      </c>
      <c r="F266">
        <v>0.99424685642317301</v>
      </c>
      <c r="G266">
        <v>-13.3583783068424</v>
      </c>
      <c r="H266">
        <v>3712.1751313612399</v>
      </c>
      <c r="I266">
        <v>-3.5985312745586799E-3</v>
      </c>
      <c r="J266">
        <v>0.99712879365121099</v>
      </c>
      <c r="K266">
        <v>-12.111500831168099</v>
      </c>
      <c r="L266">
        <v>2788.1325071682299</v>
      </c>
      <c r="M266">
        <v>-4.3439473554537497E-3</v>
      </c>
      <c r="N266">
        <v>0.99653404237251297</v>
      </c>
      <c r="O266">
        <v>-12.2530444639757</v>
      </c>
      <c r="P266">
        <v>1695.8255751351101</v>
      </c>
      <c r="Q266">
        <v>-7.2254155401563196E-3</v>
      </c>
      <c r="R266">
        <v>0.99423500265701503</v>
      </c>
      <c r="T266" t="str">
        <f t="shared" si="16"/>
        <v/>
      </c>
      <c r="U266" t="str">
        <f t="shared" si="17"/>
        <v/>
      </c>
      <c r="V266" t="str">
        <f t="shared" si="18"/>
        <v/>
      </c>
      <c r="W266" t="str">
        <f t="shared" si="19"/>
        <v/>
      </c>
    </row>
    <row r="267" spans="1:23" x14ac:dyDescent="0.25">
      <c r="A267">
        <v>266</v>
      </c>
      <c r="B267" t="s">
        <v>334</v>
      </c>
      <c r="C267">
        <v>-12.244888476603</v>
      </c>
      <c r="D267">
        <v>1698.1885944271901</v>
      </c>
      <c r="E267">
        <v>-7.2105586604374198E-3</v>
      </c>
      <c r="F267">
        <v>0.99424685642317301</v>
      </c>
      <c r="G267">
        <v>-13.3583783068424</v>
      </c>
      <c r="H267">
        <v>3712.1751313612399</v>
      </c>
      <c r="I267">
        <v>-3.5985312745586799E-3</v>
      </c>
      <c r="J267">
        <v>0.99712879365121099</v>
      </c>
      <c r="K267">
        <v>-12.111500831168099</v>
      </c>
      <c r="L267">
        <v>2788.1325071682199</v>
      </c>
      <c r="M267">
        <v>-4.3439473554537696E-3</v>
      </c>
      <c r="N267">
        <v>0.99653404237251297</v>
      </c>
      <c r="O267">
        <v>-12.2530444639757</v>
      </c>
      <c r="P267">
        <v>1695.8255751351001</v>
      </c>
      <c r="Q267">
        <v>-7.2254155401563196E-3</v>
      </c>
      <c r="R267">
        <v>0.99423500265701503</v>
      </c>
      <c r="T267" t="str">
        <f t="shared" si="16"/>
        <v/>
      </c>
      <c r="U267" t="str">
        <f t="shared" si="17"/>
        <v/>
      </c>
      <c r="V267" t="str">
        <f t="shared" si="18"/>
        <v/>
      </c>
      <c r="W267" t="str">
        <f t="shared" si="19"/>
        <v/>
      </c>
    </row>
    <row r="268" spans="1:23" x14ac:dyDescent="0.25">
      <c r="A268">
        <v>267</v>
      </c>
      <c r="B268" t="s">
        <v>335</v>
      </c>
      <c r="C268">
        <v>-12.244888476603</v>
      </c>
      <c r="D268">
        <v>1698.1885944272101</v>
      </c>
      <c r="E268">
        <v>-7.21055866043734E-3</v>
      </c>
      <c r="F268">
        <v>0.99424685642317301</v>
      </c>
      <c r="G268">
        <v>-13.3583783068424</v>
      </c>
      <c r="H268">
        <v>3712.1751313612299</v>
      </c>
      <c r="I268">
        <v>-3.5985312745586899E-3</v>
      </c>
      <c r="J268">
        <v>0.99712879365121099</v>
      </c>
      <c r="K268">
        <v>-12.111500831168099</v>
      </c>
      <c r="L268">
        <v>2788.1325071682299</v>
      </c>
      <c r="M268">
        <v>-4.3439473554537601E-3</v>
      </c>
      <c r="N268">
        <v>0.99653404237251297</v>
      </c>
      <c r="O268">
        <v>-12.2530444639757</v>
      </c>
      <c r="P268">
        <v>1695.8255751351101</v>
      </c>
      <c r="Q268">
        <v>-7.2254155401563196E-3</v>
      </c>
      <c r="R268">
        <v>0.99423500265701503</v>
      </c>
      <c r="T268" t="str">
        <f t="shared" si="16"/>
        <v/>
      </c>
      <c r="U268" t="str">
        <f t="shared" si="17"/>
        <v/>
      </c>
      <c r="V268" t="str">
        <f t="shared" si="18"/>
        <v/>
      </c>
      <c r="W268" t="str">
        <f t="shared" si="19"/>
        <v/>
      </c>
    </row>
    <row r="269" spans="1:23" x14ac:dyDescent="0.25">
      <c r="A269">
        <v>268</v>
      </c>
      <c r="B269" t="s">
        <v>336</v>
      </c>
      <c r="C269">
        <v>-12.244888476603</v>
      </c>
      <c r="D269">
        <v>1698.1885944272101</v>
      </c>
      <c r="E269">
        <v>-7.21055866043734E-3</v>
      </c>
      <c r="F269">
        <v>0.99424685642317301</v>
      </c>
      <c r="G269">
        <v>-13.3583783068424</v>
      </c>
      <c r="H269">
        <v>3712.1751313612399</v>
      </c>
      <c r="I269">
        <v>-3.5985312745586799E-3</v>
      </c>
      <c r="J269">
        <v>0.99712879365121099</v>
      </c>
      <c r="K269">
        <v>-12.111500831168099</v>
      </c>
      <c r="L269">
        <v>2788.1325071682299</v>
      </c>
      <c r="M269">
        <v>-4.3439473554537601E-3</v>
      </c>
      <c r="N269">
        <v>0.99653404237251297</v>
      </c>
      <c r="O269">
        <v>-12.2530444639757</v>
      </c>
      <c r="P269">
        <v>1695.8255751351101</v>
      </c>
      <c r="Q269">
        <v>-7.2254155401562997E-3</v>
      </c>
      <c r="R269">
        <v>0.99423500265701503</v>
      </c>
      <c r="T269" t="str">
        <f t="shared" si="16"/>
        <v/>
      </c>
      <c r="U269" t="str">
        <f t="shared" si="17"/>
        <v/>
      </c>
      <c r="V269" t="str">
        <f t="shared" si="18"/>
        <v/>
      </c>
      <c r="W269" t="str">
        <f t="shared" si="19"/>
        <v/>
      </c>
    </row>
    <row r="270" spans="1:23" x14ac:dyDescent="0.25">
      <c r="A270">
        <v>269</v>
      </c>
      <c r="B270" t="s">
        <v>337</v>
      </c>
      <c r="C270">
        <v>-12.2448884766031</v>
      </c>
      <c r="D270">
        <v>1698.1885944272301</v>
      </c>
      <c r="E270">
        <v>-7.2105586604372697E-3</v>
      </c>
      <c r="F270">
        <v>0.99424685642317301</v>
      </c>
      <c r="G270">
        <v>-13.3583783068424</v>
      </c>
      <c r="H270">
        <v>3712.1751313612399</v>
      </c>
      <c r="I270">
        <v>-3.5985312745586799E-3</v>
      </c>
      <c r="J270">
        <v>0.99712879365121099</v>
      </c>
      <c r="K270">
        <v>-12.111500831168099</v>
      </c>
      <c r="L270">
        <v>2788.13250716829</v>
      </c>
      <c r="M270">
        <v>-4.3439473554536898E-3</v>
      </c>
      <c r="N270">
        <v>0.99653404237251297</v>
      </c>
      <c r="O270">
        <v>-12.2530444639757</v>
      </c>
      <c r="P270">
        <v>1695.8255751351001</v>
      </c>
      <c r="Q270">
        <v>-7.2254155401563396E-3</v>
      </c>
      <c r="R270">
        <v>0.99423500265701503</v>
      </c>
      <c r="T270" t="str">
        <f t="shared" si="16"/>
        <v/>
      </c>
      <c r="U270" t="str">
        <f t="shared" si="17"/>
        <v/>
      </c>
      <c r="V270" t="str">
        <f t="shared" si="18"/>
        <v/>
      </c>
      <c r="W270" t="str">
        <f t="shared" si="19"/>
        <v/>
      </c>
    </row>
    <row r="271" spans="1:23" x14ac:dyDescent="0.25">
      <c r="A271">
        <v>270</v>
      </c>
      <c r="B271" t="s">
        <v>338</v>
      </c>
      <c r="C271">
        <v>-12.244888476603</v>
      </c>
      <c r="D271">
        <v>1698.1885944272101</v>
      </c>
      <c r="E271">
        <v>-7.2105586604373599E-3</v>
      </c>
      <c r="F271">
        <v>0.99424685642317301</v>
      </c>
      <c r="G271">
        <v>-13.3583783068424</v>
      </c>
      <c r="H271">
        <v>3712.1751313612399</v>
      </c>
      <c r="I271">
        <v>-3.5985312745586799E-3</v>
      </c>
      <c r="J271">
        <v>0.99712879365121099</v>
      </c>
      <c r="K271">
        <v>-12.111500831168099</v>
      </c>
      <c r="L271">
        <v>2788.13250716824</v>
      </c>
      <c r="M271">
        <v>-4.3439473554537401E-3</v>
      </c>
      <c r="N271">
        <v>0.99653404237251297</v>
      </c>
      <c r="O271">
        <v>-12.2530444639757</v>
      </c>
      <c r="P271">
        <v>1695.8255751351001</v>
      </c>
      <c r="Q271">
        <v>-7.2254155401563196E-3</v>
      </c>
      <c r="R271">
        <v>0.99423500265701503</v>
      </c>
      <c r="T271" t="str">
        <f t="shared" si="16"/>
        <v/>
      </c>
      <c r="U271" t="str">
        <f t="shared" si="17"/>
        <v/>
      </c>
      <c r="V271" t="str">
        <f t="shared" si="18"/>
        <v/>
      </c>
      <c r="W271" t="str">
        <f t="shared" si="19"/>
        <v/>
      </c>
    </row>
    <row r="272" spans="1:23" x14ac:dyDescent="0.25">
      <c r="A272">
        <v>271</v>
      </c>
      <c r="B272" t="s">
        <v>339</v>
      </c>
      <c r="C272">
        <v>-12.244888476603</v>
      </c>
      <c r="D272">
        <v>1698.1885944272001</v>
      </c>
      <c r="E272">
        <v>-7.2105586604373998E-3</v>
      </c>
      <c r="F272">
        <v>0.99424685642317301</v>
      </c>
      <c r="G272">
        <v>-13.3583783068424</v>
      </c>
      <c r="H272">
        <v>3712.1751313612499</v>
      </c>
      <c r="I272">
        <v>-3.5985312745586699E-3</v>
      </c>
      <c r="J272">
        <v>0.99712879365121099</v>
      </c>
      <c r="K272">
        <v>-12.111500831168099</v>
      </c>
      <c r="L272">
        <v>2788.1325071682299</v>
      </c>
      <c r="M272">
        <v>-4.3439473554537601E-3</v>
      </c>
      <c r="N272">
        <v>0.99653404237251297</v>
      </c>
      <c r="O272">
        <v>-12.2530444639757</v>
      </c>
      <c r="P272">
        <v>1695.8255751351101</v>
      </c>
      <c r="Q272">
        <v>-7.2254155401563196E-3</v>
      </c>
      <c r="R272">
        <v>0.99423500265701503</v>
      </c>
      <c r="T272" t="str">
        <f t="shared" si="16"/>
        <v/>
      </c>
      <c r="U272" t="str">
        <f t="shared" si="17"/>
        <v/>
      </c>
      <c r="V272" t="str">
        <f t="shared" si="18"/>
        <v/>
      </c>
      <c r="W272" t="str">
        <f t="shared" si="19"/>
        <v/>
      </c>
    </row>
    <row r="273" spans="1:23" x14ac:dyDescent="0.25">
      <c r="A273">
        <v>272</v>
      </c>
      <c r="B273" t="s">
        <v>340</v>
      </c>
      <c r="C273">
        <v>-12.244888476603</v>
      </c>
      <c r="D273">
        <v>1698.1885944272101</v>
      </c>
      <c r="E273">
        <v>-7.21055866043734E-3</v>
      </c>
      <c r="F273">
        <v>0.99424685642317301</v>
      </c>
      <c r="G273">
        <v>-13.358378306842299</v>
      </c>
      <c r="H273">
        <v>3712.1751313611899</v>
      </c>
      <c r="I273">
        <v>-3.5985312745587098E-3</v>
      </c>
      <c r="J273">
        <v>0.99712879365121099</v>
      </c>
      <c r="K273">
        <v>-12.111500831168099</v>
      </c>
      <c r="L273">
        <v>2788.13250716826</v>
      </c>
      <c r="M273">
        <v>-4.3439473554537297E-3</v>
      </c>
      <c r="N273">
        <v>0.99653404237251297</v>
      </c>
      <c r="O273">
        <v>-12.2530444639757</v>
      </c>
      <c r="P273">
        <v>1695.8255751351101</v>
      </c>
      <c r="Q273">
        <v>-7.2254155401563101E-3</v>
      </c>
      <c r="R273">
        <v>0.99423500265701503</v>
      </c>
      <c r="T273" t="str">
        <f t="shared" si="16"/>
        <v/>
      </c>
      <c r="U273" t="str">
        <f t="shared" si="17"/>
        <v/>
      </c>
      <c r="V273" t="str">
        <f t="shared" si="18"/>
        <v/>
      </c>
      <c r="W273" t="str">
        <f t="shared" si="19"/>
        <v/>
      </c>
    </row>
    <row r="274" spans="1:23" x14ac:dyDescent="0.25">
      <c r="A274">
        <v>273</v>
      </c>
      <c r="B274" t="s">
        <v>341</v>
      </c>
      <c r="C274">
        <v>3.8629750708766402</v>
      </c>
      <c r="D274">
        <v>1.13500214101972</v>
      </c>
      <c r="E274">
        <v>3.4034958448677601</v>
      </c>
      <c r="F274">
        <v>6.6529425252617399E-4</v>
      </c>
      <c r="G274">
        <v>4.52922413589312</v>
      </c>
      <c r="H274">
        <v>1.2596363762398299</v>
      </c>
      <c r="I274">
        <v>3.5956600026218899</v>
      </c>
      <c r="J274">
        <v>3.2357017781982898E-4</v>
      </c>
      <c r="K274">
        <v>-12.111500831168099</v>
      </c>
      <c r="L274">
        <v>2788.1325071682299</v>
      </c>
      <c r="M274">
        <v>-4.3439473554537497E-3</v>
      </c>
      <c r="N274">
        <v>0.99653404237251297</v>
      </c>
      <c r="O274">
        <v>3.8540636220029798</v>
      </c>
      <c r="P274">
        <v>1.1354327807156801</v>
      </c>
      <c r="Q274">
        <v>3.3943564845588701</v>
      </c>
      <c r="R274">
        <v>6.8790084375659104E-4</v>
      </c>
      <c r="T274" t="str">
        <f t="shared" si="16"/>
        <v>***</v>
      </c>
      <c r="U274" t="str">
        <f t="shared" si="17"/>
        <v>***</v>
      </c>
      <c r="V274" t="str">
        <f t="shared" si="18"/>
        <v/>
      </c>
      <c r="W274" t="str">
        <f t="shared" si="19"/>
        <v>***</v>
      </c>
    </row>
    <row r="275" spans="1:23" x14ac:dyDescent="0.25">
      <c r="A275">
        <v>274</v>
      </c>
      <c r="B275" t="s">
        <v>342</v>
      </c>
      <c r="C275">
        <v>-12.297952311970599</v>
      </c>
      <c r="D275">
        <v>1894.2718627997499</v>
      </c>
      <c r="E275">
        <v>-6.4921791604897203E-3</v>
      </c>
      <c r="F275">
        <v>0.99482002686982596</v>
      </c>
      <c r="G275">
        <v>-13.487766283409901</v>
      </c>
      <c r="H275">
        <v>4534.69929816075</v>
      </c>
      <c r="I275">
        <v>-2.97434634505545E-3</v>
      </c>
      <c r="J275">
        <v>0.997626818471952</v>
      </c>
      <c r="K275">
        <v>-12.111500831168099</v>
      </c>
      <c r="L275">
        <v>2788.13250716824</v>
      </c>
      <c r="M275">
        <v>-4.3439473554537497E-3</v>
      </c>
      <c r="N275">
        <v>0.99653404237251297</v>
      </c>
      <c r="O275">
        <v>-12.321156394615899</v>
      </c>
      <c r="P275">
        <v>1894.82737360133</v>
      </c>
      <c r="Q275">
        <v>-6.5025218477808601E-3</v>
      </c>
      <c r="R275">
        <v>0.99481177477350502</v>
      </c>
      <c r="T275" t="str">
        <f t="shared" si="16"/>
        <v/>
      </c>
      <c r="U275" t="str">
        <f t="shared" si="17"/>
        <v/>
      </c>
      <c r="V275" t="str">
        <f t="shared" si="18"/>
        <v/>
      </c>
      <c r="W275" t="str">
        <f t="shared" si="19"/>
        <v/>
      </c>
    </row>
    <row r="276" spans="1:23" x14ac:dyDescent="0.25">
      <c r="A276">
        <v>275</v>
      </c>
      <c r="B276" t="s">
        <v>343</v>
      </c>
      <c r="C276">
        <v>-12.297952311970599</v>
      </c>
      <c r="D276">
        <v>1894.2718627997599</v>
      </c>
      <c r="E276">
        <v>-6.4921791604897099E-3</v>
      </c>
      <c r="F276">
        <v>0.99482002686982596</v>
      </c>
      <c r="G276">
        <v>-13.487766283409901</v>
      </c>
      <c r="H276">
        <v>4534.6992981607</v>
      </c>
      <c r="I276">
        <v>-2.97434634505548E-3</v>
      </c>
      <c r="J276">
        <v>0.997626818471952</v>
      </c>
      <c r="K276">
        <v>-12.111500831168099</v>
      </c>
      <c r="L276">
        <v>2788.1325071682299</v>
      </c>
      <c r="M276">
        <v>-4.3439473554537497E-3</v>
      </c>
      <c r="N276">
        <v>0.99653404237251297</v>
      </c>
      <c r="O276">
        <v>-12.321156394615899</v>
      </c>
      <c r="P276">
        <v>1894.82737360133</v>
      </c>
      <c r="Q276">
        <v>-6.5025218477808696E-3</v>
      </c>
      <c r="R276">
        <v>0.99481177477350502</v>
      </c>
      <c r="T276" t="str">
        <f t="shared" si="16"/>
        <v/>
      </c>
      <c r="U276" t="str">
        <f t="shared" si="17"/>
        <v/>
      </c>
      <c r="V276" t="str">
        <f t="shared" si="18"/>
        <v/>
      </c>
      <c r="W276" t="str">
        <f t="shared" si="19"/>
        <v/>
      </c>
    </row>
    <row r="277" spans="1:23" x14ac:dyDescent="0.25">
      <c r="A277">
        <v>276</v>
      </c>
      <c r="B277" t="s">
        <v>344</v>
      </c>
      <c r="C277">
        <v>-12.297952311970599</v>
      </c>
      <c r="D277">
        <v>1894.2718627997499</v>
      </c>
      <c r="E277">
        <v>-6.4921791604897203E-3</v>
      </c>
      <c r="F277">
        <v>0.99482002686982596</v>
      </c>
      <c r="G277">
        <v>-13.487766283409901</v>
      </c>
      <c r="H277">
        <v>4534.69929816069</v>
      </c>
      <c r="I277">
        <v>-2.97434634505548E-3</v>
      </c>
      <c r="J277">
        <v>0.997626818471952</v>
      </c>
      <c r="K277">
        <v>-12.111500831168099</v>
      </c>
      <c r="L277">
        <v>2788.13250716824</v>
      </c>
      <c r="M277">
        <v>-4.3439473554537401E-3</v>
      </c>
      <c r="N277">
        <v>0.99653404237251297</v>
      </c>
      <c r="O277">
        <v>-12.321156394615899</v>
      </c>
      <c r="P277">
        <v>1894.8273736013</v>
      </c>
      <c r="Q277">
        <v>-6.5025218477809399E-3</v>
      </c>
      <c r="R277">
        <v>0.99481177477350502</v>
      </c>
      <c r="T277" t="str">
        <f t="shared" si="16"/>
        <v/>
      </c>
      <c r="U277" t="str">
        <f t="shared" si="17"/>
        <v/>
      </c>
      <c r="V277" t="str">
        <f t="shared" si="18"/>
        <v/>
      </c>
      <c r="W277" t="str">
        <f t="shared" si="19"/>
        <v/>
      </c>
    </row>
    <row r="278" spans="1:23" x14ac:dyDescent="0.25">
      <c r="A278">
        <v>277</v>
      </c>
      <c r="B278" t="s">
        <v>345</v>
      </c>
      <c r="C278">
        <v>-12.297952311970599</v>
      </c>
      <c r="D278">
        <v>1894.2718627997799</v>
      </c>
      <c r="E278">
        <v>-6.4921791604896396E-3</v>
      </c>
      <c r="F278">
        <v>0.99482002686982596</v>
      </c>
      <c r="G278">
        <v>-13.487766283409901</v>
      </c>
      <c r="H278">
        <v>4534.69929816072</v>
      </c>
      <c r="I278">
        <v>-2.97434634505546E-3</v>
      </c>
      <c r="J278">
        <v>0.997626818471952</v>
      </c>
      <c r="K278">
        <v>-12.111500831168099</v>
      </c>
      <c r="L278">
        <v>2788.1325071681899</v>
      </c>
      <c r="M278">
        <v>-4.3439473554538104E-3</v>
      </c>
      <c r="N278">
        <v>0.99653404237251297</v>
      </c>
      <c r="O278">
        <v>-12.3211563946158</v>
      </c>
      <c r="P278">
        <v>1894.8273736013</v>
      </c>
      <c r="Q278">
        <v>-6.5025218477809503E-3</v>
      </c>
      <c r="R278">
        <v>0.99481177477350502</v>
      </c>
      <c r="T278" t="str">
        <f t="shared" si="16"/>
        <v/>
      </c>
      <c r="U278" t="str">
        <f t="shared" si="17"/>
        <v/>
      </c>
      <c r="V278" t="str">
        <f t="shared" si="18"/>
        <v/>
      </c>
      <c r="W278" t="str">
        <f t="shared" si="19"/>
        <v/>
      </c>
    </row>
    <row r="279" spans="1:23" x14ac:dyDescent="0.25">
      <c r="A279">
        <v>278</v>
      </c>
      <c r="B279" t="s">
        <v>346</v>
      </c>
      <c r="C279">
        <v>-12.297952311970599</v>
      </c>
      <c r="D279">
        <v>1894.2718627997699</v>
      </c>
      <c r="E279">
        <v>-6.4921791604896899E-3</v>
      </c>
      <c r="F279">
        <v>0.99482002686982596</v>
      </c>
      <c r="G279">
        <v>-13.487766283409901</v>
      </c>
      <c r="H279">
        <v>4534.69929816069</v>
      </c>
      <c r="I279">
        <v>-2.97434634505548E-3</v>
      </c>
      <c r="J279">
        <v>0.997626818471952</v>
      </c>
      <c r="K279">
        <v>-12.111500831168099</v>
      </c>
      <c r="L279">
        <v>2788.13250716826</v>
      </c>
      <c r="M279">
        <v>-4.3439473554537202E-3</v>
      </c>
      <c r="N279">
        <v>0.99653404237251297</v>
      </c>
      <c r="O279">
        <v>-12.321156394615899</v>
      </c>
      <c r="P279">
        <v>1894.82737360131</v>
      </c>
      <c r="Q279">
        <v>-6.5025218477809199E-3</v>
      </c>
      <c r="R279">
        <v>0.99481177477350502</v>
      </c>
      <c r="T279" t="str">
        <f t="shared" si="16"/>
        <v/>
      </c>
      <c r="U279" t="str">
        <f t="shared" si="17"/>
        <v/>
      </c>
      <c r="V279" t="str">
        <f t="shared" si="18"/>
        <v/>
      </c>
      <c r="W279" t="str">
        <f t="shared" si="19"/>
        <v/>
      </c>
    </row>
    <row r="280" spans="1:23" x14ac:dyDescent="0.25">
      <c r="A280">
        <v>279</v>
      </c>
      <c r="B280" t="s">
        <v>347</v>
      </c>
      <c r="C280">
        <v>-12.297952311970599</v>
      </c>
      <c r="D280">
        <v>1894.2718627997499</v>
      </c>
      <c r="E280">
        <v>-6.4921791604897298E-3</v>
      </c>
      <c r="F280">
        <v>0.99482002686982596</v>
      </c>
      <c r="G280">
        <v>-13.487766283409901</v>
      </c>
      <c r="H280">
        <v>4534.69929816069</v>
      </c>
      <c r="I280">
        <v>-2.97434634505548E-3</v>
      </c>
      <c r="J280">
        <v>0.997626818471952</v>
      </c>
      <c r="K280">
        <v>-12.111500831168099</v>
      </c>
      <c r="L280">
        <v>2788.1325071682199</v>
      </c>
      <c r="M280">
        <v>-4.3439473554537696E-3</v>
      </c>
      <c r="N280">
        <v>0.99653404237251297</v>
      </c>
      <c r="O280">
        <v>-12.321156394615899</v>
      </c>
      <c r="P280">
        <v>1894.82737360132</v>
      </c>
      <c r="Q280">
        <v>-6.50252184778088E-3</v>
      </c>
      <c r="R280">
        <v>0.99481177477350502</v>
      </c>
      <c r="T280" t="str">
        <f t="shared" si="16"/>
        <v/>
      </c>
      <c r="U280" t="str">
        <f t="shared" si="17"/>
        <v/>
      </c>
      <c r="V280" t="str">
        <f t="shared" si="18"/>
        <v/>
      </c>
      <c r="W280" t="str">
        <f t="shared" si="19"/>
        <v/>
      </c>
    </row>
    <row r="281" spans="1:23" x14ac:dyDescent="0.25">
      <c r="A281">
        <v>280</v>
      </c>
      <c r="B281" t="s">
        <v>348</v>
      </c>
      <c r="C281">
        <v>-12.297952311970599</v>
      </c>
      <c r="D281">
        <v>1894.2718627997499</v>
      </c>
      <c r="E281">
        <v>-6.4921791604897203E-3</v>
      </c>
      <c r="F281">
        <v>0.99482002686982596</v>
      </c>
      <c r="G281">
        <v>-13.487766283409901</v>
      </c>
      <c r="H281">
        <v>4534.69929816069</v>
      </c>
      <c r="I281">
        <v>-2.97434634505548E-3</v>
      </c>
      <c r="J281">
        <v>0.997626818471952</v>
      </c>
      <c r="K281">
        <v>-12.111500831168099</v>
      </c>
      <c r="L281">
        <v>2788.1325071682299</v>
      </c>
      <c r="M281">
        <v>-4.3439473554537601E-3</v>
      </c>
      <c r="N281">
        <v>0.99653404237251297</v>
      </c>
      <c r="O281">
        <v>-12.321156394615899</v>
      </c>
      <c r="P281">
        <v>1894.82737360132</v>
      </c>
      <c r="Q281">
        <v>-6.5025218477808896E-3</v>
      </c>
      <c r="R281">
        <v>0.99481177477350502</v>
      </c>
      <c r="T281" t="str">
        <f t="shared" si="16"/>
        <v/>
      </c>
      <c r="U281" t="str">
        <f t="shared" si="17"/>
        <v/>
      </c>
      <c r="V281" t="str">
        <f t="shared" si="18"/>
        <v/>
      </c>
      <c r="W281" t="str">
        <f t="shared" si="19"/>
        <v/>
      </c>
    </row>
    <row r="282" spans="1:23" x14ac:dyDescent="0.25">
      <c r="A282">
        <v>281</v>
      </c>
      <c r="B282" t="s">
        <v>349</v>
      </c>
      <c r="C282">
        <v>-12.297952311970599</v>
      </c>
      <c r="D282">
        <v>1894.2718627997599</v>
      </c>
      <c r="E282">
        <v>-6.4921791604897099E-3</v>
      </c>
      <c r="F282">
        <v>0.99482002686982596</v>
      </c>
      <c r="G282">
        <v>-13.487766283409901</v>
      </c>
      <c r="H282">
        <v>4534.69929816075</v>
      </c>
      <c r="I282">
        <v>-2.97434634505545E-3</v>
      </c>
      <c r="J282">
        <v>0.997626818471952</v>
      </c>
      <c r="K282">
        <v>-12.111500831168099</v>
      </c>
      <c r="L282">
        <v>2788.13250716827</v>
      </c>
      <c r="M282">
        <v>-4.3439473554537002E-3</v>
      </c>
      <c r="N282">
        <v>0.99653404237251297</v>
      </c>
      <c r="O282">
        <v>-12.321156394615899</v>
      </c>
      <c r="P282">
        <v>1894.82737360131</v>
      </c>
      <c r="Q282">
        <v>-6.5025218477809303E-3</v>
      </c>
      <c r="R282">
        <v>0.99481177477350502</v>
      </c>
      <c r="T282" t="str">
        <f t="shared" si="16"/>
        <v/>
      </c>
      <c r="U282" t="str">
        <f t="shared" si="17"/>
        <v/>
      </c>
      <c r="V282" t="str">
        <f t="shared" si="18"/>
        <v/>
      </c>
      <c r="W282" t="str">
        <f t="shared" si="19"/>
        <v/>
      </c>
    </row>
    <row r="283" spans="1:23" x14ac:dyDescent="0.25">
      <c r="A283">
        <v>282</v>
      </c>
      <c r="B283" t="s">
        <v>350</v>
      </c>
      <c r="C283">
        <v>-12.297952311970599</v>
      </c>
      <c r="D283">
        <v>1894.2718627997599</v>
      </c>
      <c r="E283">
        <v>-6.4921791604897004E-3</v>
      </c>
      <c r="F283">
        <v>0.99482002686982596</v>
      </c>
      <c r="G283">
        <v>-13.487766283409901</v>
      </c>
      <c r="H283">
        <v>4534.6992981607</v>
      </c>
      <c r="I283">
        <v>-2.97434634505547E-3</v>
      </c>
      <c r="J283">
        <v>0.997626818471952</v>
      </c>
      <c r="K283">
        <v>-12.111500831168099</v>
      </c>
      <c r="L283">
        <v>2788.1325071682099</v>
      </c>
      <c r="M283">
        <v>-4.3439473554537896E-3</v>
      </c>
      <c r="N283">
        <v>0.99653404237251297</v>
      </c>
      <c r="O283">
        <v>-12.321156394615899</v>
      </c>
      <c r="P283">
        <v>1894.82737360133</v>
      </c>
      <c r="Q283">
        <v>-6.5025218477808601E-3</v>
      </c>
      <c r="R283">
        <v>0.99481177477350502</v>
      </c>
      <c r="T283" t="str">
        <f t="shared" si="16"/>
        <v/>
      </c>
      <c r="U283" t="str">
        <f t="shared" si="17"/>
        <v/>
      </c>
      <c r="V283" t="str">
        <f t="shared" si="18"/>
        <v/>
      </c>
      <c r="W283" t="str">
        <f t="shared" si="19"/>
        <v/>
      </c>
    </row>
    <row r="284" spans="1:23" x14ac:dyDescent="0.25">
      <c r="A284">
        <v>283</v>
      </c>
      <c r="B284" t="s">
        <v>351</v>
      </c>
      <c r="C284">
        <v>-12.297952311970599</v>
      </c>
      <c r="D284">
        <v>1894.2718627997599</v>
      </c>
      <c r="E284">
        <v>-6.4921791604897099E-3</v>
      </c>
      <c r="F284">
        <v>0.99482002686982596</v>
      </c>
      <c r="G284">
        <v>-13.487766283409901</v>
      </c>
      <c r="H284">
        <v>4534.69929816072</v>
      </c>
      <c r="I284">
        <v>-2.97434634505546E-3</v>
      </c>
      <c r="J284">
        <v>0.997626818471952</v>
      </c>
      <c r="K284">
        <v>-12.111500831168099</v>
      </c>
      <c r="L284">
        <v>2788.1325071682299</v>
      </c>
      <c r="M284">
        <v>-4.3439473554537601E-3</v>
      </c>
      <c r="N284">
        <v>0.99653404237251297</v>
      </c>
      <c r="O284">
        <v>-12.321156394615899</v>
      </c>
      <c r="P284">
        <v>1894.82737360133</v>
      </c>
      <c r="Q284">
        <v>-6.5025218477808497E-3</v>
      </c>
      <c r="R284">
        <v>0.99481177477350502</v>
      </c>
      <c r="T284" t="str">
        <f t="shared" si="16"/>
        <v/>
      </c>
      <c r="U284" t="str">
        <f t="shared" si="17"/>
        <v/>
      </c>
      <c r="V284" t="str">
        <f t="shared" si="18"/>
        <v/>
      </c>
      <c r="W284" t="str">
        <f t="shared" si="19"/>
        <v/>
      </c>
    </row>
    <row r="285" spans="1:23" x14ac:dyDescent="0.25">
      <c r="A285">
        <v>284</v>
      </c>
      <c r="B285" t="s">
        <v>352</v>
      </c>
      <c r="C285">
        <v>-12.297952311970599</v>
      </c>
      <c r="D285">
        <v>1894.2718627997599</v>
      </c>
      <c r="E285">
        <v>-6.4921791604897099E-3</v>
      </c>
      <c r="F285">
        <v>0.99482002686982596</v>
      </c>
      <c r="G285">
        <v>-13.487766283409901</v>
      </c>
      <c r="H285">
        <v>4534.69929816072</v>
      </c>
      <c r="I285">
        <v>-2.97434634505546E-3</v>
      </c>
      <c r="J285">
        <v>0.997626818471952</v>
      </c>
      <c r="K285">
        <v>-12.111500831168099</v>
      </c>
      <c r="L285">
        <v>2788.1325071682199</v>
      </c>
      <c r="M285">
        <v>-4.3439473554537696E-3</v>
      </c>
      <c r="N285">
        <v>0.99653404237251297</v>
      </c>
      <c r="O285">
        <v>-12.3211563946158</v>
      </c>
      <c r="P285">
        <v>1894.8273736013</v>
      </c>
      <c r="Q285">
        <v>-6.5025218477809503E-3</v>
      </c>
      <c r="R285">
        <v>0.99481177477350502</v>
      </c>
      <c r="T285" t="str">
        <f t="shared" si="16"/>
        <v/>
      </c>
      <c r="U285" t="str">
        <f t="shared" si="17"/>
        <v/>
      </c>
      <c r="V285" t="str">
        <f t="shared" si="18"/>
        <v/>
      </c>
      <c r="W285" t="str">
        <f t="shared" si="19"/>
        <v/>
      </c>
    </row>
    <row r="286" spans="1:23" x14ac:dyDescent="0.25">
      <c r="A286">
        <v>285</v>
      </c>
      <c r="B286" t="s">
        <v>353</v>
      </c>
      <c r="C286">
        <v>-12.297952311970599</v>
      </c>
      <c r="D286">
        <v>1894.2718627997699</v>
      </c>
      <c r="E286">
        <v>-6.4921791604896899E-3</v>
      </c>
      <c r="F286">
        <v>0.99482002686982596</v>
      </c>
      <c r="G286">
        <v>-13.487766283409901</v>
      </c>
      <c r="H286">
        <v>4534.69929816071</v>
      </c>
      <c r="I286">
        <v>-2.97434634505547E-3</v>
      </c>
      <c r="J286">
        <v>0.997626818471952</v>
      </c>
      <c r="K286">
        <v>-12.111500831168099</v>
      </c>
      <c r="L286">
        <v>2788.1325071681899</v>
      </c>
      <c r="M286">
        <v>-4.3439473554538E-3</v>
      </c>
      <c r="N286">
        <v>0.99653404237251297</v>
      </c>
      <c r="O286">
        <v>-12.321156394615899</v>
      </c>
      <c r="P286">
        <v>1894.82737360133</v>
      </c>
      <c r="Q286">
        <v>-6.5025218477808601E-3</v>
      </c>
      <c r="R286">
        <v>0.99481177477350502</v>
      </c>
      <c r="T286" t="str">
        <f t="shared" si="16"/>
        <v/>
      </c>
      <c r="U286" t="str">
        <f t="shared" si="17"/>
        <v/>
      </c>
      <c r="V286" t="str">
        <f t="shared" si="18"/>
        <v/>
      </c>
      <c r="W286" t="str">
        <f t="shared" si="19"/>
        <v/>
      </c>
    </row>
    <row r="287" spans="1:23" x14ac:dyDescent="0.25">
      <c r="A287">
        <v>286</v>
      </c>
      <c r="B287" t="s">
        <v>354</v>
      </c>
      <c r="C287">
        <v>4.0932170700642603</v>
      </c>
      <c r="D287">
        <v>1.17290166167045</v>
      </c>
      <c r="E287">
        <v>3.4898211877666698</v>
      </c>
      <c r="F287">
        <v>4.8334384117385899E-4</v>
      </c>
      <c r="G287">
        <v>5.10078969262472</v>
      </c>
      <c r="H287">
        <v>1.4505125940416399</v>
      </c>
      <c r="I287">
        <v>3.5165428508360099</v>
      </c>
      <c r="J287">
        <v>4.3720608036606898E-4</v>
      </c>
      <c r="K287">
        <v>-12.111500831168099</v>
      </c>
      <c r="L287">
        <v>2788.13250716824</v>
      </c>
      <c r="M287">
        <v>-4.3439473554537401E-3</v>
      </c>
      <c r="N287">
        <v>0.99653404237251297</v>
      </c>
      <c r="O287">
        <v>4.07129335238319</v>
      </c>
      <c r="P287">
        <v>1.17263785917581</v>
      </c>
      <c r="Q287">
        <v>3.4719102069966401</v>
      </c>
      <c r="R287">
        <v>5.1676915408343995E-4</v>
      </c>
      <c r="T287" t="str">
        <f t="shared" si="16"/>
        <v>***</v>
      </c>
      <c r="U287" t="str">
        <f t="shared" si="17"/>
        <v>***</v>
      </c>
      <c r="V287" t="str">
        <f t="shared" si="18"/>
        <v/>
      </c>
      <c r="W287" t="str">
        <f t="shared" si="19"/>
        <v>***</v>
      </c>
    </row>
    <row r="288" spans="1:23" x14ac:dyDescent="0.25">
      <c r="A288">
        <v>287</v>
      </c>
      <c r="B288" t="s">
        <v>355</v>
      </c>
      <c r="C288">
        <v>-12.2678600040443</v>
      </c>
      <c r="D288">
        <v>2252.5839151722898</v>
      </c>
      <c r="E288">
        <v>-5.4461278540675201E-3</v>
      </c>
      <c r="F288">
        <v>0.99565464014987703</v>
      </c>
      <c r="G288">
        <v>-13.1263147258519</v>
      </c>
      <c r="H288">
        <v>6522.6386082548397</v>
      </c>
      <c r="I288">
        <v>-2.0124240379100098E-3</v>
      </c>
      <c r="J288">
        <v>0.99839431901415798</v>
      </c>
      <c r="K288">
        <v>-12.111500831168099</v>
      </c>
      <c r="L288">
        <v>2788.1325071682299</v>
      </c>
      <c r="M288">
        <v>-4.3439473554537497E-3</v>
      </c>
      <c r="N288">
        <v>0.99653404237251297</v>
      </c>
      <c r="O288">
        <v>-12.2879930784263</v>
      </c>
      <c r="P288">
        <v>2252.0684444233302</v>
      </c>
      <c r="Q288">
        <v>-5.45631422031349E-3</v>
      </c>
      <c r="R288">
        <v>0.99564651272627602</v>
      </c>
      <c r="T288" t="str">
        <f t="shared" si="16"/>
        <v/>
      </c>
      <c r="U288" t="str">
        <f t="shared" si="17"/>
        <v/>
      </c>
      <c r="V288" t="str">
        <f t="shared" si="18"/>
        <v/>
      </c>
      <c r="W288" t="str">
        <f t="shared" si="19"/>
        <v/>
      </c>
    </row>
    <row r="289" spans="1:23" x14ac:dyDescent="0.25">
      <c r="A289">
        <v>288</v>
      </c>
      <c r="B289" t="s">
        <v>356</v>
      </c>
      <c r="C289">
        <v>-12.2678600040443</v>
      </c>
      <c r="D289">
        <v>2252.5839151722898</v>
      </c>
      <c r="E289">
        <v>-5.4461278540675201E-3</v>
      </c>
      <c r="F289">
        <v>0.99565464014987703</v>
      </c>
      <c r="G289">
        <v>-13.126314725852</v>
      </c>
      <c r="H289">
        <v>6522.6386082548697</v>
      </c>
      <c r="I289">
        <v>-2.0124240379099999E-3</v>
      </c>
      <c r="J289">
        <v>0.99839431901415798</v>
      </c>
      <c r="K289">
        <v>-12.111500831168099</v>
      </c>
      <c r="L289">
        <v>2788.1325071682299</v>
      </c>
      <c r="M289">
        <v>-4.3439473554537497E-3</v>
      </c>
      <c r="N289">
        <v>0.99653404237251297</v>
      </c>
      <c r="O289">
        <v>-12.2879930784263</v>
      </c>
      <c r="P289">
        <v>2252.0684444233302</v>
      </c>
      <c r="Q289">
        <v>-5.4563142203135004E-3</v>
      </c>
      <c r="R289">
        <v>0.99564651272627602</v>
      </c>
      <c r="T289" t="str">
        <f t="shared" si="16"/>
        <v/>
      </c>
      <c r="U289" t="str">
        <f t="shared" si="17"/>
        <v/>
      </c>
      <c r="V289" t="str">
        <f t="shared" si="18"/>
        <v/>
      </c>
      <c r="W289" t="str">
        <f t="shared" si="19"/>
        <v/>
      </c>
    </row>
    <row r="290" spans="1:23" x14ac:dyDescent="0.25">
      <c r="A290">
        <v>289</v>
      </c>
      <c r="B290" t="s">
        <v>357</v>
      </c>
      <c r="C290">
        <v>-12.2678600040443</v>
      </c>
      <c r="D290">
        <v>2252.5839151722898</v>
      </c>
      <c r="E290">
        <v>-5.4461278540675296E-3</v>
      </c>
      <c r="F290">
        <v>0.99565464014987703</v>
      </c>
      <c r="G290">
        <v>-13.126314725852</v>
      </c>
      <c r="H290">
        <v>6522.6386082548697</v>
      </c>
      <c r="I290">
        <v>-2.0124240379099999E-3</v>
      </c>
      <c r="J290">
        <v>0.99839431901415798</v>
      </c>
      <c r="K290">
        <v>-12.111500831168099</v>
      </c>
      <c r="L290">
        <v>2788.13250716824</v>
      </c>
      <c r="M290">
        <v>-4.3439473554537497E-3</v>
      </c>
      <c r="N290">
        <v>0.99653404237251297</v>
      </c>
      <c r="O290">
        <v>-12.2879930784263</v>
      </c>
      <c r="P290">
        <v>2252.0684444233202</v>
      </c>
      <c r="Q290">
        <v>-5.4563142203135099E-3</v>
      </c>
      <c r="R290">
        <v>0.99564651272627602</v>
      </c>
      <c r="T290" t="str">
        <f t="shared" si="16"/>
        <v/>
      </c>
      <c r="U290" t="str">
        <f t="shared" si="17"/>
        <v/>
      </c>
      <c r="V290" t="str">
        <f t="shared" si="18"/>
        <v/>
      </c>
      <c r="W290" t="str">
        <f t="shared" si="19"/>
        <v/>
      </c>
    </row>
    <row r="291" spans="1:23" x14ac:dyDescent="0.25">
      <c r="A291">
        <v>290</v>
      </c>
      <c r="B291" t="s">
        <v>358</v>
      </c>
      <c r="C291">
        <v>4.5873584772852301</v>
      </c>
      <c r="D291">
        <v>1.2465248645934901</v>
      </c>
      <c r="E291">
        <v>3.68011790826269</v>
      </c>
      <c r="F291">
        <v>2.33126134633682E-4</v>
      </c>
      <c r="G291">
        <v>-13.126314725852</v>
      </c>
      <c r="H291">
        <v>6522.6386082548697</v>
      </c>
      <c r="I291">
        <v>-2.0124240379100098E-3</v>
      </c>
      <c r="J291">
        <v>0.99839431901415798</v>
      </c>
      <c r="K291">
        <v>5.4506516092180997</v>
      </c>
      <c r="L291">
        <v>1.4466688419001501</v>
      </c>
      <c r="M291">
        <v>3.7677258618903098</v>
      </c>
      <c r="N291">
        <v>1.6474146810088299E-4</v>
      </c>
      <c r="O291">
        <v>4.5677115510373598</v>
      </c>
      <c r="P291">
        <v>1.24590461296355</v>
      </c>
      <c r="Q291">
        <v>3.6661807842355101</v>
      </c>
      <c r="R291">
        <v>2.4619990604070698E-4</v>
      </c>
      <c r="T291" t="str">
        <f t="shared" si="16"/>
        <v>***</v>
      </c>
      <c r="U291" t="str">
        <f t="shared" si="17"/>
        <v/>
      </c>
      <c r="V291" t="str">
        <f t="shared" si="18"/>
        <v>***</v>
      </c>
      <c r="W291" t="str">
        <f t="shared" si="19"/>
        <v>***</v>
      </c>
    </row>
    <row r="292" spans="1:23" x14ac:dyDescent="0.25">
      <c r="A292">
        <v>291</v>
      </c>
      <c r="B292" t="s">
        <v>359</v>
      </c>
      <c r="C292">
        <v>-12.151068104062499</v>
      </c>
      <c r="D292">
        <v>2738.4545489441698</v>
      </c>
      <c r="E292">
        <v>-4.4371991161027101E-3</v>
      </c>
      <c r="F292">
        <v>0.99645963894959599</v>
      </c>
      <c r="G292">
        <v>-13.1263147258519</v>
      </c>
      <c r="H292">
        <v>6522.6386082548397</v>
      </c>
      <c r="I292">
        <v>-2.0124240379100098E-3</v>
      </c>
      <c r="J292">
        <v>0.99839431901415798</v>
      </c>
      <c r="K292">
        <v>-12.041201889359</v>
      </c>
      <c r="L292">
        <v>3956.1803497555902</v>
      </c>
      <c r="M292">
        <v>-3.043643318764E-3</v>
      </c>
      <c r="N292">
        <v>0.997571527736834</v>
      </c>
      <c r="O292">
        <v>-12.162309395489901</v>
      </c>
      <c r="P292">
        <v>2737.4522914447798</v>
      </c>
      <c r="Q292">
        <v>-4.44293017763273E-3</v>
      </c>
      <c r="R292">
        <v>0.99645506626915803</v>
      </c>
      <c r="T292" t="str">
        <f t="shared" si="16"/>
        <v/>
      </c>
      <c r="U292" t="str">
        <f t="shared" si="17"/>
        <v/>
      </c>
      <c r="V292" t="str">
        <f t="shared" si="18"/>
        <v/>
      </c>
      <c r="W292" t="str">
        <f t="shared" si="19"/>
        <v/>
      </c>
    </row>
    <row r="293" spans="1:23" x14ac:dyDescent="0.25">
      <c r="A293">
        <v>292</v>
      </c>
      <c r="B293" t="s">
        <v>360</v>
      </c>
      <c r="C293">
        <v>-12.151068104062499</v>
      </c>
      <c r="D293">
        <v>2738.4545489441598</v>
      </c>
      <c r="E293">
        <v>-4.4371991161027396E-3</v>
      </c>
      <c r="F293">
        <v>0.99645963894959599</v>
      </c>
      <c r="G293">
        <v>-13.126314725852</v>
      </c>
      <c r="H293">
        <v>6522.6386082548697</v>
      </c>
      <c r="I293">
        <v>-2.0124240379100098E-3</v>
      </c>
      <c r="J293">
        <v>0.99839431901415798</v>
      </c>
      <c r="K293">
        <v>-12.041201889359</v>
      </c>
      <c r="L293">
        <v>3956.1803497555902</v>
      </c>
      <c r="M293">
        <v>-3.043643318764E-3</v>
      </c>
      <c r="N293">
        <v>0.997571527736834</v>
      </c>
      <c r="O293">
        <v>-12.162309395489901</v>
      </c>
      <c r="P293">
        <v>2737.4522914447898</v>
      </c>
      <c r="Q293">
        <v>-4.4429301776327196E-3</v>
      </c>
      <c r="R293">
        <v>0.99645506626915803</v>
      </c>
      <c r="T293" t="str">
        <f t="shared" si="16"/>
        <v/>
      </c>
      <c r="U293" t="str">
        <f t="shared" si="17"/>
        <v/>
      </c>
      <c r="V293" t="str">
        <f t="shared" si="18"/>
        <v/>
      </c>
      <c r="W293" t="str">
        <f t="shared" si="19"/>
        <v/>
      </c>
    </row>
    <row r="294" spans="1:23" x14ac:dyDescent="0.25">
      <c r="A294">
        <v>293</v>
      </c>
      <c r="B294" t="s">
        <v>361</v>
      </c>
      <c r="C294">
        <v>-12.151068104062499</v>
      </c>
      <c r="D294">
        <v>2738.4545489441598</v>
      </c>
      <c r="E294">
        <v>-4.43719911610273E-3</v>
      </c>
      <c r="F294">
        <v>0.99645963894959599</v>
      </c>
      <c r="G294">
        <v>-13.126314725852</v>
      </c>
      <c r="H294">
        <v>6522.6386082548697</v>
      </c>
      <c r="I294">
        <v>-2.0124240379100098E-3</v>
      </c>
      <c r="J294">
        <v>0.99839431901415798</v>
      </c>
      <c r="K294">
        <v>-12.041201889359</v>
      </c>
      <c r="L294">
        <v>3956.1803497556102</v>
      </c>
      <c r="M294">
        <v>-3.04364331876398E-3</v>
      </c>
      <c r="N294">
        <v>0.997571527736834</v>
      </c>
      <c r="O294">
        <v>-12.162309395489901</v>
      </c>
      <c r="P294">
        <v>2737.4522914447798</v>
      </c>
      <c r="Q294">
        <v>-4.44293017763273E-3</v>
      </c>
      <c r="R294">
        <v>0.99645506626915803</v>
      </c>
      <c r="T294" t="str">
        <f t="shared" si="16"/>
        <v/>
      </c>
      <c r="U294" t="str">
        <f t="shared" si="17"/>
        <v/>
      </c>
      <c r="V294" t="str">
        <f t="shared" si="18"/>
        <v/>
      </c>
      <c r="W294" t="str">
        <f t="shared" si="19"/>
        <v/>
      </c>
    </row>
    <row r="295" spans="1:23" x14ac:dyDescent="0.25">
      <c r="A295">
        <v>294</v>
      </c>
      <c r="B295" t="s">
        <v>362</v>
      </c>
      <c r="C295">
        <v>-12.151068104062499</v>
      </c>
      <c r="D295">
        <v>2738.4545489441698</v>
      </c>
      <c r="E295">
        <v>-4.4371991161027196E-3</v>
      </c>
      <c r="F295">
        <v>0.99645963894959599</v>
      </c>
      <c r="G295">
        <v>-13.126314725852</v>
      </c>
      <c r="H295">
        <v>6522.6386082548697</v>
      </c>
      <c r="I295">
        <v>-2.0124240379100098E-3</v>
      </c>
      <c r="J295">
        <v>0.99839431901415798</v>
      </c>
      <c r="K295">
        <v>-12.041201889359</v>
      </c>
      <c r="L295">
        <v>3956.1803497556102</v>
      </c>
      <c r="M295">
        <v>-3.04364331876398E-3</v>
      </c>
      <c r="N295">
        <v>0.997571527736834</v>
      </c>
      <c r="O295">
        <v>-12.162309395489901</v>
      </c>
      <c r="P295">
        <v>2737.4522914447898</v>
      </c>
      <c r="Q295">
        <v>-4.4429301776327196E-3</v>
      </c>
      <c r="R295">
        <v>0.99645506626915803</v>
      </c>
      <c r="T295" t="str">
        <f t="shared" si="16"/>
        <v/>
      </c>
      <c r="U295" t="str">
        <f t="shared" si="17"/>
        <v/>
      </c>
      <c r="V295" t="str">
        <f t="shared" si="18"/>
        <v/>
      </c>
      <c r="W295" t="str">
        <f t="shared" si="19"/>
        <v/>
      </c>
    </row>
    <row r="296" spans="1:23" x14ac:dyDescent="0.25">
      <c r="A296">
        <v>295</v>
      </c>
      <c r="B296" t="s">
        <v>363</v>
      </c>
      <c r="C296">
        <v>-12.151068104062499</v>
      </c>
      <c r="D296">
        <v>2738.4545489441498</v>
      </c>
      <c r="E296">
        <v>-4.4371991161027396E-3</v>
      </c>
      <c r="F296">
        <v>0.99645963894959599</v>
      </c>
      <c r="G296">
        <v>-13.126314725852</v>
      </c>
      <c r="H296">
        <v>6522.6386082548697</v>
      </c>
      <c r="I296">
        <v>-2.0124240379100098E-3</v>
      </c>
      <c r="J296">
        <v>0.99839431901415798</v>
      </c>
      <c r="K296">
        <v>-12.041201889359</v>
      </c>
      <c r="L296">
        <v>3956.1803497556002</v>
      </c>
      <c r="M296">
        <v>-3.04364331876399E-3</v>
      </c>
      <c r="N296">
        <v>0.997571527736834</v>
      </c>
      <c r="O296">
        <v>-12.162309395489901</v>
      </c>
      <c r="P296">
        <v>2737.4522914447798</v>
      </c>
      <c r="Q296">
        <v>-4.44293017763273E-3</v>
      </c>
      <c r="R296">
        <v>0.99645506626915803</v>
      </c>
      <c r="T296" t="str">
        <f t="shared" si="16"/>
        <v/>
      </c>
      <c r="U296" t="str">
        <f t="shared" si="17"/>
        <v/>
      </c>
      <c r="V296" t="str">
        <f t="shared" si="18"/>
        <v/>
      </c>
      <c r="W296" t="str">
        <f t="shared" si="19"/>
        <v/>
      </c>
    </row>
    <row r="297" spans="1:23" x14ac:dyDescent="0.25">
      <c r="A297">
        <v>296</v>
      </c>
      <c r="B297" t="s">
        <v>364</v>
      </c>
      <c r="C297">
        <v>-12.151068104062499</v>
      </c>
      <c r="D297">
        <v>2738.4545489441698</v>
      </c>
      <c r="E297">
        <v>-4.4371991161027101E-3</v>
      </c>
      <c r="F297">
        <v>0.99645963894959599</v>
      </c>
      <c r="G297">
        <v>-13.126314725852</v>
      </c>
      <c r="H297">
        <v>6522.6386082548697</v>
      </c>
      <c r="I297">
        <v>-2.0124240379100098E-3</v>
      </c>
      <c r="J297">
        <v>0.99839431901415798</v>
      </c>
      <c r="K297">
        <v>-12.041201889359</v>
      </c>
      <c r="L297">
        <v>3956.1803497556002</v>
      </c>
      <c r="M297">
        <v>-3.04364331876399E-3</v>
      </c>
      <c r="N297">
        <v>0.997571527736834</v>
      </c>
      <c r="O297">
        <v>-12.162309395489901</v>
      </c>
      <c r="P297">
        <v>2737.4522914447898</v>
      </c>
      <c r="Q297">
        <v>-4.4429301776327196E-3</v>
      </c>
      <c r="R297">
        <v>0.99645506626915803</v>
      </c>
      <c r="T297" t="str">
        <f t="shared" si="16"/>
        <v/>
      </c>
      <c r="U297" t="str">
        <f t="shared" si="17"/>
        <v/>
      </c>
      <c r="V297" t="str">
        <f t="shared" si="18"/>
        <v/>
      </c>
      <c r="W297" t="str">
        <f t="shared" si="19"/>
        <v/>
      </c>
    </row>
    <row r="298" spans="1:23" x14ac:dyDescent="0.25">
      <c r="A298">
        <v>297</v>
      </c>
      <c r="B298" t="s">
        <v>365</v>
      </c>
      <c r="C298">
        <v>-12.151068104062499</v>
      </c>
      <c r="D298">
        <v>2738.4545489441698</v>
      </c>
      <c r="E298">
        <v>-4.43719911610273E-3</v>
      </c>
      <c r="F298">
        <v>0.99645963894959599</v>
      </c>
      <c r="G298">
        <v>-13.126314725852</v>
      </c>
      <c r="H298">
        <v>6522.6386082548697</v>
      </c>
      <c r="I298">
        <v>-2.0124240379100098E-3</v>
      </c>
      <c r="J298">
        <v>0.99839431901415798</v>
      </c>
      <c r="K298">
        <v>-12.041201889359</v>
      </c>
      <c r="L298">
        <v>3956.1803497556002</v>
      </c>
      <c r="M298">
        <v>-3.04364331876399E-3</v>
      </c>
      <c r="N298">
        <v>0.997571527736834</v>
      </c>
      <c r="O298">
        <v>-12.162309395489901</v>
      </c>
      <c r="P298">
        <v>2737.4522914447898</v>
      </c>
      <c r="Q298">
        <v>-4.4429301776327196E-3</v>
      </c>
      <c r="R298">
        <v>0.99645506626915803</v>
      </c>
      <c r="T298" t="str">
        <f t="shared" si="16"/>
        <v/>
      </c>
      <c r="U298" t="str">
        <f t="shared" si="17"/>
        <v/>
      </c>
      <c r="V298" t="str">
        <f t="shared" si="18"/>
        <v/>
      </c>
      <c r="W298" t="str">
        <f t="shared" si="19"/>
        <v/>
      </c>
    </row>
    <row r="299" spans="1:23" x14ac:dyDescent="0.25">
      <c r="A299">
        <v>298</v>
      </c>
      <c r="B299" t="s">
        <v>366</v>
      </c>
      <c r="C299">
        <v>-12.151068104062499</v>
      </c>
      <c r="D299">
        <v>2738.4545489441698</v>
      </c>
      <c r="E299">
        <v>-4.4371991161027101E-3</v>
      </c>
      <c r="F299">
        <v>0.99645963894959599</v>
      </c>
      <c r="G299">
        <v>-13.126314725852</v>
      </c>
      <c r="H299">
        <v>6522.6386082548797</v>
      </c>
      <c r="I299">
        <v>-2.0124240379099999E-3</v>
      </c>
      <c r="J299">
        <v>0.99839431901415798</v>
      </c>
      <c r="K299">
        <v>-12.041201889359</v>
      </c>
      <c r="L299">
        <v>3956.1803497556002</v>
      </c>
      <c r="M299">
        <v>-3.04364331876399E-3</v>
      </c>
      <c r="N299">
        <v>0.997571527736834</v>
      </c>
      <c r="O299">
        <v>-12.162309395489901</v>
      </c>
      <c r="P299">
        <v>2737.4522914447898</v>
      </c>
      <c r="Q299">
        <v>-4.4429301776327196E-3</v>
      </c>
      <c r="R299">
        <v>0.99645506626915803</v>
      </c>
      <c r="T299" t="str">
        <f t="shared" si="16"/>
        <v/>
      </c>
      <c r="U299" t="str">
        <f t="shared" si="17"/>
        <v/>
      </c>
      <c r="V299" t="str">
        <f t="shared" si="18"/>
        <v/>
      </c>
      <c r="W299" t="str">
        <f t="shared" si="19"/>
        <v/>
      </c>
    </row>
    <row r="300" spans="1:23" x14ac:dyDescent="0.25">
      <c r="A300">
        <v>299</v>
      </c>
      <c r="B300" t="s">
        <v>367</v>
      </c>
      <c r="C300">
        <v>-12.151068104062499</v>
      </c>
      <c r="D300">
        <v>2738.4545489441598</v>
      </c>
      <c r="E300">
        <v>-4.43719911610273E-3</v>
      </c>
      <c r="F300">
        <v>0.99645963894959599</v>
      </c>
      <c r="G300">
        <v>-13.126314725852</v>
      </c>
      <c r="H300">
        <v>6522.6386082548497</v>
      </c>
      <c r="I300">
        <v>-2.0124240379100098E-3</v>
      </c>
      <c r="J300">
        <v>0.99839431901415798</v>
      </c>
      <c r="K300">
        <v>-12.041201889359</v>
      </c>
      <c r="L300">
        <v>3956.1803497556102</v>
      </c>
      <c r="M300">
        <v>-3.04364331876398E-3</v>
      </c>
      <c r="N300">
        <v>0.997571527736834</v>
      </c>
      <c r="O300">
        <v>-12.162309395489901</v>
      </c>
      <c r="P300">
        <v>2737.4522914447898</v>
      </c>
      <c r="Q300">
        <v>-4.4429301776327196E-3</v>
      </c>
      <c r="R300">
        <v>0.99645506626915803</v>
      </c>
      <c r="T300" t="str">
        <f t="shared" si="16"/>
        <v/>
      </c>
      <c r="U300" t="str">
        <f t="shared" si="17"/>
        <v/>
      </c>
      <c r="V300" t="str">
        <f t="shared" si="18"/>
        <v/>
      </c>
      <c r="W300" t="str">
        <f t="shared" si="19"/>
        <v/>
      </c>
    </row>
    <row r="301" spans="1:23" x14ac:dyDescent="0.25">
      <c r="A301">
        <v>300</v>
      </c>
      <c r="B301" t="s">
        <v>368</v>
      </c>
      <c r="C301">
        <v>-12.151068104062499</v>
      </c>
      <c r="D301">
        <v>2738.4545489441598</v>
      </c>
      <c r="E301">
        <v>-4.4371991161027396E-3</v>
      </c>
      <c r="F301">
        <v>0.99645963894959599</v>
      </c>
      <c r="G301">
        <v>-13.126314725852</v>
      </c>
      <c r="H301">
        <v>6522.6386082548797</v>
      </c>
      <c r="I301">
        <v>-2.0124240379099999E-3</v>
      </c>
      <c r="J301">
        <v>0.99839431901415798</v>
      </c>
      <c r="K301">
        <v>-12.041201889359</v>
      </c>
      <c r="L301">
        <v>3956.1803497556002</v>
      </c>
      <c r="M301">
        <v>-3.04364331876399E-3</v>
      </c>
      <c r="N301">
        <v>0.997571527736834</v>
      </c>
      <c r="O301">
        <v>-12.162309395489901</v>
      </c>
      <c r="P301">
        <v>2737.4522914447698</v>
      </c>
      <c r="Q301">
        <v>-4.44293017763275E-3</v>
      </c>
      <c r="R301">
        <v>0.99645506626915803</v>
      </c>
      <c r="T301" t="str">
        <f t="shared" si="16"/>
        <v/>
      </c>
      <c r="U301" t="str">
        <f t="shared" si="17"/>
        <v/>
      </c>
      <c r="V301" t="str">
        <f t="shared" si="18"/>
        <v/>
      </c>
      <c r="W301" t="str">
        <f t="shared" si="19"/>
        <v/>
      </c>
    </row>
    <row r="302" spans="1:23" x14ac:dyDescent="0.25">
      <c r="A302">
        <v>301</v>
      </c>
      <c r="B302" t="s">
        <v>369</v>
      </c>
      <c r="C302">
        <v>-12.151068104062499</v>
      </c>
      <c r="D302">
        <v>2738.4545489441598</v>
      </c>
      <c r="E302">
        <v>-4.43719911610273E-3</v>
      </c>
      <c r="F302">
        <v>0.99645963894959599</v>
      </c>
      <c r="G302">
        <v>-13.126314725852</v>
      </c>
      <c r="H302">
        <v>6522.6386082548597</v>
      </c>
      <c r="I302">
        <v>-2.0124240379100098E-3</v>
      </c>
      <c r="J302">
        <v>0.99839431901415798</v>
      </c>
      <c r="K302">
        <v>-12.041201889359</v>
      </c>
      <c r="L302">
        <v>3956.1803497556002</v>
      </c>
      <c r="M302">
        <v>-3.04364331876399E-3</v>
      </c>
      <c r="N302">
        <v>0.997571527736834</v>
      </c>
      <c r="O302">
        <v>-12.162309395489901</v>
      </c>
      <c r="P302">
        <v>2737.4522914447898</v>
      </c>
      <c r="Q302">
        <v>-4.4429301776327196E-3</v>
      </c>
      <c r="R302">
        <v>0.99645506626915803</v>
      </c>
      <c r="T302" t="str">
        <f t="shared" si="16"/>
        <v/>
      </c>
      <c r="U302" t="str">
        <f t="shared" si="17"/>
        <v/>
      </c>
      <c r="V302" t="str">
        <f t="shared" si="18"/>
        <v/>
      </c>
      <c r="W302" t="str">
        <f t="shared" si="19"/>
        <v/>
      </c>
    </row>
    <row r="303" spans="1:23" x14ac:dyDescent="0.25">
      <c r="A303">
        <v>302</v>
      </c>
      <c r="B303" t="s">
        <v>370</v>
      </c>
      <c r="C303">
        <v>-12.151068104062499</v>
      </c>
      <c r="D303">
        <v>2738.4545489441498</v>
      </c>
      <c r="E303">
        <v>-4.4371991161027396E-3</v>
      </c>
      <c r="F303">
        <v>0.99645963894959599</v>
      </c>
      <c r="G303">
        <v>-13.126314725852</v>
      </c>
      <c r="H303">
        <v>6522.6386082548797</v>
      </c>
      <c r="I303">
        <v>-2.0124240379099999E-3</v>
      </c>
      <c r="J303">
        <v>0.99839431901415798</v>
      </c>
      <c r="K303">
        <v>-12.041201889359</v>
      </c>
      <c r="L303">
        <v>3956.1803497556002</v>
      </c>
      <c r="M303">
        <v>-3.04364331876399E-3</v>
      </c>
      <c r="N303">
        <v>0.997571527736834</v>
      </c>
      <c r="O303">
        <v>-12.162309395489901</v>
      </c>
      <c r="P303">
        <v>2737.4522914447898</v>
      </c>
      <c r="Q303">
        <v>-4.44293017763273E-3</v>
      </c>
      <c r="R303">
        <v>0.99645506626915803</v>
      </c>
      <c r="T303" t="str">
        <f t="shared" si="16"/>
        <v/>
      </c>
      <c r="U303" t="str">
        <f t="shared" si="17"/>
        <v/>
      </c>
      <c r="V303" t="str">
        <f t="shared" si="18"/>
        <v/>
      </c>
      <c r="W303" t="str">
        <f t="shared" si="19"/>
        <v/>
      </c>
    </row>
    <row r="304" spans="1:23" x14ac:dyDescent="0.25">
      <c r="A304">
        <v>303</v>
      </c>
      <c r="B304" t="s">
        <v>371</v>
      </c>
      <c r="C304">
        <v>-12.151068104062499</v>
      </c>
      <c r="D304">
        <v>2738.4545489441598</v>
      </c>
      <c r="E304">
        <v>-4.4371991161027396E-3</v>
      </c>
      <c r="F304">
        <v>0.99645963894959599</v>
      </c>
      <c r="G304">
        <v>-13.126314725852</v>
      </c>
      <c r="H304">
        <v>6522.6386082548797</v>
      </c>
      <c r="I304">
        <v>-2.0124240379099999E-3</v>
      </c>
      <c r="J304">
        <v>0.99839431901415798</v>
      </c>
      <c r="K304">
        <v>-12.041201889359</v>
      </c>
      <c r="L304">
        <v>3956.1803497556102</v>
      </c>
      <c r="M304">
        <v>-3.04364331876398E-3</v>
      </c>
      <c r="N304">
        <v>0.997571527736834</v>
      </c>
      <c r="O304">
        <v>-12.162309395489901</v>
      </c>
      <c r="P304">
        <v>2737.4522914447998</v>
      </c>
      <c r="Q304">
        <v>-4.4429301776327101E-3</v>
      </c>
      <c r="R304">
        <v>0.99645506626915803</v>
      </c>
      <c r="T304" t="str">
        <f t="shared" si="16"/>
        <v/>
      </c>
      <c r="U304" t="str">
        <f t="shared" si="17"/>
        <v/>
      </c>
      <c r="V304" t="str">
        <f t="shared" si="18"/>
        <v/>
      </c>
      <c r="W304" t="str">
        <f t="shared" si="19"/>
        <v/>
      </c>
    </row>
    <row r="305" spans="1:23" x14ac:dyDescent="0.25">
      <c r="A305">
        <v>304</v>
      </c>
      <c r="B305" t="s">
        <v>372</v>
      </c>
      <c r="C305">
        <v>-12.151068104062499</v>
      </c>
      <c r="D305">
        <v>2738.4545489441698</v>
      </c>
      <c r="E305">
        <v>-4.4371991161027101E-3</v>
      </c>
      <c r="F305">
        <v>0.99645963894959599</v>
      </c>
      <c r="G305">
        <v>-13.126314725852</v>
      </c>
      <c r="H305">
        <v>6522.6386082548697</v>
      </c>
      <c r="I305">
        <v>-2.0124240379100098E-3</v>
      </c>
      <c r="J305">
        <v>0.99839431901415798</v>
      </c>
      <c r="K305">
        <v>-12.041201889359</v>
      </c>
      <c r="L305">
        <v>3956.1803497556102</v>
      </c>
      <c r="M305">
        <v>-3.04364331876398E-3</v>
      </c>
      <c r="N305">
        <v>0.997571527736834</v>
      </c>
      <c r="O305">
        <v>-12.162309395489901</v>
      </c>
      <c r="P305">
        <v>2737.4522914447898</v>
      </c>
      <c r="Q305">
        <v>-4.44293017763273E-3</v>
      </c>
      <c r="R305">
        <v>0.99645506626915803</v>
      </c>
      <c r="T305" t="str">
        <f t="shared" si="16"/>
        <v/>
      </c>
      <c r="U305" t="str">
        <f t="shared" si="17"/>
        <v/>
      </c>
      <c r="V305" t="str">
        <f t="shared" si="18"/>
        <v/>
      </c>
      <c r="W305" t="str">
        <f t="shared" si="19"/>
        <v/>
      </c>
    </row>
    <row r="306" spans="1:23" x14ac:dyDescent="0.25">
      <c r="A306">
        <v>305</v>
      </c>
      <c r="B306" t="s">
        <v>373</v>
      </c>
      <c r="C306">
        <v>-12.151068104062499</v>
      </c>
      <c r="D306">
        <v>2738.4545489441598</v>
      </c>
      <c r="E306">
        <v>-4.43719911610273E-3</v>
      </c>
      <c r="F306">
        <v>0.99645963894959599</v>
      </c>
      <c r="G306">
        <v>-13.126314725852</v>
      </c>
      <c r="H306">
        <v>6522.6386082548497</v>
      </c>
      <c r="I306">
        <v>-2.0124240379100098E-3</v>
      </c>
      <c r="J306">
        <v>0.99839431901415798</v>
      </c>
      <c r="K306">
        <v>-12.041201889359</v>
      </c>
      <c r="L306">
        <v>3956.1803497556002</v>
      </c>
      <c r="M306">
        <v>-3.04364331876399E-3</v>
      </c>
      <c r="N306">
        <v>0.997571527736834</v>
      </c>
      <c r="O306">
        <v>-12.162309395489901</v>
      </c>
      <c r="P306">
        <v>2737.4522914447798</v>
      </c>
      <c r="Q306">
        <v>-4.44293017763273E-3</v>
      </c>
      <c r="R306">
        <v>0.99645506626915803</v>
      </c>
      <c r="T306" t="str">
        <f t="shared" si="16"/>
        <v/>
      </c>
      <c r="U306" t="str">
        <f t="shared" si="17"/>
        <v/>
      </c>
      <c r="V306" t="str">
        <f t="shared" si="18"/>
        <v/>
      </c>
      <c r="W306" t="str">
        <f t="shared" si="19"/>
        <v/>
      </c>
    </row>
    <row r="307" spans="1:23" x14ac:dyDescent="0.25">
      <c r="A307">
        <v>306</v>
      </c>
      <c r="B307" t="s">
        <v>374</v>
      </c>
      <c r="C307">
        <v>-12.151068104062499</v>
      </c>
      <c r="D307">
        <v>2738.4545489441598</v>
      </c>
      <c r="E307">
        <v>-4.43719911610273E-3</v>
      </c>
      <c r="F307">
        <v>0.99645963894959599</v>
      </c>
      <c r="G307">
        <v>-13.126314725852</v>
      </c>
      <c r="H307">
        <v>6522.6386082548797</v>
      </c>
      <c r="I307">
        <v>-2.0124240379099999E-3</v>
      </c>
      <c r="J307">
        <v>0.99839431901415798</v>
      </c>
      <c r="K307">
        <v>-12.041201889359</v>
      </c>
      <c r="L307">
        <v>3956.1803497556002</v>
      </c>
      <c r="M307">
        <v>-3.04364331876399E-3</v>
      </c>
      <c r="N307">
        <v>0.997571527736834</v>
      </c>
      <c r="O307">
        <v>-12.162309395489901</v>
      </c>
      <c r="P307">
        <v>2737.4522914447798</v>
      </c>
      <c r="Q307">
        <v>-4.44293017763273E-3</v>
      </c>
      <c r="R307">
        <v>0.99645506626915803</v>
      </c>
      <c r="T307" t="str">
        <f t="shared" si="16"/>
        <v/>
      </c>
      <c r="U307" t="str">
        <f t="shared" si="17"/>
        <v/>
      </c>
      <c r="V307" t="str">
        <f t="shared" si="18"/>
        <v/>
      </c>
      <c r="W307" t="str">
        <f t="shared" si="19"/>
        <v/>
      </c>
    </row>
    <row r="308" spans="1:23" x14ac:dyDescent="0.25">
      <c r="A308">
        <v>307</v>
      </c>
      <c r="B308" t="s">
        <v>375</v>
      </c>
      <c r="C308">
        <v>-12.151068104062499</v>
      </c>
      <c r="D308">
        <v>2738.4545489441598</v>
      </c>
      <c r="E308">
        <v>-4.4371991161027396E-3</v>
      </c>
      <c r="F308">
        <v>0.99645963894959599</v>
      </c>
      <c r="G308">
        <v>-13.126314725852</v>
      </c>
      <c r="H308">
        <v>6522.6386082548697</v>
      </c>
      <c r="I308">
        <v>-2.0124240379100098E-3</v>
      </c>
      <c r="J308">
        <v>0.99839431901415798</v>
      </c>
      <c r="K308">
        <v>-12.041201889359</v>
      </c>
      <c r="L308">
        <v>3956.1803497556102</v>
      </c>
      <c r="M308">
        <v>-3.04364331876398E-3</v>
      </c>
      <c r="N308">
        <v>0.997571527736834</v>
      </c>
      <c r="O308">
        <v>-12.162309395489901</v>
      </c>
      <c r="P308">
        <v>2737.4522914447898</v>
      </c>
      <c r="Q308">
        <v>-4.4429301776327196E-3</v>
      </c>
      <c r="R308">
        <v>0.99645506626915803</v>
      </c>
      <c r="T308" t="str">
        <f t="shared" si="16"/>
        <v/>
      </c>
      <c r="U308" t="str">
        <f t="shared" si="17"/>
        <v/>
      </c>
      <c r="V308" t="str">
        <f t="shared" si="18"/>
        <v/>
      </c>
      <c r="W308" t="str">
        <f t="shared" si="19"/>
        <v/>
      </c>
    </row>
    <row r="309" spans="1:23" x14ac:dyDescent="0.25">
      <c r="A309">
        <v>308</v>
      </c>
      <c r="B309" t="s">
        <v>376</v>
      </c>
      <c r="C309">
        <v>-12.151068104062499</v>
      </c>
      <c r="D309">
        <v>2738.4545489441598</v>
      </c>
      <c r="E309">
        <v>-4.4371991161027396E-3</v>
      </c>
      <c r="F309">
        <v>0.99645963894959599</v>
      </c>
      <c r="G309">
        <v>-13.126314725852</v>
      </c>
      <c r="H309">
        <v>6522.6386082548797</v>
      </c>
      <c r="I309">
        <v>-2.0124240379099999E-3</v>
      </c>
      <c r="J309">
        <v>0.99839431901415798</v>
      </c>
      <c r="K309">
        <v>-12.041201889359</v>
      </c>
      <c r="L309">
        <v>3956.1803497556002</v>
      </c>
      <c r="M309">
        <v>-3.04364331876399E-3</v>
      </c>
      <c r="N309">
        <v>0.997571527736834</v>
      </c>
      <c r="O309">
        <v>-12.162309395489901</v>
      </c>
      <c r="P309">
        <v>2737.4522914447898</v>
      </c>
      <c r="Q309">
        <v>-4.44293017763273E-3</v>
      </c>
      <c r="R309">
        <v>0.99645506626915803</v>
      </c>
      <c r="T309" t="str">
        <f t="shared" si="16"/>
        <v/>
      </c>
      <c r="U309" t="str">
        <f t="shared" si="17"/>
        <v/>
      </c>
      <c r="V309" t="str">
        <f t="shared" si="18"/>
        <v/>
      </c>
      <c r="W309" t="str">
        <f t="shared" si="19"/>
        <v/>
      </c>
    </row>
    <row r="310" spans="1:23" x14ac:dyDescent="0.25">
      <c r="A310">
        <v>309</v>
      </c>
      <c r="B310" t="s">
        <v>377</v>
      </c>
      <c r="C310">
        <v>-12.151068104062499</v>
      </c>
      <c r="D310">
        <v>2738.4545489441698</v>
      </c>
      <c r="E310">
        <v>-4.4371991161027196E-3</v>
      </c>
      <c r="F310">
        <v>0.99645963894959599</v>
      </c>
      <c r="G310">
        <v>-13.1263147258519</v>
      </c>
      <c r="H310">
        <v>6522.6386082548397</v>
      </c>
      <c r="I310">
        <v>-2.0124240379100098E-3</v>
      </c>
      <c r="J310">
        <v>0.99839431901415798</v>
      </c>
      <c r="K310">
        <v>-12.041201889359</v>
      </c>
      <c r="L310">
        <v>3956.1803497555302</v>
      </c>
      <c r="M310">
        <v>-3.0436433187640299E-3</v>
      </c>
      <c r="N310">
        <v>0.997571527736834</v>
      </c>
      <c r="O310">
        <v>-12.162309395489901</v>
      </c>
      <c r="P310">
        <v>2737.4522914447798</v>
      </c>
      <c r="Q310">
        <v>-4.44293017763273E-3</v>
      </c>
      <c r="R310">
        <v>0.99645506626915803</v>
      </c>
      <c r="T310" t="str">
        <f t="shared" si="16"/>
        <v/>
      </c>
      <c r="U310" t="str">
        <f t="shared" si="17"/>
        <v/>
      </c>
      <c r="V310" t="str">
        <f t="shared" si="18"/>
        <v/>
      </c>
      <c r="W310" t="str">
        <f t="shared" si="19"/>
        <v/>
      </c>
    </row>
    <row r="311" spans="1:23" x14ac:dyDescent="0.25">
      <c r="A311">
        <v>310</v>
      </c>
      <c r="B311" t="s">
        <v>378</v>
      </c>
      <c r="C311">
        <v>-12.151068104062499</v>
      </c>
      <c r="D311">
        <v>2738.4545489441598</v>
      </c>
      <c r="E311">
        <v>-4.43719911610273E-3</v>
      </c>
      <c r="F311">
        <v>0.99645963894959599</v>
      </c>
      <c r="G311">
        <v>-13.126314725852</v>
      </c>
      <c r="H311">
        <v>6522.6386082548697</v>
      </c>
      <c r="I311">
        <v>-2.0124240379100098E-3</v>
      </c>
      <c r="J311">
        <v>0.99839431901415798</v>
      </c>
      <c r="K311">
        <v>-12.041201889359</v>
      </c>
      <c r="L311">
        <v>3956.1803497556002</v>
      </c>
      <c r="M311">
        <v>-3.04364331876399E-3</v>
      </c>
      <c r="N311">
        <v>0.997571527736834</v>
      </c>
      <c r="O311">
        <v>-12.162309395489901</v>
      </c>
      <c r="P311">
        <v>2737.4522914447798</v>
      </c>
      <c r="Q311">
        <v>-4.44293017763273E-3</v>
      </c>
      <c r="R311">
        <v>0.99645506626915803</v>
      </c>
      <c r="T311" t="str">
        <f t="shared" si="16"/>
        <v/>
      </c>
      <c r="U311" t="str">
        <f t="shared" si="17"/>
        <v/>
      </c>
      <c r="V311" t="str">
        <f t="shared" si="18"/>
        <v/>
      </c>
      <c r="W311" t="str">
        <f t="shared" si="19"/>
        <v/>
      </c>
    </row>
    <row r="312" spans="1:23" x14ac:dyDescent="0.25">
      <c r="A312">
        <v>311</v>
      </c>
      <c r="B312" t="s">
        <v>379</v>
      </c>
      <c r="C312">
        <v>-12.151068104062499</v>
      </c>
      <c r="D312">
        <v>2738.4545489441498</v>
      </c>
      <c r="E312">
        <v>-4.4371991161027396E-3</v>
      </c>
      <c r="F312">
        <v>0.99645963894959599</v>
      </c>
      <c r="G312">
        <v>-13.126314725852</v>
      </c>
      <c r="H312">
        <v>6522.6386082548697</v>
      </c>
      <c r="I312">
        <v>-2.0124240379099999E-3</v>
      </c>
      <c r="J312">
        <v>0.99839431901415798</v>
      </c>
      <c r="K312">
        <v>-12.041201889359</v>
      </c>
      <c r="L312">
        <v>3956.1803497555402</v>
      </c>
      <c r="M312">
        <v>-3.0436433187640199E-3</v>
      </c>
      <c r="N312">
        <v>0.997571527736834</v>
      </c>
      <c r="O312">
        <v>-12.162309395489901</v>
      </c>
      <c r="P312">
        <v>2737.4522914447698</v>
      </c>
      <c r="Q312">
        <v>-4.44293017763275E-3</v>
      </c>
      <c r="R312">
        <v>0.99645506626915803</v>
      </c>
      <c r="T312" t="str">
        <f t="shared" si="16"/>
        <v/>
      </c>
      <c r="U312" t="str">
        <f t="shared" si="17"/>
        <v/>
      </c>
      <c r="V312" t="str">
        <f t="shared" si="18"/>
        <v/>
      </c>
      <c r="W312" t="str">
        <f t="shared" si="19"/>
        <v/>
      </c>
    </row>
    <row r="313" spans="1:23" x14ac:dyDescent="0.25">
      <c r="A313">
        <v>312</v>
      </c>
      <c r="B313" t="s">
        <v>380</v>
      </c>
      <c r="C313">
        <v>-12.151068104062499</v>
      </c>
      <c r="D313">
        <v>2738.4545489441498</v>
      </c>
      <c r="E313">
        <v>-4.4371991161027396E-3</v>
      </c>
      <c r="F313">
        <v>0.99645963894959599</v>
      </c>
      <c r="G313">
        <v>-13.126314725852</v>
      </c>
      <c r="H313">
        <v>6522.6386082548697</v>
      </c>
      <c r="I313">
        <v>-2.0124240379099999E-3</v>
      </c>
      <c r="J313">
        <v>0.99839431901415798</v>
      </c>
      <c r="K313">
        <v>-12.041201889359</v>
      </c>
      <c r="L313">
        <v>3956.1803497556002</v>
      </c>
      <c r="M313">
        <v>-3.04364331876399E-3</v>
      </c>
      <c r="N313">
        <v>0.997571527736834</v>
      </c>
      <c r="O313">
        <v>-12.162309395489901</v>
      </c>
      <c r="P313">
        <v>2737.4522914447898</v>
      </c>
      <c r="Q313">
        <v>-4.44293017763273E-3</v>
      </c>
      <c r="R313">
        <v>0.99645506626915803</v>
      </c>
      <c r="T313" t="str">
        <f t="shared" si="16"/>
        <v/>
      </c>
      <c r="U313" t="str">
        <f t="shared" si="17"/>
        <v/>
      </c>
      <c r="V313" t="str">
        <f t="shared" si="18"/>
        <v/>
      </c>
      <c r="W313" t="str">
        <f t="shared" si="19"/>
        <v/>
      </c>
    </row>
    <row r="314" spans="1:23" x14ac:dyDescent="0.25">
      <c r="A314">
        <v>313</v>
      </c>
      <c r="B314" t="s">
        <v>381</v>
      </c>
      <c r="C314">
        <v>-12.151068104062499</v>
      </c>
      <c r="D314">
        <v>2738.4545489441698</v>
      </c>
      <c r="E314">
        <v>-4.4371991161027196E-3</v>
      </c>
      <c r="F314">
        <v>0.99645963894959599</v>
      </c>
      <c r="G314">
        <v>-13.1263147258519</v>
      </c>
      <c r="H314">
        <v>6522.6386082548397</v>
      </c>
      <c r="I314">
        <v>-2.0124240379100098E-3</v>
      </c>
      <c r="J314">
        <v>0.99839431901415798</v>
      </c>
      <c r="K314">
        <v>-12.041201889359</v>
      </c>
      <c r="L314">
        <v>3956.1803497556002</v>
      </c>
      <c r="M314">
        <v>-3.04364331876399E-3</v>
      </c>
      <c r="N314">
        <v>0.997571527736834</v>
      </c>
      <c r="O314">
        <v>-12.162309395489901</v>
      </c>
      <c r="P314">
        <v>2737.4522914447798</v>
      </c>
      <c r="Q314">
        <v>-4.44293017763273E-3</v>
      </c>
      <c r="R314">
        <v>0.99645506626915803</v>
      </c>
      <c r="T314" t="str">
        <f t="shared" si="16"/>
        <v/>
      </c>
      <c r="U314" t="str">
        <f t="shared" si="17"/>
        <v/>
      </c>
      <c r="V314" t="str">
        <f t="shared" si="18"/>
        <v/>
      </c>
      <c r="W314" t="str">
        <f t="shared" si="19"/>
        <v/>
      </c>
    </row>
    <row r="315" spans="1:23" x14ac:dyDescent="0.25">
      <c r="A315">
        <v>314</v>
      </c>
      <c r="B315" t="s">
        <v>382</v>
      </c>
      <c r="C315">
        <v>-12.151068104062499</v>
      </c>
      <c r="D315">
        <v>2738.4545489441598</v>
      </c>
      <c r="E315">
        <v>-4.43719911610273E-3</v>
      </c>
      <c r="F315">
        <v>0.99645963894959599</v>
      </c>
      <c r="G315">
        <v>-13.1263147258519</v>
      </c>
      <c r="H315">
        <v>6522.6386082548397</v>
      </c>
      <c r="I315">
        <v>-2.0124240379100098E-3</v>
      </c>
      <c r="J315">
        <v>0.99839431901415798</v>
      </c>
      <c r="K315">
        <v>-12.041201889359</v>
      </c>
      <c r="L315">
        <v>3956.1803497556002</v>
      </c>
      <c r="M315">
        <v>-3.04364331876399E-3</v>
      </c>
      <c r="N315">
        <v>0.997571527736834</v>
      </c>
      <c r="O315">
        <v>-12.162309395489901</v>
      </c>
      <c r="P315">
        <v>2737.4522914447798</v>
      </c>
      <c r="Q315">
        <v>-4.4429301776327404E-3</v>
      </c>
      <c r="R315">
        <v>0.99645506626915803</v>
      </c>
      <c r="T315" t="str">
        <f t="shared" si="16"/>
        <v/>
      </c>
      <c r="U315" t="str">
        <f t="shared" si="17"/>
        <v/>
      </c>
      <c r="V315" t="str">
        <f t="shared" si="18"/>
        <v/>
      </c>
      <c r="W315" t="str">
        <f t="shared" si="19"/>
        <v/>
      </c>
    </row>
    <row r="316" spans="1:23" x14ac:dyDescent="0.25">
      <c r="A316">
        <v>315</v>
      </c>
      <c r="B316" t="s">
        <v>383</v>
      </c>
      <c r="C316">
        <v>-12.151068104062601</v>
      </c>
      <c r="D316">
        <v>2738.4545489441598</v>
      </c>
      <c r="E316">
        <v>-4.43719911610273E-3</v>
      </c>
      <c r="F316">
        <v>0.99645963894959599</v>
      </c>
      <c r="G316">
        <v>-13.126314725852</v>
      </c>
      <c r="H316">
        <v>6522.6386082548697</v>
      </c>
      <c r="I316">
        <v>-2.0124240379099999E-3</v>
      </c>
      <c r="J316">
        <v>0.99839431901415798</v>
      </c>
      <c r="K316">
        <v>-12.041201889359</v>
      </c>
      <c r="L316">
        <v>3956.1803497556002</v>
      </c>
      <c r="M316">
        <v>-3.04364331876399E-3</v>
      </c>
      <c r="N316">
        <v>0.997571527736834</v>
      </c>
      <c r="O316">
        <v>-12.162309395489901</v>
      </c>
      <c r="P316">
        <v>2737.4522914447898</v>
      </c>
      <c r="Q316">
        <v>-4.44293017763273E-3</v>
      </c>
      <c r="R316">
        <v>0.99645506626915803</v>
      </c>
      <c r="T316" t="str">
        <f t="shared" si="16"/>
        <v/>
      </c>
      <c r="U316" t="str">
        <f t="shared" si="17"/>
        <v/>
      </c>
      <c r="V316" t="str">
        <f t="shared" si="18"/>
        <v/>
      </c>
      <c r="W316" t="str">
        <f t="shared" si="19"/>
        <v/>
      </c>
    </row>
    <row r="317" spans="1:23" x14ac:dyDescent="0.25">
      <c r="A317">
        <v>316</v>
      </c>
      <c r="B317" t="s">
        <v>384</v>
      </c>
      <c r="C317">
        <v>-12.151068104062499</v>
      </c>
      <c r="D317">
        <v>2738.4545489441498</v>
      </c>
      <c r="E317">
        <v>-4.4371991161027396E-3</v>
      </c>
      <c r="F317">
        <v>0.99645963894959599</v>
      </c>
      <c r="G317">
        <v>-13.126314725852</v>
      </c>
      <c r="H317">
        <v>6522.6386082548697</v>
      </c>
      <c r="I317">
        <v>-2.0124240379100098E-3</v>
      </c>
      <c r="J317">
        <v>0.99839431901415798</v>
      </c>
      <c r="K317">
        <v>-12.041201889359</v>
      </c>
      <c r="L317">
        <v>3956.1803497556102</v>
      </c>
      <c r="M317">
        <v>-3.04364331876398E-3</v>
      </c>
      <c r="N317">
        <v>0.997571527736834</v>
      </c>
      <c r="O317">
        <v>-12.162309395489901</v>
      </c>
      <c r="P317">
        <v>2737.4522914447898</v>
      </c>
      <c r="Q317">
        <v>-4.4429301776327196E-3</v>
      </c>
      <c r="R317">
        <v>0.99645506626915803</v>
      </c>
      <c r="T317" t="str">
        <f t="shared" si="16"/>
        <v/>
      </c>
      <c r="U317" t="str">
        <f t="shared" si="17"/>
        <v/>
      </c>
      <c r="V317" t="str">
        <f t="shared" si="18"/>
        <v/>
      </c>
      <c r="W317" t="str">
        <f t="shared" si="19"/>
        <v/>
      </c>
    </row>
    <row r="318" spans="1:23" x14ac:dyDescent="0.25">
      <c r="A318">
        <v>317</v>
      </c>
      <c r="B318" t="s">
        <v>385</v>
      </c>
      <c r="C318">
        <v>-12.151068104062499</v>
      </c>
      <c r="D318">
        <v>2738.4545489441598</v>
      </c>
      <c r="E318">
        <v>-4.4371991161027396E-3</v>
      </c>
      <c r="F318">
        <v>0.99645963894959599</v>
      </c>
      <c r="G318">
        <v>-13.126314725852</v>
      </c>
      <c r="H318">
        <v>6522.6386082548897</v>
      </c>
      <c r="I318">
        <v>-2.0124240379099999E-3</v>
      </c>
      <c r="J318">
        <v>0.99839431901415798</v>
      </c>
      <c r="K318">
        <v>-12.041201889359</v>
      </c>
      <c r="L318">
        <v>3956.1803497556002</v>
      </c>
      <c r="M318">
        <v>-3.04364331876399E-3</v>
      </c>
      <c r="N318">
        <v>0.997571527736834</v>
      </c>
      <c r="O318">
        <v>-12.162309395489901</v>
      </c>
      <c r="P318">
        <v>2737.4522914447898</v>
      </c>
      <c r="Q318">
        <v>-4.4429301776327196E-3</v>
      </c>
      <c r="R318">
        <v>0.99645506626915803</v>
      </c>
      <c r="T318" t="str">
        <f t="shared" si="16"/>
        <v/>
      </c>
      <c r="U318" t="str">
        <f t="shared" si="17"/>
        <v/>
      </c>
      <c r="V318" t="str">
        <f t="shared" si="18"/>
        <v/>
      </c>
      <c r="W318" t="str">
        <f t="shared" si="19"/>
        <v/>
      </c>
    </row>
    <row r="319" spans="1:23" x14ac:dyDescent="0.25">
      <c r="A319">
        <v>318</v>
      </c>
      <c r="B319" t="s">
        <v>386</v>
      </c>
      <c r="C319">
        <v>-12.151068104062499</v>
      </c>
      <c r="D319">
        <v>2738.4545489441498</v>
      </c>
      <c r="E319">
        <v>-4.43719911610275E-3</v>
      </c>
      <c r="F319">
        <v>0.99645963894959599</v>
      </c>
      <c r="G319">
        <v>-13.126314725852</v>
      </c>
      <c r="H319">
        <v>6522.6386082548597</v>
      </c>
      <c r="I319">
        <v>-2.0124240379100098E-3</v>
      </c>
      <c r="J319">
        <v>0.99839431901415798</v>
      </c>
      <c r="K319">
        <v>-12.041201889359</v>
      </c>
      <c r="L319">
        <v>3956.1803497556002</v>
      </c>
      <c r="M319">
        <v>-3.04364331876399E-3</v>
      </c>
      <c r="N319">
        <v>0.997571527736834</v>
      </c>
      <c r="O319">
        <v>-12.162309395489901</v>
      </c>
      <c r="P319">
        <v>2737.4522914447698</v>
      </c>
      <c r="Q319">
        <v>-4.44293017763275E-3</v>
      </c>
      <c r="R319">
        <v>0.99645506626915803</v>
      </c>
      <c r="T319" t="str">
        <f t="shared" si="16"/>
        <v/>
      </c>
      <c r="U319" t="str">
        <f t="shared" si="17"/>
        <v/>
      </c>
      <c r="V319" t="str">
        <f t="shared" si="18"/>
        <v/>
      </c>
      <c r="W319" t="str">
        <f t="shared" si="19"/>
        <v/>
      </c>
    </row>
    <row r="320" spans="1:23" x14ac:dyDescent="0.25">
      <c r="A320">
        <v>319</v>
      </c>
      <c r="B320" t="s">
        <v>387</v>
      </c>
      <c r="C320">
        <v>-12.151068104062499</v>
      </c>
      <c r="D320">
        <v>2738.4545489441498</v>
      </c>
      <c r="E320">
        <v>-4.4371991161027396E-3</v>
      </c>
      <c r="F320">
        <v>0.99645963894959599</v>
      </c>
      <c r="G320">
        <v>-13.126314725852</v>
      </c>
      <c r="H320">
        <v>6522.6386082548597</v>
      </c>
      <c r="I320">
        <v>-2.0124240379100098E-3</v>
      </c>
      <c r="J320">
        <v>0.99839431901415798</v>
      </c>
      <c r="K320">
        <v>-12.041201889359</v>
      </c>
      <c r="L320">
        <v>3956.1803497556102</v>
      </c>
      <c r="M320">
        <v>-3.04364331876398E-3</v>
      </c>
      <c r="N320">
        <v>0.997571527736834</v>
      </c>
      <c r="O320">
        <v>-12.162309395489901</v>
      </c>
      <c r="P320">
        <v>2737.4522914447798</v>
      </c>
      <c r="Q320">
        <v>-4.4429301776327404E-3</v>
      </c>
      <c r="R320">
        <v>0.99645506626915803</v>
      </c>
      <c r="T320" t="str">
        <f t="shared" si="16"/>
        <v/>
      </c>
      <c r="U320" t="str">
        <f t="shared" si="17"/>
        <v/>
      </c>
      <c r="V320" t="str">
        <f t="shared" si="18"/>
        <v/>
      </c>
      <c r="W320" t="str">
        <f t="shared" si="19"/>
        <v/>
      </c>
    </row>
    <row r="321" spans="1:23" x14ac:dyDescent="0.25">
      <c r="A321">
        <v>320</v>
      </c>
      <c r="B321" t="s">
        <v>388</v>
      </c>
      <c r="C321">
        <v>-12.151068104062601</v>
      </c>
      <c r="D321">
        <v>2738.4545489441698</v>
      </c>
      <c r="E321">
        <v>-4.43719911610273E-3</v>
      </c>
      <c r="F321">
        <v>0.99645963894959599</v>
      </c>
      <c r="G321">
        <v>-13.126314725852</v>
      </c>
      <c r="H321">
        <v>6522.6386082548897</v>
      </c>
      <c r="I321">
        <v>-2.0124240379099999E-3</v>
      </c>
      <c r="J321">
        <v>0.99839431901415798</v>
      </c>
      <c r="K321">
        <v>-12.041201889359</v>
      </c>
      <c r="L321">
        <v>3956.1803497556102</v>
      </c>
      <c r="M321">
        <v>-3.04364331876398E-3</v>
      </c>
      <c r="N321">
        <v>0.997571527736834</v>
      </c>
      <c r="O321">
        <v>-12.162309395489901</v>
      </c>
      <c r="P321">
        <v>2737.4522914447698</v>
      </c>
      <c r="Q321">
        <v>-4.4429301776327404E-3</v>
      </c>
      <c r="R321">
        <v>0.99645506626915803</v>
      </c>
      <c r="T321" t="str">
        <f t="shared" si="16"/>
        <v/>
      </c>
      <c r="U321" t="str">
        <f t="shared" si="17"/>
        <v/>
      </c>
      <c r="V321" t="str">
        <f t="shared" si="18"/>
        <v/>
      </c>
      <c r="W321" t="str">
        <f t="shared" si="19"/>
        <v/>
      </c>
    </row>
    <row r="322" spans="1:23" x14ac:dyDescent="0.25">
      <c r="A322">
        <v>321</v>
      </c>
      <c r="B322" t="s">
        <v>389</v>
      </c>
      <c r="C322">
        <v>-12.151068104062499</v>
      </c>
      <c r="D322">
        <v>2738.4545489441598</v>
      </c>
      <c r="E322">
        <v>-4.4371991161027396E-3</v>
      </c>
      <c r="F322">
        <v>0.99645963894959599</v>
      </c>
      <c r="G322">
        <v>-13.126314725852</v>
      </c>
      <c r="H322">
        <v>6522.6386082548597</v>
      </c>
      <c r="I322">
        <v>-2.0124240379100098E-3</v>
      </c>
      <c r="J322">
        <v>0.99839431901415798</v>
      </c>
      <c r="K322">
        <v>-12.041201889359</v>
      </c>
      <c r="L322">
        <v>3956.1803497556102</v>
      </c>
      <c r="M322">
        <v>-3.04364331876398E-3</v>
      </c>
      <c r="N322">
        <v>0.997571527736834</v>
      </c>
      <c r="O322">
        <v>-12.162309395489901</v>
      </c>
      <c r="P322">
        <v>2737.4522914447898</v>
      </c>
      <c r="Q322">
        <v>-4.44293017763273E-3</v>
      </c>
      <c r="R322">
        <v>0.99645506626915803</v>
      </c>
      <c r="T322" t="str">
        <f t="shared" si="16"/>
        <v/>
      </c>
      <c r="U322" t="str">
        <f t="shared" si="17"/>
        <v/>
      </c>
      <c r="V322" t="str">
        <f t="shared" si="18"/>
        <v/>
      </c>
      <c r="W322" t="str">
        <f t="shared" si="19"/>
        <v/>
      </c>
    </row>
    <row r="323" spans="1:23" x14ac:dyDescent="0.25">
      <c r="A323">
        <v>322</v>
      </c>
      <c r="B323" t="s">
        <v>390</v>
      </c>
      <c r="C323">
        <v>-12.151068104062499</v>
      </c>
      <c r="D323">
        <v>2738.4545489441498</v>
      </c>
      <c r="E323">
        <v>-4.43719911610275E-3</v>
      </c>
      <c r="F323">
        <v>0.99645963894959599</v>
      </c>
      <c r="G323">
        <v>-13.126314725852</v>
      </c>
      <c r="H323">
        <v>6522.6386082548497</v>
      </c>
      <c r="I323">
        <v>-2.0124240379100098E-3</v>
      </c>
      <c r="J323">
        <v>0.99839431901415798</v>
      </c>
      <c r="K323">
        <v>-12.041201889359</v>
      </c>
      <c r="L323">
        <v>3956.1803497556002</v>
      </c>
      <c r="M323">
        <v>-3.04364331876399E-3</v>
      </c>
      <c r="N323">
        <v>0.997571527736834</v>
      </c>
      <c r="O323">
        <v>-12.162309395489901</v>
      </c>
      <c r="P323">
        <v>2737.4522914447898</v>
      </c>
      <c r="Q323">
        <v>-4.4429301776327196E-3</v>
      </c>
      <c r="R323">
        <v>0.99645506626915803</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391</v>
      </c>
      <c r="C324">
        <v>-12.151068104062499</v>
      </c>
      <c r="D324">
        <v>2738.4545489441498</v>
      </c>
      <c r="E324">
        <v>-4.4371991161027604E-3</v>
      </c>
      <c r="F324">
        <v>0.99645963894959599</v>
      </c>
      <c r="G324">
        <v>-13.126314725852</v>
      </c>
      <c r="H324">
        <v>6522.6386082548497</v>
      </c>
      <c r="I324">
        <v>-2.0124240379100098E-3</v>
      </c>
      <c r="J324">
        <v>0.99839431901415798</v>
      </c>
      <c r="K324">
        <v>-12.041201889359</v>
      </c>
      <c r="L324">
        <v>3956.1803497556102</v>
      </c>
      <c r="M324">
        <v>-3.04364331876398E-3</v>
      </c>
      <c r="N324">
        <v>0.997571527736834</v>
      </c>
      <c r="O324">
        <v>-12.162309395489901</v>
      </c>
      <c r="P324">
        <v>2737.4522914447898</v>
      </c>
      <c r="Q324">
        <v>-4.4429301776327196E-3</v>
      </c>
      <c r="R324">
        <v>0.99645506626915803</v>
      </c>
      <c r="T324" t="str">
        <f t="shared" si="20"/>
        <v/>
      </c>
      <c r="U324" t="str">
        <f t="shared" si="21"/>
        <v/>
      </c>
      <c r="V324" t="str">
        <f t="shared" si="22"/>
        <v/>
      </c>
      <c r="W324" t="str">
        <f t="shared" si="23"/>
        <v/>
      </c>
    </row>
    <row r="325" spans="1:23" x14ac:dyDescent="0.25">
      <c r="A325">
        <v>324</v>
      </c>
      <c r="B325" t="s">
        <v>392</v>
      </c>
      <c r="C325">
        <v>-12.151068104062601</v>
      </c>
      <c r="D325">
        <v>2738.4545489441698</v>
      </c>
      <c r="E325">
        <v>-4.4371991161027196E-3</v>
      </c>
      <c r="F325">
        <v>0.99645963894959599</v>
      </c>
      <c r="G325">
        <v>-13.126314725852</v>
      </c>
      <c r="H325">
        <v>6522.6386082548597</v>
      </c>
      <c r="I325">
        <v>-2.0124240379100098E-3</v>
      </c>
      <c r="J325">
        <v>0.99839431901415798</v>
      </c>
      <c r="K325">
        <v>-12.041201889359</v>
      </c>
      <c r="L325">
        <v>3956.1803497556002</v>
      </c>
      <c r="M325">
        <v>-3.04364331876399E-3</v>
      </c>
      <c r="N325">
        <v>0.997571527736834</v>
      </c>
      <c r="O325">
        <v>-12.162309395489901</v>
      </c>
      <c r="P325">
        <v>2737.4522914447998</v>
      </c>
      <c r="Q325">
        <v>-4.4429301776327101E-3</v>
      </c>
      <c r="R325">
        <v>0.99645506626915803</v>
      </c>
      <c r="T325" t="str">
        <f t="shared" si="20"/>
        <v/>
      </c>
      <c r="U325" t="str">
        <f t="shared" si="21"/>
        <v/>
      </c>
      <c r="V325" t="str">
        <f t="shared" si="22"/>
        <v/>
      </c>
      <c r="W325" t="str">
        <f t="shared" si="23"/>
        <v/>
      </c>
    </row>
    <row r="326" spans="1:23" x14ac:dyDescent="0.25">
      <c r="A326">
        <v>325</v>
      </c>
      <c r="B326" t="s">
        <v>393</v>
      </c>
      <c r="C326">
        <v>-12.151068104062601</v>
      </c>
      <c r="D326">
        <v>2738.4545489441698</v>
      </c>
      <c r="E326">
        <v>-4.43719911610273E-3</v>
      </c>
      <c r="F326">
        <v>0.99645963894959599</v>
      </c>
      <c r="G326">
        <v>-13.126314725852</v>
      </c>
      <c r="H326">
        <v>6522.6386082548697</v>
      </c>
      <c r="I326">
        <v>-2.0124240379100098E-3</v>
      </c>
      <c r="J326">
        <v>0.99839431901415798</v>
      </c>
      <c r="K326">
        <v>-12.041201889359</v>
      </c>
      <c r="L326">
        <v>3956.1803497556002</v>
      </c>
      <c r="M326">
        <v>-3.04364331876399E-3</v>
      </c>
      <c r="N326">
        <v>0.997571527736834</v>
      </c>
      <c r="O326">
        <v>-12.162309395489901</v>
      </c>
      <c r="P326">
        <v>2737.4522914447898</v>
      </c>
      <c r="Q326">
        <v>-4.4429301776327196E-3</v>
      </c>
      <c r="R326">
        <v>0.99645506626915803</v>
      </c>
      <c r="T326" t="str">
        <f t="shared" si="20"/>
        <v/>
      </c>
      <c r="U326" t="str">
        <f t="shared" si="21"/>
        <v/>
      </c>
      <c r="V326" t="str">
        <f t="shared" si="22"/>
        <v/>
      </c>
      <c r="W326" t="str">
        <f t="shared" si="23"/>
        <v/>
      </c>
    </row>
    <row r="327" spans="1:23" x14ac:dyDescent="0.25">
      <c r="A327">
        <v>326</v>
      </c>
      <c r="B327" t="s">
        <v>394</v>
      </c>
      <c r="C327">
        <v>-12.151068104062499</v>
      </c>
      <c r="D327">
        <v>2738.4545489441498</v>
      </c>
      <c r="E327">
        <v>-4.43719911610275E-3</v>
      </c>
      <c r="F327">
        <v>0.99645963894959599</v>
      </c>
      <c r="G327">
        <v>-13.126314725852</v>
      </c>
      <c r="H327">
        <v>6522.6386082548397</v>
      </c>
      <c r="I327">
        <v>-2.0124240379100098E-3</v>
      </c>
      <c r="J327">
        <v>0.99839431901415798</v>
      </c>
      <c r="K327">
        <v>-12.041201889359</v>
      </c>
      <c r="L327">
        <v>3956.1803497556002</v>
      </c>
      <c r="M327">
        <v>-3.04364331876399E-3</v>
      </c>
      <c r="N327">
        <v>0.997571527736834</v>
      </c>
      <c r="O327">
        <v>-12.162309395489901</v>
      </c>
      <c r="P327">
        <v>2737.4522914447898</v>
      </c>
      <c r="Q327">
        <v>-4.4429301776327196E-3</v>
      </c>
      <c r="R327">
        <v>0.99645506626915803</v>
      </c>
      <c r="T327" t="str">
        <f t="shared" si="20"/>
        <v/>
      </c>
      <c r="U327" t="str">
        <f t="shared" si="21"/>
        <v/>
      </c>
      <c r="V327" t="str">
        <f t="shared" si="22"/>
        <v/>
      </c>
      <c r="W327" t="str">
        <f t="shared" si="23"/>
        <v/>
      </c>
    </row>
    <row r="328" spans="1:23" x14ac:dyDescent="0.25">
      <c r="A328">
        <v>327</v>
      </c>
      <c r="B328" t="s">
        <v>395</v>
      </c>
      <c r="C328">
        <v>-12.151068104062601</v>
      </c>
      <c r="D328">
        <v>2738.4545489441598</v>
      </c>
      <c r="E328">
        <v>-4.4371991161027396E-3</v>
      </c>
      <c r="F328">
        <v>0.99645963894959599</v>
      </c>
      <c r="G328">
        <v>-13.126314725852</v>
      </c>
      <c r="H328">
        <v>6522.6386082548397</v>
      </c>
      <c r="I328">
        <v>-2.0124240379100198E-3</v>
      </c>
      <c r="J328">
        <v>0.99839431901415798</v>
      </c>
      <c r="K328">
        <v>-12.041201889359</v>
      </c>
      <c r="L328">
        <v>3956.1803497556102</v>
      </c>
      <c r="M328">
        <v>-3.04364331876398E-3</v>
      </c>
      <c r="N328">
        <v>0.997571527736834</v>
      </c>
      <c r="O328">
        <v>-12.162309395489901</v>
      </c>
      <c r="P328">
        <v>2737.4522914447798</v>
      </c>
      <c r="Q328">
        <v>-4.44293017763273E-3</v>
      </c>
      <c r="R328">
        <v>0.99645506626915803</v>
      </c>
      <c r="T328" t="str">
        <f t="shared" si="20"/>
        <v/>
      </c>
      <c r="U328" t="str">
        <f t="shared" si="21"/>
        <v/>
      </c>
      <c r="V328" t="str">
        <f t="shared" si="22"/>
        <v/>
      </c>
      <c r="W328" t="str">
        <f t="shared" si="23"/>
        <v/>
      </c>
    </row>
    <row r="329" spans="1:23" x14ac:dyDescent="0.25">
      <c r="A329">
        <v>328</v>
      </c>
      <c r="B329" t="s">
        <v>428</v>
      </c>
      <c r="C329">
        <v>-12.151068104062601</v>
      </c>
      <c r="D329">
        <v>2738.4545489441598</v>
      </c>
      <c r="E329">
        <v>-4.4371991161027396E-3</v>
      </c>
      <c r="F329">
        <v>0.99645963894959599</v>
      </c>
      <c r="G329">
        <v>-13.126314725852</v>
      </c>
      <c r="H329">
        <v>6522.6386082548497</v>
      </c>
      <c r="I329">
        <v>-2.0124240379100098E-3</v>
      </c>
      <c r="J329">
        <v>0.99839431901415798</v>
      </c>
      <c r="K329">
        <v>-12.041201889359</v>
      </c>
      <c r="L329">
        <v>3956.1803497556102</v>
      </c>
      <c r="M329">
        <v>-3.04364331876398E-3</v>
      </c>
      <c r="N329">
        <v>0.997571527736834</v>
      </c>
      <c r="O329">
        <v>-12.162309395489901</v>
      </c>
      <c r="P329">
        <v>2737.4522914447798</v>
      </c>
      <c r="Q329">
        <v>-4.44293017763273E-3</v>
      </c>
      <c r="R329">
        <v>0.99645506626915803</v>
      </c>
      <c r="T329" t="str">
        <f t="shared" si="20"/>
        <v/>
      </c>
      <c r="U329" t="str">
        <f t="shared" si="21"/>
        <v/>
      </c>
      <c r="V329" t="str">
        <f t="shared" si="22"/>
        <v/>
      </c>
      <c r="W329" t="str">
        <f t="shared" si="23"/>
        <v/>
      </c>
    </row>
    <row r="330" spans="1:23" x14ac:dyDescent="0.25">
      <c r="A330">
        <v>329</v>
      </c>
      <c r="B330" t="s">
        <v>429</v>
      </c>
      <c r="C330">
        <v>-12.151068104062499</v>
      </c>
      <c r="D330">
        <v>2738.4545489441498</v>
      </c>
      <c r="E330">
        <v>-4.43719911610275E-3</v>
      </c>
      <c r="F330">
        <v>0.99645963894959599</v>
      </c>
      <c r="G330">
        <v>-13.126314725852</v>
      </c>
      <c r="H330">
        <v>6522.6386082548697</v>
      </c>
      <c r="I330">
        <v>-2.0124240379100098E-3</v>
      </c>
      <c r="J330">
        <v>0.99839431901415798</v>
      </c>
      <c r="K330">
        <v>-12.041201889359</v>
      </c>
      <c r="L330">
        <v>3956.1803497556002</v>
      </c>
      <c r="M330">
        <v>-3.04364331876399E-3</v>
      </c>
      <c r="N330">
        <v>0.997571527736834</v>
      </c>
      <c r="O330">
        <v>-12.162309395489901</v>
      </c>
      <c r="P330">
        <v>2737.4522914447898</v>
      </c>
      <c r="Q330">
        <v>-4.4429301776327196E-3</v>
      </c>
      <c r="R330">
        <v>0.99645506626915803</v>
      </c>
      <c r="T330" t="str">
        <f t="shared" si="20"/>
        <v/>
      </c>
      <c r="U330" t="str">
        <f t="shared" si="21"/>
        <v/>
      </c>
      <c r="V330" t="str">
        <f t="shared" si="22"/>
        <v/>
      </c>
      <c r="W330" t="str">
        <f t="shared" si="23"/>
        <v/>
      </c>
    </row>
    <row r="331" spans="1:23" x14ac:dyDescent="0.25">
      <c r="A331">
        <v>330</v>
      </c>
      <c r="B331" t="s">
        <v>430</v>
      </c>
      <c r="C331">
        <v>-12.151068104062499</v>
      </c>
      <c r="D331">
        <v>2738.4545489441598</v>
      </c>
      <c r="E331">
        <v>-4.4371991161027396E-3</v>
      </c>
      <c r="F331">
        <v>0.99645963894959599</v>
      </c>
      <c r="G331">
        <v>-13.126314725852</v>
      </c>
      <c r="H331">
        <v>6522.6386082548697</v>
      </c>
      <c r="I331">
        <v>-2.0124240379100098E-3</v>
      </c>
      <c r="J331">
        <v>0.99839431901415798</v>
      </c>
      <c r="K331">
        <v>-12.041201889359</v>
      </c>
      <c r="L331">
        <v>3956.1803497556102</v>
      </c>
      <c r="M331">
        <v>-3.04364331876398E-3</v>
      </c>
      <c r="N331">
        <v>0.997571527736834</v>
      </c>
      <c r="O331">
        <v>-12.162309395489901</v>
      </c>
      <c r="P331">
        <v>2737.4522914447798</v>
      </c>
      <c r="Q331">
        <v>-4.44293017763273E-3</v>
      </c>
      <c r="R331">
        <v>0.99645506626915803</v>
      </c>
      <c r="T331" t="str">
        <f t="shared" si="20"/>
        <v/>
      </c>
      <c r="U331" t="str">
        <f t="shared" si="21"/>
        <v/>
      </c>
      <c r="V331" t="str">
        <f t="shared" si="22"/>
        <v/>
      </c>
      <c r="W331" t="str">
        <f t="shared" si="23"/>
        <v/>
      </c>
    </row>
    <row r="332" spans="1:23" x14ac:dyDescent="0.25">
      <c r="A332">
        <v>331</v>
      </c>
      <c r="B332" t="s">
        <v>431</v>
      </c>
      <c r="C332">
        <v>-12.151068104062499</v>
      </c>
      <c r="D332">
        <v>2738.4545489441498</v>
      </c>
      <c r="E332">
        <v>-4.43719911610275E-3</v>
      </c>
      <c r="F332">
        <v>0.99645963894959599</v>
      </c>
      <c r="G332">
        <v>-13.126314725852</v>
      </c>
      <c r="H332">
        <v>6522.6386082548397</v>
      </c>
      <c r="I332">
        <v>-2.0124240379100098E-3</v>
      </c>
      <c r="J332">
        <v>0.99839431901415798</v>
      </c>
      <c r="K332">
        <v>-12.041201889359</v>
      </c>
      <c r="L332">
        <v>3956.1803497556102</v>
      </c>
      <c r="M332">
        <v>-3.04364331876398E-3</v>
      </c>
      <c r="N332">
        <v>0.997571527736834</v>
      </c>
      <c r="O332">
        <v>-12.162309395489901</v>
      </c>
      <c r="P332">
        <v>2737.4522914447898</v>
      </c>
      <c r="Q332">
        <v>-4.4429301776327196E-3</v>
      </c>
      <c r="R332">
        <v>0.99645506626915803</v>
      </c>
      <c r="T332" t="str">
        <f t="shared" si="20"/>
        <v/>
      </c>
      <c r="U332" t="str">
        <f t="shared" si="21"/>
        <v/>
      </c>
      <c r="V332" t="str">
        <f t="shared" si="22"/>
        <v/>
      </c>
      <c r="W332" t="str">
        <f t="shared" si="23"/>
        <v/>
      </c>
    </row>
    <row r="333" spans="1:23" x14ac:dyDescent="0.25">
      <c r="A333">
        <v>332</v>
      </c>
      <c r="B333" t="s">
        <v>432</v>
      </c>
      <c r="C333">
        <v>-12.151068104062601</v>
      </c>
      <c r="D333">
        <v>2738.4545489441598</v>
      </c>
      <c r="E333">
        <v>-4.4371991161027396E-3</v>
      </c>
      <c r="F333">
        <v>0.99645963894959599</v>
      </c>
      <c r="G333">
        <v>-13.126314725852</v>
      </c>
      <c r="H333">
        <v>6522.6386082548397</v>
      </c>
      <c r="I333">
        <v>-2.0124240379100098E-3</v>
      </c>
      <c r="J333">
        <v>0.99839431901415798</v>
      </c>
      <c r="K333">
        <v>-12.041201889359</v>
      </c>
      <c r="L333">
        <v>3956.1803497556102</v>
      </c>
      <c r="M333">
        <v>-3.04364331876398E-3</v>
      </c>
      <c r="N333">
        <v>0.997571527736834</v>
      </c>
      <c r="O333">
        <v>-12.162309395489901</v>
      </c>
      <c r="P333">
        <v>2737.4522914447998</v>
      </c>
      <c r="Q333">
        <v>-4.4429301776327101E-3</v>
      </c>
      <c r="R333">
        <v>0.99645506626915803</v>
      </c>
      <c r="T333" t="str">
        <f t="shared" si="20"/>
        <v/>
      </c>
      <c r="U333" t="str">
        <f t="shared" si="21"/>
        <v/>
      </c>
      <c r="V333" t="str">
        <f t="shared" si="22"/>
        <v/>
      </c>
      <c r="W333" t="str">
        <f t="shared" si="23"/>
        <v/>
      </c>
    </row>
    <row r="334" spans="1:23" x14ac:dyDescent="0.25">
      <c r="A334">
        <v>333</v>
      </c>
      <c r="B334" t="s">
        <v>433</v>
      </c>
      <c r="C334">
        <v>-12.151068104062601</v>
      </c>
      <c r="D334">
        <v>2738.4545489441698</v>
      </c>
      <c r="E334">
        <v>-4.4371991161027196E-3</v>
      </c>
      <c r="F334">
        <v>0.99645963894959599</v>
      </c>
      <c r="G334">
        <v>-13.126314725852</v>
      </c>
      <c r="H334">
        <v>6522.6386082548697</v>
      </c>
      <c r="I334">
        <v>-2.0124240379100098E-3</v>
      </c>
      <c r="J334">
        <v>0.99839431901415798</v>
      </c>
      <c r="K334">
        <v>-12.041201889359</v>
      </c>
      <c r="L334">
        <v>3956.1803497555902</v>
      </c>
      <c r="M334">
        <v>-3.043643318764E-3</v>
      </c>
      <c r="N334">
        <v>0.997571527736834</v>
      </c>
      <c r="O334">
        <v>-12.162309395489901</v>
      </c>
      <c r="P334">
        <v>2737.4522914447898</v>
      </c>
      <c r="Q334">
        <v>-4.4429301776327196E-3</v>
      </c>
      <c r="R334">
        <v>0.99645506626915803</v>
      </c>
      <c r="T334" t="str">
        <f t="shared" si="20"/>
        <v/>
      </c>
      <c r="U334" t="str">
        <f t="shared" si="21"/>
        <v/>
      </c>
      <c r="V334" t="str">
        <f t="shared" si="22"/>
        <v/>
      </c>
      <c r="W334" t="str">
        <f t="shared" si="23"/>
        <v/>
      </c>
    </row>
    <row r="335" spans="1:23" x14ac:dyDescent="0.25">
      <c r="A335">
        <v>334</v>
      </c>
      <c r="B335" t="s">
        <v>434</v>
      </c>
      <c r="C335">
        <v>-12.151068104062601</v>
      </c>
      <c r="D335">
        <v>2738.4545489441698</v>
      </c>
      <c r="E335">
        <v>-4.43719911610273E-3</v>
      </c>
      <c r="F335">
        <v>0.99645963894959599</v>
      </c>
      <c r="G335">
        <v>-13.126314725852</v>
      </c>
      <c r="H335">
        <v>6522.6386082548697</v>
      </c>
      <c r="I335">
        <v>-2.0124240379100098E-3</v>
      </c>
      <c r="J335">
        <v>0.99839431901415798</v>
      </c>
      <c r="K335">
        <v>-12.041201889359</v>
      </c>
      <c r="L335">
        <v>3956.1803497556102</v>
      </c>
      <c r="M335">
        <v>-3.04364331876398E-3</v>
      </c>
      <c r="N335">
        <v>0.997571527736834</v>
      </c>
      <c r="O335">
        <v>-12.162309395489901</v>
      </c>
      <c r="P335">
        <v>2737.4522914447798</v>
      </c>
      <c r="Q335">
        <v>-4.44293017763273E-3</v>
      </c>
      <c r="R335">
        <v>0.99645506626915803</v>
      </c>
      <c r="T335" t="str">
        <f t="shared" si="20"/>
        <v/>
      </c>
      <c r="U335" t="str">
        <f t="shared" si="21"/>
        <v/>
      </c>
      <c r="V335" t="str">
        <f t="shared" si="22"/>
        <v/>
      </c>
      <c r="W335" t="str">
        <f t="shared" si="23"/>
        <v/>
      </c>
    </row>
    <row r="336" spans="1:23" x14ac:dyDescent="0.25">
      <c r="A336">
        <v>335</v>
      </c>
      <c r="B336" t="s">
        <v>435</v>
      </c>
      <c r="C336">
        <v>-12.151068104062601</v>
      </c>
      <c r="D336">
        <v>2738.4545489441598</v>
      </c>
      <c r="E336">
        <v>-4.4371991161027396E-3</v>
      </c>
      <c r="F336">
        <v>0.99645963894959599</v>
      </c>
      <c r="G336">
        <v>-13.126314725852</v>
      </c>
      <c r="H336">
        <v>6522.6386082548397</v>
      </c>
      <c r="I336">
        <v>-2.0124240379100098E-3</v>
      </c>
      <c r="J336">
        <v>0.99839431901415798</v>
      </c>
      <c r="K336">
        <v>-12.041201889359</v>
      </c>
      <c r="L336">
        <v>3956.1803497556002</v>
      </c>
      <c r="M336">
        <v>-3.04364331876399E-3</v>
      </c>
      <c r="N336">
        <v>0.997571527736834</v>
      </c>
      <c r="O336">
        <v>-12.162309395489901</v>
      </c>
      <c r="P336">
        <v>2737.4522914447798</v>
      </c>
      <c r="Q336">
        <v>-4.44293017763273E-3</v>
      </c>
      <c r="R336">
        <v>0.99645506626915803</v>
      </c>
      <c r="T336" t="str">
        <f t="shared" si="20"/>
        <v/>
      </c>
      <c r="U336" t="str">
        <f t="shared" si="21"/>
        <v/>
      </c>
      <c r="V336" t="str">
        <f t="shared" si="22"/>
        <v/>
      </c>
      <c r="W336" t="str">
        <f t="shared" si="23"/>
        <v/>
      </c>
    </row>
    <row r="337" spans="1:23" x14ac:dyDescent="0.25">
      <c r="A337">
        <v>336</v>
      </c>
      <c r="B337" t="s">
        <v>436</v>
      </c>
      <c r="C337">
        <v>-12.151068104062601</v>
      </c>
      <c r="D337">
        <v>2738.4545489441598</v>
      </c>
      <c r="E337">
        <v>-4.4371991161027396E-3</v>
      </c>
      <c r="F337">
        <v>0.99645963894959599</v>
      </c>
      <c r="G337">
        <v>-13.126314725852</v>
      </c>
      <c r="H337">
        <v>6522.6386082548697</v>
      </c>
      <c r="I337">
        <v>-2.0124240379100098E-3</v>
      </c>
      <c r="J337">
        <v>0.99839431901415798</v>
      </c>
      <c r="K337">
        <v>-12.041201889359</v>
      </c>
      <c r="L337">
        <v>3956.1803497555802</v>
      </c>
      <c r="M337">
        <v>-3.043643318764E-3</v>
      </c>
      <c r="N337">
        <v>0.997571527736834</v>
      </c>
      <c r="O337">
        <v>-12.162309395489901</v>
      </c>
      <c r="P337">
        <v>2737.4522914447898</v>
      </c>
      <c r="Q337">
        <v>-4.4429301776327196E-3</v>
      </c>
      <c r="R337">
        <v>0.99645506626915803</v>
      </c>
      <c r="T337" t="str">
        <f t="shared" si="20"/>
        <v/>
      </c>
      <c r="U337" t="str">
        <f t="shared" si="21"/>
        <v/>
      </c>
      <c r="V337" t="str">
        <f t="shared" si="22"/>
        <v/>
      </c>
      <c r="W337" t="str">
        <f t="shared" si="23"/>
        <v/>
      </c>
    </row>
    <row r="338" spans="1:23" x14ac:dyDescent="0.25">
      <c r="A338">
        <v>337</v>
      </c>
      <c r="B338" t="s">
        <v>437</v>
      </c>
      <c r="C338">
        <v>-12.151068104062499</v>
      </c>
      <c r="D338">
        <v>2738.4545489441498</v>
      </c>
      <c r="E338">
        <v>-4.43719911610275E-3</v>
      </c>
      <c r="F338">
        <v>0.99645963894959599</v>
      </c>
      <c r="G338">
        <v>-13.126314725852</v>
      </c>
      <c r="H338">
        <v>6522.6386082548397</v>
      </c>
      <c r="I338">
        <v>-2.0124240379100098E-3</v>
      </c>
      <c r="J338">
        <v>0.99839431901415798</v>
      </c>
      <c r="K338">
        <v>-12.041201889359</v>
      </c>
      <c r="L338">
        <v>3956.1803497556002</v>
      </c>
      <c r="M338">
        <v>-3.04364331876399E-3</v>
      </c>
      <c r="N338">
        <v>0.997571527736834</v>
      </c>
      <c r="O338">
        <v>-12.162309395489901</v>
      </c>
      <c r="P338">
        <v>2737.4522914447898</v>
      </c>
      <c r="Q338">
        <v>-4.4429301776327196E-3</v>
      </c>
      <c r="R338">
        <v>0.99645506626915803</v>
      </c>
      <c r="T338" t="str">
        <f t="shared" si="20"/>
        <v/>
      </c>
      <c r="U338" t="str">
        <f t="shared" si="21"/>
        <v/>
      </c>
      <c r="V338" t="str">
        <f t="shared" si="22"/>
        <v/>
      </c>
      <c r="W338" t="str">
        <f t="shared" si="23"/>
        <v/>
      </c>
    </row>
    <row r="339" spans="1:23" x14ac:dyDescent="0.25">
      <c r="A339">
        <v>338</v>
      </c>
      <c r="B339" t="s">
        <v>438</v>
      </c>
      <c r="C339">
        <v>-12.151068104062601</v>
      </c>
      <c r="D339">
        <v>2738.4545489441598</v>
      </c>
      <c r="E339">
        <v>-4.43719911610275E-3</v>
      </c>
      <c r="F339">
        <v>0.99645963894959599</v>
      </c>
      <c r="G339">
        <v>-13.1263147258519</v>
      </c>
      <c r="H339">
        <v>6522.6386082548397</v>
      </c>
      <c r="I339">
        <v>-2.0124240379100098E-3</v>
      </c>
      <c r="J339">
        <v>0.99839431901415798</v>
      </c>
      <c r="K339">
        <v>-12.041201889359</v>
      </c>
      <c r="L339">
        <v>3956.1803497556002</v>
      </c>
      <c r="M339">
        <v>-3.04364331876399E-3</v>
      </c>
      <c r="N339">
        <v>0.997571527736834</v>
      </c>
      <c r="O339">
        <v>-12.162309395489901</v>
      </c>
      <c r="P339">
        <v>2737.4522914447698</v>
      </c>
      <c r="Q339">
        <v>-4.4429301776327404E-3</v>
      </c>
      <c r="R339">
        <v>0.99645506626915803</v>
      </c>
      <c r="T339" t="str">
        <f t="shared" si="20"/>
        <v/>
      </c>
      <c r="U339" t="str">
        <f t="shared" si="21"/>
        <v/>
      </c>
      <c r="V339" t="str">
        <f t="shared" si="22"/>
        <v/>
      </c>
      <c r="W339" t="str">
        <f t="shared" si="23"/>
        <v/>
      </c>
    </row>
    <row r="340" spans="1:23" x14ac:dyDescent="0.25">
      <c r="A340">
        <v>339</v>
      </c>
      <c r="B340" t="s">
        <v>439</v>
      </c>
      <c r="C340">
        <v>-12.151068104062601</v>
      </c>
      <c r="D340">
        <v>2738.4545489441598</v>
      </c>
      <c r="E340">
        <v>-4.4371991161027396E-3</v>
      </c>
      <c r="F340">
        <v>0.99645963894959599</v>
      </c>
      <c r="G340">
        <v>-13.126314725852</v>
      </c>
      <c r="H340">
        <v>6522.6386082548497</v>
      </c>
      <c r="I340">
        <v>-2.0124240379100098E-3</v>
      </c>
      <c r="J340">
        <v>0.99839431901415798</v>
      </c>
      <c r="K340">
        <v>-12.041201889359</v>
      </c>
      <c r="L340">
        <v>3956.1803497556002</v>
      </c>
      <c r="M340">
        <v>-3.04364331876399E-3</v>
      </c>
      <c r="N340">
        <v>0.997571527736834</v>
      </c>
      <c r="O340">
        <v>-12.162309395489901</v>
      </c>
      <c r="P340">
        <v>2737.4522914447898</v>
      </c>
      <c r="Q340">
        <v>-4.4429301776327196E-3</v>
      </c>
      <c r="R340">
        <v>0.99645506626915803</v>
      </c>
      <c r="T340" t="str">
        <f t="shared" si="20"/>
        <v/>
      </c>
      <c r="U340" t="str">
        <f t="shared" si="21"/>
        <v/>
      </c>
      <c r="V340" t="str">
        <f t="shared" si="22"/>
        <v/>
      </c>
      <c r="W340" t="str">
        <f t="shared" si="23"/>
        <v/>
      </c>
    </row>
    <row r="341" spans="1:23" x14ac:dyDescent="0.25">
      <c r="A341">
        <v>340</v>
      </c>
      <c r="B341" t="s">
        <v>440</v>
      </c>
      <c r="C341">
        <v>-12.151068104062601</v>
      </c>
      <c r="D341">
        <v>2738.4545489441598</v>
      </c>
      <c r="E341">
        <v>-4.4371991161027396E-3</v>
      </c>
      <c r="F341">
        <v>0.99645963894959599</v>
      </c>
      <c r="G341">
        <v>-13.126314725852</v>
      </c>
      <c r="H341">
        <v>6522.6386082548397</v>
      </c>
      <c r="I341">
        <v>-2.0124240379100098E-3</v>
      </c>
      <c r="J341">
        <v>0.99839431901415798</v>
      </c>
      <c r="K341">
        <v>-12.041201889359</v>
      </c>
      <c r="L341">
        <v>3956.1803497555902</v>
      </c>
      <c r="M341">
        <v>-3.04364331876399E-3</v>
      </c>
      <c r="N341">
        <v>0.997571527736834</v>
      </c>
      <c r="O341">
        <v>-12.162309395489901</v>
      </c>
      <c r="P341">
        <v>2737.4522914447798</v>
      </c>
      <c r="Q341">
        <v>-4.44293017763273E-3</v>
      </c>
      <c r="R341">
        <v>0.99645506626915803</v>
      </c>
      <c r="T341" t="str">
        <f t="shared" si="20"/>
        <v/>
      </c>
      <c r="U341" t="str">
        <f t="shared" si="21"/>
        <v/>
      </c>
      <c r="V341" t="str">
        <f t="shared" si="22"/>
        <v/>
      </c>
      <c r="W341" t="str">
        <f t="shared" si="23"/>
        <v/>
      </c>
    </row>
    <row r="342" spans="1:23" x14ac:dyDescent="0.25">
      <c r="A342">
        <v>341</v>
      </c>
      <c r="B342" t="s">
        <v>441</v>
      </c>
      <c r="C342">
        <v>-12.151068104062601</v>
      </c>
      <c r="D342">
        <v>2738.4545489441498</v>
      </c>
      <c r="E342">
        <v>-4.4371991161027604E-3</v>
      </c>
      <c r="F342">
        <v>0.99645963894959599</v>
      </c>
      <c r="G342">
        <v>-13.126314725852</v>
      </c>
      <c r="H342">
        <v>6522.6386082548497</v>
      </c>
      <c r="I342">
        <v>-2.0124240379100098E-3</v>
      </c>
      <c r="J342">
        <v>0.99839431901415798</v>
      </c>
      <c r="K342">
        <v>-12.041201889359</v>
      </c>
      <c r="L342">
        <v>3956.1803497556102</v>
      </c>
      <c r="M342">
        <v>-3.04364331876398E-3</v>
      </c>
      <c r="N342">
        <v>0.997571527736834</v>
      </c>
      <c r="O342">
        <v>-12.162309395489901</v>
      </c>
      <c r="P342">
        <v>2737.4522914447798</v>
      </c>
      <c r="Q342">
        <v>-4.44293017763273E-3</v>
      </c>
      <c r="R342">
        <v>0.99645506626915803</v>
      </c>
      <c r="T342" t="str">
        <f t="shared" si="20"/>
        <v/>
      </c>
      <c r="U342" t="str">
        <f t="shared" si="21"/>
        <v/>
      </c>
      <c r="V342" t="str">
        <f t="shared" si="22"/>
        <v/>
      </c>
      <c r="W342" t="str">
        <f t="shared" si="23"/>
        <v/>
      </c>
    </row>
    <row r="343" spans="1:23" x14ac:dyDescent="0.25">
      <c r="A343">
        <v>342</v>
      </c>
      <c r="B343" t="s">
        <v>442</v>
      </c>
      <c r="C343">
        <v>-12.151068104062601</v>
      </c>
      <c r="D343">
        <v>2738.4545489441498</v>
      </c>
      <c r="E343">
        <v>-4.4371991161027604E-3</v>
      </c>
      <c r="F343">
        <v>0.99645963894959599</v>
      </c>
      <c r="G343">
        <v>-13.126314725852</v>
      </c>
      <c r="H343">
        <v>6522.6386082548897</v>
      </c>
      <c r="I343">
        <v>-2.0124240379099999E-3</v>
      </c>
      <c r="J343">
        <v>0.99839431901415798</v>
      </c>
      <c r="K343">
        <v>-12.041201889359</v>
      </c>
      <c r="L343">
        <v>3956.1803497556002</v>
      </c>
      <c r="M343">
        <v>-3.04364331876399E-3</v>
      </c>
      <c r="N343">
        <v>0.997571527736834</v>
      </c>
      <c r="O343">
        <v>-12.162309395489901</v>
      </c>
      <c r="P343">
        <v>2737.4522914447998</v>
      </c>
      <c r="Q343">
        <v>-4.4429301776327101E-3</v>
      </c>
      <c r="R343">
        <v>0.99645506626915803</v>
      </c>
      <c r="T343" t="str">
        <f t="shared" si="20"/>
        <v/>
      </c>
      <c r="U343" t="str">
        <f t="shared" si="21"/>
        <v/>
      </c>
      <c r="V343" t="str">
        <f t="shared" si="22"/>
        <v/>
      </c>
      <c r="W343" t="str">
        <f t="shared" si="23"/>
        <v/>
      </c>
    </row>
    <row r="344" spans="1:23" x14ac:dyDescent="0.25">
      <c r="A344">
        <v>343</v>
      </c>
      <c r="B344" t="s">
        <v>443</v>
      </c>
      <c r="C344">
        <v>-12.151068104062601</v>
      </c>
      <c r="D344">
        <v>2738.4545489441598</v>
      </c>
      <c r="E344">
        <v>-4.43719911610275E-3</v>
      </c>
      <c r="F344">
        <v>0.99645963894959599</v>
      </c>
      <c r="G344">
        <v>-13.126314725852</v>
      </c>
      <c r="H344">
        <v>6522.6386082548497</v>
      </c>
      <c r="I344">
        <v>-2.0124240379100098E-3</v>
      </c>
      <c r="J344">
        <v>0.99839431901415798</v>
      </c>
      <c r="K344">
        <v>-12.041201889359</v>
      </c>
      <c r="L344">
        <v>3956.1803497556102</v>
      </c>
      <c r="M344">
        <v>-3.04364331876398E-3</v>
      </c>
      <c r="N344">
        <v>0.997571527736834</v>
      </c>
      <c r="O344">
        <v>-12.162309395489901</v>
      </c>
      <c r="P344">
        <v>2737.4522914447998</v>
      </c>
      <c r="Q344">
        <v>-4.4429301776327101E-3</v>
      </c>
      <c r="R344">
        <v>0.99645506626915803</v>
      </c>
      <c r="T344" t="str">
        <f t="shared" si="20"/>
        <v/>
      </c>
      <c r="U344" t="str">
        <f t="shared" si="21"/>
        <v/>
      </c>
      <c r="V344" t="str">
        <f t="shared" si="22"/>
        <v/>
      </c>
      <c r="W344" t="str">
        <f t="shared" si="23"/>
        <v/>
      </c>
    </row>
    <row r="345" spans="1:23" x14ac:dyDescent="0.25">
      <c r="A345">
        <v>344</v>
      </c>
      <c r="B345" t="s">
        <v>444</v>
      </c>
      <c r="C345">
        <v>-12.151068104062601</v>
      </c>
      <c r="D345">
        <v>2738.4545489441498</v>
      </c>
      <c r="E345">
        <v>-4.43719911610275E-3</v>
      </c>
      <c r="F345">
        <v>0.99645963894959599</v>
      </c>
      <c r="G345">
        <v>-13.126314725852</v>
      </c>
      <c r="H345">
        <v>6522.6386082548297</v>
      </c>
      <c r="I345">
        <v>-2.0124240379100198E-3</v>
      </c>
      <c r="J345">
        <v>0.99839431901415798</v>
      </c>
      <c r="K345">
        <v>-12.041201889359</v>
      </c>
      <c r="L345">
        <v>3956.1803497556102</v>
      </c>
      <c r="M345">
        <v>-3.04364331876398E-3</v>
      </c>
      <c r="N345">
        <v>0.997571527736834</v>
      </c>
      <c r="O345">
        <v>-12.162309395489901</v>
      </c>
      <c r="P345">
        <v>2737.4522914447898</v>
      </c>
      <c r="Q345">
        <v>-4.4429301776327101E-3</v>
      </c>
      <c r="R345">
        <v>0.99645506626915803</v>
      </c>
      <c r="T345" t="str">
        <f t="shared" si="20"/>
        <v/>
      </c>
      <c r="U345" t="str">
        <f t="shared" si="21"/>
        <v/>
      </c>
      <c r="V345" t="str">
        <f t="shared" si="22"/>
        <v/>
      </c>
      <c r="W345" t="str">
        <f t="shared" si="23"/>
        <v/>
      </c>
    </row>
    <row r="346" spans="1:23" x14ac:dyDescent="0.25">
      <c r="A346">
        <v>345</v>
      </c>
      <c r="B346" t="s">
        <v>445</v>
      </c>
      <c r="C346">
        <v>-12.151068104062601</v>
      </c>
      <c r="D346">
        <v>2738.4545489441598</v>
      </c>
      <c r="E346">
        <v>-4.4371991161027396E-3</v>
      </c>
      <c r="F346">
        <v>0.99645963894959599</v>
      </c>
      <c r="G346">
        <v>-13.126314725852</v>
      </c>
      <c r="H346">
        <v>6522.6386082548497</v>
      </c>
      <c r="I346">
        <v>-2.0124240379100098E-3</v>
      </c>
      <c r="J346">
        <v>0.99839431901415798</v>
      </c>
      <c r="K346">
        <v>-12.041201889359</v>
      </c>
      <c r="L346">
        <v>3956.1803497556102</v>
      </c>
      <c r="M346">
        <v>-3.04364331876398E-3</v>
      </c>
      <c r="N346">
        <v>0.997571527736834</v>
      </c>
      <c r="O346">
        <v>-12.162309395489901</v>
      </c>
      <c r="P346">
        <v>2737.4522914447798</v>
      </c>
      <c r="Q346">
        <v>-4.4429301776327196E-3</v>
      </c>
      <c r="R346">
        <v>0.99645506626915803</v>
      </c>
      <c r="T346" t="str">
        <f t="shared" si="20"/>
        <v/>
      </c>
      <c r="U346" t="str">
        <f t="shared" si="21"/>
        <v/>
      </c>
      <c r="V346" t="str">
        <f t="shared" si="22"/>
        <v/>
      </c>
      <c r="W346" t="str">
        <f t="shared" si="23"/>
        <v/>
      </c>
    </row>
    <row r="347" spans="1:23" x14ac:dyDescent="0.25">
      <c r="A347">
        <v>346</v>
      </c>
      <c r="B347" t="s">
        <v>446</v>
      </c>
      <c r="C347">
        <v>-12.151068104062601</v>
      </c>
      <c r="D347">
        <v>2738.4545489441698</v>
      </c>
      <c r="E347">
        <v>-4.43719911610273E-3</v>
      </c>
      <c r="F347">
        <v>0.99645963894959599</v>
      </c>
      <c r="G347">
        <v>-13.126314725852</v>
      </c>
      <c r="H347">
        <v>6522.6386082548497</v>
      </c>
      <c r="I347">
        <v>-2.0124240379100098E-3</v>
      </c>
      <c r="J347">
        <v>0.99839431901415798</v>
      </c>
      <c r="K347">
        <v>-12.041201889359</v>
      </c>
      <c r="L347">
        <v>3956.1803497556002</v>
      </c>
      <c r="M347">
        <v>-3.04364331876399E-3</v>
      </c>
      <c r="N347">
        <v>0.997571527736834</v>
      </c>
      <c r="O347">
        <v>-12.162309395489901</v>
      </c>
      <c r="P347">
        <v>2737.4522914447898</v>
      </c>
      <c r="Q347">
        <v>-4.4429301776327196E-3</v>
      </c>
      <c r="R347">
        <v>0.99645506626915803</v>
      </c>
      <c r="T347" t="str">
        <f t="shared" si="20"/>
        <v/>
      </c>
      <c r="U347" t="str">
        <f t="shared" si="21"/>
        <v/>
      </c>
      <c r="V347" t="str">
        <f t="shared" si="22"/>
        <v/>
      </c>
      <c r="W347" t="str">
        <f t="shared" si="23"/>
        <v/>
      </c>
    </row>
    <row r="348" spans="1:23" x14ac:dyDescent="0.25">
      <c r="A348">
        <v>347</v>
      </c>
      <c r="B348" t="s">
        <v>447</v>
      </c>
      <c r="C348">
        <v>-12.151068104062601</v>
      </c>
      <c r="D348">
        <v>2738.4545489441698</v>
      </c>
      <c r="E348">
        <v>-4.4371991161027196E-3</v>
      </c>
      <c r="F348">
        <v>0.99645963894959599</v>
      </c>
      <c r="G348">
        <v>-13.126314725852</v>
      </c>
      <c r="H348">
        <v>6522.6386082548497</v>
      </c>
      <c r="I348">
        <v>-2.0124240379100098E-3</v>
      </c>
      <c r="J348">
        <v>0.99839431901415798</v>
      </c>
      <c r="K348">
        <v>-12.041201889359</v>
      </c>
      <c r="L348">
        <v>3956.1803497556002</v>
      </c>
      <c r="M348">
        <v>-3.04364331876399E-3</v>
      </c>
      <c r="N348">
        <v>0.997571527736834</v>
      </c>
      <c r="O348">
        <v>-12.162309395489901</v>
      </c>
      <c r="P348">
        <v>2737.4522914447898</v>
      </c>
      <c r="Q348">
        <v>-4.4429301776327101E-3</v>
      </c>
      <c r="R348">
        <v>0.99645506626915803</v>
      </c>
      <c r="T348" t="str">
        <f t="shared" si="20"/>
        <v/>
      </c>
      <c r="U348" t="str">
        <f t="shared" si="21"/>
        <v/>
      </c>
      <c r="V348" t="str">
        <f t="shared" si="22"/>
        <v/>
      </c>
      <c r="W348" t="str">
        <f t="shared" si="23"/>
        <v/>
      </c>
    </row>
    <row r="349" spans="1:23" x14ac:dyDescent="0.25">
      <c r="A349">
        <v>348</v>
      </c>
      <c r="B349" t="s">
        <v>448</v>
      </c>
      <c r="C349">
        <v>-12.151068104062601</v>
      </c>
      <c r="D349">
        <v>2738.4545489441698</v>
      </c>
      <c r="E349">
        <v>-4.4371991161027196E-3</v>
      </c>
      <c r="F349">
        <v>0.99645963894959599</v>
      </c>
      <c r="G349">
        <v>-13.126314725852</v>
      </c>
      <c r="H349">
        <v>6522.6386082548497</v>
      </c>
      <c r="I349">
        <v>-2.0124240379100098E-3</v>
      </c>
      <c r="J349">
        <v>0.99839431901415798</v>
      </c>
      <c r="K349">
        <v>-12.041201889359</v>
      </c>
      <c r="L349">
        <v>3956.1803497556002</v>
      </c>
      <c r="M349">
        <v>-3.04364331876399E-3</v>
      </c>
      <c r="N349">
        <v>0.997571527736834</v>
      </c>
      <c r="O349">
        <v>-12.162309395489901</v>
      </c>
      <c r="P349">
        <v>2737.4522914447898</v>
      </c>
      <c r="Q349">
        <v>-4.4429301776327196E-3</v>
      </c>
      <c r="R349">
        <v>0.99645506626915803</v>
      </c>
      <c r="T349" t="str">
        <f t="shared" si="20"/>
        <v/>
      </c>
      <c r="U349" t="str">
        <f t="shared" si="21"/>
        <v/>
      </c>
      <c r="V349" t="str">
        <f t="shared" si="22"/>
        <v/>
      </c>
      <c r="W349" t="str">
        <f t="shared" si="23"/>
        <v/>
      </c>
    </row>
    <row r="350" spans="1:23" x14ac:dyDescent="0.25">
      <c r="A350">
        <v>349</v>
      </c>
      <c r="B350" t="s">
        <v>449</v>
      </c>
      <c r="C350">
        <v>-12.151068104062601</v>
      </c>
      <c r="D350">
        <v>2738.4545489441598</v>
      </c>
      <c r="E350">
        <v>-4.4371991161027396E-3</v>
      </c>
      <c r="F350">
        <v>0.99645963894959599</v>
      </c>
      <c r="G350">
        <v>-13.126314725852</v>
      </c>
      <c r="H350">
        <v>6522.6386082548697</v>
      </c>
      <c r="I350">
        <v>-2.0124240379100098E-3</v>
      </c>
      <c r="J350">
        <v>0.99839431901415798</v>
      </c>
      <c r="K350">
        <v>-12.041201889359</v>
      </c>
      <c r="L350">
        <v>3956.1803497556002</v>
      </c>
      <c r="M350">
        <v>-3.04364331876399E-3</v>
      </c>
      <c r="N350">
        <v>0.997571527736834</v>
      </c>
      <c r="O350">
        <v>-12.162309395489901</v>
      </c>
      <c r="P350">
        <v>2737.4522914447898</v>
      </c>
      <c r="Q350">
        <v>-4.4429301776327196E-3</v>
      </c>
      <c r="R350">
        <v>0.99645506626915803</v>
      </c>
      <c r="T350" t="str">
        <f t="shared" si="20"/>
        <v/>
      </c>
      <c r="U350" t="str">
        <f t="shared" si="21"/>
        <v/>
      </c>
      <c r="V350" t="str">
        <f t="shared" si="22"/>
        <v/>
      </c>
      <c r="W350" t="str">
        <f t="shared" si="23"/>
        <v/>
      </c>
    </row>
    <row r="351" spans="1:23" x14ac:dyDescent="0.25">
      <c r="A351">
        <v>350</v>
      </c>
      <c r="B351" t="s">
        <v>450</v>
      </c>
      <c r="C351">
        <v>-12.151068104062601</v>
      </c>
      <c r="D351">
        <v>2738.4545489441598</v>
      </c>
      <c r="E351">
        <v>-4.4371991161027396E-3</v>
      </c>
      <c r="F351">
        <v>0.99645963894959599</v>
      </c>
      <c r="G351">
        <v>-13.126314725852</v>
      </c>
      <c r="H351">
        <v>6522.6386082548497</v>
      </c>
      <c r="I351">
        <v>-2.0124240379100098E-3</v>
      </c>
      <c r="J351">
        <v>0.99839431901415798</v>
      </c>
      <c r="K351">
        <v>-12.041201889359</v>
      </c>
      <c r="L351">
        <v>3956.1803497556102</v>
      </c>
      <c r="M351">
        <v>-3.04364331876398E-3</v>
      </c>
      <c r="N351">
        <v>0.997571527736834</v>
      </c>
      <c r="O351">
        <v>-12.162309395489901</v>
      </c>
      <c r="P351">
        <v>2737.4522914447898</v>
      </c>
      <c r="Q351">
        <v>-4.4429301776327101E-3</v>
      </c>
      <c r="R351">
        <v>0.99645506626915803</v>
      </c>
      <c r="T351" t="str">
        <f t="shared" si="20"/>
        <v/>
      </c>
      <c r="U351" t="str">
        <f t="shared" si="21"/>
        <v/>
      </c>
      <c r="V351" t="str">
        <f t="shared" si="22"/>
        <v/>
      </c>
      <c r="W351" t="str">
        <f t="shared" si="23"/>
        <v/>
      </c>
    </row>
    <row r="352" spans="1:23" x14ac:dyDescent="0.25">
      <c r="A352">
        <v>351</v>
      </c>
      <c r="B352" t="s">
        <v>451</v>
      </c>
      <c r="C352">
        <v>-12.151068104062601</v>
      </c>
      <c r="D352">
        <v>2738.4545489441498</v>
      </c>
      <c r="E352">
        <v>-4.43719911610275E-3</v>
      </c>
      <c r="F352">
        <v>0.99645963894959599</v>
      </c>
      <c r="G352">
        <v>-13.126314725852</v>
      </c>
      <c r="H352">
        <v>6522.6386082548397</v>
      </c>
      <c r="I352">
        <v>-2.0124240379100098E-3</v>
      </c>
      <c r="J352">
        <v>0.99839431901415798</v>
      </c>
      <c r="K352">
        <v>-12.041201889359</v>
      </c>
      <c r="L352">
        <v>3956.1803497556102</v>
      </c>
      <c r="M352">
        <v>-3.04364331876398E-3</v>
      </c>
      <c r="N352">
        <v>0.997571527736834</v>
      </c>
      <c r="O352">
        <v>-12.162309395489901</v>
      </c>
      <c r="P352">
        <v>2737.4522914447898</v>
      </c>
      <c r="Q352">
        <v>-4.4429301776327101E-3</v>
      </c>
      <c r="R352">
        <v>0.99645506626915803</v>
      </c>
      <c r="T352" t="str">
        <f t="shared" si="20"/>
        <v/>
      </c>
      <c r="U352" t="str">
        <f t="shared" si="21"/>
        <v/>
      </c>
      <c r="V352" t="str">
        <f t="shared" si="22"/>
        <v/>
      </c>
      <c r="W352" t="str">
        <f t="shared" si="23"/>
        <v/>
      </c>
    </row>
    <row r="353" spans="1:23" x14ac:dyDescent="0.25">
      <c r="A353">
        <v>352</v>
      </c>
      <c r="B353" t="s">
        <v>452</v>
      </c>
      <c r="C353">
        <v>-12.151068104062601</v>
      </c>
      <c r="D353">
        <v>2738.4545489441598</v>
      </c>
      <c r="E353">
        <v>-4.4371991161027396E-3</v>
      </c>
      <c r="F353">
        <v>0.99645963894959599</v>
      </c>
      <c r="G353">
        <v>-13.126314725852</v>
      </c>
      <c r="H353">
        <v>6522.6386082548397</v>
      </c>
      <c r="I353">
        <v>-2.0124240379100098E-3</v>
      </c>
      <c r="J353">
        <v>0.99839431901415798</v>
      </c>
      <c r="K353">
        <v>-12.041201889359</v>
      </c>
      <c r="L353">
        <v>3956.1803497556002</v>
      </c>
      <c r="M353">
        <v>-3.04364331876399E-3</v>
      </c>
      <c r="N353">
        <v>0.997571527736834</v>
      </c>
      <c r="O353">
        <v>-12.162309395489901</v>
      </c>
      <c r="P353">
        <v>2737.4522914447898</v>
      </c>
      <c r="Q353">
        <v>-4.4429301776327196E-3</v>
      </c>
      <c r="R353">
        <v>0.99645506626915803</v>
      </c>
      <c r="T353" t="str">
        <f t="shared" si="20"/>
        <v/>
      </c>
      <c r="U353" t="str">
        <f t="shared" si="21"/>
        <v/>
      </c>
      <c r="V353" t="str">
        <f t="shared" si="22"/>
        <v/>
      </c>
      <c r="W353" t="str">
        <f t="shared" si="23"/>
        <v/>
      </c>
    </row>
    <row r="354" spans="1:23" x14ac:dyDescent="0.25">
      <c r="A354">
        <v>353</v>
      </c>
      <c r="B354" t="s">
        <v>453</v>
      </c>
      <c r="C354">
        <v>-12.151068104062601</v>
      </c>
      <c r="D354">
        <v>2738.4545489441498</v>
      </c>
      <c r="E354">
        <v>-4.4371991161027604E-3</v>
      </c>
      <c r="F354">
        <v>0.99645963894959599</v>
      </c>
      <c r="G354">
        <v>-13.126314725852</v>
      </c>
      <c r="H354">
        <v>6522.6386082548697</v>
      </c>
      <c r="I354">
        <v>-2.0124240379100098E-3</v>
      </c>
      <c r="J354">
        <v>0.99839431901415798</v>
      </c>
      <c r="K354">
        <v>-12.041201889359</v>
      </c>
      <c r="L354">
        <v>3956.1803497556002</v>
      </c>
      <c r="M354">
        <v>-3.04364331876399E-3</v>
      </c>
      <c r="N354">
        <v>0.997571527736834</v>
      </c>
      <c r="O354">
        <v>-12.162309395489901</v>
      </c>
      <c r="P354">
        <v>2737.4522914447898</v>
      </c>
      <c r="Q354">
        <v>-4.4429301776327196E-3</v>
      </c>
      <c r="R354">
        <v>0.99645506626915803</v>
      </c>
      <c r="T354" t="str">
        <f t="shared" si="20"/>
        <v/>
      </c>
      <c r="U354" t="str">
        <f t="shared" si="21"/>
        <v/>
      </c>
      <c r="V354" t="str">
        <f t="shared" si="22"/>
        <v/>
      </c>
      <c r="W354" t="str">
        <f t="shared" si="23"/>
        <v/>
      </c>
    </row>
    <row r="355" spans="1:23" x14ac:dyDescent="0.25">
      <c r="A355">
        <v>354</v>
      </c>
      <c r="B355" t="s">
        <v>454</v>
      </c>
      <c r="C355">
        <v>-12.151068104062601</v>
      </c>
      <c r="D355">
        <v>2738.4545489441498</v>
      </c>
      <c r="E355">
        <v>-4.4371991161027604E-3</v>
      </c>
      <c r="F355">
        <v>0.99645963894959599</v>
      </c>
      <c r="G355">
        <v>-13.126314725852</v>
      </c>
      <c r="H355">
        <v>6522.6386082548397</v>
      </c>
      <c r="I355">
        <v>-2.0124240379100098E-3</v>
      </c>
      <c r="J355">
        <v>0.99839431901415798</v>
      </c>
      <c r="K355">
        <v>-12.041201889359</v>
      </c>
      <c r="L355">
        <v>3956.1803497556102</v>
      </c>
      <c r="M355">
        <v>-3.04364331876398E-3</v>
      </c>
      <c r="N355">
        <v>0.997571527736834</v>
      </c>
      <c r="O355">
        <v>-12.162309395489901</v>
      </c>
      <c r="P355">
        <v>2737.4522914447898</v>
      </c>
      <c r="Q355">
        <v>-4.4429301776327196E-3</v>
      </c>
      <c r="R355">
        <v>0.99645506626915803</v>
      </c>
      <c r="T355" t="str">
        <f t="shared" si="20"/>
        <v/>
      </c>
      <c r="U355" t="str">
        <f t="shared" si="21"/>
        <v/>
      </c>
      <c r="V355" t="str">
        <f t="shared" si="22"/>
        <v/>
      </c>
      <c r="W355" t="str">
        <f t="shared" si="23"/>
        <v/>
      </c>
    </row>
    <row r="356" spans="1:23" x14ac:dyDescent="0.25">
      <c r="A356">
        <v>355</v>
      </c>
      <c r="B356" t="s">
        <v>455</v>
      </c>
      <c r="C356">
        <v>-12.151068104062499</v>
      </c>
      <c r="D356">
        <v>2738.4545489441298</v>
      </c>
      <c r="E356">
        <v>-4.4371991161027803E-3</v>
      </c>
      <c r="F356">
        <v>0.99645963894959599</v>
      </c>
      <c r="G356">
        <v>-13.126314725852</v>
      </c>
      <c r="H356">
        <v>6522.6386082548597</v>
      </c>
      <c r="I356">
        <v>-2.0124240379100098E-3</v>
      </c>
      <c r="J356">
        <v>0.99839431901415798</v>
      </c>
      <c r="K356">
        <v>-12.041201889359</v>
      </c>
      <c r="L356">
        <v>3956.1803497556002</v>
      </c>
      <c r="M356">
        <v>-3.04364331876399E-3</v>
      </c>
      <c r="N356">
        <v>0.997571527736834</v>
      </c>
      <c r="O356">
        <v>-12.162309395489901</v>
      </c>
      <c r="P356">
        <v>2737.4522914447898</v>
      </c>
      <c r="Q356">
        <v>-4.4429301776327196E-3</v>
      </c>
      <c r="R356">
        <v>0.99645506626915803</v>
      </c>
      <c r="T356" t="str">
        <f t="shared" si="20"/>
        <v/>
      </c>
      <c r="U356" t="str">
        <f t="shared" si="21"/>
        <v/>
      </c>
      <c r="V356" t="str">
        <f t="shared" si="22"/>
        <v/>
      </c>
      <c r="W356" t="str">
        <f t="shared" si="23"/>
        <v/>
      </c>
    </row>
    <row r="357" spans="1:23" x14ac:dyDescent="0.25">
      <c r="A357">
        <v>356</v>
      </c>
      <c r="B357" t="s">
        <v>456</v>
      </c>
      <c r="C357">
        <v>-12.151068104062601</v>
      </c>
      <c r="D357">
        <v>2738.4545489441698</v>
      </c>
      <c r="E357">
        <v>-4.4371991161027396E-3</v>
      </c>
      <c r="F357">
        <v>0.99645963894959599</v>
      </c>
      <c r="G357">
        <v>-13.126314725852</v>
      </c>
      <c r="H357">
        <v>6522.6386082548897</v>
      </c>
      <c r="I357">
        <v>-2.0124240379099999E-3</v>
      </c>
      <c r="J357">
        <v>0.99839431901415798</v>
      </c>
      <c r="K357">
        <v>-12.041201889359</v>
      </c>
      <c r="L357">
        <v>3956.1803497556102</v>
      </c>
      <c r="M357">
        <v>-3.04364331876398E-3</v>
      </c>
      <c r="N357">
        <v>0.997571527736834</v>
      </c>
      <c r="O357">
        <v>-12.162309395489901</v>
      </c>
      <c r="P357">
        <v>2737.4522914447898</v>
      </c>
      <c r="Q357">
        <v>-4.4429301776327196E-3</v>
      </c>
      <c r="R357">
        <v>0.99645506626915803</v>
      </c>
      <c r="T357" t="str">
        <f t="shared" si="20"/>
        <v/>
      </c>
      <c r="U357" t="str">
        <f t="shared" si="21"/>
        <v/>
      </c>
      <c r="V357" t="str">
        <f t="shared" si="22"/>
        <v/>
      </c>
      <c r="W357" t="str">
        <f t="shared" si="23"/>
        <v/>
      </c>
    </row>
    <row r="358" spans="1:23" x14ac:dyDescent="0.25">
      <c r="A358">
        <v>357</v>
      </c>
      <c r="B358" t="s">
        <v>457</v>
      </c>
      <c r="C358">
        <v>-12.151068104062601</v>
      </c>
      <c r="D358">
        <v>2738.4545489441598</v>
      </c>
      <c r="E358">
        <v>-4.4371991161027396E-3</v>
      </c>
      <c r="F358">
        <v>0.99645963894959599</v>
      </c>
      <c r="G358">
        <v>-13.126314725852</v>
      </c>
      <c r="H358">
        <v>6522.6386082548497</v>
      </c>
      <c r="I358">
        <v>-2.0124240379100098E-3</v>
      </c>
      <c r="J358">
        <v>0.99839431901415798</v>
      </c>
      <c r="K358">
        <v>-12.041201889359</v>
      </c>
      <c r="L358">
        <v>3956.1803497556102</v>
      </c>
      <c r="M358">
        <v>-3.04364331876398E-3</v>
      </c>
      <c r="N358">
        <v>0.997571527736834</v>
      </c>
      <c r="O358">
        <v>-12.162309395489901</v>
      </c>
      <c r="P358">
        <v>2737.4522914447898</v>
      </c>
      <c r="Q358">
        <v>-4.4429301776327196E-3</v>
      </c>
      <c r="R358">
        <v>0.99645506626915803</v>
      </c>
      <c r="T358" t="str">
        <f t="shared" si="20"/>
        <v/>
      </c>
      <c r="U358" t="str">
        <f t="shared" si="21"/>
        <v/>
      </c>
      <c r="V358" t="str">
        <f t="shared" si="22"/>
        <v/>
      </c>
      <c r="W358" t="str">
        <f t="shared" si="23"/>
        <v/>
      </c>
    </row>
    <row r="359" spans="1:23" x14ac:dyDescent="0.25">
      <c r="A359">
        <v>358</v>
      </c>
      <c r="B359" t="s">
        <v>458</v>
      </c>
      <c r="C359">
        <v>-12.151068104062601</v>
      </c>
      <c r="D359">
        <v>2738.4545489441598</v>
      </c>
      <c r="E359">
        <v>-4.43719911610275E-3</v>
      </c>
      <c r="F359">
        <v>0.99645963894959599</v>
      </c>
      <c r="G359">
        <v>-13.126314725852</v>
      </c>
      <c r="H359">
        <v>6522.6386082548897</v>
      </c>
      <c r="I359">
        <v>-2.0124240379099999E-3</v>
      </c>
      <c r="J359">
        <v>0.99839431901415798</v>
      </c>
      <c r="K359">
        <v>-12.041201889359</v>
      </c>
      <c r="L359">
        <v>3956.1803497556002</v>
      </c>
      <c r="M359">
        <v>-3.04364331876399E-3</v>
      </c>
      <c r="N359">
        <v>0.997571527736834</v>
      </c>
      <c r="O359">
        <v>-12.162309395489901</v>
      </c>
      <c r="P359">
        <v>2737.4522914447998</v>
      </c>
      <c r="Q359">
        <v>-4.4429301776327101E-3</v>
      </c>
      <c r="R359">
        <v>0.99645506626915803</v>
      </c>
      <c r="T359" t="str">
        <f t="shared" si="20"/>
        <v/>
      </c>
      <c r="U359" t="str">
        <f t="shared" si="21"/>
        <v/>
      </c>
      <c r="V359" t="str">
        <f t="shared" si="22"/>
        <v/>
      </c>
      <c r="W359" t="str">
        <f t="shared" si="23"/>
        <v/>
      </c>
    </row>
    <row r="360" spans="1:23" x14ac:dyDescent="0.25">
      <c r="A360">
        <v>359</v>
      </c>
      <c r="B360" t="s">
        <v>459</v>
      </c>
      <c r="C360">
        <v>-12.151068104062601</v>
      </c>
      <c r="D360">
        <v>2738.4545489441498</v>
      </c>
      <c r="E360">
        <v>-4.4371991161027604E-3</v>
      </c>
      <c r="F360">
        <v>0.99645963894959599</v>
      </c>
      <c r="G360">
        <v>-13.126314725852</v>
      </c>
      <c r="H360">
        <v>6522.6386082548897</v>
      </c>
      <c r="I360">
        <v>-2.0124240379099999E-3</v>
      </c>
      <c r="J360">
        <v>0.99839431901415798</v>
      </c>
      <c r="K360">
        <v>-12.041201889359</v>
      </c>
      <c r="L360">
        <v>3956.1803497556102</v>
      </c>
      <c r="M360">
        <v>-3.04364331876398E-3</v>
      </c>
      <c r="N360">
        <v>0.997571527736834</v>
      </c>
      <c r="O360">
        <v>-12.162309395489901</v>
      </c>
      <c r="P360">
        <v>2737.4522914447898</v>
      </c>
      <c r="Q360">
        <v>-4.4429301776327196E-3</v>
      </c>
      <c r="R360">
        <v>0.99645506626915803</v>
      </c>
      <c r="T360" t="str">
        <f t="shared" si="20"/>
        <v/>
      </c>
      <c r="U360" t="str">
        <f t="shared" si="21"/>
        <v/>
      </c>
      <c r="V360" t="str">
        <f t="shared" si="22"/>
        <v/>
      </c>
      <c r="W360" t="str">
        <f t="shared" si="23"/>
        <v/>
      </c>
    </row>
    <row r="361" spans="1:23" x14ac:dyDescent="0.25">
      <c r="A361">
        <v>360</v>
      </c>
      <c r="B361" t="s">
        <v>460</v>
      </c>
      <c r="C361">
        <v>-12.151068104062601</v>
      </c>
      <c r="D361">
        <v>2738.4545489441298</v>
      </c>
      <c r="E361">
        <v>-4.4371991161027899E-3</v>
      </c>
      <c r="F361">
        <v>0.99645963894959599</v>
      </c>
      <c r="G361">
        <v>-13.126314725852</v>
      </c>
      <c r="H361">
        <v>6522.6386082548697</v>
      </c>
      <c r="I361">
        <v>-2.0124240379100098E-3</v>
      </c>
      <c r="J361">
        <v>0.99839431901415798</v>
      </c>
      <c r="K361">
        <v>-12.041201889359</v>
      </c>
      <c r="L361">
        <v>3956.1803497556002</v>
      </c>
      <c r="M361">
        <v>-3.04364331876399E-3</v>
      </c>
      <c r="N361">
        <v>0.997571527736834</v>
      </c>
      <c r="O361">
        <v>-12.162309395489901</v>
      </c>
      <c r="P361">
        <v>2737.4522914447898</v>
      </c>
      <c r="Q361">
        <v>-4.4429301776327196E-3</v>
      </c>
      <c r="R361">
        <v>0.99645506626915803</v>
      </c>
      <c r="T361" t="str">
        <f t="shared" si="20"/>
        <v/>
      </c>
      <c r="U361" t="str">
        <f t="shared" si="21"/>
        <v/>
      </c>
      <c r="V361" t="str">
        <f t="shared" si="22"/>
        <v/>
      </c>
      <c r="W361" t="str">
        <f t="shared" si="23"/>
        <v/>
      </c>
    </row>
    <row r="362" spans="1:23" x14ac:dyDescent="0.25">
      <c r="A362">
        <v>361</v>
      </c>
      <c r="B362" t="s">
        <v>461</v>
      </c>
      <c r="C362">
        <v>-12.151068104062601</v>
      </c>
      <c r="D362">
        <v>2738.4545489441398</v>
      </c>
      <c r="E362">
        <v>-4.4371991161027803E-3</v>
      </c>
      <c r="F362">
        <v>0.99645963894959599</v>
      </c>
      <c r="G362">
        <v>-13.126314725852</v>
      </c>
      <c r="H362">
        <v>6522.6386082548897</v>
      </c>
      <c r="I362">
        <v>-2.0124240379099999E-3</v>
      </c>
      <c r="J362">
        <v>0.99839431901415798</v>
      </c>
      <c r="K362">
        <v>-12.041201889359</v>
      </c>
      <c r="L362">
        <v>3956.1803497556102</v>
      </c>
      <c r="M362">
        <v>-3.04364331876398E-3</v>
      </c>
      <c r="N362">
        <v>0.997571527736834</v>
      </c>
      <c r="O362">
        <v>-12.162309395489901</v>
      </c>
      <c r="P362">
        <v>2737.4522914447998</v>
      </c>
      <c r="Q362">
        <v>-4.4429301776327101E-3</v>
      </c>
      <c r="R362">
        <v>0.99645506626915803</v>
      </c>
      <c r="T362" t="str">
        <f t="shared" si="20"/>
        <v/>
      </c>
      <c r="U362" t="str">
        <f t="shared" si="21"/>
        <v/>
      </c>
      <c r="V362" t="str">
        <f t="shared" si="22"/>
        <v/>
      </c>
      <c r="W362" t="str">
        <f t="shared" si="23"/>
        <v/>
      </c>
    </row>
    <row r="363" spans="1:23" x14ac:dyDescent="0.25">
      <c r="A363">
        <v>362</v>
      </c>
      <c r="B363" t="s">
        <v>462</v>
      </c>
      <c r="C363">
        <v>-12.151068104062601</v>
      </c>
      <c r="D363">
        <v>2738.4545489441298</v>
      </c>
      <c r="E363">
        <v>-4.4371991161027899E-3</v>
      </c>
      <c r="F363">
        <v>0.99645963894959599</v>
      </c>
      <c r="G363">
        <v>-13.126314725852</v>
      </c>
      <c r="H363">
        <v>6522.6386082548897</v>
      </c>
      <c r="I363">
        <v>-2.0124240379099999E-3</v>
      </c>
      <c r="J363">
        <v>0.99839431901415798</v>
      </c>
      <c r="K363">
        <v>-12.041201889359</v>
      </c>
      <c r="L363">
        <v>3956.1803497556102</v>
      </c>
      <c r="M363">
        <v>-3.04364331876398E-3</v>
      </c>
      <c r="N363">
        <v>0.997571527736834</v>
      </c>
      <c r="O363">
        <v>-12.162309395489901</v>
      </c>
      <c r="P363">
        <v>2737.4522914447898</v>
      </c>
      <c r="Q363">
        <v>-4.4429301776327196E-3</v>
      </c>
      <c r="R363">
        <v>0.99645506626915803</v>
      </c>
      <c r="T363" t="str">
        <f t="shared" si="20"/>
        <v/>
      </c>
      <c r="U363" t="str">
        <f t="shared" si="21"/>
        <v/>
      </c>
      <c r="V363" t="str">
        <f t="shared" si="22"/>
        <v/>
      </c>
      <c r="W363" t="str">
        <f t="shared" si="23"/>
        <v/>
      </c>
    </row>
    <row r="364" spans="1:23" x14ac:dyDescent="0.25">
      <c r="A364">
        <v>363</v>
      </c>
      <c r="B364" t="s">
        <v>463</v>
      </c>
      <c r="C364">
        <v>-12.151068104062601</v>
      </c>
      <c r="D364">
        <v>2738.4545489441298</v>
      </c>
      <c r="E364">
        <v>-4.4371991161027899E-3</v>
      </c>
      <c r="F364">
        <v>0.99645963894959599</v>
      </c>
      <c r="G364">
        <v>-13.126314725852</v>
      </c>
      <c r="H364">
        <v>6522.6386082548897</v>
      </c>
      <c r="I364">
        <v>-2.0124240379099999E-3</v>
      </c>
      <c r="J364">
        <v>0.99839431901415798</v>
      </c>
      <c r="K364">
        <v>-12.041201889359</v>
      </c>
      <c r="L364">
        <v>3956.1803497556102</v>
      </c>
      <c r="M364">
        <v>-3.04364331876398E-3</v>
      </c>
      <c r="N364">
        <v>0.997571527736834</v>
      </c>
      <c r="O364">
        <v>-12.162309395489901</v>
      </c>
      <c r="P364">
        <v>2737.4522914447998</v>
      </c>
      <c r="Q364">
        <v>-4.4429301776327101E-3</v>
      </c>
      <c r="R364">
        <v>0.99645506626915803</v>
      </c>
      <c r="T364" t="str">
        <f t="shared" si="20"/>
        <v/>
      </c>
      <c r="U364" t="str">
        <f t="shared" si="21"/>
        <v/>
      </c>
      <c r="V364" t="str">
        <f t="shared" si="22"/>
        <v/>
      </c>
      <c r="W364" t="str">
        <f t="shared" si="23"/>
        <v/>
      </c>
    </row>
    <row r="365" spans="1:23" x14ac:dyDescent="0.25">
      <c r="A365">
        <v>364</v>
      </c>
      <c r="B365" t="s">
        <v>464</v>
      </c>
      <c r="C365">
        <v>-12.151068104062601</v>
      </c>
      <c r="D365">
        <v>2738.4545489441598</v>
      </c>
      <c r="E365">
        <v>-4.4371991161027396E-3</v>
      </c>
      <c r="F365">
        <v>0.99645963894959599</v>
      </c>
      <c r="G365">
        <v>-13.126314725852</v>
      </c>
      <c r="H365">
        <v>6522.6386082548897</v>
      </c>
      <c r="I365">
        <v>-2.0124240379099999E-3</v>
      </c>
      <c r="J365">
        <v>0.99839431901415798</v>
      </c>
      <c r="K365">
        <v>-12.041201889359</v>
      </c>
      <c r="L365">
        <v>3956.1803497556102</v>
      </c>
      <c r="M365">
        <v>-3.04364331876398E-3</v>
      </c>
      <c r="N365">
        <v>0.997571527736834</v>
      </c>
      <c r="O365">
        <v>-12.162309395489901</v>
      </c>
      <c r="P365">
        <v>2737.4522914447898</v>
      </c>
      <c r="Q365">
        <v>-4.4429301776327196E-3</v>
      </c>
      <c r="R365">
        <v>0.99645506626915803</v>
      </c>
      <c r="T365" t="str">
        <f t="shared" si="20"/>
        <v/>
      </c>
      <c r="U365" t="str">
        <f t="shared" si="21"/>
        <v/>
      </c>
      <c r="V365" t="str">
        <f t="shared" si="22"/>
        <v/>
      </c>
      <c r="W365" t="str">
        <f t="shared" si="23"/>
        <v/>
      </c>
    </row>
    <row r="366" spans="1:23" x14ac:dyDescent="0.25">
      <c r="A366">
        <v>365</v>
      </c>
      <c r="B366" t="s">
        <v>465</v>
      </c>
      <c r="C366">
        <v>-12.151068104062601</v>
      </c>
      <c r="D366">
        <v>2738.4545489441298</v>
      </c>
      <c r="E366">
        <v>-4.4371991161027899E-3</v>
      </c>
      <c r="F366">
        <v>0.99645963894959599</v>
      </c>
      <c r="G366">
        <v>-13.126314725852</v>
      </c>
      <c r="H366">
        <v>6522.6386082548897</v>
      </c>
      <c r="I366">
        <v>-2.0124240379099999E-3</v>
      </c>
      <c r="J366">
        <v>0.99839431901415798</v>
      </c>
      <c r="K366">
        <v>-12.041201889359</v>
      </c>
      <c r="L366">
        <v>3956.1803497556002</v>
      </c>
      <c r="M366">
        <v>-3.04364331876399E-3</v>
      </c>
      <c r="N366">
        <v>0.997571527736834</v>
      </c>
      <c r="O366">
        <v>-12.162309395489901</v>
      </c>
      <c r="P366">
        <v>2737.4522914447898</v>
      </c>
      <c r="Q366">
        <v>-4.4429301776327196E-3</v>
      </c>
      <c r="R366">
        <v>0.99645506626915803</v>
      </c>
      <c r="T366" t="str">
        <f t="shared" si="20"/>
        <v/>
      </c>
      <c r="U366" t="str">
        <f t="shared" si="21"/>
        <v/>
      </c>
      <c r="V366" t="str">
        <f t="shared" si="22"/>
        <v/>
      </c>
      <c r="W366" t="str">
        <f t="shared" si="23"/>
        <v/>
      </c>
    </row>
    <row r="367" spans="1:23" x14ac:dyDescent="0.25">
      <c r="A367">
        <v>366</v>
      </c>
      <c r="B367" t="s">
        <v>466</v>
      </c>
      <c r="C367">
        <v>-12.151068104062601</v>
      </c>
      <c r="D367">
        <v>2738.4545489441598</v>
      </c>
      <c r="E367">
        <v>-4.4371991161027604E-3</v>
      </c>
      <c r="F367">
        <v>0.99645963894959599</v>
      </c>
      <c r="G367">
        <v>-13.1263147258519</v>
      </c>
      <c r="H367">
        <v>6522.6386082548397</v>
      </c>
      <c r="I367">
        <v>-2.0124240379100098E-3</v>
      </c>
      <c r="J367">
        <v>0.99839431901415798</v>
      </c>
      <c r="K367">
        <v>-12.041201889359</v>
      </c>
      <c r="L367">
        <v>3956.1803497556102</v>
      </c>
      <c r="M367">
        <v>-3.04364331876398E-3</v>
      </c>
      <c r="N367">
        <v>0.997571527736834</v>
      </c>
      <c r="O367">
        <v>-12.162309395489901</v>
      </c>
      <c r="P367">
        <v>2737.4522914447998</v>
      </c>
      <c r="Q367">
        <v>-4.4429301776327101E-3</v>
      </c>
      <c r="R367">
        <v>0.99645506626915803</v>
      </c>
      <c r="T367" t="str">
        <f t="shared" si="20"/>
        <v/>
      </c>
      <c r="U367" t="str">
        <f t="shared" si="21"/>
        <v/>
      </c>
      <c r="V367" t="str">
        <f t="shared" si="22"/>
        <v/>
      </c>
      <c r="W367" t="str">
        <f t="shared" si="23"/>
        <v/>
      </c>
    </row>
    <row r="368" spans="1:23" x14ac:dyDescent="0.25">
      <c r="A368">
        <v>367</v>
      </c>
      <c r="B368" t="s">
        <v>467</v>
      </c>
      <c r="C368">
        <v>-12.151068104062601</v>
      </c>
      <c r="D368">
        <v>2738.4545489441598</v>
      </c>
      <c r="E368">
        <v>-4.4371991161027604E-3</v>
      </c>
      <c r="F368">
        <v>0.99645963894959599</v>
      </c>
      <c r="G368">
        <v>-13.126314725852</v>
      </c>
      <c r="H368">
        <v>6522.6386082548397</v>
      </c>
      <c r="I368">
        <v>-2.0124240379100098E-3</v>
      </c>
      <c r="J368">
        <v>0.99839431901415798</v>
      </c>
      <c r="K368">
        <v>-12.041201889359</v>
      </c>
      <c r="L368">
        <v>3956.1803497556102</v>
      </c>
      <c r="M368">
        <v>-3.04364331876398E-3</v>
      </c>
      <c r="N368">
        <v>0.997571527736834</v>
      </c>
      <c r="O368">
        <v>-12.162309395489901</v>
      </c>
      <c r="P368">
        <v>2737.4522914447998</v>
      </c>
      <c r="Q368">
        <v>-4.4429301776326997E-3</v>
      </c>
      <c r="R368">
        <v>0.99645506626915803</v>
      </c>
      <c r="T368" t="str">
        <f t="shared" si="20"/>
        <v/>
      </c>
      <c r="U368" t="str">
        <f t="shared" si="21"/>
        <v/>
      </c>
      <c r="V368" t="str">
        <f t="shared" si="22"/>
        <v/>
      </c>
      <c r="W368" t="str">
        <f t="shared" si="23"/>
        <v/>
      </c>
    </row>
    <row r="369" spans="1:23" x14ac:dyDescent="0.25">
      <c r="A369">
        <v>368</v>
      </c>
      <c r="B369" t="s">
        <v>468</v>
      </c>
      <c r="C369">
        <v>-12.151068104062601</v>
      </c>
      <c r="D369">
        <v>2738.4545489441598</v>
      </c>
      <c r="E369">
        <v>-4.4371991161027396E-3</v>
      </c>
      <c r="F369">
        <v>0.99645963894959599</v>
      </c>
      <c r="G369">
        <v>-13.126314725852</v>
      </c>
      <c r="H369">
        <v>6522.6386082548497</v>
      </c>
      <c r="I369">
        <v>-2.0124240379100098E-3</v>
      </c>
      <c r="J369">
        <v>0.99839431901415798</v>
      </c>
      <c r="K369">
        <v>-12.041201889359</v>
      </c>
      <c r="L369">
        <v>3956.1803497556002</v>
      </c>
      <c r="M369">
        <v>-3.04364331876399E-3</v>
      </c>
      <c r="N369">
        <v>0.997571527736834</v>
      </c>
      <c r="O369">
        <v>-12.162309395489901</v>
      </c>
      <c r="P369">
        <v>2737.4522914447698</v>
      </c>
      <c r="Q369">
        <v>-4.44293017763275E-3</v>
      </c>
      <c r="R369">
        <v>0.99645506626915803</v>
      </c>
      <c r="T369" t="str">
        <f t="shared" si="20"/>
        <v/>
      </c>
      <c r="U369" t="str">
        <f t="shared" si="21"/>
        <v/>
      </c>
      <c r="V369" t="str">
        <f t="shared" si="22"/>
        <v/>
      </c>
      <c r="W369" t="str">
        <f t="shared" si="23"/>
        <v/>
      </c>
    </row>
    <row r="370" spans="1:23" x14ac:dyDescent="0.25">
      <c r="A370">
        <v>369</v>
      </c>
      <c r="B370" t="s">
        <v>469</v>
      </c>
      <c r="C370">
        <v>-12.151068104062601</v>
      </c>
      <c r="D370">
        <v>2738.4545489441698</v>
      </c>
      <c r="E370">
        <v>-4.4371991161027396E-3</v>
      </c>
      <c r="F370">
        <v>0.99645963894959599</v>
      </c>
      <c r="G370">
        <v>-13.126314725852</v>
      </c>
      <c r="H370">
        <v>6522.6386082548697</v>
      </c>
      <c r="I370">
        <v>-2.0124240379099999E-3</v>
      </c>
      <c r="J370">
        <v>0.99839431901415798</v>
      </c>
      <c r="K370">
        <v>-12.041201889359</v>
      </c>
      <c r="L370">
        <v>3956.1803497556002</v>
      </c>
      <c r="M370">
        <v>-3.04364331876399E-3</v>
      </c>
      <c r="N370">
        <v>0.997571527736834</v>
      </c>
      <c r="O370">
        <v>-12.162309395489901</v>
      </c>
      <c r="P370">
        <v>2737.4522914447998</v>
      </c>
      <c r="Q370">
        <v>-4.4429301776327101E-3</v>
      </c>
      <c r="R370">
        <v>0.99645506626915803</v>
      </c>
      <c r="T370" t="str">
        <f t="shared" si="20"/>
        <v/>
      </c>
      <c r="U370" t="str">
        <f t="shared" si="21"/>
        <v/>
      </c>
      <c r="V370" t="str">
        <f t="shared" si="22"/>
        <v/>
      </c>
      <c r="W370" t="str">
        <f t="shared" si="23"/>
        <v/>
      </c>
    </row>
    <row r="371" spans="1:23" x14ac:dyDescent="0.25">
      <c r="A371">
        <v>370</v>
      </c>
      <c r="B371" t="s">
        <v>470</v>
      </c>
      <c r="C371">
        <v>-12.151068104062601</v>
      </c>
      <c r="D371">
        <v>2738.4545489441298</v>
      </c>
      <c r="E371">
        <v>-4.4371991161027899E-3</v>
      </c>
      <c r="F371">
        <v>0.99645963894959599</v>
      </c>
      <c r="G371">
        <v>-13.126314725852</v>
      </c>
      <c r="H371">
        <v>6522.6386082548697</v>
      </c>
      <c r="I371">
        <v>-2.0124240379099999E-3</v>
      </c>
      <c r="J371">
        <v>0.99839431901415798</v>
      </c>
      <c r="K371">
        <v>-12.041201889359</v>
      </c>
      <c r="L371">
        <v>3956.1803497556102</v>
      </c>
      <c r="M371">
        <v>-3.04364331876398E-3</v>
      </c>
      <c r="N371">
        <v>0.997571527736834</v>
      </c>
      <c r="O371">
        <v>-12.162309395489901</v>
      </c>
      <c r="P371">
        <v>2737.4522914447898</v>
      </c>
      <c r="Q371">
        <v>-4.4429301776327196E-3</v>
      </c>
      <c r="R371">
        <v>0.99645506626915803</v>
      </c>
      <c r="T371" t="str">
        <f t="shared" si="20"/>
        <v/>
      </c>
      <c r="U371" t="str">
        <f t="shared" si="21"/>
        <v/>
      </c>
      <c r="V371" t="str">
        <f t="shared" si="22"/>
        <v/>
      </c>
      <c r="W371" t="str">
        <f t="shared" si="23"/>
        <v/>
      </c>
    </row>
    <row r="372" spans="1:23" x14ac:dyDescent="0.25">
      <c r="A372">
        <v>371</v>
      </c>
      <c r="B372" t="s">
        <v>471</v>
      </c>
      <c r="C372">
        <v>-12.151068104062601</v>
      </c>
      <c r="D372">
        <v>2738.4545489441698</v>
      </c>
      <c r="E372">
        <v>-4.4371991161027396E-3</v>
      </c>
      <c r="F372">
        <v>0.99645963894959599</v>
      </c>
      <c r="G372">
        <v>-13.126314725852</v>
      </c>
      <c r="H372">
        <v>6522.6386082548697</v>
      </c>
      <c r="I372">
        <v>-2.0124240379099999E-3</v>
      </c>
      <c r="J372">
        <v>0.99839431901415798</v>
      </c>
      <c r="K372">
        <v>-12.041201889359</v>
      </c>
      <c r="L372">
        <v>3956.1803497556102</v>
      </c>
      <c r="M372">
        <v>-3.04364331876398E-3</v>
      </c>
      <c r="N372">
        <v>0.997571527736834</v>
      </c>
      <c r="O372">
        <v>-12.162309395489901</v>
      </c>
      <c r="P372">
        <v>2737.4522914447998</v>
      </c>
      <c r="Q372">
        <v>-4.4429301776327101E-3</v>
      </c>
      <c r="R372">
        <v>0.99645506626915803</v>
      </c>
      <c r="T372" t="str">
        <f t="shared" si="20"/>
        <v/>
      </c>
      <c r="U372" t="str">
        <f t="shared" si="21"/>
        <v/>
      </c>
      <c r="V372" t="str">
        <f t="shared" si="22"/>
        <v/>
      </c>
      <c r="W372" t="str">
        <f t="shared" si="23"/>
        <v/>
      </c>
    </row>
    <row r="373" spans="1:23" x14ac:dyDescent="0.25">
      <c r="A373">
        <v>372</v>
      </c>
      <c r="B373" t="s">
        <v>472</v>
      </c>
      <c r="C373">
        <v>-12.151068104062601</v>
      </c>
      <c r="D373">
        <v>2738.4545489441398</v>
      </c>
      <c r="E373">
        <v>-4.4371991161027803E-3</v>
      </c>
      <c r="F373">
        <v>0.99645963894959599</v>
      </c>
      <c r="G373">
        <v>-13.126314725852</v>
      </c>
      <c r="H373">
        <v>6522.6386082548697</v>
      </c>
      <c r="I373">
        <v>-2.0124240379099999E-3</v>
      </c>
      <c r="J373">
        <v>0.99839431901415798</v>
      </c>
      <c r="K373">
        <v>-12.041201889359</v>
      </c>
      <c r="L373">
        <v>3956.1803497556002</v>
      </c>
      <c r="M373">
        <v>-3.04364331876399E-3</v>
      </c>
      <c r="N373">
        <v>0.997571527736834</v>
      </c>
      <c r="O373">
        <v>-12.162309395489901</v>
      </c>
      <c r="P373">
        <v>2737.4522914447898</v>
      </c>
      <c r="Q373">
        <v>-4.4429301776327196E-3</v>
      </c>
      <c r="R373">
        <v>0.99645506626915803</v>
      </c>
      <c r="T373" t="str">
        <f t="shared" si="20"/>
        <v/>
      </c>
      <c r="U373" t="str">
        <f t="shared" si="21"/>
        <v/>
      </c>
      <c r="V373" t="str">
        <f t="shared" si="22"/>
        <v/>
      </c>
      <c r="W373" t="str">
        <f t="shared" si="23"/>
        <v/>
      </c>
    </row>
    <row r="374" spans="1:23" x14ac:dyDescent="0.25">
      <c r="A374">
        <v>373</v>
      </c>
      <c r="B374" t="s">
        <v>473</v>
      </c>
      <c r="C374">
        <v>-12.151068104062601</v>
      </c>
      <c r="D374">
        <v>2738.4545489441398</v>
      </c>
      <c r="E374">
        <v>-4.4371991161027699E-3</v>
      </c>
      <c r="F374">
        <v>0.99645963894959599</v>
      </c>
      <c r="G374">
        <v>-13.126314725852</v>
      </c>
      <c r="H374">
        <v>6522.6386082548397</v>
      </c>
      <c r="I374">
        <v>-2.0124240379100098E-3</v>
      </c>
      <c r="J374">
        <v>0.99839431901415798</v>
      </c>
      <c r="K374">
        <v>-12.041201889359</v>
      </c>
      <c r="L374">
        <v>3956.1803497556002</v>
      </c>
      <c r="M374">
        <v>-3.04364331876399E-3</v>
      </c>
      <c r="N374">
        <v>0.997571527736834</v>
      </c>
      <c r="O374">
        <v>-12.162309395489901</v>
      </c>
      <c r="P374">
        <v>2737.4522914447898</v>
      </c>
      <c r="Q374">
        <v>-4.4429301776327196E-3</v>
      </c>
      <c r="R374">
        <v>0.99645506626915803</v>
      </c>
      <c r="T374" t="str">
        <f t="shared" si="20"/>
        <v/>
      </c>
      <c r="U374" t="str">
        <f t="shared" si="21"/>
        <v/>
      </c>
      <c r="V374" t="str">
        <f t="shared" si="22"/>
        <v/>
      </c>
      <c r="W374" t="str">
        <f t="shared" si="23"/>
        <v/>
      </c>
    </row>
    <row r="375" spans="1:23" x14ac:dyDescent="0.25">
      <c r="A375">
        <v>374</v>
      </c>
      <c r="B375" t="s">
        <v>474</v>
      </c>
      <c r="C375">
        <v>-12.151068104062601</v>
      </c>
      <c r="D375">
        <v>2738.4545489441698</v>
      </c>
      <c r="E375">
        <v>-4.4371991161027396E-3</v>
      </c>
      <c r="F375">
        <v>0.99645963894959599</v>
      </c>
      <c r="G375">
        <v>-13.126314725852</v>
      </c>
      <c r="H375">
        <v>6522.6386082548697</v>
      </c>
      <c r="I375">
        <v>-2.0124240379100098E-3</v>
      </c>
      <c r="J375">
        <v>0.99839431901415798</v>
      </c>
      <c r="K375">
        <v>-12.041201889359</v>
      </c>
      <c r="L375">
        <v>3956.1803497556002</v>
      </c>
      <c r="M375">
        <v>-3.04364331876399E-3</v>
      </c>
      <c r="N375">
        <v>0.997571527736834</v>
      </c>
      <c r="O375">
        <v>-12.162309395489901</v>
      </c>
      <c r="P375">
        <v>2737.4522914447898</v>
      </c>
      <c r="Q375">
        <v>-4.4429301776327196E-3</v>
      </c>
      <c r="R375">
        <v>0.99645506626915803</v>
      </c>
      <c r="T375" t="str">
        <f t="shared" si="20"/>
        <v/>
      </c>
      <c r="U375" t="str">
        <f t="shared" si="21"/>
        <v/>
      </c>
      <c r="V375" t="str">
        <f t="shared" si="22"/>
        <v/>
      </c>
      <c r="W375" t="str">
        <f t="shared" si="23"/>
        <v/>
      </c>
    </row>
    <row r="376" spans="1:23" x14ac:dyDescent="0.25">
      <c r="A376">
        <v>375</v>
      </c>
      <c r="B376" t="s">
        <v>475</v>
      </c>
      <c r="C376">
        <v>-12.151068104062601</v>
      </c>
      <c r="D376">
        <v>2738.4545489441498</v>
      </c>
      <c r="E376">
        <v>-4.4371991161027604E-3</v>
      </c>
      <c r="F376">
        <v>0.99645963894959599</v>
      </c>
      <c r="G376">
        <v>-13.126314725852</v>
      </c>
      <c r="H376">
        <v>6522.6386082548897</v>
      </c>
      <c r="I376">
        <v>-2.0124240379099999E-3</v>
      </c>
      <c r="J376">
        <v>0.99839431901415798</v>
      </c>
      <c r="K376">
        <v>-12.041201889359</v>
      </c>
      <c r="L376">
        <v>3956.1803497556102</v>
      </c>
      <c r="M376">
        <v>-3.04364331876398E-3</v>
      </c>
      <c r="N376">
        <v>0.997571527736834</v>
      </c>
      <c r="O376">
        <v>-12.162309395489901</v>
      </c>
      <c r="P376">
        <v>2737.4522914447898</v>
      </c>
      <c r="Q376">
        <v>-4.4429301776327196E-3</v>
      </c>
      <c r="R376">
        <v>0.99645506626915803</v>
      </c>
      <c r="T376" t="str">
        <f t="shared" si="20"/>
        <v/>
      </c>
      <c r="U376" t="str">
        <f t="shared" si="21"/>
        <v/>
      </c>
      <c r="V376" t="str">
        <f t="shared" si="22"/>
        <v/>
      </c>
      <c r="W376" t="str">
        <f t="shared" si="23"/>
        <v/>
      </c>
    </row>
    <row r="377" spans="1:23" x14ac:dyDescent="0.25">
      <c r="A377">
        <v>376</v>
      </c>
      <c r="B377" t="s">
        <v>476</v>
      </c>
      <c r="C377">
        <v>-12.151068104062601</v>
      </c>
      <c r="D377">
        <v>2738.4545489441298</v>
      </c>
      <c r="E377">
        <v>-4.4371991161027899E-3</v>
      </c>
      <c r="F377">
        <v>0.99645963894959599</v>
      </c>
      <c r="G377">
        <v>-13.126314725852</v>
      </c>
      <c r="H377">
        <v>6522.6386082548897</v>
      </c>
      <c r="I377">
        <v>-2.0124240379099999E-3</v>
      </c>
      <c r="J377">
        <v>0.99839431901415798</v>
      </c>
      <c r="K377">
        <v>-12.041201889359</v>
      </c>
      <c r="L377">
        <v>3956.1803497556102</v>
      </c>
      <c r="M377">
        <v>-3.04364331876398E-3</v>
      </c>
      <c r="N377">
        <v>0.997571527736834</v>
      </c>
      <c r="O377">
        <v>-12.162309395489901</v>
      </c>
      <c r="P377">
        <v>2737.4522914447898</v>
      </c>
      <c r="Q377">
        <v>-4.4429301776327196E-3</v>
      </c>
      <c r="R377">
        <v>0.99645506626915803</v>
      </c>
      <c r="T377" t="str">
        <f t="shared" si="20"/>
        <v/>
      </c>
      <c r="U377" t="str">
        <f t="shared" si="21"/>
        <v/>
      </c>
      <c r="V377" t="str">
        <f t="shared" si="22"/>
        <v/>
      </c>
      <c r="W377" t="str">
        <f t="shared" si="23"/>
        <v/>
      </c>
    </row>
    <row r="378" spans="1:23" x14ac:dyDescent="0.25">
      <c r="A378">
        <v>377</v>
      </c>
      <c r="B378" t="s">
        <v>477</v>
      </c>
      <c r="C378">
        <v>-12.151068104062601</v>
      </c>
      <c r="D378">
        <v>2738.4545489441498</v>
      </c>
      <c r="E378">
        <v>-4.4371991161027699E-3</v>
      </c>
      <c r="F378">
        <v>0.99645963894959599</v>
      </c>
      <c r="G378">
        <v>-13.126314725852</v>
      </c>
      <c r="H378">
        <v>6522.6386082548397</v>
      </c>
      <c r="I378">
        <v>-2.0124240379100098E-3</v>
      </c>
      <c r="J378">
        <v>0.99839431901415798</v>
      </c>
      <c r="K378">
        <v>-12.041201889359</v>
      </c>
      <c r="L378">
        <v>3956.1803497556102</v>
      </c>
      <c r="M378">
        <v>-3.04364331876398E-3</v>
      </c>
      <c r="N378">
        <v>0.997571527736834</v>
      </c>
      <c r="O378">
        <v>-12.162309395489901</v>
      </c>
      <c r="P378">
        <v>2737.4522914447898</v>
      </c>
      <c r="Q378">
        <v>-4.4429301776327196E-3</v>
      </c>
      <c r="R378">
        <v>0.99645506626915803</v>
      </c>
      <c r="T378" t="str">
        <f t="shared" si="20"/>
        <v/>
      </c>
      <c r="U378" t="str">
        <f t="shared" si="21"/>
        <v/>
      </c>
      <c r="V378" t="str">
        <f t="shared" si="22"/>
        <v/>
      </c>
      <c r="W378" t="str">
        <f t="shared" si="23"/>
        <v/>
      </c>
    </row>
    <row r="379" spans="1:23" x14ac:dyDescent="0.25">
      <c r="A379">
        <v>378</v>
      </c>
      <c r="B379" t="s">
        <v>478</v>
      </c>
      <c r="C379">
        <v>-12.151068104062601</v>
      </c>
      <c r="D379">
        <v>2738.4545489441498</v>
      </c>
      <c r="E379">
        <v>-4.4371991161027604E-3</v>
      </c>
      <c r="F379">
        <v>0.99645963894959599</v>
      </c>
      <c r="G379">
        <v>-13.126314725852</v>
      </c>
      <c r="H379">
        <v>6522.6386082548397</v>
      </c>
      <c r="I379">
        <v>-2.0124240379100098E-3</v>
      </c>
      <c r="J379">
        <v>0.99839431901415798</v>
      </c>
      <c r="K379">
        <v>-12.041201889359</v>
      </c>
      <c r="L379">
        <v>3956.1803497556002</v>
      </c>
      <c r="M379">
        <v>-3.04364331876399E-3</v>
      </c>
      <c r="N379">
        <v>0.997571527736834</v>
      </c>
      <c r="O379">
        <v>-12.162309395489901</v>
      </c>
      <c r="P379">
        <v>2737.4522914447998</v>
      </c>
      <c r="Q379">
        <v>-4.4429301776327101E-3</v>
      </c>
      <c r="R379">
        <v>0.99645506626915803</v>
      </c>
      <c r="T379" t="str">
        <f t="shared" si="20"/>
        <v/>
      </c>
      <c r="U379" t="str">
        <f t="shared" si="21"/>
        <v/>
      </c>
      <c r="V379" t="str">
        <f t="shared" si="22"/>
        <v/>
      </c>
      <c r="W379" t="str">
        <f t="shared" si="23"/>
        <v/>
      </c>
    </row>
    <row r="380" spans="1:23" x14ac:dyDescent="0.25">
      <c r="A380">
        <v>379</v>
      </c>
      <c r="B380" t="s">
        <v>479</v>
      </c>
      <c r="C380">
        <v>-12.151068104062601</v>
      </c>
      <c r="D380">
        <v>2738.4545489441598</v>
      </c>
      <c r="E380">
        <v>-4.4371991161027396E-3</v>
      </c>
      <c r="F380">
        <v>0.99645963894959599</v>
      </c>
      <c r="G380">
        <v>-13.126314725852</v>
      </c>
      <c r="H380">
        <v>6522.6386082548397</v>
      </c>
      <c r="I380">
        <v>-2.0124240379100098E-3</v>
      </c>
      <c r="J380">
        <v>0.99839431901415798</v>
      </c>
      <c r="K380">
        <v>-12.041201889359</v>
      </c>
      <c r="L380">
        <v>3956.1803497556102</v>
      </c>
      <c r="M380">
        <v>-3.04364331876398E-3</v>
      </c>
      <c r="N380">
        <v>0.997571527736834</v>
      </c>
      <c r="O380">
        <v>-12.162309395489901</v>
      </c>
      <c r="P380">
        <v>2737.4522914447698</v>
      </c>
      <c r="Q380">
        <v>-4.4429301776327404E-3</v>
      </c>
      <c r="R380">
        <v>0.99645506626915803</v>
      </c>
      <c r="T380" t="str">
        <f t="shared" si="20"/>
        <v/>
      </c>
      <c r="U380" t="str">
        <f t="shared" si="21"/>
        <v/>
      </c>
      <c r="V380" t="str">
        <f t="shared" si="22"/>
        <v/>
      </c>
      <c r="W380" t="str">
        <f t="shared" si="23"/>
        <v/>
      </c>
    </row>
    <row r="381" spans="1:23" x14ac:dyDescent="0.25">
      <c r="A381">
        <v>380</v>
      </c>
      <c r="B381" t="s">
        <v>480</v>
      </c>
      <c r="C381">
        <v>-12.151068104062601</v>
      </c>
      <c r="D381">
        <v>2738.4545489441598</v>
      </c>
      <c r="E381">
        <v>-4.43719911610275E-3</v>
      </c>
      <c r="F381">
        <v>0.99645963894959599</v>
      </c>
      <c r="G381">
        <v>-13.126314725852</v>
      </c>
      <c r="H381">
        <v>6522.6386082548897</v>
      </c>
      <c r="I381">
        <v>-2.0124240379099999E-3</v>
      </c>
      <c r="J381">
        <v>0.99839431901415798</v>
      </c>
      <c r="K381">
        <v>-12.041201889359</v>
      </c>
      <c r="L381">
        <v>3956.1803497556002</v>
      </c>
      <c r="M381">
        <v>-3.04364331876399E-3</v>
      </c>
      <c r="N381">
        <v>0.997571527736834</v>
      </c>
      <c r="O381">
        <v>-12.162309395489901</v>
      </c>
      <c r="P381">
        <v>2737.4522914447898</v>
      </c>
      <c r="Q381">
        <v>-4.4429301776327196E-3</v>
      </c>
      <c r="R381">
        <v>0.99645506626915803</v>
      </c>
      <c r="T381" t="str">
        <f t="shared" si="20"/>
        <v/>
      </c>
      <c r="U381" t="str">
        <f t="shared" si="21"/>
        <v/>
      </c>
      <c r="V381" t="str">
        <f t="shared" si="22"/>
        <v/>
      </c>
      <c r="W381" t="str">
        <f t="shared" si="23"/>
        <v/>
      </c>
    </row>
    <row r="382" spans="1:23" x14ac:dyDescent="0.25">
      <c r="A382">
        <v>381</v>
      </c>
      <c r="B382" t="s">
        <v>481</v>
      </c>
      <c r="C382">
        <v>-12.151068104062601</v>
      </c>
      <c r="D382">
        <v>2738.4545489441698</v>
      </c>
      <c r="E382">
        <v>-4.4371991161027396E-3</v>
      </c>
      <c r="F382">
        <v>0.99645963894959599</v>
      </c>
      <c r="G382">
        <v>-13.126314725852</v>
      </c>
      <c r="H382">
        <v>6522.6386082548297</v>
      </c>
      <c r="I382">
        <v>-2.0124240379100198E-3</v>
      </c>
      <c r="J382">
        <v>0.99839431901415798</v>
      </c>
      <c r="K382">
        <v>-12.041201889359</v>
      </c>
      <c r="L382">
        <v>3956.1803497556102</v>
      </c>
      <c r="M382">
        <v>-3.04364331876398E-3</v>
      </c>
      <c r="N382">
        <v>0.997571527736834</v>
      </c>
      <c r="O382">
        <v>-12.162309395489901</v>
      </c>
      <c r="P382">
        <v>2737.4522914447998</v>
      </c>
      <c r="Q382">
        <v>-4.4429301776327101E-3</v>
      </c>
      <c r="R382">
        <v>0.99645506626915803</v>
      </c>
      <c r="T382" t="str">
        <f t="shared" si="20"/>
        <v/>
      </c>
      <c r="U382" t="str">
        <f t="shared" si="21"/>
        <v/>
      </c>
      <c r="V382" t="str">
        <f t="shared" si="22"/>
        <v/>
      </c>
      <c r="W382" t="str">
        <f t="shared" si="23"/>
        <v/>
      </c>
    </row>
    <row r="383" spans="1:23" x14ac:dyDescent="0.25">
      <c r="A383">
        <v>382</v>
      </c>
      <c r="B383" t="s">
        <v>482</v>
      </c>
      <c r="C383">
        <v>-12.151068104062601</v>
      </c>
      <c r="D383">
        <v>2738.4545489441698</v>
      </c>
      <c r="E383">
        <v>-4.4371991161027396E-3</v>
      </c>
      <c r="F383">
        <v>0.99645963894959599</v>
      </c>
      <c r="G383">
        <v>-13.126314725852</v>
      </c>
      <c r="H383">
        <v>6522.6386082548497</v>
      </c>
      <c r="I383">
        <v>-2.0124240379100098E-3</v>
      </c>
      <c r="J383">
        <v>0.99839431901415798</v>
      </c>
      <c r="K383">
        <v>-12.041201889359</v>
      </c>
      <c r="L383">
        <v>3956.1803497556102</v>
      </c>
      <c r="M383">
        <v>-3.04364331876398E-3</v>
      </c>
      <c r="N383">
        <v>0.997571527736834</v>
      </c>
      <c r="O383">
        <v>-12.162309395489901</v>
      </c>
      <c r="P383">
        <v>2737.4522914447798</v>
      </c>
      <c r="Q383">
        <v>-4.44293017763273E-3</v>
      </c>
      <c r="R383">
        <v>0.99645506626915803</v>
      </c>
      <c r="T383" t="str">
        <f t="shared" si="20"/>
        <v/>
      </c>
      <c r="U383" t="str">
        <f t="shared" si="21"/>
        <v/>
      </c>
      <c r="V383" t="str">
        <f t="shared" si="22"/>
        <v/>
      </c>
      <c r="W383" t="str">
        <f t="shared" si="23"/>
        <v/>
      </c>
    </row>
    <row r="384" spans="1:23" x14ac:dyDescent="0.25">
      <c r="A384">
        <v>383</v>
      </c>
      <c r="B384" t="s">
        <v>483</v>
      </c>
      <c r="C384">
        <v>-12.151068104062601</v>
      </c>
      <c r="D384">
        <v>2738.4545489441398</v>
      </c>
      <c r="E384">
        <v>-4.4371991161027699E-3</v>
      </c>
      <c r="F384">
        <v>0.99645963894959599</v>
      </c>
      <c r="G384">
        <v>-13.126314725852</v>
      </c>
      <c r="H384">
        <v>6522.6386082548597</v>
      </c>
      <c r="I384">
        <v>-2.0124240379100098E-3</v>
      </c>
      <c r="J384">
        <v>0.99839431901415798</v>
      </c>
      <c r="K384">
        <v>-12.041201889359</v>
      </c>
      <c r="L384">
        <v>3956.1803497556102</v>
      </c>
      <c r="M384">
        <v>-3.04364331876398E-3</v>
      </c>
      <c r="N384">
        <v>0.997571527736834</v>
      </c>
      <c r="O384">
        <v>-12.162309395489901</v>
      </c>
      <c r="P384">
        <v>2737.4522914447898</v>
      </c>
      <c r="Q384">
        <v>-4.4429301776327196E-3</v>
      </c>
      <c r="R384">
        <v>0.99645506626915803</v>
      </c>
      <c r="T384" t="str">
        <f t="shared" si="20"/>
        <v/>
      </c>
      <c r="U384" t="str">
        <f t="shared" si="21"/>
        <v/>
      </c>
      <c r="V384" t="str">
        <f t="shared" si="22"/>
        <v/>
      </c>
      <c r="W384" t="str">
        <f t="shared" si="23"/>
        <v/>
      </c>
    </row>
    <row r="385" spans="1:23" x14ac:dyDescent="0.25">
      <c r="A385">
        <v>384</v>
      </c>
      <c r="B385" t="s">
        <v>484</v>
      </c>
      <c r="C385">
        <v>-12.151068104062601</v>
      </c>
      <c r="D385">
        <v>2738.4545489441598</v>
      </c>
      <c r="E385">
        <v>-4.4371991161027396E-3</v>
      </c>
      <c r="F385">
        <v>0.99645963894959599</v>
      </c>
      <c r="G385">
        <v>-13.126314725852</v>
      </c>
      <c r="H385">
        <v>6522.6386082548497</v>
      </c>
      <c r="I385">
        <v>-2.0124240379100098E-3</v>
      </c>
      <c r="J385">
        <v>0.99839431901415798</v>
      </c>
      <c r="K385">
        <v>-12.041201889359</v>
      </c>
      <c r="L385">
        <v>3956.1803497556102</v>
      </c>
      <c r="M385">
        <v>-3.04364331876398E-3</v>
      </c>
      <c r="N385">
        <v>0.997571527736834</v>
      </c>
      <c r="O385">
        <v>-12.162309395489901</v>
      </c>
      <c r="P385">
        <v>2737.4522914447798</v>
      </c>
      <c r="Q385">
        <v>-4.44293017763273E-3</v>
      </c>
      <c r="R385">
        <v>0.99645506626915803</v>
      </c>
      <c r="T385" t="str">
        <f t="shared" si="20"/>
        <v/>
      </c>
      <c r="U385" t="str">
        <f t="shared" si="21"/>
        <v/>
      </c>
      <c r="V385" t="str">
        <f t="shared" si="22"/>
        <v/>
      </c>
      <c r="W385" t="str">
        <f t="shared" si="23"/>
        <v/>
      </c>
    </row>
    <row r="386" spans="1:23" x14ac:dyDescent="0.25">
      <c r="A386">
        <v>385</v>
      </c>
      <c r="B386" t="s">
        <v>485</v>
      </c>
      <c r="C386">
        <v>-12.151068104062601</v>
      </c>
      <c r="D386">
        <v>2738.4545489441498</v>
      </c>
      <c r="E386">
        <v>-4.4371991161027604E-3</v>
      </c>
      <c r="F386">
        <v>0.99645963894959599</v>
      </c>
      <c r="G386">
        <v>-13.126314725852</v>
      </c>
      <c r="H386">
        <v>6522.6386082548897</v>
      </c>
      <c r="I386">
        <v>-2.0124240379099999E-3</v>
      </c>
      <c r="J386">
        <v>0.99839431901415798</v>
      </c>
      <c r="K386">
        <v>-12.041201889359</v>
      </c>
      <c r="L386">
        <v>3956.1803497556102</v>
      </c>
      <c r="M386">
        <v>-3.04364331876398E-3</v>
      </c>
      <c r="N386">
        <v>0.997571527736834</v>
      </c>
      <c r="O386">
        <v>-12.162309395489901</v>
      </c>
      <c r="P386">
        <v>2737.4522914447798</v>
      </c>
      <c r="Q386">
        <v>-4.44293017763273E-3</v>
      </c>
      <c r="R386">
        <v>0.99645506626915803</v>
      </c>
      <c r="T386" t="str">
        <f t="shared" si="20"/>
        <v/>
      </c>
      <c r="U386" t="str">
        <f t="shared" si="21"/>
        <v/>
      </c>
      <c r="V386" t="str">
        <f t="shared" si="22"/>
        <v/>
      </c>
      <c r="W386" t="str">
        <f t="shared" si="23"/>
        <v/>
      </c>
    </row>
    <row r="387" spans="1:23" x14ac:dyDescent="0.25">
      <c r="A387">
        <v>386</v>
      </c>
      <c r="B387" t="s">
        <v>486</v>
      </c>
      <c r="C387">
        <v>-12.151068104062601</v>
      </c>
      <c r="D387">
        <v>2738.4545489441698</v>
      </c>
      <c r="E387">
        <v>-4.4371991161027396E-3</v>
      </c>
      <c r="F387">
        <v>0.99645963894959599</v>
      </c>
      <c r="G387">
        <v>-13.126314725852</v>
      </c>
      <c r="H387">
        <v>6522.6386082548697</v>
      </c>
      <c r="I387">
        <v>-2.0124240379099999E-3</v>
      </c>
      <c r="J387">
        <v>0.99839431901415798</v>
      </c>
      <c r="K387">
        <v>-12.041201889359</v>
      </c>
      <c r="L387">
        <v>3956.1803497556102</v>
      </c>
      <c r="M387">
        <v>-3.04364331876398E-3</v>
      </c>
      <c r="N387">
        <v>0.997571527736834</v>
      </c>
      <c r="O387">
        <v>-12.162309395489901</v>
      </c>
      <c r="P387">
        <v>2737.4522914447798</v>
      </c>
      <c r="Q387">
        <v>-4.44293017763273E-3</v>
      </c>
      <c r="R387">
        <v>0.99645506626915803</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-12.151068104062601</v>
      </c>
      <c r="D388">
        <v>2738.4545489441598</v>
      </c>
      <c r="E388">
        <v>-4.43719911610275E-3</v>
      </c>
      <c r="F388">
        <v>0.99645963894959599</v>
      </c>
      <c r="G388">
        <v>-13.126314725852</v>
      </c>
      <c r="H388">
        <v>6522.6386082548697</v>
      </c>
      <c r="I388">
        <v>-2.0124240379100098E-3</v>
      </c>
      <c r="J388">
        <v>0.99839431901415798</v>
      </c>
      <c r="K388">
        <v>-12.041201889359</v>
      </c>
      <c r="L388">
        <v>3956.1803497556102</v>
      </c>
      <c r="M388">
        <v>-3.04364331876398E-3</v>
      </c>
      <c r="N388">
        <v>0.997571527736834</v>
      </c>
      <c r="O388">
        <v>-12.162309395489901</v>
      </c>
      <c r="P388">
        <v>2737.4522914447998</v>
      </c>
      <c r="Q388">
        <v>-4.4429301776327101E-3</v>
      </c>
      <c r="R388">
        <v>0.99645506626915803</v>
      </c>
      <c r="T388" t="str">
        <f t="shared" si="24"/>
        <v/>
      </c>
      <c r="U388" t="str">
        <f t="shared" si="25"/>
        <v/>
      </c>
      <c r="V388" t="str">
        <f t="shared" si="26"/>
        <v/>
      </c>
      <c r="W388" t="str">
        <f t="shared" si="27"/>
        <v/>
      </c>
    </row>
    <row r="389" spans="1:23" x14ac:dyDescent="0.25">
      <c r="A389">
        <v>388</v>
      </c>
      <c r="B389" t="s">
        <v>488</v>
      </c>
      <c r="C389">
        <v>5.3822589151982996</v>
      </c>
      <c r="D389">
        <v>1.4372839755957501</v>
      </c>
      <c r="E389">
        <v>3.7447428668140299</v>
      </c>
      <c r="F389">
        <v>1.80578622495066E-4</v>
      </c>
      <c r="G389">
        <v>24.005822292949802</v>
      </c>
      <c r="H389">
        <v>6522.63860523519</v>
      </c>
      <c r="I389">
        <v>3.6803851548179202E-3</v>
      </c>
      <c r="J389">
        <v>0.99706348413646395</v>
      </c>
      <c r="K389">
        <v>-12.041201889359</v>
      </c>
      <c r="L389">
        <v>3956.1803497556102</v>
      </c>
      <c r="M389">
        <v>-3.04364331876398E-3</v>
      </c>
      <c r="N389">
        <v>0.997571527736834</v>
      </c>
      <c r="O389">
        <v>5.3702025035677003</v>
      </c>
      <c r="P389">
        <v>1.43549529007309</v>
      </c>
      <c r="Q389">
        <v>3.7410101870095702</v>
      </c>
      <c r="R389">
        <v>1.8328209092605501E-4</v>
      </c>
      <c r="T389" t="str">
        <f t="shared" si="24"/>
        <v>***</v>
      </c>
      <c r="U389" t="str">
        <f t="shared" si="25"/>
        <v/>
      </c>
      <c r="V389" t="str">
        <f t="shared" si="26"/>
        <v/>
      </c>
      <c r="W389" t="str">
        <f t="shared" si="27"/>
        <v>***</v>
      </c>
    </row>
    <row r="390" spans="1:23" x14ac:dyDescent="0.25">
      <c r="A390">
        <v>389</v>
      </c>
      <c r="B390" t="s">
        <v>489</v>
      </c>
      <c r="C390">
        <v>-12.324633198747399</v>
      </c>
      <c r="D390">
        <v>3956.1803454477499</v>
      </c>
      <c r="E390">
        <v>-3.1152859886503701E-3</v>
      </c>
      <c r="F390">
        <v>0.99751436542768801</v>
      </c>
      <c r="G390" t="s">
        <v>168</v>
      </c>
      <c r="H390" t="s">
        <v>168</v>
      </c>
      <c r="I390" t="s">
        <v>168</v>
      </c>
      <c r="J390" t="s">
        <v>168</v>
      </c>
      <c r="K390">
        <v>-12.041201889359</v>
      </c>
      <c r="L390">
        <v>3956.1803497556002</v>
      </c>
      <c r="M390">
        <v>-3.04364331876399E-3</v>
      </c>
      <c r="N390">
        <v>0.997571527736834</v>
      </c>
      <c r="O390">
        <v>-12.3360885617021</v>
      </c>
      <c r="P390">
        <v>3956.18034322627</v>
      </c>
      <c r="Q390">
        <v>-3.1181815517646498E-3</v>
      </c>
      <c r="R390">
        <v>0.99751205511380503</v>
      </c>
      <c r="T390" t="str">
        <f t="shared" si="24"/>
        <v/>
      </c>
      <c r="U390" t="str">
        <f t="shared" si="25"/>
        <v/>
      </c>
      <c r="V390" t="str">
        <f t="shared" si="26"/>
        <v/>
      </c>
      <c r="W390" t="str">
        <f t="shared" si="27"/>
        <v/>
      </c>
    </row>
    <row r="391" spans="1:23" x14ac:dyDescent="0.25">
      <c r="A391">
        <v>390</v>
      </c>
      <c r="B391" t="s">
        <v>490</v>
      </c>
      <c r="C391">
        <v>-12.324633198747399</v>
      </c>
      <c r="D391">
        <v>3956.1803454477599</v>
      </c>
      <c r="E391">
        <v>-3.1152859886503701E-3</v>
      </c>
      <c r="F391">
        <v>0.99751436542768801</v>
      </c>
      <c r="G391" t="s">
        <v>168</v>
      </c>
      <c r="H391" t="s">
        <v>168</v>
      </c>
      <c r="I391" t="s">
        <v>168</v>
      </c>
      <c r="J391" t="s">
        <v>168</v>
      </c>
      <c r="K391">
        <v>-12.041201889359</v>
      </c>
      <c r="L391">
        <v>3956.1803497555902</v>
      </c>
      <c r="M391">
        <v>-3.04364331876399E-3</v>
      </c>
      <c r="N391">
        <v>0.997571527736834</v>
      </c>
      <c r="O391">
        <v>-12.3360885617021</v>
      </c>
      <c r="P391">
        <v>3956.18034322628</v>
      </c>
      <c r="Q391">
        <v>-3.1181815517646498E-3</v>
      </c>
      <c r="R391">
        <v>0.99751205511380503</v>
      </c>
      <c r="T391" t="str">
        <f t="shared" si="24"/>
        <v/>
      </c>
      <c r="U391" t="str">
        <f t="shared" si="25"/>
        <v/>
      </c>
      <c r="V391" t="str">
        <f t="shared" si="26"/>
        <v/>
      </c>
      <c r="W391" t="str">
        <f t="shared" si="27"/>
        <v/>
      </c>
    </row>
    <row r="392" spans="1:23" x14ac:dyDescent="0.25">
      <c r="A392">
        <v>391</v>
      </c>
      <c r="B392" t="s">
        <v>491</v>
      </c>
      <c r="C392">
        <v>-12.324633198747399</v>
      </c>
      <c r="D392">
        <v>3956.1803454477599</v>
      </c>
      <c r="E392">
        <v>-3.1152859886503701E-3</v>
      </c>
      <c r="F392">
        <v>0.99751436542768801</v>
      </c>
      <c r="G392" t="s">
        <v>168</v>
      </c>
      <c r="H392" t="s">
        <v>168</v>
      </c>
      <c r="I392" t="s">
        <v>168</v>
      </c>
      <c r="J392" t="s">
        <v>168</v>
      </c>
      <c r="K392">
        <v>-12.041201889359</v>
      </c>
      <c r="L392">
        <v>3956.1803497556102</v>
      </c>
      <c r="M392">
        <v>-3.04364331876398E-3</v>
      </c>
      <c r="N392">
        <v>0.997571527736834</v>
      </c>
      <c r="O392">
        <v>-12.3360885617021</v>
      </c>
      <c r="P392">
        <v>3956.18034322627</v>
      </c>
      <c r="Q392">
        <v>-3.1181815517646598E-3</v>
      </c>
      <c r="R392">
        <v>0.99751205511380503</v>
      </c>
      <c r="T392" t="str">
        <f t="shared" si="24"/>
        <v/>
      </c>
      <c r="U392" t="str">
        <f t="shared" si="25"/>
        <v/>
      </c>
      <c r="V392" t="str">
        <f t="shared" si="26"/>
        <v/>
      </c>
      <c r="W392" t="str">
        <f t="shared" si="27"/>
        <v/>
      </c>
    </row>
    <row r="393" spans="1:23" x14ac:dyDescent="0.25">
      <c r="A393">
        <v>392</v>
      </c>
      <c r="B393" t="s">
        <v>492</v>
      </c>
      <c r="C393">
        <v>-12.324633198747399</v>
      </c>
      <c r="D393">
        <v>3956.1803454477399</v>
      </c>
      <c r="E393">
        <v>-3.1152859886503801E-3</v>
      </c>
      <c r="F393">
        <v>0.99751436542768801</v>
      </c>
      <c r="G393" t="s">
        <v>168</v>
      </c>
      <c r="H393" t="s">
        <v>168</v>
      </c>
      <c r="I393" t="s">
        <v>168</v>
      </c>
      <c r="J393" t="s">
        <v>168</v>
      </c>
      <c r="K393">
        <v>-12.041201889359</v>
      </c>
      <c r="L393">
        <v>3956.1803497556102</v>
      </c>
      <c r="M393">
        <v>-3.04364331876398E-3</v>
      </c>
      <c r="N393">
        <v>0.997571527736834</v>
      </c>
      <c r="O393">
        <v>-12.3360885617021</v>
      </c>
      <c r="P393">
        <v>3956.18034322628</v>
      </c>
      <c r="Q393">
        <v>-3.1181815517646498E-3</v>
      </c>
      <c r="R393">
        <v>0.99751205511380503</v>
      </c>
      <c r="T393" t="str">
        <f t="shared" si="24"/>
        <v/>
      </c>
      <c r="U393" t="str">
        <f t="shared" si="25"/>
        <v/>
      </c>
      <c r="V393" t="str">
        <f t="shared" si="26"/>
        <v/>
      </c>
      <c r="W393" t="str">
        <f t="shared" si="27"/>
        <v/>
      </c>
    </row>
    <row r="394" spans="1:23" x14ac:dyDescent="0.25">
      <c r="A394">
        <v>393</v>
      </c>
      <c r="B394" t="s">
        <v>493</v>
      </c>
      <c r="C394">
        <v>-12.324633198747399</v>
      </c>
      <c r="D394">
        <v>3956.1803454477599</v>
      </c>
      <c r="E394">
        <v>-3.1152859886503601E-3</v>
      </c>
      <c r="F394">
        <v>0.99751436542768801</v>
      </c>
      <c r="G394" t="s">
        <v>168</v>
      </c>
      <c r="H394" t="s">
        <v>168</v>
      </c>
      <c r="I394" t="s">
        <v>168</v>
      </c>
      <c r="J394" t="s">
        <v>168</v>
      </c>
      <c r="K394">
        <v>-12.041201889359</v>
      </c>
      <c r="L394">
        <v>3956.1803497556102</v>
      </c>
      <c r="M394">
        <v>-3.04364331876398E-3</v>
      </c>
      <c r="N394">
        <v>0.997571527736834</v>
      </c>
      <c r="O394">
        <v>-12.3360885617021</v>
      </c>
      <c r="P394">
        <v>3956.18034322626</v>
      </c>
      <c r="Q394">
        <v>-3.1181815517646598E-3</v>
      </c>
      <c r="R394">
        <v>0.99751205511380503</v>
      </c>
      <c r="T394" t="str">
        <f t="shared" si="24"/>
        <v/>
      </c>
      <c r="U394" t="str">
        <f t="shared" si="25"/>
        <v/>
      </c>
      <c r="V394" t="str">
        <f t="shared" si="26"/>
        <v/>
      </c>
      <c r="W394" t="str">
        <f t="shared" si="27"/>
        <v/>
      </c>
    </row>
    <row r="395" spans="1:23" x14ac:dyDescent="0.25">
      <c r="A395">
        <v>394</v>
      </c>
      <c r="B395" t="s">
        <v>494</v>
      </c>
      <c r="C395">
        <v>-12.324633198747399</v>
      </c>
      <c r="D395">
        <v>3956.1803454477599</v>
      </c>
      <c r="E395">
        <v>-3.1152859886503701E-3</v>
      </c>
      <c r="F395">
        <v>0.99751436542768801</v>
      </c>
      <c r="G395" t="s">
        <v>168</v>
      </c>
      <c r="H395" t="s">
        <v>168</v>
      </c>
      <c r="I395" t="s">
        <v>168</v>
      </c>
      <c r="J395" t="s">
        <v>168</v>
      </c>
      <c r="K395">
        <v>-12.041201889359</v>
      </c>
      <c r="L395">
        <v>3956.1803497556102</v>
      </c>
      <c r="M395">
        <v>-3.04364331876398E-3</v>
      </c>
      <c r="N395">
        <v>0.997571527736834</v>
      </c>
      <c r="O395">
        <v>-12.3360885617021</v>
      </c>
      <c r="P395">
        <v>3956.18034322626</v>
      </c>
      <c r="Q395">
        <v>-3.1181815517646598E-3</v>
      </c>
      <c r="R395">
        <v>0.99751205511380503</v>
      </c>
      <c r="T395" t="str">
        <f t="shared" si="24"/>
        <v/>
      </c>
      <c r="U395" t="str">
        <f t="shared" si="25"/>
        <v/>
      </c>
      <c r="V395" t="str">
        <f t="shared" si="26"/>
        <v/>
      </c>
      <c r="W395" t="str">
        <f t="shared" si="27"/>
        <v/>
      </c>
    </row>
    <row r="396" spans="1:23" x14ac:dyDescent="0.25">
      <c r="A396">
        <v>395</v>
      </c>
      <c r="B396" t="s">
        <v>495</v>
      </c>
      <c r="C396">
        <v>-12.324633198747399</v>
      </c>
      <c r="D396">
        <v>3956.1803454477499</v>
      </c>
      <c r="E396">
        <v>-3.1152859886503701E-3</v>
      </c>
      <c r="F396">
        <v>0.99751436542768801</v>
      </c>
      <c r="G396" t="s">
        <v>168</v>
      </c>
      <c r="H396" t="s">
        <v>168</v>
      </c>
      <c r="I396" t="s">
        <v>168</v>
      </c>
      <c r="J396" t="s">
        <v>168</v>
      </c>
      <c r="K396">
        <v>-12.041201889359</v>
      </c>
      <c r="L396">
        <v>3956.1803497556102</v>
      </c>
      <c r="M396">
        <v>-3.04364331876398E-3</v>
      </c>
      <c r="N396">
        <v>0.997571527736834</v>
      </c>
      <c r="O396">
        <v>-12.3360885617021</v>
      </c>
      <c r="P396">
        <v>3956.18034322626</v>
      </c>
      <c r="Q396">
        <v>-3.1181815517646598E-3</v>
      </c>
      <c r="R396">
        <v>0.99751205511380503</v>
      </c>
      <c r="T396" t="str">
        <f t="shared" si="24"/>
        <v/>
      </c>
      <c r="U396" t="str">
        <f t="shared" si="25"/>
        <v/>
      </c>
      <c r="V396" t="str">
        <f t="shared" si="26"/>
        <v/>
      </c>
      <c r="W396" t="str">
        <f t="shared" si="27"/>
        <v/>
      </c>
    </row>
    <row r="397" spans="1:23" x14ac:dyDescent="0.25">
      <c r="A397">
        <v>396</v>
      </c>
      <c r="B397" t="s">
        <v>496</v>
      </c>
      <c r="C397">
        <v>-12.324633198747399</v>
      </c>
      <c r="D397">
        <v>3956.1803454477499</v>
      </c>
      <c r="E397">
        <v>-3.1152859886503701E-3</v>
      </c>
      <c r="F397">
        <v>0.99751436542768801</v>
      </c>
      <c r="G397" t="s">
        <v>168</v>
      </c>
      <c r="H397" t="s">
        <v>168</v>
      </c>
      <c r="I397" t="s">
        <v>168</v>
      </c>
      <c r="J397" t="s">
        <v>168</v>
      </c>
      <c r="K397">
        <v>-12.041201889359</v>
      </c>
      <c r="L397">
        <v>3956.1803497556002</v>
      </c>
      <c r="M397">
        <v>-3.04364331876399E-3</v>
      </c>
      <c r="N397">
        <v>0.997571527736834</v>
      </c>
      <c r="O397">
        <v>-12.3360885617021</v>
      </c>
      <c r="P397">
        <v>3956.18034322627</v>
      </c>
      <c r="Q397">
        <v>-3.1181815517646598E-3</v>
      </c>
      <c r="R397">
        <v>0.99751205511380503</v>
      </c>
      <c r="T397" t="str">
        <f t="shared" si="24"/>
        <v/>
      </c>
      <c r="U397" t="str">
        <f t="shared" si="25"/>
        <v/>
      </c>
      <c r="V397" t="str">
        <f t="shared" si="26"/>
        <v/>
      </c>
      <c r="W397" t="str">
        <f t="shared" si="27"/>
        <v/>
      </c>
    </row>
    <row r="398" spans="1:23" x14ac:dyDescent="0.25">
      <c r="A398">
        <v>397</v>
      </c>
      <c r="B398" t="s">
        <v>497</v>
      </c>
      <c r="C398">
        <v>-12.324633198747399</v>
      </c>
      <c r="D398">
        <v>3956.1803454477599</v>
      </c>
      <c r="E398">
        <v>-3.1152859886503701E-3</v>
      </c>
      <c r="F398">
        <v>0.99751436542768801</v>
      </c>
      <c r="G398" t="s">
        <v>168</v>
      </c>
      <c r="H398" t="s">
        <v>168</v>
      </c>
      <c r="I398" t="s">
        <v>168</v>
      </c>
      <c r="J398" t="s">
        <v>168</v>
      </c>
      <c r="K398">
        <v>-12.041201889359</v>
      </c>
      <c r="L398">
        <v>3956.1803497556102</v>
      </c>
      <c r="M398">
        <v>-3.04364331876398E-3</v>
      </c>
      <c r="N398">
        <v>0.997571527736834</v>
      </c>
      <c r="O398">
        <v>-12.3360885617021</v>
      </c>
      <c r="P398">
        <v>3956.18034322628</v>
      </c>
      <c r="Q398">
        <v>-3.1181815517646498E-3</v>
      </c>
      <c r="R398">
        <v>0.99751205511380503</v>
      </c>
      <c r="T398" t="str">
        <f t="shared" si="24"/>
        <v/>
      </c>
      <c r="U398" t="str">
        <f t="shared" si="25"/>
        <v/>
      </c>
      <c r="V398" t="str">
        <f t="shared" si="26"/>
        <v/>
      </c>
      <c r="W398" t="str">
        <f t="shared" si="27"/>
        <v/>
      </c>
    </row>
    <row r="399" spans="1:23" x14ac:dyDescent="0.25">
      <c r="A399">
        <v>398</v>
      </c>
      <c r="B399" t="s">
        <v>498</v>
      </c>
      <c r="C399">
        <v>22.807503773770801</v>
      </c>
      <c r="D399">
        <v>3956.18034505183</v>
      </c>
      <c r="E399">
        <v>5.7650313647347098E-3</v>
      </c>
      <c r="F399">
        <v>0.99540019596107898</v>
      </c>
      <c r="G399" t="s">
        <v>168</v>
      </c>
      <c r="H399" t="s">
        <v>168</v>
      </c>
      <c r="I399" t="s">
        <v>168</v>
      </c>
      <c r="J399" t="s">
        <v>168</v>
      </c>
      <c r="K399">
        <v>23.090935083204101</v>
      </c>
      <c r="L399">
        <v>3956.1803494487899</v>
      </c>
      <c r="M399">
        <v>5.8366740248384603E-3</v>
      </c>
      <c r="N399">
        <v>0.99534303435044902</v>
      </c>
      <c r="O399">
        <v>22.796048410839902</v>
      </c>
      <c r="P399">
        <v>3956.1803428776798</v>
      </c>
      <c r="Q399">
        <v>5.7621358065437197E-3</v>
      </c>
      <c r="R399">
        <v>0.99540250624388205</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611</v>
      </c>
      <c r="C1" t="s">
        <v>607</v>
      </c>
      <c r="D1" t="s">
        <v>608</v>
      </c>
      <c r="E1" t="s">
        <v>609</v>
      </c>
      <c r="F1" t="s">
        <v>610</v>
      </c>
      <c r="G1" t="s">
        <v>612</v>
      </c>
      <c r="H1" t="s">
        <v>613</v>
      </c>
      <c r="I1" t="s">
        <v>614</v>
      </c>
      <c r="J1" t="s">
        <v>615</v>
      </c>
      <c r="K1" t="s">
        <v>616</v>
      </c>
      <c r="L1" t="s">
        <v>617</v>
      </c>
      <c r="M1" t="s">
        <v>618</v>
      </c>
      <c r="N1" t="s">
        <v>619</v>
      </c>
      <c r="O1" t="s">
        <v>620</v>
      </c>
      <c r="P1" t="s">
        <v>621</v>
      </c>
      <c r="Q1" t="s">
        <v>622</v>
      </c>
      <c r="R1" t="s">
        <v>623</v>
      </c>
    </row>
    <row r="2" spans="1:23" x14ac:dyDescent="0.25">
      <c r="A2">
        <v>1</v>
      </c>
      <c r="B2" t="s">
        <v>170</v>
      </c>
      <c r="C2">
        <v>-1.80092524920348</v>
      </c>
      <c r="D2">
        <v>0.21586676610920899</v>
      </c>
      <c r="E2">
        <v>-8.3427629072479501</v>
      </c>
      <c r="F2" s="1">
        <v>7.2574582491084099E-17</v>
      </c>
      <c r="G2">
        <v>-2.2697292793001398</v>
      </c>
      <c r="H2">
        <v>0.31553652930875298</v>
      </c>
      <c r="I2">
        <v>-7.1932377663924996</v>
      </c>
      <c r="J2" s="1">
        <v>6.3272615015019898E-13</v>
      </c>
      <c r="K2">
        <v>-1.19742122037984</v>
      </c>
      <c r="L2">
        <v>0.29709135688928801</v>
      </c>
      <c r="M2">
        <v>-4.0304815088446304</v>
      </c>
      <c r="N2" s="1">
        <v>5.5662708014189598E-5</v>
      </c>
      <c r="O2">
        <v>-1.81941701399429</v>
      </c>
      <c r="P2">
        <v>0.21467018784747899</v>
      </c>
      <c r="Q2">
        <v>-8.4754060740235193</v>
      </c>
      <c r="R2" s="1">
        <v>2.34260955546447E-17</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-2.4933148990079101E-2</v>
      </c>
      <c r="D3">
        <v>8.3251106567756E-2</v>
      </c>
      <c r="E3">
        <v>-0.29949330426961501</v>
      </c>
      <c r="F3">
        <v>0.76456368013778997</v>
      </c>
      <c r="G3">
        <v>9.2359578128121594E-2</v>
      </c>
      <c r="H3">
        <v>0.1038647343351</v>
      </c>
      <c r="I3">
        <v>0.88922942632424695</v>
      </c>
      <c r="J3">
        <v>0.373879791184137</v>
      </c>
      <c r="K3">
        <v>-0.22776262329269001</v>
      </c>
      <c r="L3">
        <v>0.14596631161568499</v>
      </c>
      <c r="M3">
        <v>-1.5603780130607601</v>
      </c>
      <c r="N3">
        <v>0.11867057752399</v>
      </c>
      <c r="O3">
        <v>-2.5474594632901099E-2</v>
      </c>
      <c r="P3">
        <v>8.3014474409876401E-2</v>
      </c>
      <c r="Q3">
        <v>-0.30686931181570298</v>
      </c>
      <c r="R3">
        <v>0.75894284842040804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-6.0558789347049301E-2</v>
      </c>
      <c r="D4">
        <v>3.6056614244590598E-2</v>
      </c>
      <c r="E4">
        <v>-1.67954730680612</v>
      </c>
      <c r="F4">
        <v>9.3045427268103095E-2</v>
      </c>
      <c r="G4">
        <v>-8.8397435035125399E-2</v>
      </c>
      <c r="H4">
        <v>5.7533214163098603E-2</v>
      </c>
      <c r="I4">
        <v>-1.5364591796406699</v>
      </c>
      <c r="J4">
        <v>0.124425801988582</v>
      </c>
      <c r="K4">
        <v>-2.8188632973858201E-2</v>
      </c>
      <c r="L4">
        <v>4.7266760955845998E-2</v>
      </c>
      <c r="M4">
        <v>-0.59637327381477401</v>
      </c>
      <c r="N4">
        <v>0.55092589065765996</v>
      </c>
      <c r="O4">
        <v>-6.3453592676012305E-2</v>
      </c>
      <c r="P4">
        <v>3.5945518464377997E-2</v>
      </c>
      <c r="Q4">
        <v>-1.7652713157801501</v>
      </c>
      <c r="R4">
        <v>7.7518177915186504E-2</v>
      </c>
      <c r="T4" t="str">
        <f t="shared" si="0"/>
        <v>^</v>
      </c>
      <c r="U4" t="str">
        <f t="shared" si="1"/>
        <v/>
      </c>
      <c r="V4" t="str">
        <f t="shared" si="2"/>
        <v/>
      </c>
      <c r="W4" t="str">
        <f t="shared" si="3"/>
        <v>^</v>
      </c>
    </row>
    <row r="5" spans="1:23" x14ac:dyDescent="0.25">
      <c r="A5">
        <v>4</v>
      </c>
      <c r="B5" t="s">
        <v>12</v>
      </c>
      <c r="C5">
        <v>-5.4655368830187498E-2</v>
      </c>
      <c r="D5">
        <v>4.2865441289338703E-2</v>
      </c>
      <c r="E5">
        <v>-1.2750450522897401</v>
      </c>
      <c r="F5">
        <v>0.202293296258719</v>
      </c>
      <c r="G5">
        <v>-0.14262251217593899</v>
      </c>
      <c r="H5">
        <v>6.1296197632768903E-2</v>
      </c>
      <c r="I5">
        <v>-2.3267758471806701</v>
      </c>
      <c r="J5">
        <v>1.9977198551341301E-2</v>
      </c>
      <c r="K5">
        <v>3.8926240719769398E-2</v>
      </c>
      <c r="L5">
        <v>6.0986446711803803E-2</v>
      </c>
      <c r="M5">
        <v>0.63827690935526005</v>
      </c>
      <c r="N5">
        <v>0.52329344022937097</v>
      </c>
      <c r="O5">
        <v>-5.8684238382305402E-2</v>
      </c>
      <c r="P5">
        <v>4.2637903568748997E-2</v>
      </c>
      <c r="Q5">
        <v>-1.3763396759806299</v>
      </c>
      <c r="R5">
        <v>0.16871649470695499</v>
      </c>
      <c r="T5" t="str">
        <f t="shared" si="0"/>
        <v/>
      </c>
      <c r="U5" t="str">
        <f t="shared" si="1"/>
        <v>*</v>
      </c>
      <c r="V5" t="str">
        <f t="shared" si="2"/>
        <v/>
      </c>
      <c r="W5" t="str">
        <f t="shared" si="3"/>
        <v/>
      </c>
    </row>
    <row r="6" spans="1:23" x14ac:dyDescent="0.25">
      <c r="A6">
        <v>5</v>
      </c>
      <c r="B6" t="s">
        <v>123</v>
      </c>
      <c r="C6">
        <v>0.100485109676413</v>
      </c>
      <c r="D6">
        <v>3.5283084872648203E-2</v>
      </c>
      <c r="E6">
        <v>2.8479683689537398</v>
      </c>
      <c r="F6">
        <v>4.3999297465782397E-3</v>
      </c>
      <c r="G6" t="s">
        <v>168</v>
      </c>
      <c r="H6" t="s">
        <v>168</v>
      </c>
      <c r="I6" t="s">
        <v>168</v>
      </c>
      <c r="J6" t="s">
        <v>168</v>
      </c>
      <c r="K6" t="s">
        <v>168</v>
      </c>
      <c r="L6" t="s">
        <v>168</v>
      </c>
      <c r="M6" t="s">
        <v>168</v>
      </c>
      <c r="N6" t="s">
        <v>168</v>
      </c>
      <c r="O6">
        <v>9.5278610776307296E-2</v>
      </c>
      <c r="P6">
        <v>3.3842020307074699E-2</v>
      </c>
      <c r="Q6">
        <v>2.81539370025108</v>
      </c>
      <c r="R6">
        <v>4.8717510906815904E-3</v>
      </c>
      <c r="T6" t="str">
        <f t="shared" si="0"/>
        <v>**</v>
      </c>
      <c r="U6" t="str">
        <f t="shared" si="1"/>
        <v/>
      </c>
      <c r="V6" t="str">
        <f t="shared" si="2"/>
        <v/>
      </c>
      <c r="W6" t="str">
        <f t="shared" si="3"/>
        <v>**</v>
      </c>
    </row>
    <row r="7" spans="1:23" x14ac:dyDescent="0.25">
      <c r="A7">
        <v>6</v>
      </c>
      <c r="B7" t="s">
        <v>25</v>
      </c>
      <c r="C7">
        <v>8.9297922625724502E-2</v>
      </c>
      <c r="D7">
        <v>4.6915953871380298E-2</v>
      </c>
      <c r="E7">
        <v>1.90335941736438</v>
      </c>
      <c r="F7">
        <v>5.6993662640333502E-2</v>
      </c>
      <c r="G7">
        <v>7.00035746015608E-2</v>
      </c>
      <c r="H7">
        <v>6.2488811792690301E-2</v>
      </c>
      <c r="I7">
        <v>1.12025773243699</v>
      </c>
      <c r="J7">
        <v>0.26260394827599498</v>
      </c>
      <c r="K7">
        <v>0.101673018262324</v>
      </c>
      <c r="L7">
        <v>7.5031757572065302E-2</v>
      </c>
      <c r="M7">
        <v>1.35506646188677</v>
      </c>
      <c r="N7">
        <v>0.17539638290706999</v>
      </c>
      <c r="O7">
        <v>7.9362671284671296E-2</v>
      </c>
      <c r="P7">
        <v>4.65818308786973E-2</v>
      </c>
      <c r="Q7">
        <v>1.70372589027979</v>
      </c>
      <c r="R7">
        <v>8.8432308908792306E-2</v>
      </c>
      <c r="T7" t="str">
        <f t="shared" si="0"/>
        <v>^</v>
      </c>
      <c r="U7" t="str">
        <f t="shared" si="1"/>
        <v/>
      </c>
      <c r="V7" t="str">
        <f t="shared" si="2"/>
        <v/>
      </c>
      <c r="W7" t="str">
        <f t="shared" si="3"/>
        <v>^</v>
      </c>
    </row>
    <row r="8" spans="1:23" x14ac:dyDescent="0.25">
      <c r="A8">
        <v>7</v>
      </c>
      <c r="B8" t="s">
        <v>26</v>
      </c>
      <c r="C8">
        <v>-0.105829224826618</v>
      </c>
      <c r="D8">
        <v>7.4076494612759197E-2</v>
      </c>
      <c r="E8">
        <v>-1.4286478508445699</v>
      </c>
      <c r="F8">
        <v>0.153105473500319</v>
      </c>
      <c r="G8">
        <v>-0.23356099840894601</v>
      </c>
      <c r="H8">
        <v>9.8828614663163297E-2</v>
      </c>
      <c r="I8">
        <v>-2.3632932547419601</v>
      </c>
      <c r="J8">
        <v>1.8113330081931101E-2</v>
      </c>
      <c r="K8">
        <v>5.6273628391780801E-2</v>
      </c>
      <c r="L8">
        <v>0.117396041527496</v>
      </c>
      <c r="M8">
        <v>0.47934860204465102</v>
      </c>
      <c r="N8">
        <v>0.631690651743957</v>
      </c>
      <c r="O8">
        <v>-0.119695582876989</v>
      </c>
      <c r="P8">
        <v>7.3566258806196203E-2</v>
      </c>
      <c r="Q8">
        <v>-1.6270445829292</v>
      </c>
      <c r="R8">
        <v>0.103727629400195</v>
      </c>
      <c r="T8" t="str">
        <f t="shared" si="0"/>
        <v/>
      </c>
      <c r="U8" t="str">
        <f t="shared" si="1"/>
        <v>*</v>
      </c>
      <c r="V8" t="str">
        <f t="shared" si="2"/>
        <v/>
      </c>
      <c r="W8" t="str">
        <f t="shared" si="3"/>
        <v/>
      </c>
    </row>
    <row r="9" spans="1:23" x14ac:dyDescent="0.25">
      <c r="A9">
        <v>8</v>
      </c>
      <c r="B9" t="s">
        <v>30</v>
      </c>
      <c r="C9">
        <v>0.33095354122598297</v>
      </c>
      <c r="D9">
        <v>5.2567723591205498E-2</v>
      </c>
      <c r="E9">
        <v>6.2957556199247504</v>
      </c>
      <c r="F9" s="1">
        <v>3.0590599322787501E-10</v>
      </c>
      <c r="G9">
        <v>0.37652378120581498</v>
      </c>
      <c r="H9">
        <v>7.7171806846379601E-2</v>
      </c>
      <c r="I9">
        <v>4.8790328565888599</v>
      </c>
      <c r="J9" s="1">
        <v>1.06607305253918E-6</v>
      </c>
      <c r="K9">
        <v>0.29017986580610899</v>
      </c>
      <c r="L9">
        <v>7.3273313586599595E-2</v>
      </c>
      <c r="M9">
        <v>3.9602394323706198</v>
      </c>
      <c r="N9" s="1">
        <v>7.4874652843452802E-5</v>
      </c>
      <c r="O9">
        <v>0.32051967301269402</v>
      </c>
      <c r="P9">
        <v>5.2308809397601498E-2</v>
      </c>
      <c r="Q9">
        <v>6.1274511254196096</v>
      </c>
      <c r="R9" s="1">
        <v>8.9298016608907898E-10</v>
      </c>
      <c r="T9" t="str">
        <f t="shared" si="0"/>
        <v>***</v>
      </c>
      <c r="U9" t="str">
        <f t="shared" si="1"/>
        <v>***</v>
      </c>
      <c r="V9" t="str">
        <f t="shared" si="2"/>
        <v>***</v>
      </c>
      <c r="W9" t="str">
        <f t="shared" si="3"/>
        <v>***</v>
      </c>
    </row>
    <row r="10" spans="1:23" x14ac:dyDescent="0.25">
      <c r="A10">
        <v>9</v>
      </c>
      <c r="B10" t="s">
        <v>27</v>
      </c>
      <c r="C10">
        <v>0.29476093068932202</v>
      </c>
      <c r="D10">
        <v>7.0687898662495904E-2</v>
      </c>
      <c r="E10">
        <v>4.1698923898795899</v>
      </c>
      <c r="F10" s="1">
        <v>3.0474349859812301E-5</v>
      </c>
      <c r="G10">
        <v>0.32303676776458201</v>
      </c>
      <c r="H10">
        <v>0.10239942270263799</v>
      </c>
      <c r="I10">
        <v>3.1546737202089701</v>
      </c>
      <c r="J10">
        <v>1.6067768816144599E-3</v>
      </c>
      <c r="K10">
        <v>0.24725689007725299</v>
      </c>
      <c r="L10">
        <v>0.100397599428501</v>
      </c>
      <c r="M10">
        <v>2.4627769138378701</v>
      </c>
      <c r="N10">
        <v>1.37865666369196E-2</v>
      </c>
      <c r="O10">
        <v>0.26343515329432399</v>
      </c>
      <c r="P10">
        <v>6.9520855815140295E-2</v>
      </c>
      <c r="Q10">
        <v>3.7892967542691398</v>
      </c>
      <c r="R10">
        <v>1.5107435699225101E-4</v>
      </c>
      <c r="T10" t="str">
        <f t="shared" si="0"/>
        <v>***</v>
      </c>
      <c r="U10" t="str">
        <f t="shared" si="1"/>
        <v>**</v>
      </c>
      <c r="V10" t="str">
        <f t="shared" si="2"/>
        <v>*</v>
      </c>
      <c r="W10" t="str">
        <f t="shared" si="3"/>
        <v>***</v>
      </c>
    </row>
    <row r="11" spans="1:23" x14ac:dyDescent="0.25">
      <c r="A11">
        <v>10</v>
      </c>
      <c r="B11" t="s">
        <v>29</v>
      </c>
      <c r="C11">
        <v>0.14855132220360701</v>
      </c>
      <c r="D11">
        <v>4.9007271217173298E-2</v>
      </c>
      <c r="E11">
        <v>3.0312098289518898</v>
      </c>
      <c r="F11">
        <v>2.43575913906413E-3</v>
      </c>
      <c r="G11">
        <v>0.149108179486065</v>
      </c>
      <c r="H11">
        <v>7.4411653965790206E-2</v>
      </c>
      <c r="I11">
        <v>2.0038283190777602</v>
      </c>
      <c r="J11">
        <v>4.5088454160836601E-2</v>
      </c>
      <c r="K11">
        <v>0.138450644224625</v>
      </c>
      <c r="L11">
        <v>6.6402724307448494E-2</v>
      </c>
      <c r="M11">
        <v>2.0850145181331801</v>
      </c>
      <c r="N11">
        <v>3.7067982712610803E-2</v>
      </c>
      <c r="O11">
        <v>0.14169158718094199</v>
      </c>
      <c r="P11">
        <v>4.8823420627241397E-2</v>
      </c>
      <c r="Q11">
        <v>2.9021233121442598</v>
      </c>
      <c r="R11">
        <v>3.7064261179186901E-3</v>
      </c>
      <c r="T11" t="str">
        <f t="shared" si="0"/>
        <v>**</v>
      </c>
      <c r="U11" t="str">
        <f t="shared" si="1"/>
        <v>*</v>
      </c>
      <c r="V11" t="str">
        <f t="shared" si="2"/>
        <v>*</v>
      </c>
      <c r="W11" t="str">
        <f t="shared" si="3"/>
        <v>**</v>
      </c>
    </row>
    <row r="12" spans="1:23" x14ac:dyDescent="0.25">
      <c r="A12">
        <v>11</v>
      </c>
      <c r="B12" t="s">
        <v>28</v>
      </c>
      <c r="C12">
        <v>0.15943060281479701</v>
      </c>
      <c r="D12">
        <v>0.101647419287444</v>
      </c>
      <c r="E12">
        <v>1.56846680350979</v>
      </c>
      <c r="F12">
        <v>0.11677223136301799</v>
      </c>
      <c r="G12">
        <v>0.13297209920236699</v>
      </c>
      <c r="H12">
        <v>0.14616483520058199</v>
      </c>
      <c r="I12">
        <v>0.90974069802691504</v>
      </c>
      <c r="J12">
        <v>0.36295927557658098</v>
      </c>
      <c r="K12">
        <v>0.178999030572847</v>
      </c>
      <c r="L12">
        <v>0.14484606296156199</v>
      </c>
      <c r="M12">
        <v>1.2357880284281499</v>
      </c>
      <c r="N12">
        <v>0.21653736609463201</v>
      </c>
      <c r="O12">
        <v>0.124767753996608</v>
      </c>
      <c r="P12">
        <v>0.100170130882123</v>
      </c>
      <c r="Q12">
        <v>1.24555846037009</v>
      </c>
      <c r="R12">
        <v>0.212926540586726</v>
      </c>
      <c r="T12" t="str">
        <f t="shared" si="0"/>
        <v/>
      </c>
      <c r="U12" t="str">
        <f t="shared" si="1"/>
        <v/>
      </c>
      <c r="V12" t="str">
        <f t="shared" si="2"/>
        <v/>
      </c>
      <c r="W12" t="str">
        <f t="shared" si="3"/>
        <v/>
      </c>
    </row>
    <row r="13" spans="1:23" x14ac:dyDescent="0.25">
      <c r="A13">
        <v>12</v>
      </c>
      <c r="B13" t="s">
        <v>31</v>
      </c>
      <c r="C13">
        <v>-5.9507467282124797E-2</v>
      </c>
      <c r="D13">
        <v>1.1114297244810001E-2</v>
      </c>
      <c r="E13">
        <v>-5.3541367457949596</v>
      </c>
      <c r="F13" s="1">
        <v>8.5965831629229105E-8</v>
      </c>
      <c r="G13">
        <v>-5.31871338868753E-2</v>
      </c>
      <c r="H13">
        <v>1.6587457534602799E-2</v>
      </c>
      <c r="I13">
        <v>-3.2064669209203802</v>
      </c>
      <c r="J13">
        <v>1.3437575345446901E-3</v>
      </c>
      <c r="K13">
        <v>-6.8126450992375603E-2</v>
      </c>
      <c r="L13">
        <v>1.52817833488264E-2</v>
      </c>
      <c r="M13">
        <v>-4.4580170675962201</v>
      </c>
      <c r="N13" s="1">
        <v>8.2721316999182793E-6</v>
      </c>
      <c r="O13">
        <v>-5.6914552770652202E-2</v>
      </c>
      <c r="P13">
        <v>1.1071915770438199E-2</v>
      </c>
      <c r="Q13">
        <v>-5.14044307694365</v>
      </c>
      <c r="R13" s="1">
        <v>2.7409135364999897E-7</v>
      </c>
      <c r="T13" t="str">
        <f t="shared" si="0"/>
        <v>***</v>
      </c>
      <c r="U13" t="str">
        <f t="shared" si="1"/>
        <v>**</v>
      </c>
      <c r="V13" t="str">
        <f t="shared" si="2"/>
        <v>***</v>
      </c>
      <c r="W13" t="str">
        <f t="shared" si="3"/>
        <v>***</v>
      </c>
    </row>
    <row r="14" spans="1:23" x14ac:dyDescent="0.25">
      <c r="A14">
        <v>13</v>
      </c>
      <c r="B14" t="s">
        <v>171</v>
      </c>
      <c r="C14">
        <v>-0.15311296586867401</v>
      </c>
      <c r="D14">
        <v>5.2198747710820101E-2</v>
      </c>
      <c r="E14">
        <v>-2.9332689496099902</v>
      </c>
      <c r="F14">
        <v>3.3541320008376599E-3</v>
      </c>
      <c r="G14">
        <v>-0.14158664286435299</v>
      </c>
      <c r="H14">
        <v>7.7780963946034495E-2</v>
      </c>
      <c r="I14">
        <v>-1.8203251243143299</v>
      </c>
      <c r="J14">
        <v>6.8709507479253695E-2</v>
      </c>
      <c r="K14">
        <v>-0.14995241284322899</v>
      </c>
      <c r="L14">
        <v>7.1697022167705904E-2</v>
      </c>
      <c r="M14">
        <v>-2.0914733737821898</v>
      </c>
      <c r="N14">
        <v>3.6485650826022502E-2</v>
      </c>
      <c r="O14">
        <v>-0.15828550297549401</v>
      </c>
      <c r="P14">
        <v>5.1968713135229598E-2</v>
      </c>
      <c r="Q14">
        <v>-3.0457845389323701</v>
      </c>
      <c r="R14">
        <v>2.32074074607854E-3</v>
      </c>
      <c r="T14" t="str">
        <f t="shared" si="0"/>
        <v>**</v>
      </c>
      <c r="U14" t="str">
        <f t="shared" si="1"/>
        <v>^</v>
      </c>
      <c r="V14" t="str">
        <f t="shared" si="2"/>
        <v>*</v>
      </c>
      <c r="W14" t="str">
        <f t="shared" si="3"/>
        <v>**</v>
      </c>
    </row>
    <row r="15" spans="1:23" x14ac:dyDescent="0.25">
      <c r="A15">
        <v>14</v>
      </c>
      <c r="B15" t="s">
        <v>32</v>
      </c>
      <c r="C15">
        <v>6.6074348505677704E-3</v>
      </c>
      <c r="D15">
        <v>2.7770015739288799E-2</v>
      </c>
      <c r="E15">
        <v>0.237934141363111</v>
      </c>
      <c r="F15">
        <v>0.81193217481700097</v>
      </c>
      <c r="G15">
        <v>4.0454082438924101E-3</v>
      </c>
      <c r="H15">
        <v>3.7774712093697101E-2</v>
      </c>
      <c r="I15">
        <v>0.107093026516208</v>
      </c>
      <c r="J15">
        <v>0.91471517938596103</v>
      </c>
      <c r="K15">
        <v>6.9559421563880901E-4</v>
      </c>
      <c r="L15">
        <v>4.2684968692804998E-2</v>
      </c>
      <c r="M15">
        <v>1.6295999199269801E-2</v>
      </c>
      <c r="N15">
        <v>0.98699824929519098</v>
      </c>
      <c r="O15">
        <v>9.62426455026987E-3</v>
      </c>
      <c r="P15">
        <v>2.76684834115133E-2</v>
      </c>
      <c r="Q15">
        <v>0.34784214252469797</v>
      </c>
      <c r="R15">
        <v>0.72795873845801096</v>
      </c>
      <c r="T15" t="str">
        <f t="shared" si="0"/>
        <v/>
      </c>
      <c r="U15" t="str">
        <f t="shared" si="1"/>
        <v/>
      </c>
      <c r="V15" t="str">
        <f t="shared" si="2"/>
        <v/>
      </c>
      <c r="W15" t="str">
        <f t="shared" si="3"/>
        <v/>
      </c>
    </row>
    <row r="16" spans="1:23" x14ac:dyDescent="0.25">
      <c r="A16">
        <v>15</v>
      </c>
      <c r="B16" t="s">
        <v>33</v>
      </c>
      <c r="C16">
        <v>2.7597077441168499E-2</v>
      </c>
      <c r="D16">
        <v>7.6380166875118704E-3</v>
      </c>
      <c r="E16">
        <v>3.6131208624209599</v>
      </c>
      <c r="F16">
        <v>3.02533597299277E-4</v>
      </c>
      <c r="G16">
        <v>4.6159070505838902E-2</v>
      </c>
      <c r="H16">
        <v>1.1626911629274501E-2</v>
      </c>
      <c r="I16">
        <v>3.9700198967384002</v>
      </c>
      <c r="J16" s="1">
        <v>7.1866630180801401E-5</v>
      </c>
      <c r="K16">
        <v>9.11962441576546E-3</v>
      </c>
      <c r="L16">
        <v>1.02619737461704E-2</v>
      </c>
      <c r="M16">
        <v>0.88868132401612498</v>
      </c>
      <c r="N16">
        <v>0.37417437093825701</v>
      </c>
      <c r="O16">
        <v>2.66867075799E-2</v>
      </c>
      <c r="P16">
        <v>7.5909260231804996E-3</v>
      </c>
      <c r="Q16">
        <v>3.5156063302957401</v>
      </c>
      <c r="R16">
        <v>4.3875102836795699E-4</v>
      </c>
      <c r="T16" t="str">
        <f t="shared" si="0"/>
        <v>***</v>
      </c>
      <c r="U16" t="str">
        <f t="shared" si="1"/>
        <v>***</v>
      </c>
      <c r="V16" t="str">
        <f t="shared" si="2"/>
        <v/>
      </c>
      <c r="W16" t="str">
        <f t="shared" si="3"/>
        <v>***</v>
      </c>
    </row>
    <row r="17" spans="1:23" x14ac:dyDescent="0.25">
      <c r="A17">
        <v>16</v>
      </c>
      <c r="B17" t="s">
        <v>117</v>
      </c>
      <c r="C17">
        <v>-7.3847942266191697E-3</v>
      </c>
      <c r="D17">
        <v>1.11870666446693E-2</v>
      </c>
      <c r="E17">
        <v>-0.66011890884176405</v>
      </c>
      <c r="F17">
        <v>0.50917752525051696</v>
      </c>
      <c r="G17">
        <v>1.49156731476256E-2</v>
      </c>
      <c r="H17">
        <v>1.6790302288468999E-2</v>
      </c>
      <c r="I17">
        <v>0.88835048299691399</v>
      </c>
      <c r="J17">
        <v>0.37435225221559199</v>
      </c>
      <c r="K17">
        <v>-2.4895667316765999E-2</v>
      </c>
      <c r="L17">
        <v>1.5373467713362799E-2</v>
      </c>
      <c r="M17">
        <v>-1.61939178466068</v>
      </c>
      <c r="N17">
        <v>0.10536299333273599</v>
      </c>
      <c r="O17">
        <v>-6.6848006149256203E-3</v>
      </c>
      <c r="P17">
        <v>1.1136891609710001E-2</v>
      </c>
      <c r="Q17">
        <v>-0.60023935306125398</v>
      </c>
      <c r="R17">
        <v>0.54834673029778702</v>
      </c>
      <c r="T17" t="str">
        <f t="shared" si="0"/>
        <v/>
      </c>
      <c r="U17" t="str">
        <f t="shared" si="1"/>
        <v/>
      </c>
      <c r="V17" t="str">
        <f t="shared" si="2"/>
        <v/>
      </c>
      <c r="W17" t="str">
        <f t="shared" si="3"/>
        <v/>
      </c>
    </row>
    <row r="18" spans="1:23" x14ac:dyDescent="0.25">
      <c r="A18">
        <v>17</v>
      </c>
      <c r="B18" t="s">
        <v>34</v>
      </c>
      <c r="C18">
        <v>4.1667618491214899E-3</v>
      </c>
      <c r="D18">
        <v>6.9416075488188398E-4</v>
      </c>
      <c r="E18">
        <v>6.0025891982765396</v>
      </c>
      <c r="F18" s="1">
        <v>1.9419551277510802E-9</v>
      </c>
      <c r="G18">
        <v>4.5425734519496698E-3</v>
      </c>
      <c r="H18">
        <v>1.08375190341068E-3</v>
      </c>
      <c r="I18">
        <v>4.1915252352994399</v>
      </c>
      <c r="J18" s="1">
        <v>2.7708536084155701E-5</v>
      </c>
      <c r="K18">
        <v>3.89386348097032E-3</v>
      </c>
      <c r="L18">
        <v>9.1888481966665196E-4</v>
      </c>
      <c r="M18">
        <v>4.2375969192557896</v>
      </c>
      <c r="N18" s="1">
        <v>2.2592490344490401E-5</v>
      </c>
      <c r="O18">
        <v>4.1271796504727901E-3</v>
      </c>
      <c r="P18">
        <v>6.8943053873357196E-4</v>
      </c>
      <c r="Q18">
        <v>5.9863603635169396</v>
      </c>
      <c r="R18" s="1">
        <v>2.14588648339189E-9</v>
      </c>
      <c r="T18" t="str">
        <f t="shared" si="0"/>
        <v>***</v>
      </c>
      <c r="U18" t="str">
        <f t="shared" si="1"/>
        <v>***</v>
      </c>
      <c r="V18" t="str">
        <f t="shared" si="2"/>
        <v>***</v>
      </c>
      <c r="W18" t="str">
        <f t="shared" si="3"/>
        <v>***</v>
      </c>
    </row>
    <row r="19" spans="1:23" x14ac:dyDescent="0.25">
      <c r="A19">
        <v>18</v>
      </c>
      <c r="B19" t="s">
        <v>35</v>
      </c>
      <c r="C19">
        <v>2.5951156345796499E-4</v>
      </c>
      <c r="D19">
        <v>2.6212624514912897E-4</v>
      </c>
      <c r="E19">
        <v>0.99002510530879395</v>
      </c>
      <c r="F19">
        <v>0.32216184818370402</v>
      </c>
      <c r="G19">
        <v>1.9747629395651099E-4</v>
      </c>
      <c r="H19">
        <v>4.6170828193640501E-4</v>
      </c>
      <c r="I19">
        <v>0.42770793092186998</v>
      </c>
      <c r="J19">
        <v>0.66886377503682404</v>
      </c>
      <c r="K19">
        <v>3.2767295399189399E-4</v>
      </c>
      <c r="L19">
        <v>3.2578773355338998E-4</v>
      </c>
      <c r="M19">
        <v>1.0057866526094801</v>
      </c>
      <c r="N19">
        <v>0.31451820924285201</v>
      </c>
      <c r="O19">
        <v>2.1373420757925699E-4</v>
      </c>
      <c r="P19">
        <v>2.59880640152865E-4</v>
      </c>
      <c r="Q19">
        <v>0.82243220369757597</v>
      </c>
      <c r="R19">
        <v>0.41083095730331098</v>
      </c>
      <c r="T19" t="str">
        <f t="shared" si="0"/>
        <v/>
      </c>
      <c r="U19" t="str">
        <f t="shared" si="1"/>
        <v/>
      </c>
      <c r="V19" t="str">
        <f t="shared" si="2"/>
        <v/>
      </c>
      <c r="W19" t="str">
        <f t="shared" si="3"/>
        <v/>
      </c>
    </row>
    <row r="20" spans="1:23" x14ac:dyDescent="0.25">
      <c r="A20">
        <v>19</v>
      </c>
      <c r="B20" t="s">
        <v>36</v>
      </c>
      <c r="C20">
        <v>3.8920372391294502E-4</v>
      </c>
      <c r="D20">
        <v>1.67004400185199E-4</v>
      </c>
      <c r="E20">
        <v>2.3304998160607702</v>
      </c>
      <c r="F20">
        <v>1.9779749731799499E-2</v>
      </c>
      <c r="G20">
        <v>3.1736989966515999E-4</v>
      </c>
      <c r="H20">
        <v>2.4782186568415702E-4</v>
      </c>
      <c r="I20">
        <v>1.2806371979688</v>
      </c>
      <c r="J20">
        <v>0.20032112803756599</v>
      </c>
      <c r="K20">
        <v>4.69706816845321E-4</v>
      </c>
      <c r="L20">
        <v>2.3201496310641301E-4</v>
      </c>
      <c r="M20">
        <v>2.0244677780971001</v>
      </c>
      <c r="N20">
        <v>4.2922044092942098E-2</v>
      </c>
      <c r="O20">
        <v>3.5804670892299002E-4</v>
      </c>
      <c r="P20">
        <v>1.66286231975761E-4</v>
      </c>
      <c r="Q20">
        <v>2.1531951543359402</v>
      </c>
      <c r="R20">
        <v>3.13033443505061E-2</v>
      </c>
      <c r="T20" t="str">
        <f t="shared" si="0"/>
        <v>*</v>
      </c>
      <c r="U20" t="str">
        <f t="shared" si="1"/>
        <v/>
      </c>
      <c r="V20" t="str">
        <f t="shared" si="2"/>
        <v>*</v>
      </c>
      <c r="W20" t="str">
        <f t="shared" si="3"/>
        <v>*</v>
      </c>
    </row>
    <row r="21" spans="1:23" x14ac:dyDescent="0.25">
      <c r="A21">
        <v>20</v>
      </c>
      <c r="B21" t="s">
        <v>37</v>
      </c>
      <c r="C21">
        <v>2.7248920491258599E-2</v>
      </c>
      <c r="D21">
        <v>3.2939240887185001E-2</v>
      </c>
      <c r="E21">
        <v>0.82724798013969303</v>
      </c>
      <c r="F21">
        <v>0.40809652174607203</v>
      </c>
      <c r="G21" s="1">
        <v>9.2187735773003807E-5</v>
      </c>
      <c r="H21">
        <v>4.7921645763809903E-2</v>
      </c>
      <c r="I21">
        <v>1.92371806735033E-3</v>
      </c>
      <c r="J21">
        <v>0.99846509600142497</v>
      </c>
      <c r="K21">
        <v>6.4281895027652303E-2</v>
      </c>
      <c r="L21">
        <v>4.6038212539840299E-2</v>
      </c>
      <c r="M21">
        <v>1.39627260663138</v>
      </c>
      <c r="N21">
        <v>0.162632419596133</v>
      </c>
      <c r="O21">
        <v>2.7024671324405201E-2</v>
      </c>
      <c r="P21">
        <v>3.2808129845355798E-2</v>
      </c>
      <c r="Q21">
        <v>0.82371873836724296</v>
      </c>
      <c r="R21">
        <v>0.41009938973202598</v>
      </c>
      <c r="T21" t="str">
        <f t="shared" si="0"/>
        <v/>
      </c>
      <c r="U21" t="str">
        <f t="shared" si="1"/>
        <v/>
      </c>
      <c r="V21" t="str">
        <f t="shared" si="2"/>
        <v/>
      </c>
      <c r="W21" t="str">
        <f t="shared" si="3"/>
        <v/>
      </c>
    </row>
    <row r="22" spans="1:23" x14ac:dyDescent="0.25">
      <c r="A22">
        <v>21</v>
      </c>
      <c r="B22" t="s">
        <v>38</v>
      </c>
      <c r="C22">
        <v>-3.7723824319707201E-2</v>
      </c>
      <c r="D22">
        <v>5.14739970316914E-2</v>
      </c>
      <c r="E22">
        <v>-0.73287147870956104</v>
      </c>
      <c r="F22">
        <v>0.46363682013597302</v>
      </c>
      <c r="G22">
        <v>-4.1735793775515902E-2</v>
      </c>
      <c r="H22">
        <v>7.4217431740640799E-2</v>
      </c>
      <c r="I22">
        <v>-0.56234489387028597</v>
      </c>
      <c r="J22">
        <v>0.57388105648411902</v>
      </c>
      <c r="K22">
        <v>-3.1014741702909E-2</v>
      </c>
      <c r="L22">
        <v>7.2759743420594006E-2</v>
      </c>
      <c r="M22">
        <v>-0.42626238418167001</v>
      </c>
      <c r="N22">
        <v>0.66991666426446805</v>
      </c>
      <c r="O22">
        <v>-3.3587424590989401E-2</v>
      </c>
      <c r="P22">
        <v>5.13713816691466E-2</v>
      </c>
      <c r="Q22">
        <v>-0.65381586984182305</v>
      </c>
      <c r="R22">
        <v>0.51323044087411096</v>
      </c>
      <c r="T22" t="str">
        <f t="shared" si="0"/>
        <v/>
      </c>
      <c r="U22" t="str">
        <f t="shared" si="1"/>
        <v/>
      </c>
      <c r="V22" t="str">
        <f t="shared" si="2"/>
        <v/>
      </c>
      <c r="W22" t="str">
        <f t="shared" si="3"/>
        <v/>
      </c>
    </row>
    <row r="23" spans="1:23" x14ac:dyDescent="0.25">
      <c r="A23">
        <v>22</v>
      </c>
      <c r="B23" t="s">
        <v>40</v>
      </c>
      <c r="C23">
        <v>-0.20019589175170899</v>
      </c>
      <c r="D23">
        <v>5.3029935210094803E-2</v>
      </c>
      <c r="E23">
        <v>-3.77514871475082</v>
      </c>
      <c r="F23">
        <v>1.5991223275890599E-4</v>
      </c>
      <c r="G23">
        <v>-0.141614869133179</v>
      </c>
      <c r="H23">
        <v>8.0797383974264197E-2</v>
      </c>
      <c r="I23">
        <v>-1.75271601835879</v>
      </c>
      <c r="J23">
        <v>7.9650764757240394E-2</v>
      </c>
      <c r="K23">
        <v>-0.258283367102634</v>
      </c>
      <c r="L23">
        <v>7.1364904472271201E-2</v>
      </c>
      <c r="M23">
        <v>-3.6191930615277399</v>
      </c>
      <c r="N23">
        <v>2.9552310642530602E-4</v>
      </c>
      <c r="O23">
        <v>-0.20123642738453401</v>
      </c>
      <c r="P23">
        <v>5.2840483862181098E-2</v>
      </c>
      <c r="Q23">
        <v>-3.8083759397321302</v>
      </c>
      <c r="R23">
        <v>1.39882496106432E-4</v>
      </c>
      <c r="T23" t="str">
        <f t="shared" si="0"/>
        <v>***</v>
      </c>
      <c r="U23" t="str">
        <f t="shared" si="1"/>
        <v>^</v>
      </c>
      <c r="V23" t="str">
        <f t="shared" si="2"/>
        <v>***</v>
      </c>
      <c r="W23" t="str">
        <f t="shared" si="3"/>
        <v>***</v>
      </c>
    </row>
    <row r="24" spans="1:23" x14ac:dyDescent="0.25">
      <c r="A24">
        <v>23</v>
      </c>
      <c r="B24" t="s">
        <v>41</v>
      </c>
      <c r="C24">
        <v>-0.187785410877813</v>
      </c>
      <c r="D24">
        <v>4.5180663229854E-2</v>
      </c>
      <c r="E24">
        <v>-4.1563225825717902</v>
      </c>
      <c r="F24" s="1">
        <v>3.23411102706162E-5</v>
      </c>
      <c r="G24">
        <v>-0.13561847967492199</v>
      </c>
      <c r="H24">
        <v>6.4783008119646296E-2</v>
      </c>
      <c r="I24">
        <v>-2.0934267119003098</v>
      </c>
      <c r="J24">
        <v>3.6311079982906003E-2</v>
      </c>
      <c r="K24">
        <v>-0.24384843720226199</v>
      </c>
      <c r="L24">
        <v>6.4053409450872595E-2</v>
      </c>
      <c r="M24">
        <v>-3.8069548411671601</v>
      </c>
      <c r="N24">
        <v>1.40688422719967E-4</v>
      </c>
      <c r="O24">
        <v>-0.18210706861190701</v>
      </c>
      <c r="P24">
        <v>4.48847458651205E-2</v>
      </c>
      <c r="Q24">
        <v>-4.0572150984020796</v>
      </c>
      <c r="R24" s="1">
        <v>4.9661340825293597E-5</v>
      </c>
      <c r="T24" t="str">
        <f t="shared" si="0"/>
        <v>***</v>
      </c>
      <c r="U24" t="str">
        <f t="shared" si="1"/>
        <v>*</v>
      </c>
      <c r="V24" t="str">
        <f t="shared" si="2"/>
        <v>***</v>
      </c>
      <c r="W24" t="str">
        <f t="shared" si="3"/>
        <v>***</v>
      </c>
    </row>
    <row r="25" spans="1:23" x14ac:dyDescent="0.25">
      <c r="A25">
        <v>24</v>
      </c>
      <c r="B25" t="s">
        <v>39</v>
      </c>
      <c r="C25">
        <v>-0.14444305514921099</v>
      </c>
      <c r="D25">
        <v>4.5325290639596803E-2</v>
      </c>
      <c r="E25">
        <v>-3.1868092429400501</v>
      </c>
      <c r="F25">
        <v>1.43851615600607E-3</v>
      </c>
      <c r="G25">
        <v>-5.9183029103074797E-2</v>
      </c>
      <c r="H25">
        <v>6.7321431828450795E-2</v>
      </c>
      <c r="I25">
        <v>-0.879111265100327</v>
      </c>
      <c r="J25">
        <v>0.37934095033751403</v>
      </c>
      <c r="K25">
        <v>-0.23993510824869599</v>
      </c>
      <c r="L25">
        <v>6.22736422221686E-2</v>
      </c>
      <c r="M25">
        <v>-3.8529159317950099</v>
      </c>
      <c r="N25">
        <v>1.1671947337013999E-4</v>
      </c>
      <c r="O25">
        <v>-0.137577292511747</v>
      </c>
      <c r="P25">
        <v>4.5115778098793899E-2</v>
      </c>
      <c r="Q25">
        <v>-3.0494274577395499</v>
      </c>
      <c r="R25">
        <v>2.2927799726478399E-3</v>
      </c>
      <c r="T25" t="str">
        <f t="shared" si="0"/>
        <v>**</v>
      </c>
      <c r="U25" t="str">
        <f t="shared" si="1"/>
        <v/>
      </c>
      <c r="V25" t="str">
        <f t="shared" si="2"/>
        <v>***</v>
      </c>
      <c r="W25" t="str">
        <f t="shared" si="3"/>
        <v>**</v>
      </c>
    </row>
    <row r="26" spans="1:23" x14ac:dyDescent="0.25">
      <c r="A26">
        <v>25</v>
      </c>
      <c r="B26" t="s">
        <v>43</v>
      </c>
      <c r="C26">
        <v>-9.1086495454986899E-2</v>
      </c>
      <c r="D26">
        <v>1.1350062164816301E-2</v>
      </c>
      <c r="E26">
        <v>-8.0251979356855898</v>
      </c>
      <c r="F26" s="1">
        <v>1.0136237439709E-15</v>
      </c>
      <c r="G26">
        <v>-8.65399692810256E-2</v>
      </c>
      <c r="H26">
        <v>1.7223122216360302E-2</v>
      </c>
      <c r="I26">
        <v>-5.0246388659322703</v>
      </c>
      <c r="J26" s="1">
        <v>5.0438073447168902E-7</v>
      </c>
      <c r="K26">
        <v>-9.9516285582071207E-2</v>
      </c>
      <c r="L26">
        <v>1.5279219408587501E-2</v>
      </c>
      <c r="M26">
        <v>-6.5131786461643104</v>
      </c>
      <c r="N26" s="1">
        <v>7.3576916220472206E-11</v>
      </c>
      <c r="O26">
        <v>-9.1808964155033798E-2</v>
      </c>
      <c r="P26">
        <v>1.1301689528624301E-2</v>
      </c>
      <c r="Q26">
        <v>-8.1234725058147603</v>
      </c>
      <c r="R26" s="1">
        <v>4.5303141223817404E-16</v>
      </c>
      <c r="T26" t="str">
        <f t="shared" si="0"/>
        <v>***</v>
      </c>
      <c r="U26" t="str">
        <f t="shared" si="1"/>
        <v>***</v>
      </c>
      <c r="V26" t="str">
        <f t="shared" si="2"/>
        <v>***</v>
      </c>
      <c r="W26" t="str">
        <f t="shared" si="3"/>
        <v>***</v>
      </c>
    </row>
    <row r="27" spans="1:23" x14ac:dyDescent="0.25">
      <c r="A27">
        <v>26</v>
      </c>
      <c r="B27" t="s">
        <v>44</v>
      </c>
      <c r="C27">
        <v>3.0709329504091699E-2</v>
      </c>
      <c r="D27">
        <v>2.2913322680811601E-2</v>
      </c>
      <c r="E27">
        <v>1.3402390361223699</v>
      </c>
      <c r="F27">
        <v>0.18016764431424501</v>
      </c>
      <c r="G27">
        <v>3.0420194849572299E-2</v>
      </c>
      <c r="H27">
        <v>3.3546141252424097E-2</v>
      </c>
      <c r="I27">
        <v>0.90681651343056102</v>
      </c>
      <c r="J27">
        <v>0.36450383582893098</v>
      </c>
      <c r="K27">
        <v>2.6334302578328701E-2</v>
      </c>
      <c r="L27">
        <v>3.2148888008291902E-2</v>
      </c>
      <c r="M27">
        <v>0.81913572163169401</v>
      </c>
      <c r="N27">
        <v>0.41270898325997002</v>
      </c>
      <c r="O27">
        <v>2.9913797416251501E-2</v>
      </c>
      <c r="P27">
        <v>2.27573222040191E-2</v>
      </c>
      <c r="Q27">
        <v>1.3144691255005601</v>
      </c>
      <c r="R27">
        <v>0.18868838145283301</v>
      </c>
      <c r="T27" t="str">
        <f t="shared" si="0"/>
        <v/>
      </c>
      <c r="U27" t="str">
        <f t="shared" si="1"/>
        <v/>
      </c>
      <c r="V27" t="str">
        <f t="shared" si="2"/>
        <v/>
      </c>
      <c r="W27" t="str">
        <f t="shared" si="3"/>
        <v/>
      </c>
    </row>
    <row r="28" spans="1:23" x14ac:dyDescent="0.25">
      <c r="A28">
        <v>27</v>
      </c>
      <c r="B28" t="s">
        <v>129</v>
      </c>
      <c r="C28">
        <v>2.5932335065215702E-2</v>
      </c>
      <c r="D28">
        <v>0.28506303241464498</v>
      </c>
      <c r="E28">
        <v>9.0970529730053706E-2</v>
      </c>
      <c r="F28">
        <v>0.92751600780442101</v>
      </c>
      <c r="G28">
        <v>-0.33853034428009199</v>
      </c>
      <c r="H28">
        <v>0.53488508576893001</v>
      </c>
      <c r="I28">
        <v>-0.63290294174763495</v>
      </c>
      <c r="J28">
        <v>0.52679702665181605</v>
      </c>
      <c r="K28">
        <v>0.21126141188969799</v>
      </c>
      <c r="L28">
        <v>0.34054440051237</v>
      </c>
      <c r="M28">
        <v>0.62036378096906497</v>
      </c>
      <c r="N28">
        <v>0.53501831222982899</v>
      </c>
      <c r="O28">
        <v>-0.124152883425777</v>
      </c>
      <c r="P28">
        <v>3.5889475429426998E-2</v>
      </c>
      <c r="Q28">
        <v>-3.4593117324857898</v>
      </c>
      <c r="R28">
        <v>5.4155772707440602E-4</v>
      </c>
      <c r="T28" t="str">
        <f t="shared" si="0"/>
        <v/>
      </c>
      <c r="U28" t="str">
        <f t="shared" si="1"/>
        <v/>
      </c>
      <c r="V28" t="str">
        <f t="shared" si="2"/>
        <v/>
      </c>
      <c r="W28" t="str">
        <f t="shared" si="3"/>
        <v>***</v>
      </c>
    </row>
    <row r="29" spans="1:23" x14ac:dyDescent="0.25">
      <c r="A29">
        <v>28</v>
      </c>
      <c r="B29" t="s">
        <v>143</v>
      </c>
      <c r="C29">
        <v>-0.39151645334101398</v>
      </c>
      <c r="D29">
        <v>0.31924236448056098</v>
      </c>
      <c r="E29">
        <v>-1.2263925371497899</v>
      </c>
      <c r="F29">
        <v>0.22005099304969999</v>
      </c>
      <c r="G29">
        <v>-0.55928840559128701</v>
      </c>
      <c r="H29">
        <v>0.57201850844601199</v>
      </c>
      <c r="I29">
        <v>-0.97774529553369105</v>
      </c>
      <c r="J29">
        <v>0.328200313147817</v>
      </c>
      <c r="K29">
        <v>-0.41382167329799702</v>
      </c>
      <c r="L29">
        <v>0.398350100591644</v>
      </c>
      <c r="M29">
        <v>-1.0388391334240299</v>
      </c>
      <c r="N29">
        <v>0.29887955789667803</v>
      </c>
      <c r="O29">
        <v>-0.515055021429349</v>
      </c>
      <c r="P29">
        <v>0.14257943135010101</v>
      </c>
      <c r="Q29">
        <v>-3.6124076001161698</v>
      </c>
      <c r="R29">
        <v>3.0336721985438299E-4</v>
      </c>
      <c r="T29" t="str">
        <f t="shared" si="0"/>
        <v/>
      </c>
      <c r="U29" t="str">
        <f t="shared" si="1"/>
        <v/>
      </c>
      <c r="V29" t="str">
        <f t="shared" si="2"/>
        <v/>
      </c>
      <c r="W29" t="str">
        <f t="shared" si="3"/>
        <v>***</v>
      </c>
    </row>
    <row r="30" spans="1:23" x14ac:dyDescent="0.25">
      <c r="A30">
        <v>29</v>
      </c>
      <c r="B30" t="s">
        <v>46</v>
      </c>
      <c r="C30">
        <v>-0.33461092305851903</v>
      </c>
      <c r="D30">
        <v>0.300952232617124</v>
      </c>
      <c r="E30">
        <v>-1.1118406404521199</v>
      </c>
      <c r="F30">
        <v>0.26620667462353398</v>
      </c>
      <c r="G30">
        <v>-0.76894105519122402</v>
      </c>
      <c r="H30">
        <v>0.55415357174303603</v>
      </c>
      <c r="I30">
        <v>-1.3875955951571199</v>
      </c>
      <c r="J30">
        <v>0.165260223518539</v>
      </c>
      <c r="K30">
        <v>-4.4372556162385099E-2</v>
      </c>
      <c r="L30">
        <v>0.36468310013900701</v>
      </c>
      <c r="M30">
        <v>-0.121674286923281</v>
      </c>
      <c r="N30">
        <v>0.90315697796791095</v>
      </c>
      <c r="O30">
        <v>-0.47848644359751202</v>
      </c>
      <c r="P30">
        <v>9.8887928378589104E-2</v>
      </c>
      <c r="Q30">
        <v>-4.8386739558911902</v>
      </c>
      <c r="R30" s="1">
        <v>1.30708264904149E-6</v>
      </c>
      <c r="T30" t="str">
        <f t="shared" si="0"/>
        <v/>
      </c>
      <c r="U30" t="str">
        <f t="shared" si="1"/>
        <v/>
      </c>
      <c r="V30" t="str">
        <f t="shared" si="2"/>
        <v/>
      </c>
      <c r="W30" t="str">
        <f t="shared" si="3"/>
        <v>***</v>
      </c>
    </row>
    <row r="31" spans="1:23" x14ac:dyDescent="0.25">
      <c r="A31">
        <v>30</v>
      </c>
      <c r="B31" t="s">
        <v>127</v>
      </c>
      <c r="C31">
        <v>-0.27245732885241603</v>
      </c>
      <c r="D31">
        <v>0.31027388655229998</v>
      </c>
      <c r="E31">
        <v>-0.87811878685604405</v>
      </c>
      <c r="F31">
        <v>0.37987925869344502</v>
      </c>
      <c r="G31">
        <v>-0.75370975708396903</v>
      </c>
      <c r="H31">
        <v>0.57957678897322695</v>
      </c>
      <c r="I31">
        <v>-1.3004484848664</v>
      </c>
      <c r="J31">
        <v>0.19344730153695</v>
      </c>
      <c r="K31">
        <v>-4.16042000864002E-2</v>
      </c>
      <c r="L31">
        <v>0.370184060315775</v>
      </c>
      <c r="M31">
        <v>-0.11238787550958</v>
      </c>
      <c r="N31">
        <v>0.91051586836202703</v>
      </c>
      <c r="O31">
        <v>-0.41603699888090701</v>
      </c>
      <c r="P31">
        <v>0.13029221730376001</v>
      </c>
      <c r="Q31">
        <v>-3.1931070595795301</v>
      </c>
      <c r="R31">
        <v>1.4075075246971699E-3</v>
      </c>
      <c r="T31" t="str">
        <f t="shared" si="0"/>
        <v/>
      </c>
      <c r="U31" t="str">
        <f t="shared" si="1"/>
        <v/>
      </c>
      <c r="V31" t="str">
        <f t="shared" si="2"/>
        <v/>
      </c>
      <c r="W31" t="str">
        <f t="shared" si="3"/>
        <v>**</v>
      </c>
    </row>
    <row r="32" spans="1:23" x14ac:dyDescent="0.25">
      <c r="A32">
        <v>31</v>
      </c>
      <c r="B32" t="s">
        <v>128</v>
      </c>
      <c r="C32">
        <v>-0.21853014979917401</v>
      </c>
      <c r="D32">
        <v>0.30702259838259299</v>
      </c>
      <c r="E32">
        <v>-0.711772198367154</v>
      </c>
      <c r="F32">
        <v>0.47660585120343801</v>
      </c>
      <c r="G32">
        <v>-0.50555228658995099</v>
      </c>
      <c r="H32">
        <v>0.57048760480526595</v>
      </c>
      <c r="I32">
        <v>-0.88617575970387497</v>
      </c>
      <c r="J32">
        <v>0.37552282374595702</v>
      </c>
      <c r="K32">
        <v>-7.0435792530052901E-2</v>
      </c>
      <c r="L32">
        <v>0.36815084413907001</v>
      </c>
      <c r="M32">
        <v>-0.19132318627373701</v>
      </c>
      <c r="N32">
        <v>0.84827239659258902</v>
      </c>
      <c r="O32">
        <v>-0.36869926495974897</v>
      </c>
      <c r="P32">
        <v>0.11388611622542499</v>
      </c>
      <c r="Q32">
        <v>-3.2374382161733299</v>
      </c>
      <c r="R32">
        <v>1.2060805220256701E-3</v>
      </c>
      <c r="T32" t="str">
        <f t="shared" si="0"/>
        <v/>
      </c>
      <c r="U32" t="str">
        <f t="shared" si="1"/>
        <v/>
      </c>
      <c r="V32" t="str">
        <f t="shared" si="2"/>
        <v/>
      </c>
      <c r="W32" t="str">
        <f t="shared" si="3"/>
        <v>**</v>
      </c>
    </row>
    <row r="33" spans="1:23" x14ac:dyDescent="0.25">
      <c r="A33">
        <v>32</v>
      </c>
      <c r="B33" t="s">
        <v>45</v>
      </c>
      <c r="C33">
        <v>-2.2520011559104401E-2</v>
      </c>
      <c r="D33">
        <v>0.40898647801051402</v>
      </c>
      <c r="E33">
        <v>-5.5062973398659502E-2</v>
      </c>
      <c r="F33">
        <v>0.95608829431761599</v>
      </c>
      <c r="G33">
        <v>-0.14702754760759201</v>
      </c>
      <c r="H33">
        <v>0.664881791622287</v>
      </c>
      <c r="I33">
        <v>-0.221133364547177</v>
      </c>
      <c r="J33">
        <v>0.82498859209666797</v>
      </c>
      <c r="K33">
        <v>-0.12863417105760599</v>
      </c>
      <c r="L33">
        <v>0.54953209756648702</v>
      </c>
      <c r="M33">
        <v>-0.23407944982147799</v>
      </c>
      <c r="N33">
        <v>0.81492329944850095</v>
      </c>
      <c r="O33">
        <v>-0.18268732692429801</v>
      </c>
      <c r="P33">
        <v>0.28971656085685299</v>
      </c>
      <c r="Q33">
        <v>-0.63057260649508495</v>
      </c>
      <c r="R33">
        <v>0.52832001488256097</v>
      </c>
      <c r="T33" t="str">
        <f t="shared" si="0"/>
        <v/>
      </c>
      <c r="U33" t="str">
        <f t="shared" si="1"/>
        <v/>
      </c>
      <c r="V33" t="str">
        <f t="shared" si="2"/>
        <v/>
      </c>
      <c r="W33" t="str">
        <f t="shared" si="3"/>
        <v/>
      </c>
    </row>
    <row r="34" spans="1:23" x14ac:dyDescent="0.25">
      <c r="A34">
        <v>33</v>
      </c>
      <c r="B34" t="s">
        <v>106</v>
      </c>
      <c r="C34">
        <v>-0.15478054281588099</v>
      </c>
      <c r="D34">
        <v>9.7019852246921404E-2</v>
      </c>
      <c r="E34">
        <v>-1.5953491912351601</v>
      </c>
      <c r="F34">
        <v>0.110634171130812</v>
      </c>
      <c r="G34">
        <v>-0.223664733833767</v>
      </c>
      <c r="H34">
        <v>0.184732215997754</v>
      </c>
      <c r="I34">
        <v>-1.21075110059031</v>
      </c>
      <c r="J34">
        <v>0.22599081129279699</v>
      </c>
      <c r="K34">
        <v>-0.132503616779341</v>
      </c>
      <c r="L34">
        <v>0.115412809367041</v>
      </c>
      <c r="M34">
        <v>-1.1480841468640399</v>
      </c>
      <c r="N34">
        <v>0.25093382799283698</v>
      </c>
      <c r="O34" t="s">
        <v>168</v>
      </c>
      <c r="P34" t="s">
        <v>168</v>
      </c>
      <c r="Q34" t="s">
        <v>168</v>
      </c>
      <c r="R34" t="s">
        <v>168</v>
      </c>
      <c r="T34" t="str">
        <f t="shared" si="0"/>
        <v/>
      </c>
      <c r="U34" t="str">
        <f t="shared" si="1"/>
        <v/>
      </c>
      <c r="V34" t="str">
        <f t="shared" si="2"/>
        <v/>
      </c>
      <c r="W34" t="str">
        <f t="shared" si="3"/>
        <v/>
      </c>
    </row>
    <row r="35" spans="1:23" x14ac:dyDescent="0.25">
      <c r="A35">
        <v>34</v>
      </c>
      <c r="B35" t="s">
        <v>62</v>
      </c>
      <c r="C35">
        <v>4.3484119054141998E-2</v>
      </c>
      <c r="D35">
        <v>0.21215408145091499</v>
      </c>
      <c r="E35">
        <v>0.204964800850191</v>
      </c>
      <c r="F35">
        <v>0.83759962600630899</v>
      </c>
      <c r="G35">
        <v>-7.8026422107705801E-2</v>
      </c>
      <c r="H35">
        <v>0.31110447309006301</v>
      </c>
      <c r="I35">
        <v>-0.25080456520828498</v>
      </c>
      <c r="J35">
        <v>0.80196521184421099</v>
      </c>
      <c r="K35">
        <v>0.30697073337702102</v>
      </c>
      <c r="L35">
        <v>0.29708045816436901</v>
      </c>
      <c r="M35">
        <v>1.0332915711580699</v>
      </c>
      <c r="N35">
        <v>0.30146747057301598</v>
      </c>
      <c r="O35" t="s">
        <v>168</v>
      </c>
      <c r="P35" t="s">
        <v>168</v>
      </c>
      <c r="Q35" t="s">
        <v>168</v>
      </c>
      <c r="R35" t="s">
        <v>168</v>
      </c>
      <c r="T35" t="str">
        <f t="shared" si="0"/>
        <v/>
      </c>
      <c r="U35" t="str">
        <f t="shared" si="1"/>
        <v/>
      </c>
      <c r="V35" t="str">
        <f t="shared" si="2"/>
        <v/>
      </c>
      <c r="W35" t="str">
        <f t="shared" si="3"/>
        <v/>
      </c>
    </row>
    <row r="36" spans="1:23" x14ac:dyDescent="0.25">
      <c r="A36">
        <v>35</v>
      </c>
      <c r="B36" t="s">
        <v>54</v>
      </c>
      <c r="C36">
        <v>-2.8455599132683699E-2</v>
      </c>
      <c r="D36">
        <v>0.25166431698525299</v>
      </c>
      <c r="E36">
        <v>-0.113069661498142</v>
      </c>
      <c r="F36">
        <v>0.90997532732983599</v>
      </c>
      <c r="G36">
        <v>-0.118204028761399</v>
      </c>
      <c r="H36">
        <v>0.35670638073394401</v>
      </c>
      <c r="I36">
        <v>-0.33137626671602399</v>
      </c>
      <c r="J36">
        <v>0.74036028956501898</v>
      </c>
      <c r="K36">
        <v>0.15325997016547099</v>
      </c>
      <c r="L36">
        <v>0.37579405195989701</v>
      </c>
      <c r="M36">
        <v>0.407829685877588</v>
      </c>
      <c r="N36">
        <v>0.68339871767945304</v>
      </c>
      <c r="O36" t="s">
        <v>168</v>
      </c>
      <c r="P36" t="s">
        <v>168</v>
      </c>
      <c r="Q36" t="s">
        <v>168</v>
      </c>
      <c r="R36" t="s">
        <v>168</v>
      </c>
      <c r="T36" t="str">
        <f t="shared" si="0"/>
        <v/>
      </c>
      <c r="U36" t="str">
        <f t="shared" si="1"/>
        <v/>
      </c>
      <c r="V36" t="str">
        <f t="shared" si="2"/>
        <v/>
      </c>
      <c r="W36" t="str">
        <f t="shared" si="3"/>
        <v/>
      </c>
    </row>
    <row r="37" spans="1:23" x14ac:dyDescent="0.25">
      <c r="A37">
        <v>36</v>
      </c>
      <c r="B37" t="s">
        <v>58</v>
      </c>
      <c r="C37">
        <v>0.23679667548108199</v>
      </c>
      <c r="D37">
        <v>0.22384687376671</v>
      </c>
      <c r="E37">
        <v>1.05785116180746</v>
      </c>
      <c r="F37">
        <v>0.29012330365057498</v>
      </c>
      <c r="G37">
        <v>0.194510250713399</v>
      </c>
      <c r="H37">
        <v>0.32810849984214802</v>
      </c>
      <c r="I37">
        <v>0.59282295584228095</v>
      </c>
      <c r="J37">
        <v>0.55329964311403801</v>
      </c>
      <c r="K37">
        <v>0.331123725459329</v>
      </c>
      <c r="L37">
        <v>0.31200600874331202</v>
      </c>
      <c r="M37">
        <v>1.0612735530095001</v>
      </c>
      <c r="N37">
        <v>0.28856560111635099</v>
      </c>
      <c r="O37" t="s">
        <v>168</v>
      </c>
      <c r="P37" t="s">
        <v>168</v>
      </c>
      <c r="Q37" t="s">
        <v>168</v>
      </c>
      <c r="R37" t="s">
        <v>168</v>
      </c>
      <c r="T37" t="str">
        <f t="shared" si="0"/>
        <v/>
      </c>
      <c r="U37" t="str">
        <f t="shared" si="1"/>
        <v/>
      </c>
      <c r="V37" t="str">
        <f t="shared" si="2"/>
        <v/>
      </c>
      <c r="W37" t="str">
        <f t="shared" si="3"/>
        <v/>
      </c>
    </row>
    <row r="38" spans="1:23" x14ac:dyDescent="0.25">
      <c r="A38">
        <v>37</v>
      </c>
      <c r="B38" t="s">
        <v>61</v>
      </c>
      <c r="C38">
        <v>9.8612298687415001E-2</v>
      </c>
      <c r="D38">
        <v>0.21651181284886101</v>
      </c>
      <c r="E38">
        <v>0.45545920746713597</v>
      </c>
      <c r="F38">
        <v>0.64877890830881502</v>
      </c>
      <c r="G38">
        <v>-5.9328772606959498E-2</v>
      </c>
      <c r="H38">
        <v>0.31929267774416897</v>
      </c>
      <c r="I38">
        <v>-0.18581313240918201</v>
      </c>
      <c r="J38">
        <v>0.85259130570826702</v>
      </c>
      <c r="K38">
        <v>0.28770884542337499</v>
      </c>
      <c r="L38">
        <v>0.29935117599956901</v>
      </c>
      <c r="M38">
        <v>0.96110811812474395</v>
      </c>
      <c r="N38">
        <v>0.33649780827239101</v>
      </c>
      <c r="O38" t="s">
        <v>168</v>
      </c>
      <c r="P38" t="s">
        <v>168</v>
      </c>
      <c r="Q38" t="s">
        <v>168</v>
      </c>
      <c r="R38" t="s">
        <v>168</v>
      </c>
      <c r="T38" t="str">
        <f t="shared" si="0"/>
        <v/>
      </c>
      <c r="U38" t="str">
        <f t="shared" si="1"/>
        <v/>
      </c>
      <c r="V38" t="str">
        <f t="shared" si="2"/>
        <v/>
      </c>
      <c r="W38" t="str">
        <f t="shared" si="3"/>
        <v/>
      </c>
    </row>
    <row r="39" spans="1:23" x14ac:dyDescent="0.25">
      <c r="A39">
        <v>38</v>
      </c>
      <c r="B39" t="s">
        <v>64</v>
      </c>
      <c r="C39">
        <v>0.124185087381674</v>
      </c>
      <c r="D39">
        <v>0.25727926532423401</v>
      </c>
      <c r="E39">
        <v>0.482685953044722</v>
      </c>
      <c r="F39">
        <v>0.62931873861111098</v>
      </c>
      <c r="G39">
        <v>0.29118060577806298</v>
      </c>
      <c r="H39">
        <v>0.56863665316877898</v>
      </c>
      <c r="I39">
        <v>0.51206795087061896</v>
      </c>
      <c r="J39">
        <v>0.60860345374540104</v>
      </c>
      <c r="K39">
        <v>0.266752271734299</v>
      </c>
      <c r="L39">
        <v>0.32912264695670002</v>
      </c>
      <c r="M39">
        <v>0.81049503642754195</v>
      </c>
      <c r="N39">
        <v>0.41765571664545897</v>
      </c>
      <c r="O39" t="s">
        <v>168</v>
      </c>
      <c r="P39" t="s">
        <v>168</v>
      </c>
      <c r="Q39" t="s">
        <v>168</v>
      </c>
      <c r="R39" t="s">
        <v>168</v>
      </c>
      <c r="T39" t="str">
        <f t="shared" si="0"/>
        <v/>
      </c>
      <c r="U39" t="str">
        <f t="shared" si="1"/>
        <v/>
      </c>
      <c r="V39" t="str">
        <f t="shared" si="2"/>
        <v/>
      </c>
      <c r="W39" t="str">
        <f t="shared" si="3"/>
        <v/>
      </c>
    </row>
    <row r="40" spans="1:23" x14ac:dyDescent="0.25">
      <c r="A40">
        <v>39</v>
      </c>
      <c r="B40" t="s">
        <v>47</v>
      </c>
      <c r="C40">
        <v>8.8959964590232699E-2</v>
      </c>
      <c r="D40">
        <v>0.25183990454430899</v>
      </c>
      <c r="E40">
        <v>0.35324014576324198</v>
      </c>
      <c r="F40">
        <v>0.72390841335550205</v>
      </c>
      <c r="G40">
        <v>-0.182066467599137</v>
      </c>
      <c r="H40">
        <v>0.37242073469554299</v>
      </c>
      <c r="I40">
        <v>-0.48887306918605899</v>
      </c>
      <c r="J40">
        <v>0.62493156300455699</v>
      </c>
      <c r="K40">
        <v>0.40888134336392201</v>
      </c>
      <c r="L40">
        <v>0.346242893197239</v>
      </c>
      <c r="M40">
        <v>1.1809089844076599</v>
      </c>
      <c r="N40">
        <v>0.23763888182847301</v>
      </c>
      <c r="O40" t="s">
        <v>168</v>
      </c>
      <c r="P40" t="s">
        <v>168</v>
      </c>
      <c r="Q40" t="s">
        <v>168</v>
      </c>
      <c r="R40" t="s">
        <v>168</v>
      </c>
      <c r="T40" t="str">
        <f t="shared" si="0"/>
        <v/>
      </c>
      <c r="U40" t="str">
        <f t="shared" si="1"/>
        <v/>
      </c>
      <c r="V40" t="str">
        <f t="shared" si="2"/>
        <v/>
      </c>
      <c r="W40" t="str">
        <f t="shared" si="3"/>
        <v/>
      </c>
    </row>
    <row r="41" spans="1:23" x14ac:dyDescent="0.25">
      <c r="A41">
        <v>40</v>
      </c>
      <c r="B41" t="s">
        <v>52</v>
      </c>
      <c r="C41">
        <v>5.7137455132348997E-2</v>
      </c>
      <c r="D41">
        <v>0.35016808475672401</v>
      </c>
      <c r="E41">
        <v>0.163171509967977</v>
      </c>
      <c r="F41">
        <v>0.87038339730140701</v>
      </c>
      <c r="G41">
        <v>0.29206802162474099</v>
      </c>
      <c r="H41">
        <v>0.46926904998483998</v>
      </c>
      <c r="I41">
        <v>0.62238927036457403</v>
      </c>
      <c r="J41">
        <v>0.53368593398786801</v>
      </c>
      <c r="K41">
        <v>-0.20632553718656599</v>
      </c>
      <c r="L41">
        <v>0.560435069425824</v>
      </c>
      <c r="M41">
        <v>-0.36815243806557302</v>
      </c>
      <c r="N41">
        <v>0.71275957243430099</v>
      </c>
      <c r="O41" t="s">
        <v>168</v>
      </c>
      <c r="P41" t="s">
        <v>168</v>
      </c>
      <c r="Q41" t="s">
        <v>168</v>
      </c>
      <c r="R41" t="s">
        <v>168</v>
      </c>
      <c r="T41" t="str">
        <f t="shared" si="0"/>
        <v/>
      </c>
      <c r="U41" t="str">
        <f t="shared" si="1"/>
        <v/>
      </c>
      <c r="V41" t="str">
        <f t="shared" si="2"/>
        <v/>
      </c>
      <c r="W41" t="str">
        <f t="shared" si="3"/>
        <v/>
      </c>
    </row>
    <row r="42" spans="1:23" x14ac:dyDescent="0.25">
      <c r="A42">
        <v>41</v>
      </c>
      <c r="B42" t="s">
        <v>65</v>
      </c>
      <c r="C42">
        <v>0.173978843124033</v>
      </c>
      <c r="D42">
        <v>0.24191368493617599</v>
      </c>
      <c r="E42">
        <v>0.71917735108674496</v>
      </c>
      <c r="F42">
        <v>0.47203165254458601</v>
      </c>
      <c r="G42">
        <v>0.557953624745678</v>
      </c>
      <c r="H42">
        <v>0.75818265884995095</v>
      </c>
      <c r="I42">
        <v>0.73590924064658803</v>
      </c>
      <c r="J42">
        <v>0.461785933273404</v>
      </c>
      <c r="K42">
        <v>0.33616755046151497</v>
      </c>
      <c r="L42">
        <v>0.31404789085246299</v>
      </c>
      <c r="M42">
        <v>1.07043403332215</v>
      </c>
      <c r="N42">
        <v>0.284423987053953</v>
      </c>
      <c r="O42" t="s">
        <v>168</v>
      </c>
      <c r="P42" t="s">
        <v>168</v>
      </c>
      <c r="Q42" t="s">
        <v>168</v>
      </c>
      <c r="R42" t="s">
        <v>168</v>
      </c>
      <c r="T42" t="str">
        <f t="shared" si="0"/>
        <v/>
      </c>
      <c r="U42" t="str">
        <f t="shared" si="1"/>
        <v/>
      </c>
      <c r="V42" t="str">
        <f t="shared" si="2"/>
        <v/>
      </c>
      <c r="W42" t="str">
        <f t="shared" si="3"/>
        <v/>
      </c>
    </row>
    <row r="43" spans="1:23" x14ac:dyDescent="0.25">
      <c r="A43">
        <v>42</v>
      </c>
      <c r="B43" t="s">
        <v>60</v>
      </c>
      <c r="C43">
        <v>9.1665195207114095E-2</v>
      </c>
      <c r="D43">
        <v>0.23523447680922599</v>
      </c>
      <c r="E43">
        <v>0.38967585215603501</v>
      </c>
      <c r="F43">
        <v>0.69677625493849904</v>
      </c>
      <c r="G43">
        <v>-6.3063871899904006E-2</v>
      </c>
      <c r="H43">
        <v>0.33905590413776499</v>
      </c>
      <c r="I43">
        <v>-0.185998447837912</v>
      </c>
      <c r="J43">
        <v>0.85244597853646598</v>
      </c>
      <c r="K43">
        <v>0.317964606058868</v>
      </c>
      <c r="L43">
        <v>0.34952701007165599</v>
      </c>
      <c r="M43">
        <v>0.90969967097444704</v>
      </c>
      <c r="N43">
        <v>0.362980917772109</v>
      </c>
      <c r="O43" t="s">
        <v>168</v>
      </c>
      <c r="P43" t="s">
        <v>168</v>
      </c>
      <c r="Q43" t="s">
        <v>168</v>
      </c>
      <c r="R43" t="s">
        <v>168</v>
      </c>
      <c r="T43" t="str">
        <f t="shared" si="0"/>
        <v/>
      </c>
      <c r="U43" t="str">
        <f t="shared" si="1"/>
        <v/>
      </c>
      <c r="V43" t="str">
        <f t="shared" si="2"/>
        <v/>
      </c>
      <c r="W43" t="str">
        <f t="shared" si="3"/>
        <v/>
      </c>
    </row>
    <row r="44" spans="1:23" x14ac:dyDescent="0.25">
      <c r="A44">
        <v>43</v>
      </c>
      <c r="B44" t="s">
        <v>53</v>
      </c>
      <c r="C44">
        <v>-0.50456911389671</v>
      </c>
      <c r="D44">
        <v>0.39345620291243</v>
      </c>
      <c r="E44">
        <v>-1.28240223476413</v>
      </c>
      <c r="F44">
        <v>0.199701580672313</v>
      </c>
      <c r="G44">
        <v>-0.38938110728074499</v>
      </c>
      <c r="H44">
        <v>0.52758752569630996</v>
      </c>
      <c r="I44">
        <v>-0.73804077677318203</v>
      </c>
      <c r="J44">
        <v>0.46048967043455702</v>
      </c>
      <c r="K44">
        <v>-0.56160558125797999</v>
      </c>
      <c r="L44">
        <v>0.62103673243477298</v>
      </c>
      <c r="M44">
        <v>-0.90430332366365396</v>
      </c>
      <c r="N44">
        <v>0.365834584889002</v>
      </c>
      <c r="O44" t="s">
        <v>168</v>
      </c>
      <c r="P44" t="s">
        <v>168</v>
      </c>
      <c r="Q44" t="s">
        <v>168</v>
      </c>
      <c r="R44" t="s">
        <v>168</v>
      </c>
      <c r="T44" t="str">
        <f t="shared" si="0"/>
        <v/>
      </c>
      <c r="U44" t="str">
        <f t="shared" si="1"/>
        <v/>
      </c>
      <c r="V44" t="str">
        <f t="shared" si="2"/>
        <v/>
      </c>
      <c r="W44" t="str">
        <f t="shared" si="3"/>
        <v/>
      </c>
    </row>
    <row r="45" spans="1:23" x14ac:dyDescent="0.25">
      <c r="A45">
        <v>44</v>
      </c>
      <c r="B45" t="s">
        <v>59</v>
      </c>
      <c r="C45">
        <v>-5.4621099023485199E-2</v>
      </c>
      <c r="D45">
        <v>0.22653094072183799</v>
      </c>
      <c r="E45">
        <v>-0.241119817228656</v>
      </c>
      <c r="F45">
        <v>0.80946225390412097</v>
      </c>
      <c r="G45">
        <v>-5.4071816168997401E-2</v>
      </c>
      <c r="H45">
        <v>0.35341479726283898</v>
      </c>
      <c r="I45">
        <v>-0.15299816699181201</v>
      </c>
      <c r="J45">
        <v>0.87839972080115802</v>
      </c>
      <c r="K45">
        <v>1.69462797372118E-2</v>
      </c>
      <c r="L45">
        <v>0.304440359042216</v>
      </c>
      <c r="M45">
        <v>5.5663709603173503E-2</v>
      </c>
      <c r="N45">
        <v>0.95560971019841101</v>
      </c>
      <c r="O45" t="s">
        <v>168</v>
      </c>
      <c r="P45" t="s">
        <v>168</v>
      </c>
      <c r="Q45" t="s">
        <v>168</v>
      </c>
      <c r="R45" t="s">
        <v>168</v>
      </c>
      <c r="T45" t="str">
        <f t="shared" si="0"/>
        <v/>
      </c>
      <c r="U45" t="str">
        <f t="shared" si="1"/>
        <v/>
      </c>
      <c r="V45" t="str">
        <f t="shared" si="2"/>
        <v/>
      </c>
      <c r="W45" t="str">
        <f t="shared" si="3"/>
        <v/>
      </c>
    </row>
    <row r="46" spans="1:23" x14ac:dyDescent="0.25">
      <c r="A46">
        <v>45</v>
      </c>
      <c r="B46" t="s">
        <v>67</v>
      </c>
      <c r="C46">
        <v>0.21044613813740201</v>
      </c>
      <c r="D46">
        <v>0.22065044810606399</v>
      </c>
      <c r="E46">
        <v>0.953753504439942</v>
      </c>
      <c r="F46">
        <v>0.34020842986911698</v>
      </c>
      <c r="G46">
        <v>0.22843992737135499</v>
      </c>
      <c r="H46">
        <v>0.35802017195006502</v>
      </c>
      <c r="I46">
        <v>0.63806440326277603</v>
      </c>
      <c r="J46">
        <v>0.52343175726521096</v>
      </c>
      <c r="K46">
        <v>0.33962373845608701</v>
      </c>
      <c r="L46">
        <v>0.29720927582747098</v>
      </c>
      <c r="M46">
        <v>1.1427090810356699</v>
      </c>
      <c r="N46">
        <v>0.25315939817027899</v>
      </c>
      <c r="O46" t="s">
        <v>168</v>
      </c>
      <c r="P46" t="s">
        <v>168</v>
      </c>
      <c r="Q46" t="s">
        <v>168</v>
      </c>
      <c r="R46" t="s">
        <v>168</v>
      </c>
      <c r="T46" t="str">
        <f t="shared" si="0"/>
        <v/>
      </c>
      <c r="U46" t="str">
        <f t="shared" si="1"/>
        <v/>
      </c>
      <c r="V46" t="str">
        <f t="shared" si="2"/>
        <v/>
      </c>
      <c r="W46" t="str">
        <f t="shared" si="3"/>
        <v/>
      </c>
    </row>
    <row r="47" spans="1:23" x14ac:dyDescent="0.25">
      <c r="A47">
        <v>46</v>
      </c>
      <c r="B47" t="s">
        <v>51</v>
      </c>
      <c r="C47">
        <v>-0.26418468011028801</v>
      </c>
      <c r="D47">
        <v>0.38376547577265402</v>
      </c>
      <c r="E47">
        <v>-0.68840137216197494</v>
      </c>
      <c r="F47">
        <v>0.49120005998399102</v>
      </c>
      <c r="G47">
        <v>-0.52362007142551903</v>
      </c>
      <c r="H47">
        <v>0.51826995939658405</v>
      </c>
      <c r="I47">
        <v>-1.0103230216838399</v>
      </c>
      <c r="J47">
        <v>0.31234055488998302</v>
      </c>
      <c r="K47">
        <v>0.25840411504916899</v>
      </c>
      <c r="L47">
        <v>0.59278383984584004</v>
      </c>
      <c r="M47">
        <v>0.43591626100396103</v>
      </c>
      <c r="N47">
        <v>0.66289748665394999</v>
      </c>
      <c r="O47" t="s">
        <v>168</v>
      </c>
      <c r="P47" t="s">
        <v>168</v>
      </c>
      <c r="Q47" t="s">
        <v>168</v>
      </c>
      <c r="R47" t="s">
        <v>168</v>
      </c>
      <c r="T47" t="str">
        <f t="shared" si="0"/>
        <v/>
      </c>
      <c r="U47" t="str">
        <f t="shared" si="1"/>
        <v/>
      </c>
      <c r="V47" t="str">
        <f t="shared" si="2"/>
        <v/>
      </c>
      <c r="W47" t="str">
        <f t="shared" si="3"/>
        <v/>
      </c>
    </row>
    <row r="48" spans="1:23" x14ac:dyDescent="0.25">
      <c r="A48">
        <v>47</v>
      </c>
      <c r="B48" t="s">
        <v>66</v>
      </c>
      <c r="C48">
        <v>0.16993254187833401</v>
      </c>
      <c r="D48">
        <v>0.22549060778391999</v>
      </c>
      <c r="E48">
        <v>0.75361250540942504</v>
      </c>
      <c r="F48">
        <v>0.45108193303774402</v>
      </c>
      <c r="G48">
        <v>5.1309864826505597E-2</v>
      </c>
      <c r="H48">
        <v>0.34329754148749902</v>
      </c>
      <c r="I48">
        <v>0.14946178933930401</v>
      </c>
      <c r="J48">
        <v>0.88118925834247896</v>
      </c>
      <c r="K48">
        <v>0.330163076279194</v>
      </c>
      <c r="L48">
        <v>0.30524176760687799</v>
      </c>
      <c r="M48">
        <v>1.08164449075138</v>
      </c>
      <c r="N48">
        <v>0.27941052718701298</v>
      </c>
      <c r="O48" t="s">
        <v>168</v>
      </c>
      <c r="P48" t="s">
        <v>168</v>
      </c>
      <c r="Q48" t="s">
        <v>168</v>
      </c>
      <c r="R48" t="s">
        <v>168</v>
      </c>
      <c r="T48" t="str">
        <f t="shared" si="0"/>
        <v/>
      </c>
      <c r="U48" t="str">
        <f t="shared" si="1"/>
        <v/>
      </c>
      <c r="V48" t="str">
        <f t="shared" si="2"/>
        <v/>
      </c>
      <c r="W48" t="str">
        <f t="shared" si="3"/>
        <v/>
      </c>
    </row>
    <row r="49" spans="1:23" x14ac:dyDescent="0.25">
      <c r="A49">
        <v>48</v>
      </c>
      <c r="B49" t="s">
        <v>49</v>
      </c>
      <c r="C49">
        <v>4.4038377986474198E-2</v>
      </c>
      <c r="D49">
        <v>0.29654427599722499</v>
      </c>
      <c r="E49">
        <v>0.148505236994985</v>
      </c>
      <c r="F49">
        <v>0.88194405325908198</v>
      </c>
      <c r="G49">
        <v>-0.118755310123819</v>
      </c>
      <c r="H49">
        <v>0.49881326933716802</v>
      </c>
      <c r="I49">
        <v>-0.23807568367542301</v>
      </c>
      <c r="J49">
        <v>0.81182239417878499</v>
      </c>
      <c r="K49">
        <v>0.238506546644493</v>
      </c>
      <c r="L49">
        <v>0.38142349474140302</v>
      </c>
      <c r="M49">
        <v>0.62530638498343005</v>
      </c>
      <c r="N49">
        <v>0.53176999016664905</v>
      </c>
      <c r="O49" t="s">
        <v>168</v>
      </c>
      <c r="P49" t="s">
        <v>168</v>
      </c>
      <c r="Q49" t="s">
        <v>168</v>
      </c>
      <c r="R49" t="s">
        <v>168</v>
      </c>
      <c r="T49" t="str">
        <f t="shared" si="0"/>
        <v/>
      </c>
      <c r="U49" t="str">
        <f t="shared" si="1"/>
        <v/>
      </c>
      <c r="V49" t="str">
        <f t="shared" si="2"/>
        <v/>
      </c>
      <c r="W49" t="str">
        <f t="shared" si="3"/>
        <v/>
      </c>
    </row>
    <row r="50" spans="1:23" x14ac:dyDescent="0.25">
      <c r="A50">
        <v>49</v>
      </c>
      <c r="B50" t="s">
        <v>56</v>
      </c>
      <c r="C50">
        <v>0.35318817622936299</v>
      </c>
      <c r="D50">
        <v>0.26203887378038498</v>
      </c>
      <c r="E50">
        <v>1.34784648985085</v>
      </c>
      <c r="F50">
        <v>0.17770776168267899</v>
      </c>
      <c r="G50">
        <v>0.28132451536329101</v>
      </c>
      <c r="H50">
        <v>0.35628686800086701</v>
      </c>
      <c r="I50">
        <v>0.78960113501181906</v>
      </c>
      <c r="J50">
        <v>0.42976074519320501</v>
      </c>
      <c r="K50">
        <v>0.30175426155356899</v>
      </c>
      <c r="L50">
        <v>0.45962874465980103</v>
      </c>
      <c r="M50">
        <v>0.65651738508416202</v>
      </c>
      <c r="N50">
        <v>0.51149128540053801</v>
      </c>
      <c r="O50" t="s">
        <v>168</v>
      </c>
      <c r="P50" t="s">
        <v>168</v>
      </c>
      <c r="Q50" t="s">
        <v>168</v>
      </c>
      <c r="R50" t="s">
        <v>168</v>
      </c>
      <c r="T50" t="str">
        <f t="shared" si="0"/>
        <v/>
      </c>
      <c r="U50" t="str">
        <f t="shared" si="1"/>
        <v/>
      </c>
      <c r="V50" t="str">
        <f t="shared" si="2"/>
        <v/>
      </c>
      <c r="W50" t="str">
        <f t="shared" si="3"/>
        <v/>
      </c>
    </row>
    <row r="51" spans="1:23" x14ac:dyDescent="0.25">
      <c r="A51">
        <v>50</v>
      </c>
      <c r="B51" t="s">
        <v>55</v>
      </c>
      <c r="C51">
        <v>-7.533890225801E-3</v>
      </c>
      <c r="D51">
        <v>0.26104922318983598</v>
      </c>
      <c r="E51">
        <v>-2.8860036945301801E-2</v>
      </c>
      <c r="F51">
        <v>0.97697621823278802</v>
      </c>
      <c r="G51">
        <v>-0.31784190342041702</v>
      </c>
      <c r="H51">
        <v>0.36914052256678997</v>
      </c>
      <c r="I51">
        <v>-0.86103227359144396</v>
      </c>
      <c r="J51">
        <v>0.38922026823247802</v>
      </c>
      <c r="K51">
        <v>0.496981645735871</v>
      </c>
      <c r="L51">
        <v>0.38232823878736999</v>
      </c>
      <c r="M51">
        <v>1.2998821308939801</v>
      </c>
      <c r="N51">
        <v>0.19364137039187199</v>
      </c>
      <c r="O51" t="s">
        <v>168</v>
      </c>
      <c r="P51" t="s">
        <v>168</v>
      </c>
      <c r="Q51" t="s">
        <v>168</v>
      </c>
      <c r="R51" t="s">
        <v>168</v>
      </c>
      <c r="T51" t="str">
        <f t="shared" si="0"/>
        <v/>
      </c>
      <c r="U51" t="str">
        <f t="shared" si="1"/>
        <v/>
      </c>
      <c r="V51" t="str">
        <f t="shared" si="2"/>
        <v/>
      </c>
      <c r="W51" t="str">
        <f t="shared" si="3"/>
        <v/>
      </c>
    </row>
    <row r="52" spans="1:23" x14ac:dyDescent="0.25">
      <c r="A52">
        <v>51</v>
      </c>
      <c r="B52" t="s">
        <v>48</v>
      </c>
      <c r="C52">
        <v>0.124822572422616</v>
      </c>
      <c r="D52">
        <v>0.326622956682034</v>
      </c>
      <c r="E52">
        <v>0.38216105104984899</v>
      </c>
      <c r="F52">
        <v>0.70234190992761503</v>
      </c>
      <c r="G52">
        <v>0.284148501342399</v>
      </c>
      <c r="H52">
        <v>0.41877711307406001</v>
      </c>
      <c r="I52">
        <v>0.67851965274937798</v>
      </c>
      <c r="J52">
        <v>0.49744226738144598</v>
      </c>
      <c r="K52">
        <v>-0.48519926248282302</v>
      </c>
      <c r="L52">
        <v>0.61706241953834295</v>
      </c>
      <c r="M52">
        <v>-0.78630499463218995</v>
      </c>
      <c r="N52">
        <v>0.43168882706824402</v>
      </c>
      <c r="O52" t="s">
        <v>168</v>
      </c>
      <c r="P52" t="s">
        <v>168</v>
      </c>
      <c r="Q52" t="s">
        <v>168</v>
      </c>
      <c r="R52" t="s">
        <v>168</v>
      </c>
      <c r="T52" t="str">
        <f t="shared" si="0"/>
        <v/>
      </c>
      <c r="U52" t="str">
        <f t="shared" si="1"/>
        <v/>
      </c>
      <c r="V52" t="str">
        <f t="shared" si="2"/>
        <v/>
      </c>
      <c r="W52" t="str">
        <f t="shared" si="3"/>
        <v/>
      </c>
    </row>
    <row r="53" spans="1:23" x14ac:dyDescent="0.25">
      <c r="A53">
        <v>52</v>
      </c>
      <c r="B53" t="s">
        <v>50</v>
      </c>
      <c r="C53">
        <v>-0.36704562082047398</v>
      </c>
      <c r="D53">
        <v>0.28749985158513702</v>
      </c>
      <c r="E53">
        <v>-1.27668107930059</v>
      </c>
      <c r="F53">
        <v>0.20171486398742</v>
      </c>
      <c r="G53">
        <v>-0.36741918218263497</v>
      </c>
      <c r="H53">
        <v>0.73253157054236495</v>
      </c>
      <c r="I53">
        <v>-0.50157453543005404</v>
      </c>
      <c r="J53">
        <v>0.61596683554738996</v>
      </c>
      <c r="K53">
        <v>-0.30826667628541199</v>
      </c>
      <c r="L53">
        <v>0.34749509905871701</v>
      </c>
      <c r="M53">
        <v>-0.887110860327051</v>
      </c>
      <c r="N53">
        <v>0.375019217551808</v>
      </c>
      <c r="O53" t="s">
        <v>168</v>
      </c>
      <c r="P53" t="s">
        <v>168</v>
      </c>
      <c r="Q53" t="s">
        <v>168</v>
      </c>
      <c r="R53" t="s">
        <v>168</v>
      </c>
      <c r="T53" t="str">
        <f t="shared" si="0"/>
        <v/>
      </c>
      <c r="U53" t="str">
        <f t="shared" si="1"/>
        <v/>
      </c>
      <c r="V53" t="str">
        <f t="shared" si="2"/>
        <v/>
      </c>
      <c r="W53" t="str">
        <f t="shared" si="3"/>
        <v/>
      </c>
    </row>
    <row r="54" spans="1:23" x14ac:dyDescent="0.25">
      <c r="A54">
        <v>53</v>
      </c>
      <c r="B54" t="s">
        <v>57</v>
      </c>
      <c r="C54">
        <v>-0.13269527330251499</v>
      </c>
      <c r="D54">
        <v>0.28911675034652001</v>
      </c>
      <c r="E54">
        <v>-0.45896778081336698</v>
      </c>
      <c r="F54">
        <v>0.646257303184535</v>
      </c>
      <c r="G54">
        <v>-9.7634027270285306E-2</v>
      </c>
      <c r="H54">
        <v>0.49530641200893699</v>
      </c>
      <c r="I54">
        <v>-0.19711844002642101</v>
      </c>
      <c r="J54">
        <v>0.84373485347210397</v>
      </c>
      <c r="K54">
        <v>-5.85385986013797E-2</v>
      </c>
      <c r="L54">
        <v>0.37881377221846702</v>
      </c>
      <c r="M54">
        <v>-0.15453133675303601</v>
      </c>
      <c r="N54">
        <v>0.87719080480885603</v>
      </c>
      <c r="O54" t="s">
        <v>168</v>
      </c>
      <c r="P54" t="s">
        <v>168</v>
      </c>
      <c r="Q54" t="s">
        <v>168</v>
      </c>
      <c r="R54" t="s">
        <v>168</v>
      </c>
      <c r="T54" t="str">
        <f t="shared" si="0"/>
        <v/>
      </c>
      <c r="U54" t="str">
        <f t="shared" si="1"/>
        <v/>
      </c>
      <c r="V54" t="str">
        <f t="shared" si="2"/>
        <v/>
      </c>
      <c r="W54" t="str">
        <f t="shared" si="3"/>
        <v/>
      </c>
    </row>
    <row r="55" spans="1:23" x14ac:dyDescent="0.25">
      <c r="A55">
        <v>54</v>
      </c>
      <c r="B55" t="s">
        <v>63</v>
      </c>
      <c r="C55">
        <v>-0.23750210771112401</v>
      </c>
      <c r="D55">
        <v>0.40141075390236503</v>
      </c>
      <c r="E55">
        <v>-0.59166852258495095</v>
      </c>
      <c r="F55">
        <v>0.55407257885810202</v>
      </c>
      <c r="G55">
        <v>-0.22847494345979999</v>
      </c>
      <c r="H55">
        <v>0.70301262008296805</v>
      </c>
      <c r="I55">
        <v>-0.32499408535914498</v>
      </c>
      <c r="J55">
        <v>0.74518554813253102</v>
      </c>
      <c r="K55">
        <v>-4.5382652143669398E-2</v>
      </c>
      <c r="L55">
        <v>0.50875175142839402</v>
      </c>
      <c r="M55">
        <v>-8.9203923163411497E-2</v>
      </c>
      <c r="N55">
        <v>0.92891984757646895</v>
      </c>
      <c r="O55" t="s">
        <v>168</v>
      </c>
      <c r="P55" t="s">
        <v>168</v>
      </c>
      <c r="Q55" t="s">
        <v>168</v>
      </c>
      <c r="R55" t="s">
        <v>168</v>
      </c>
      <c r="T55" t="str">
        <f t="shared" si="0"/>
        <v/>
      </c>
      <c r="U55" t="str">
        <f t="shared" si="1"/>
        <v/>
      </c>
      <c r="V55" t="str">
        <f t="shared" si="2"/>
        <v/>
      </c>
      <c r="W55" t="str">
        <f t="shared" si="3"/>
        <v/>
      </c>
    </row>
    <row r="56" spans="1:23" x14ac:dyDescent="0.25">
      <c r="A56">
        <v>55</v>
      </c>
      <c r="B56" t="s">
        <v>74</v>
      </c>
      <c r="C56">
        <v>-0.459557796166364</v>
      </c>
      <c r="D56">
        <v>0.345234428615602</v>
      </c>
      <c r="E56">
        <v>-1.33114706435624</v>
      </c>
      <c r="F56">
        <v>0.18314062541298101</v>
      </c>
      <c r="G56">
        <v>-0.16919260047790699</v>
      </c>
      <c r="H56">
        <v>0.62348755653994203</v>
      </c>
      <c r="I56">
        <v>-0.27136483912661502</v>
      </c>
      <c r="J56">
        <v>0.78611044207160397</v>
      </c>
      <c r="K56">
        <v>-0.51312702160206802</v>
      </c>
      <c r="L56">
        <v>0.42594859698417997</v>
      </c>
      <c r="M56">
        <v>-1.2046688854832099</v>
      </c>
      <c r="N56">
        <v>0.228331152179856</v>
      </c>
      <c r="O56" t="s">
        <v>168</v>
      </c>
      <c r="P56" t="s">
        <v>168</v>
      </c>
      <c r="Q56" t="s">
        <v>168</v>
      </c>
      <c r="R56" t="s">
        <v>168</v>
      </c>
      <c r="T56" t="str">
        <f t="shared" si="0"/>
        <v/>
      </c>
      <c r="U56" t="str">
        <f t="shared" si="1"/>
        <v/>
      </c>
      <c r="V56" t="str">
        <f t="shared" si="2"/>
        <v/>
      </c>
      <c r="W56" t="str">
        <f t="shared" si="3"/>
        <v/>
      </c>
    </row>
    <row r="57" spans="1:23" x14ac:dyDescent="0.25">
      <c r="A57">
        <v>56</v>
      </c>
      <c r="B57" t="s">
        <v>71</v>
      </c>
      <c r="C57">
        <v>-0.20107946219969999</v>
      </c>
      <c r="D57">
        <v>0.35692077571655201</v>
      </c>
      <c r="E57">
        <v>-0.56337281514648296</v>
      </c>
      <c r="F57">
        <v>0.57318104451353202</v>
      </c>
      <c r="G57">
        <v>0.13164960483064</v>
      </c>
      <c r="H57">
        <v>0.63499158078044105</v>
      </c>
      <c r="I57">
        <v>0.20732496117324201</v>
      </c>
      <c r="J57">
        <v>0.83575608142870295</v>
      </c>
      <c r="K57">
        <v>-0.34701814999564401</v>
      </c>
      <c r="L57">
        <v>0.44984324043580598</v>
      </c>
      <c r="M57">
        <v>-0.77142017219032699</v>
      </c>
      <c r="N57">
        <v>0.440457922167728</v>
      </c>
      <c r="O57" t="s">
        <v>168</v>
      </c>
      <c r="P57" t="s">
        <v>168</v>
      </c>
      <c r="Q57" t="s">
        <v>168</v>
      </c>
      <c r="R57" t="s">
        <v>168</v>
      </c>
      <c r="T57" t="str">
        <f t="shared" si="0"/>
        <v/>
      </c>
      <c r="U57" t="str">
        <f t="shared" si="1"/>
        <v/>
      </c>
      <c r="V57" t="str">
        <f t="shared" si="2"/>
        <v/>
      </c>
      <c r="W57" t="str">
        <f t="shared" si="3"/>
        <v/>
      </c>
    </row>
    <row r="58" spans="1:23" x14ac:dyDescent="0.25">
      <c r="A58">
        <v>57</v>
      </c>
      <c r="B58" t="s">
        <v>72</v>
      </c>
      <c r="C58">
        <v>-0.234600503907272</v>
      </c>
      <c r="D58">
        <v>0.34323086659738</v>
      </c>
      <c r="E58">
        <v>-0.683506428873909</v>
      </c>
      <c r="F58">
        <v>0.49428688923640601</v>
      </c>
      <c r="G58">
        <v>0.212054246219815</v>
      </c>
      <c r="H58">
        <v>0.62181630285440803</v>
      </c>
      <c r="I58">
        <v>0.34102394106811601</v>
      </c>
      <c r="J58">
        <v>0.73308555854574398</v>
      </c>
      <c r="K58">
        <v>-0.566571683088121</v>
      </c>
      <c r="L58">
        <v>0.422687060686953</v>
      </c>
      <c r="M58">
        <v>-1.3404046061105499</v>
      </c>
      <c r="N58">
        <v>0.18011383904784101</v>
      </c>
      <c r="O58" t="s">
        <v>168</v>
      </c>
      <c r="P58" t="s">
        <v>168</v>
      </c>
      <c r="Q58" t="s">
        <v>168</v>
      </c>
      <c r="R58" t="s">
        <v>168</v>
      </c>
      <c r="T58" t="str">
        <f t="shared" si="0"/>
        <v/>
      </c>
      <c r="U58" t="str">
        <f t="shared" si="1"/>
        <v/>
      </c>
      <c r="V58" t="str">
        <f t="shared" si="2"/>
        <v/>
      </c>
      <c r="W58" t="str">
        <f t="shared" si="3"/>
        <v/>
      </c>
    </row>
    <row r="59" spans="1:23" x14ac:dyDescent="0.25">
      <c r="A59">
        <v>58</v>
      </c>
      <c r="B59" t="s">
        <v>79</v>
      </c>
      <c r="C59">
        <v>-0.27447164939448898</v>
      </c>
      <c r="D59">
        <v>0.34130889703946499</v>
      </c>
      <c r="E59">
        <v>-0.80417373169956297</v>
      </c>
      <c r="F59">
        <v>0.42129664719664101</v>
      </c>
      <c r="G59">
        <v>0.26532172792247699</v>
      </c>
      <c r="H59">
        <v>0.62153902879770295</v>
      </c>
      <c r="I59">
        <v>0.42687862809791999</v>
      </c>
      <c r="J59">
        <v>0.66946773277600702</v>
      </c>
      <c r="K59">
        <v>-0.68160806395361395</v>
      </c>
      <c r="L59">
        <v>0.41690684940654499</v>
      </c>
      <c r="M59">
        <v>-1.63491692430543</v>
      </c>
      <c r="N59">
        <v>0.102066464091189</v>
      </c>
      <c r="O59" t="s">
        <v>168</v>
      </c>
      <c r="P59" t="s">
        <v>168</v>
      </c>
      <c r="Q59" t="s">
        <v>168</v>
      </c>
      <c r="R59" t="s">
        <v>168</v>
      </c>
      <c r="T59" t="str">
        <f t="shared" si="0"/>
        <v/>
      </c>
      <c r="U59" t="str">
        <f t="shared" si="1"/>
        <v/>
      </c>
      <c r="V59" t="str">
        <f t="shared" si="2"/>
        <v/>
      </c>
      <c r="W59" t="str">
        <f t="shared" si="3"/>
        <v/>
      </c>
    </row>
    <row r="60" spans="1:23" x14ac:dyDescent="0.25">
      <c r="A60">
        <v>59</v>
      </c>
      <c r="B60" t="s">
        <v>82</v>
      </c>
      <c r="C60">
        <v>-0.204324784238196</v>
      </c>
      <c r="D60">
        <v>0.36675978580220697</v>
      </c>
      <c r="E60">
        <v>-0.55710792771699402</v>
      </c>
      <c r="F60">
        <v>0.57745369137217695</v>
      </c>
      <c r="G60">
        <v>0.200831164076677</v>
      </c>
      <c r="H60">
        <v>0.67289797875703805</v>
      </c>
      <c r="I60">
        <v>0.29845707732344201</v>
      </c>
      <c r="J60">
        <v>0.76535433139581799</v>
      </c>
      <c r="K60">
        <v>-0.52191164297915205</v>
      </c>
      <c r="L60">
        <v>0.44489328253544602</v>
      </c>
      <c r="M60">
        <v>-1.17311648313676</v>
      </c>
      <c r="N60">
        <v>0.24074909737196001</v>
      </c>
      <c r="O60" t="s">
        <v>168</v>
      </c>
      <c r="P60" t="s">
        <v>168</v>
      </c>
      <c r="Q60" t="s">
        <v>168</v>
      </c>
      <c r="R60" t="s">
        <v>168</v>
      </c>
      <c r="T60" t="str">
        <f t="shared" si="0"/>
        <v/>
      </c>
      <c r="U60" t="str">
        <f t="shared" si="1"/>
        <v/>
      </c>
      <c r="V60" t="str">
        <f t="shared" si="2"/>
        <v/>
      </c>
      <c r="W60" t="str">
        <f t="shared" si="3"/>
        <v/>
      </c>
    </row>
    <row r="61" spans="1:23" x14ac:dyDescent="0.25">
      <c r="A61">
        <v>60</v>
      </c>
      <c r="B61" t="s">
        <v>70</v>
      </c>
      <c r="C61">
        <v>-0.228142200221538</v>
      </c>
      <c r="D61">
        <v>0.36637580817555598</v>
      </c>
      <c r="E61">
        <v>-0.62269995761352104</v>
      </c>
      <c r="F61">
        <v>0.53348171058178495</v>
      </c>
      <c r="G61">
        <v>0.189192733657363</v>
      </c>
      <c r="H61">
        <v>0.71985305542050804</v>
      </c>
      <c r="I61">
        <v>0.26282132475890402</v>
      </c>
      <c r="J61">
        <v>0.79268829840730703</v>
      </c>
      <c r="K61">
        <v>-0.57054688140205301</v>
      </c>
      <c r="L61">
        <v>0.43905030870699602</v>
      </c>
      <c r="M61">
        <v>-1.2995022895720401</v>
      </c>
      <c r="N61">
        <v>0.193771608232543</v>
      </c>
      <c r="O61" t="s">
        <v>168</v>
      </c>
      <c r="P61" t="s">
        <v>168</v>
      </c>
      <c r="Q61" t="s">
        <v>168</v>
      </c>
      <c r="R61" t="s">
        <v>168</v>
      </c>
      <c r="T61" t="str">
        <f t="shared" si="0"/>
        <v/>
      </c>
      <c r="U61" t="str">
        <f t="shared" si="1"/>
        <v/>
      </c>
      <c r="V61" t="str">
        <f t="shared" si="2"/>
        <v/>
      </c>
      <c r="W61" t="str">
        <f t="shared" si="3"/>
        <v/>
      </c>
    </row>
    <row r="62" spans="1:23" x14ac:dyDescent="0.25">
      <c r="A62">
        <v>61</v>
      </c>
      <c r="B62" t="s">
        <v>68</v>
      </c>
      <c r="C62">
        <v>0.17395723219317699</v>
      </c>
      <c r="D62">
        <v>0.42117207786273803</v>
      </c>
      <c r="E62">
        <v>0.41303125571840599</v>
      </c>
      <c r="F62">
        <v>0.67958371412391105</v>
      </c>
      <c r="G62">
        <v>0.75744601381430698</v>
      </c>
      <c r="H62">
        <v>0.714334277433887</v>
      </c>
      <c r="I62">
        <v>1.0603523276739399</v>
      </c>
      <c r="J62">
        <v>0.28898434156552399</v>
      </c>
      <c r="K62">
        <v>-0.227566742405586</v>
      </c>
      <c r="L62">
        <v>0.54732764093582897</v>
      </c>
      <c r="M62">
        <v>-0.415777909583535</v>
      </c>
      <c r="N62">
        <v>0.67757252489672903</v>
      </c>
      <c r="O62" t="s">
        <v>168</v>
      </c>
      <c r="P62" t="s">
        <v>168</v>
      </c>
      <c r="Q62" t="s">
        <v>168</v>
      </c>
      <c r="R62" t="s">
        <v>168</v>
      </c>
      <c r="T62" t="str">
        <f t="shared" si="0"/>
        <v/>
      </c>
      <c r="U62" t="str">
        <f t="shared" si="1"/>
        <v/>
      </c>
      <c r="V62" t="str">
        <f t="shared" si="2"/>
        <v/>
      </c>
      <c r="W62" t="str">
        <f t="shared" si="3"/>
        <v/>
      </c>
    </row>
    <row r="63" spans="1:23" x14ac:dyDescent="0.25">
      <c r="A63">
        <v>62</v>
      </c>
      <c r="B63" t="s">
        <v>78</v>
      </c>
      <c r="C63">
        <v>-0.195228296110736</v>
      </c>
      <c r="D63">
        <v>0.33737850492404697</v>
      </c>
      <c r="E63">
        <v>-0.57866252076339997</v>
      </c>
      <c r="F63">
        <v>0.56281690980172105</v>
      </c>
      <c r="G63">
        <v>0.18268020667652701</v>
      </c>
      <c r="H63">
        <v>0.61605419871089195</v>
      </c>
      <c r="I63">
        <v>0.296532686667488</v>
      </c>
      <c r="J63">
        <v>0.76682330845371005</v>
      </c>
      <c r="K63">
        <v>-0.45266384754563299</v>
      </c>
      <c r="L63">
        <v>0.410784243830975</v>
      </c>
      <c r="M63">
        <v>-1.10195036529174</v>
      </c>
      <c r="N63">
        <v>0.27048325069210499</v>
      </c>
      <c r="O63" t="s">
        <v>168</v>
      </c>
      <c r="P63" t="s">
        <v>168</v>
      </c>
      <c r="Q63" t="s">
        <v>168</v>
      </c>
      <c r="R63" t="s">
        <v>168</v>
      </c>
      <c r="T63" t="str">
        <f t="shared" si="0"/>
        <v/>
      </c>
      <c r="U63" t="str">
        <f t="shared" si="1"/>
        <v/>
      </c>
      <c r="V63" t="str">
        <f t="shared" si="2"/>
        <v/>
      </c>
      <c r="W63" t="str">
        <f t="shared" si="3"/>
        <v/>
      </c>
    </row>
    <row r="64" spans="1:23" x14ac:dyDescent="0.25">
      <c r="A64">
        <v>63</v>
      </c>
      <c r="B64" t="s">
        <v>76</v>
      </c>
      <c r="C64">
        <v>-0.26040447629917801</v>
      </c>
      <c r="D64">
        <v>0.35894718778523399</v>
      </c>
      <c r="E64">
        <v>-0.72546738116523102</v>
      </c>
      <c r="F64">
        <v>0.46816534893369399</v>
      </c>
      <c r="G64">
        <v>0.21760889792502</v>
      </c>
      <c r="H64">
        <v>0.63084707176407395</v>
      </c>
      <c r="I64">
        <v>0.34494714751787198</v>
      </c>
      <c r="J64">
        <v>0.73013410483873997</v>
      </c>
      <c r="K64">
        <v>-0.56064875977397199</v>
      </c>
      <c r="L64">
        <v>0.51173679870845501</v>
      </c>
      <c r="M64">
        <v>-1.0955803084495099</v>
      </c>
      <c r="N64">
        <v>0.27326248304643203</v>
      </c>
      <c r="O64" t="s">
        <v>168</v>
      </c>
      <c r="P64" t="s">
        <v>168</v>
      </c>
      <c r="Q64" t="s">
        <v>168</v>
      </c>
      <c r="R64" t="s">
        <v>168</v>
      </c>
      <c r="T64" t="str">
        <f t="shared" si="0"/>
        <v/>
      </c>
      <c r="U64" t="str">
        <f t="shared" si="1"/>
        <v/>
      </c>
      <c r="V64" t="str">
        <f t="shared" si="2"/>
        <v/>
      </c>
      <c r="W64" t="str">
        <f t="shared" si="3"/>
        <v/>
      </c>
    </row>
    <row r="65" spans="1:23" x14ac:dyDescent="0.25">
      <c r="A65">
        <v>64</v>
      </c>
      <c r="B65" t="s">
        <v>75</v>
      </c>
      <c r="C65">
        <v>-0.27576255485307799</v>
      </c>
      <c r="D65">
        <v>0.36834660142599002</v>
      </c>
      <c r="E65">
        <v>-0.74864965167456499</v>
      </c>
      <c r="F65">
        <v>0.45406839732958698</v>
      </c>
      <c r="G65">
        <v>0.154681035748475</v>
      </c>
      <c r="H65">
        <v>0.65826015933307302</v>
      </c>
      <c r="I65">
        <v>0.234984653947753</v>
      </c>
      <c r="J65">
        <v>0.81422064414767104</v>
      </c>
      <c r="K65">
        <v>-0.60718185369380095</v>
      </c>
      <c r="L65">
        <v>0.45544064172203802</v>
      </c>
      <c r="M65">
        <v>-1.3331745085331499</v>
      </c>
      <c r="N65">
        <v>0.18247454270285701</v>
      </c>
      <c r="O65" t="s">
        <v>168</v>
      </c>
      <c r="P65" t="s">
        <v>168</v>
      </c>
      <c r="Q65" t="s">
        <v>168</v>
      </c>
      <c r="R65" t="s">
        <v>168</v>
      </c>
      <c r="T65" t="str">
        <f t="shared" si="0"/>
        <v/>
      </c>
      <c r="U65" t="str">
        <f t="shared" si="1"/>
        <v/>
      </c>
      <c r="V65" t="str">
        <f t="shared" si="2"/>
        <v/>
      </c>
      <c r="W65" t="str">
        <f t="shared" si="3"/>
        <v/>
      </c>
    </row>
    <row r="66" spans="1:23" x14ac:dyDescent="0.25">
      <c r="A66">
        <v>65</v>
      </c>
      <c r="B66" t="s">
        <v>81</v>
      </c>
      <c r="C66">
        <v>-0.26014529844415302</v>
      </c>
      <c r="D66">
        <v>0.35257523673282598</v>
      </c>
      <c r="E66">
        <v>-0.73784336317778698</v>
      </c>
      <c r="F66">
        <v>0.46060963907683</v>
      </c>
      <c r="G66">
        <v>0.26998554659401103</v>
      </c>
      <c r="H66">
        <v>0.63543310232698402</v>
      </c>
      <c r="I66">
        <v>0.42488429640399999</v>
      </c>
      <c r="J66">
        <v>0.67092102285406996</v>
      </c>
      <c r="K66">
        <v>-0.61920750941931701</v>
      </c>
      <c r="L66">
        <v>0.433250382966272</v>
      </c>
      <c r="M66">
        <v>-1.4292139921028599</v>
      </c>
      <c r="N66">
        <v>0.15294273729914101</v>
      </c>
      <c r="O66" t="s">
        <v>168</v>
      </c>
      <c r="P66" t="s">
        <v>168</v>
      </c>
      <c r="Q66" t="s">
        <v>168</v>
      </c>
      <c r="R66" t="s">
        <v>168</v>
      </c>
      <c r="T66" t="str">
        <f t="shared" si="0"/>
        <v/>
      </c>
      <c r="U66" t="str">
        <f t="shared" si="1"/>
        <v/>
      </c>
      <c r="V66" t="str">
        <f t="shared" si="2"/>
        <v/>
      </c>
      <c r="W66" t="str">
        <f t="shared" si="3"/>
        <v/>
      </c>
    </row>
    <row r="67" spans="1:23" x14ac:dyDescent="0.25">
      <c r="A67">
        <v>66</v>
      </c>
      <c r="B67" t="s">
        <v>84</v>
      </c>
      <c r="C67">
        <v>-0.32973055584993799</v>
      </c>
      <c r="D67">
        <v>0.36982629330536598</v>
      </c>
      <c r="E67">
        <v>-0.89158224230876704</v>
      </c>
      <c r="F67">
        <v>0.37261689173593598</v>
      </c>
      <c r="G67">
        <v>-0.25520436231335802</v>
      </c>
      <c r="H67">
        <v>0.713220178329251</v>
      </c>
      <c r="I67">
        <v>-0.35781988517372698</v>
      </c>
      <c r="J67">
        <v>0.72047810832573</v>
      </c>
      <c r="K67">
        <v>-0.56342783671952901</v>
      </c>
      <c r="L67">
        <v>0.44357346472214498</v>
      </c>
      <c r="M67">
        <v>-1.2702018527471199</v>
      </c>
      <c r="N67">
        <v>0.20401273786704199</v>
      </c>
      <c r="O67" t="s">
        <v>168</v>
      </c>
      <c r="P67" t="s">
        <v>168</v>
      </c>
      <c r="Q67" t="s">
        <v>168</v>
      </c>
      <c r="R67" t="s">
        <v>168</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-0.32265715684083401</v>
      </c>
      <c r="D68">
        <v>0.34540004323136703</v>
      </c>
      <c r="E68">
        <v>-0.93415494052124703</v>
      </c>
      <c r="F68">
        <v>0.35022397511525499</v>
      </c>
      <c r="G68">
        <v>0.12612942011860701</v>
      </c>
      <c r="H68">
        <v>0.63207821102683204</v>
      </c>
      <c r="I68">
        <v>0.19954717298940899</v>
      </c>
      <c r="J68">
        <v>0.84183474653526802</v>
      </c>
      <c r="K68">
        <v>-0.64474635998905705</v>
      </c>
      <c r="L68">
        <v>0.420250534945315</v>
      </c>
      <c r="M68">
        <v>-1.53419521541586</v>
      </c>
      <c r="N68">
        <v>0.12498163436798899</v>
      </c>
      <c r="O68" t="s">
        <v>168</v>
      </c>
      <c r="P68" t="s">
        <v>168</v>
      </c>
      <c r="Q68" t="s">
        <v>168</v>
      </c>
      <c r="R68" t="s">
        <v>168</v>
      </c>
      <c r="T68" t="str">
        <f t="shared" si="4"/>
        <v/>
      </c>
      <c r="U68" t="str">
        <f t="shared" si="5"/>
        <v/>
      </c>
      <c r="V68" t="str">
        <f t="shared" si="6"/>
        <v/>
      </c>
      <c r="W68" t="str">
        <f t="shared" si="7"/>
        <v/>
      </c>
    </row>
    <row r="69" spans="1:23" x14ac:dyDescent="0.25">
      <c r="A69">
        <v>68</v>
      </c>
      <c r="B69" t="s">
        <v>80</v>
      </c>
      <c r="C69">
        <v>-0.19695297933357001</v>
      </c>
      <c r="D69">
        <v>0.37252768787245799</v>
      </c>
      <c r="E69">
        <v>-0.52869353270997999</v>
      </c>
      <c r="F69">
        <v>0.59701806428863302</v>
      </c>
      <c r="G69">
        <v>0.31231948374345297</v>
      </c>
      <c r="H69">
        <v>0.64308620727492005</v>
      </c>
      <c r="I69">
        <v>0.48565725747238198</v>
      </c>
      <c r="J69">
        <v>0.62721019315667104</v>
      </c>
      <c r="K69">
        <v>-0.83146039858855103</v>
      </c>
      <c r="L69">
        <v>0.557984991454196</v>
      </c>
      <c r="M69">
        <v>-1.49011247851243</v>
      </c>
      <c r="N69">
        <v>0.136194663664787</v>
      </c>
      <c r="O69" t="s">
        <v>168</v>
      </c>
      <c r="P69" t="s">
        <v>168</v>
      </c>
      <c r="Q69" t="s">
        <v>168</v>
      </c>
      <c r="R69" t="s">
        <v>168</v>
      </c>
      <c r="T69" t="str">
        <f t="shared" si="4"/>
        <v/>
      </c>
      <c r="U69" t="str">
        <f t="shared" si="5"/>
        <v/>
      </c>
      <c r="V69" t="str">
        <f t="shared" si="6"/>
        <v/>
      </c>
      <c r="W69" t="str">
        <f t="shared" si="7"/>
        <v/>
      </c>
    </row>
    <row r="70" spans="1:23" x14ac:dyDescent="0.25">
      <c r="A70">
        <v>69</v>
      </c>
      <c r="B70" t="s">
        <v>83</v>
      </c>
      <c r="C70">
        <v>0.42889559298713997</v>
      </c>
      <c r="D70">
        <v>0.62623061570292005</v>
      </c>
      <c r="E70">
        <v>0.68488442154129003</v>
      </c>
      <c r="F70">
        <v>0.49341685719019901</v>
      </c>
      <c r="G70">
        <v>0.59103648970148903</v>
      </c>
      <c r="H70">
        <v>1.02259879655483</v>
      </c>
      <c r="I70">
        <v>0.57797495136187305</v>
      </c>
      <c r="J70">
        <v>0.56328103072376501</v>
      </c>
      <c r="K70">
        <v>0.34885159372445301</v>
      </c>
      <c r="L70">
        <v>0.81938582367881896</v>
      </c>
      <c r="M70">
        <v>0.425747655918923</v>
      </c>
      <c r="N70">
        <v>0.67029173236692197</v>
      </c>
      <c r="O70" t="s">
        <v>168</v>
      </c>
      <c r="P70" t="s">
        <v>168</v>
      </c>
      <c r="Q70" t="s">
        <v>168</v>
      </c>
      <c r="R70" t="s">
        <v>168</v>
      </c>
      <c r="T70" t="str">
        <f t="shared" si="4"/>
        <v/>
      </c>
      <c r="U70" t="str">
        <f t="shared" si="5"/>
        <v/>
      </c>
      <c r="V70" t="str">
        <f t="shared" si="6"/>
        <v/>
      </c>
      <c r="W70" t="str">
        <f t="shared" si="7"/>
        <v/>
      </c>
    </row>
    <row r="71" spans="1:23" x14ac:dyDescent="0.25">
      <c r="A71">
        <v>70</v>
      </c>
      <c r="B71" t="s">
        <v>69</v>
      </c>
      <c r="C71">
        <v>-2.97578838971553E-2</v>
      </c>
      <c r="D71">
        <v>0.47313220168629599</v>
      </c>
      <c r="E71">
        <v>-6.2895494728735193E-2</v>
      </c>
      <c r="F71">
        <v>0.949849722429151</v>
      </c>
      <c r="G71">
        <v>0.67448482142487298</v>
      </c>
      <c r="H71">
        <v>0.84764388637766297</v>
      </c>
      <c r="I71">
        <v>0.79571720183959405</v>
      </c>
      <c r="J71">
        <v>0.42619642622051601</v>
      </c>
      <c r="K71">
        <v>-0.48697414268315198</v>
      </c>
      <c r="L71">
        <v>0.58042385860856804</v>
      </c>
      <c r="M71">
        <v>-0.83899745928873504</v>
      </c>
      <c r="N71">
        <v>0.40147073534710798</v>
      </c>
      <c r="O71" t="s">
        <v>168</v>
      </c>
      <c r="P71" t="s">
        <v>168</v>
      </c>
      <c r="Q71" t="s">
        <v>168</v>
      </c>
      <c r="R71" t="s">
        <v>168</v>
      </c>
      <c r="T71" t="str">
        <f t="shared" si="4"/>
        <v/>
      </c>
      <c r="U71" t="str">
        <f t="shared" si="5"/>
        <v/>
      </c>
      <c r="V71" t="str">
        <f t="shared" si="6"/>
        <v/>
      </c>
      <c r="W71" t="str">
        <f t="shared" si="7"/>
        <v/>
      </c>
    </row>
    <row r="72" spans="1:23" x14ac:dyDescent="0.25">
      <c r="A72">
        <v>71</v>
      </c>
      <c r="B72" t="s">
        <v>73</v>
      </c>
      <c r="C72">
        <v>-0.13847421531322099</v>
      </c>
      <c r="D72">
        <v>0.50754899921721897</v>
      </c>
      <c r="E72">
        <v>-0.27282925496215499</v>
      </c>
      <c r="F72">
        <v>0.78498447016577499</v>
      </c>
      <c r="G72">
        <v>-0.64301651289148098</v>
      </c>
      <c r="H72">
        <v>1.2431378319962401</v>
      </c>
      <c r="I72">
        <v>-0.51725279075363595</v>
      </c>
      <c r="J72">
        <v>0.604979704707727</v>
      </c>
      <c r="K72">
        <v>-0.20768508059603499</v>
      </c>
      <c r="L72">
        <v>0.583874948949335</v>
      </c>
      <c r="M72">
        <v>-0.35570130379759901</v>
      </c>
      <c r="N72">
        <v>0.72206426852383598</v>
      </c>
      <c r="O72" t="s">
        <v>168</v>
      </c>
      <c r="P72" t="s">
        <v>168</v>
      </c>
      <c r="Q72" t="s">
        <v>168</v>
      </c>
      <c r="R72" t="s">
        <v>168</v>
      </c>
      <c r="T72" t="str">
        <f t="shared" si="4"/>
        <v/>
      </c>
      <c r="U72" t="str">
        <f t="shared" si="5"/>
        <v/>
      </c>
      <c r="V72" t="str">
        <f t="shared" si="6"/>
        <v/>
      </c>
      <c r="W72" t="str">
        <f t="shared" si="7"/>
        <v/>
      </c>
    </row>
    <row r="73" spans="1:23" x14ac:dyDescent="0.25">
      <c r="A73">
        <v>72</v>
      </c>
      <c r="B73" t="s">
        <v>182</v>
      </c>
      <c r="C73">
        <v>1.673379340886</v>
      </c>
      <c r="D73">
        <v>6.3029398243501497E-2</v>
      </c>
      <c r="E73">
        <v>26.549187958628899</v>
      </c>
      <c r="F73" s="1">
        <v>2.62424842994473E-155</v>
      </c>
      <c r="G73">
        <v>1.78275737740622</v>
      </c>
      <c r="H73">
        <v>9.1480864843226303E-2</v>
      </c>
      <c r="I73">
        <v>19.487762609824301</v>
      </c>
      <c r="J73" s="1">
        <v>1.3944609716686901E-84</v>
      </c>
      <c r="K73">
        <v>1.57541405868097</v>
      </c>
      <c r="L73">
        <v>8.7095361023590195E-2</v>
      </c>
      <c r="M73">
        <v>18.08838082954</v>
      </c>
      <c r="N73" s="1">
        <v>3.93478721470838E-73</v>
      </c>
      <c r="O73">
        <v>1.6719214899885499</v>
      </c>
      <c r="P73">
        <v>6.3013627097128905E-2</v>
      </c>
      <c r="Q73">
        <v>26.532697243589201</v>
      </c>
      <c r="R73" s="1">
        <v>4.0677631080542098E-155</v>
      </c>
      <c r="T73" t="str">
        <f t="shared" si="4"/>
        <v>***</v>
      </c>
      <c r="U73" t="str">
        <f t="shared" si="5"/>
        <v>***</v>
      </c>
      <c r="V73" t="str">
        <f t="shared" si="6"/>
        <v>***</v>
      </c>
      <c r="W73" t="str">
        <f t="shared" si="7"/>
        <v>***</v>
      </c>
    </row>
    <row r="74" spans="1:23" x14ac:dyDescent="0.25">
      <c r="A74">
        <v>73</v>
      </c>
      <c r="B74" t="s">
        <v>172</v>
      </c>
      <c r="C74">
        <v>1.4095549208873801</v>
      </c>
      <c r="D74">
        <v>8.5087210924166004E-2</v>
      </c>
      <c r="E74">
        <v>16.566002170921401</v>
      </c>
      <c r="F74" s="1">
        <v>1.2271833107703801E-61</v>
      </c>
      <c r="G74">
        <v>1.46024278841998</v>
      </c>
      <c r="H74">
        <v>0.12734555874789799</v>
      </c>
      <c r="I74">
        <v>11.4667743640026</v>
      </c>
      <c r="J74" s="1">
        <v>1.93747338460709E-30</v>
      </c>
      <c r="K74">
        <v>1.38264503202795</v>
      </c>
      <c r="L74">
        <v>0.114612522339418</v>
      </c>
      <c r="M74">
        <v>12.063647181006401</v>
      </c>
      <c r="N74" s="1">
        <v>1.6434067257453701E-33</v>
      </c>
      <c r="O74">
        <v>1.4003380075946299</v>
      </c>
      <c r="P74">
        <v>8.50463616987122E-2</v>
      </c>
      <c r="Q74">
        <v>16.465583942973499</v>
      </c>
      <c r="R74" s="1">
        <v>6.4833969317740906E-61</v>
      </c>
      <c r="T74" t="str">
        <f t="shared" si="4"/>
        <v>***</v>
      </c>
      <c r="U74" t="str">
        <f t="shared" si="5"/>
        <v>***</v>
      </c>
      <c r="V74" t="str">
        <f t="shared" si="6"/>
        <v>***</v>
      </c>
      <c r="W74" t="str">
        <f t="shared" si="7"/>
        <v>***</v>
      </c>
    </row>
    <row r="75" spans="1:23" x14ac:dyDescent="0.25">
      <c r="A75">
        <v>74</v>
      </c>
      <c r="B75" t="s">
        <v>173</v>
      </c>
      <c r="C75">
        <v>0.53321168027644095</v>
      </c>
      <c r="D75">
        <v>0.113355717952034</v>
      </c>
      <c r="E75">
        <v>4.7038798739915997</v>
      </c>
      <c r="F75" s="1">
        <v>2.5526347371612899E-6</v>
      </c>
      <c r="G75">
        <v>0.60773890960643295</v>
      </c>
      <c r="H75">
        <v>0.169082663222475</v>
      </c>
      <c r="I75">
        <v>3.5943301224607702</v>
      </c>
      <c r="J75">
        <v>3.25227260921267E-4</v>
      </c>
      <c r="K75">
        <v>0.48786836433790798</v>
      </c>
      <c r="L75">
        <v>0.15293875806121299</v>
      </c>
      <c r="M75">
        <v>3.1899589778455</v>
      </c>
      <c r="N75">
        <v>1.42292990172855E-3</v>
      </c>
      <c r="O75">
        <v>0.52330668288133997</v>
      </c>
      <c r="P75">
        <v>0.11332185943485</v>
      </c>
      <c r="Q75">
        <v>4.6178794231857196</v>
      </c>
      <c r="R75" s="1">
        <v>3.8768139684136999E-6</v>
      </c>
      <c r="T75" t="str">
        <f t="shared" si="4"/>
        <v>***</v>
      </c>
      <c r="U75" t="str">
        <f t="shared" si="5"/>
        <v>***</v>
      </c>
      <c r="V75" t="str">
        <f t="shared" si="6"/>
        <v>**</v>
      </c>
      <c r="W75" t="str">
        <f t="shared" si="7"/>
        <v>***</v>
      </c>
    </row>
    <row r="76" spans="1:23" x14ac:dyDescent="0.25">
      <c r="A76">
        <v>75</v>
      </c>
      <c r="B76" t="s">
        <v>174</v>
      </c>
      <c r="C76">
        <v>1.41068424630329</v>
      </c>
      <c r="D76">
        <v>9.0723569074301902E-2</v>
      </c>
      <c r="E76">
        <v>15.5492587063892</v>
      </c>
      <c r="F76" s="1">
        <v>1.60958029987609E-54</v>
      </c>
      <c r="G76">
        <v>1.60231454825199</v>
      </c>
      <c r="H76">
        <v>0.13163467298791101</v>
      </c>
      <c r="I76">
        <v>12.172435361306</v>
      </c>
      <c r="J76" s="1">
        <v>4.3588038213084202E-34</v>
      </c>
      <c r="K76">
        <v>1.2661225688984299</v>
      </c>
      <c r="L76">
        <v>0.12553654957993299</v>
      </c>
      <c r="M76">
        <v>10.085688774584799</v>
      </c>
      <c r="N76" s="1">
        <v>6.3915335670515598E-24</v>
      </c>
      <c r="O76">
        <v>1.39976381390709</v>
      </c>
      <c r="P76">
        <v>9.0676436791382903E-2</v>
      </c>
      <c r="Q76">
        <v>15.4369080153369</v>
      </c>
      <c r="R76" s="1">
        <v>9.2426124779377497E-54</v>
      </c>
      <c r="T76" t="str">
        <f t="shared" si="4"/>
        <v>***</v>
      </c>
      <c r="U76" t="str">
        <f t="shared" si="5"/>
        <v>***</v>
      </c>
      <c r="V76" t="str">
        <f t="shared" si="6"/>
        <v>***</v>
      </c>
      <c r="W76" t="str">
        <f t="shared" si="7"/>
        <v>***</v>
      </c>
    </row>
    <row r="77" spans="1:23" x14ac:dyDescent="0.25">
      <c r="A77">
        <v>76</v>
      </c>
      <c r="B77" t="s">
        <v>175</v>
      </c>
      <c r="C77">
        <v>0.864766449933144</v>
      </c>
      <c r="D77">
        <v>0.110647990354975</v>
      </c>
      <c r="E77">
        <v>7.8154736218782599</v>
      </c>
      <c r="F77" s="1">
        <v>5.4756744158559899E-15</v>
      </c>
      <c r="G77">
        <v>0.97127077510982396</v>
      </c>
      <c r="H77">
        <v>0.16456845590652999</v>
      </c>
      <c r="I77">
        <v>5.9019255528621803</v>
      </c>
      <c r="J77" s="1">
        <v>3.5928329499243601E-9</v>
      </c>
      <c r="K77">
        <v>0.79597451990703005</v>
      </c>
      <c r="L77">
        <v>0.149661058671481</v>
      </c>
      <c r="M77">
        <v>5.3185145619894501</v>
      </c>
      <c r="N77" s="1">
        <v>1.04617848366988E-7</v>
      </c>
      <c r="O77">
        <v>0.85234083015011597</v>
      </c>
      <c r="P77">
        <v>0.110604694537259</v>
      </c>
      <c r="Q77">
        <v>7.7061903539997596</v>
      </c>
      <c r="R77" s="1">
        <v>1.29629230626455E-14</v>
      </c>
      <c r="T77" t="str">
        <f t="shared" si="4"/>
        <v>***</v>
      </c>
      <c r="U77" t="str">
        <f t="shared" si="5"/>
        <v>***</v>
      </c>
      <c r="V77" t="str">
        <f t="shared" si="6"/>
        <v>***</v>
      </c>
      <c r="W77" t="str">
        <f t="shared" si="7"/>
        <v>***</v>
      </c>
    </row>
    <row r="78" spans="1:23" x14ac:dyDescent="0.25">
      <c r="A78">
        <v>77</v>
      </c>
      <c r="B78" t="s">
        <v>176</v>
      </c>
      <c r="C78">
        <v>0.47997953434162299</v>
      </c>
      <c r="D78">
        <v>0.13014701030193301</v>
      </c>
      <c r="E78">
        <v>3.6879797179212899</v>
      </c>
      <c r="F78">
        <v>2.26041663025069E-4</v>
      </c>
      <c r="G78">
        <v>0.44085004683238199</v>
      </c>
      <c r="H78">
        <v>0.204930058382539</v>
      </c>
      <c r="I78">
        <v>2.1512219842803999</v>
      </c>
      <c r="J78">
        <v>3.14586826113799E-2</v>
      </c>
      <c r="K78">
        <v>0.51827127664760597</v>
      </c>
      <c r="L78">
        <v>0.16910337693535599</v>
      </c>
      <c r="M78">
        <v>3.06481920136773</v>
      </c>
      <c r="N78">
        <v>2.1780161822453998E-3</v>
      </c>
      <c r="O78">
        <v>0.46781653176196603</v>
      </c>
      <c r="P78">
        <v>0.13010849232719601</v>
      </c>
      <c r="Q78">
        <v>3.5955879850294701</v>
      </c>
      <c r="R78">
        <v>3.2365971181654002E-4</v>
      </c>
      <c r="T78" t="str">
        <f t="shared" si="4"/>
        <v>***</v>
      </c>
      <c r="U78" t="str">
        <f t="shared" si="5"/>
        <v>*</v>
      </c>
      <c r="V78" t="str">
        <f t="shared" si="6"/>
        <v>**</v>
      </c>
      <c r="W78" t="str">
        <f t="shared" si="7"/>
        <v>***</v>
      </c>
    </row>
    <row r="79" spans="1:23" x14ac:dyDescent="0.25">
      <c r="A79">
        <v>78</v>
      </c>
      <c r="B79" t="s">
        <v>177</v>
      </c>
      <c r="C79">
        <v>1.17110325741856</v>
      </c>
      <c r="D79">
        <v>0.106185023572132</v>
      </c>
      <c r="E79">
        <v>11.028892945746099</v>
      </c>
      <c r="F79" s="1">
        <v>2.7725688171668101E-28</v>
      </c>
      <c r="G79">
        <v>1.2014401763937801</v>
      </c>
      <c r="H79">
        <v>0.16148180031581999</v>
      </c>
      <c r="I79">
        <v>7.4400964941191399</v>
      </c>
      <c r="J79" s="1">
        <v>1.00611780557571E-13</v>
      </c>
      <c r="K79">
        <v>1.16420114049103</v>
      </c>
      <c r="L79">
        <v>0.14128687190418701</v>
      </c>
      <c r="M79">
        <v>8.2399810031927494</v>
      </c>
      <c r="N79" s="1">
        <v>1.7223800063799099E-16</v>
      </c>
      <c r="O79">
        <v>1.15743488845127</v>
      </c>
      <c r="P79">
        <v>0.10613282318485601</v>
      </c>
      <c r="Q79">
        <v>10.905531895965099</v>
      </c>
      <c r="R79" s="1">
        <v>1.08457106772236E-27</v>
      </c>
      <c r="T79" t="str">
        <f t="shared" si="4"/>
        <v>***</v>
      </c>
      <c r="U79" t="str">
        <f t="shared" si="5"/>
        <v>***</v>
      </c>
      <c r="V79" t="str">
        <f t="shared" si="6"/>
        <v>***</v>
      </c>
      <c r="W79" t="str">
        <f t="shared" si="7"/>
        <v>***</v>
      </c>
    </row>
    <row r="80" spans="1:23" x14ac:dyDescent="0.25">
      <c r="A80">
        <v>79</v>
      </c>
      <c r="B80" t="s">
        <v>193</v>
      </c>
      <c r="C80">
        <v>1.4823143792787901</v>
      </c>
      <c r="D80">
        <v>6.6372200988054394E-2</v>
      </c>
      <c r="E80">
        <v>22.333361817330399</v>
      </c>
      <c r="F80" s="1">
        <v>1.7523667344914899E-110</v>
      </c>
      <c r="G80">
        <v>1.5359472013881601</v>
      </c>
      <c r="H80">
        <v>9.68863285427881E-2</v>
      </c>
      <c r="I80">
        <v>15.8530849965053</v>
      </c>
      <c r="J80" s="1">
        <v>1.33845722026719E-56</v>
      </c>
      <c r="K80">
        <v>1.4413364554140999</v>
      </c>
      <c r="L80">
        <v>9.1184078099619106E-2</v>
      </c>
      <c r="M80">
        <v>15.806887402419401</v>
      </c>
      <c r="N80" s="1">
        <v>2.7891040647361E-56</v>
      </c>
      <c r="O80">
        <v>1.47964066991659</v>
      </c>
      <c r="P80">
        <v>6.6352989062195097E-2</v>
      </c>
      <c r="Q80">
        <v>22.299533010180902</v>
      </c>
      <c r="R80" s="1">
        <v>3.7337606077158597E-110</v>
      </c>
      <c r="T80" t="str">
        <f t="shared" si="4"/>
        <v>***</v>
      </c>
      <c r="U80" t="str">
        <f t="shared" si="5"/>
        <v>***</v>
      </c>
      <c r="V80" t="str">
        <f t="shared" si="6"/>
        <v>***</v>
      </c>
      <c r="W80" t="str">
        <f t="shared" si="7"/>
        <v>***</v>
      </c>
    </row>
    <row r="81" spans="1:23" x14ac:dyDescent="0.25">
      <c r="A81">
        <v>80</v>
      </c>
      <c r="B81" t="s">
        <v>204</v>
      </c>
      <c r="C81">
        <v>1.7503130131325599</v>
      </c>
      <c r="D81">
        <v>6.6908661322193197E-2</v>
      </c>
      <c r="E81">
        <v>26.159737447205298</v>
      </c>
      <c r="F81" s="1">
        <v>7.6365701330918495E-151</v>
      </c>
      <c r="G81">
        <v>1.9236946995348301</v>
      </c>
      <c r="H81">
        <v>9.6990311794008799E-2</v>
      </c>
      <c r="I81">
        <v>19.833885095868499</v>
      </c>
      <c r="J81" s="1">
        <v>1.51845717129121E-87</v>
      </c>
      <c r="K81">
        <v>1.6039095294103001</v>
      </c>
      <c r="L81">
        <v>9.2671859619863101E-2</v>
      </c>
      <c r="M81">
        <v>17.307406325819699</v>
      </c>
      <c r="N81" s="1">
        <v>4.1363242248656701E-67</v>
      </c>
      <c r="O81">
        <v>1.74724190826245</v>
      </c>
      <c r="P81">
        <v>6.6884942564829103E-2</v>
      </c>
      <c r="Q81">
        <v>26.123097983808702</v>
      </c>
      <c r="R81" s="1">
        <v>1.9928554427280601E-150</v>
      </c>
      <c r="T81" t="str">
        <f t="shared" si="4"/>
        <v>***</v>
      </c>
      <c r="U81" t="str">
        <f t="shared" si="5"/>
        <v>***</v>
      </c>
      <c r="V81" t="str">
        <f t="shared" si="6"/>
        <v>***</v>
      </c>
      <c r="W81" t="str">
        <f t="shared" si="7"/>
        <v>***</v>
      </c>
    </row>
    <row r="82" spans="1:23" x14ac:dyDescent="0.25">
      <c r="A82">
        <v>81</v>
      </c>
      <c r="B82" t="s">
        <v>215</v>
      </c>
      <c r="C82">
        <v>1.1486731068354199</v>
      </c>
      <c r="D82">
        <v>7.6057125507860604E-2</v>
      </c>
      <c r="E82">
        <v>15.1027678099233</v>
      </c>
      <c r="F82" s="1">
        <v>1.5527623145864199E-51</v>
      </c>
      <c r="G82">
        <v>1.1325010222063101</v>
      </c>
      <c r="H82">
        <v>0.113528093334437</v>
      </c>
      <c r="I82">
        <v>9.9755134517245097</v>
      </c>
      <c r="J82" s="1">
        <v>1.9508977610525399E-23</v>
      </c>
      <c r="K82">
        <v>1.1680730458313899</v>
      </c>
      <c r="L82">
        <v>0.10268132193586101</v>
      </c>
      <c r="M82">
        <v>11.375711023286399</v>
      </c>
      <c r="N82" s="1">
        <v>5.5250740277701703E-30</v>
      </c>
      <c r="O82">
        <v>1.14473964217393</v>
      </c>
      <c r="P82">
        <v>7.6031273344917605E-2</v>
      </c>
      <c r="Q82">
        <v>15.0561682293652</v>
      </c>
      <c r="R82" s="1">
        <v>3.1449438489480901E-51</v>
      </c>
      <c r="T82" t="str">
        <f t="shared" si="4"/>
        <v>***</v>
      </c>
      <c r="U82" t="str">
        <f t="shared" si="5"/>
        <v>***</v>
      </c>
      <c r="V82" t="str">
        <f t="shared" si="6"/>
        <v>***</v>
      </c>
      <c r="W82" t="str">
        <f t="shared" si="7"/>
        <v>***</v>
      </c>
    </row>
    <row r="83" spans="1:23" x14ac:dyDescent="0.25">
      <c r="A83">
        <v>82</v>
      </c>
      <c r="B83" t="s">
        <v>226</v>
      </c>
      <c r="C83">
        <v>1.12420255802466</v>
      </c>
      <c r="D83">
        <v>7.9148232775268404E-2</v>
      </c>
      <c r="E83">
        <v>14.203760698191401</v>
      </c>
      <c r="F83" s="1">
        <v>8.6825080743394702E-46</v>
      </c>
      <c r="G83">
        <v>1.2694257621858001</v>
      </c>
      <c r="H83">
        <v>0.114751771449787</v>
      </c>
      <c r="I83">
        <v>11.0623631003489</v>
      </c>
      <c r="J83" s="1">
        <v>1.9099803631026799E-28</v>
      </c>
      <c r="K83">
        <v>1.0103272100099601</v>
      </c>
      <c r="L83">
        <v>0.109507602236211</v>
      </c>
      <c r="M83">
        <v>9.2260919733285096</v>
      </c>
      <c r="N83" s="1">
        <v>2.80686148802567E-20</v>
      </c>
      <c r="O83">
        <v>1.1192878991753801</v>
      </c>
      <c r="P83">
        <v>7.9121245223433806E-2</v>
      </c>
      <c r="Q83">
        <v>14.1464899347145</v>
      </c>
      <c r="R83" s="1">
        <v>1.9631426417782699E-45</v>
      </c>
      <c r="T83" t="str">
        <f t="shared" si="4"/>
        <v>***</v>
      </c>
      <c r="U83" t="str">
        <f t="shared" si="5"/>
        <v>***</v>
      </c>
      <c r="V83" t="str">
        <f t="shared" si="6"/>
        <v>***</v>
      </c>
      <c r="W83" t="str">
        <f t="shared" si="7"/>
        <v>***</v>
      </c>
    </row>
    <row r="84" spans="1:23" x14ac:dyDescent="0.25">
      <c r="A84">
        <v>83</v>
      </c>
      <c r="B84" t="s">
        <v>228</v>
      </c>
      <c r="C84">
        <v>0.67001218221027803</v>
      </c>
      <c r="D84">
        <v>9.1271153665454199E-2</v>
      </c>
      <c r="E84">
        <v>7.3408974829675602</v>
      </c>
      <c r="F84" s="1">
        <v>2.12166280463669E-13</v>
      </c>
      <c r="G84">
        <v>0.85116165278501899</v>
      </c>
      <c r="H84">
        <v>0.13091207350470899</v>
      </c>
      <c r="I84">
        <v>6.5017811573689803</v>
      </c>
      <c r="J84" s="1">
        <v>7.9374515901885098E-11</v>
      </c>
      <c r="K84">
        <v>0.52087632421918995</v>
      </c>
      <c r="L84">
        <v>0.127641835572263</v>
      </c>
      <c r="M84">
        <v>4.0807649144492304</v>
      </c>
      <c r="N84" s="1">
        <v>4.48877369538961E-5</v>
      </c>
      <c r="O84">
        <v>0.663728263255142</v>
      </c>
      <c r="P84">
        <v>9.1243317336007795E-2</v>
      </c>
      <c r="Q84">
        <v>7.2742671204175098</v>
      </c>
      <c r="R84" s="1">
        <v>3.4830617301521402E-13</v>
      </c>
      <c r="T84" t="str">
        <f t="shared" si="4"/>
        <v>***</v>
      </c>
      <c r="U84" t="str">
        <f t="shared" si="5"/>
        <v>***</v>
      </c>
      <c r="V84" t="str">
        <f t="shared" si="6"/>
        <v>***</v>
      </c>
      <c r="W84" t="str">
        <f t="shared" si="7"/>
        <v>***</v>
      </c>
    </row>
    <row r="85" spans="1:23" x14ac:dyDescent="0.25">
      <c r="A85">
        <v>84</v>
      </c>
      <c r="B85" t="s">
        <v>229</v>
      </c>
      <c r="C85">
        <v>1.5331718982843201</v>
      </c>
      <c r="D85">
        <v>7.7614464277759407E-2</v>
      </c>
      <c r="E85">
        <v>19.7536878280516</v>
      </c>
      <c r="F85" s="1">
        <v>7.4568540412190801E-87</v>
      </c>
      <c r="G85">
        <v>1.64846697308049</v>
      </c>
      <c r="H85">
        <v>0.114037187139508</v>
      </c>
      <c r="I85">
        <v>14.4555211719124</v>
      </c>
      <c r="J85" s="1">
        <v>2.3137181105414901E-47</v>
      </c>
      <c r="K85">
        <v>1.4505255549093301</v>
      </c>
      <c r="L85">
        <v>0.106093288708466</v>
      </c>
      <c r="M85">
        <v>13.672170714730401</v>
      </c>
      <c r="N85" s="1">
        <v>1.4888651357335999E-42</v>
      </c>
      <c r="O85">
        <v>1.5254120969312901</v>
      </c>
      <c r="P85">
        <v>7.7577227842676594E-2</v>
      </c>
      <c r="Q85">
        <v>19.663142643157698</v>
      </c>
      <c r="R85" s="1">
        <v>4.4621089542548497E-86</v>
      </c>
      <c r="T85" t="str">
        <f t="shared" si="4"/>
        <v>***</v>
      </c>
      <c r="U85" t="str">
        <f t="shared" si="5"/>
        <v>***</v>
      </c>
      <c r="V85" t="str">
        <f t="shared" si="6"/>
        <v>***</v>
      </c>
      <c r="W85" t="str">
        <f t="shared" si="7"/>
        <v>***</v>
      </c>
    </row>
    <row r="86" spans="1:23" x14ac:dyDescent="0.25">
      <c r="A86">
        <v>85</v>
      </c>
      <c r="B86" t="s">
        <v>230</v>
      </c>
      <c r="C86">
        <v>0.71195608418777601</v>
      </c>
      <c r="D86">
        <v>9.87002792054157E-2</v>
      </c>
      <c r="E86">
        <v>7.2133137810689298</v>
      </c>
      <c r="F86" s="1">
        <v>5.4606384244096699E-13</v>
      </c>
      <c r="G86">
        <v>0.75670451665281802</v>
      </c>
      <c r="H86">
        <v>0.14830935272568799</v>
      </c>
      <c r="I86">
        <v>5.1022036219955202</v>
      </c>
      <c r="J86" s="1">
        <v>3.3572125104405702E-7</v>
      </c>
      <c r="K86">
        <v>0.68790175355508798</v>
      </c>
      <c r="L86">
        <v>0.132460166303631</v>
      </c>
      <c r="M86">
        <v>5.1932726098067103</v>
      </c>
      <c r="N86" s="1">
        <v>2.0662927681526401E-7</v>
      </c>
      <c r="O86">
        <v>0.70290409423779199</v>
      </c>
      <c r="P86">
        <v>9.8666129127626095E-2</v>
      </c>
      <c r="Q86">
        <v>7.1240667942752198</v>
      </c>
      <c r="R86" s="1">
        <v>1.0478822087583699E-12</v>
      </c>
      <c r="T86" t="str">
        <f t="shared" si="4"/>
        <v>***</v>
      </c>
      <c r="U86" t="str">
        <f t="shared" si="5"/>
        <v>***</v>
      </c>
      <c r="V86" t="str">
        <f t="shared" si="6"/>
        <v>***</v>
      </c>
      <c r="W86" t="str">
        <f t="shared" si="7"/>
        <v>***</v>
      </c>
    </row>
    <row r="87" spans="1:23" x14ac:dyDescent="0.25">
      <c r="A87">
        <v>86</v>
      </c>
      <c r="B87" t="s">
        <v>178</v>
      </c>
      <c r="C87">
        <v>0.94836880560492598</v>
      </c>
      <c r="D87">
        <v>0.118327102056352</v>
      </c>
      <c r="E87">
        <v>8.0148063218287504</v>
      </c>
      <c r="F87" s="1">
        <v>1.1031070404958399E-15</v>
      </c>
      <c r="G87">
        <v>1.0439652037664799</v>
      </c>
      <c r="H87">
        <v>0.17672875055432499</v>
      </c>
      <c r="I87">
        <v>5.9071611183352797</v>
      </c>
      <c r="J87" s="1">
        <v>3.4805331572071998E-9</v>
      </c>
      <c r="K87">
        <v>0.89387476319812198</v>
      </c>
      <c r="L87">
        <v>0.159500149637715</v>
      </c>
      <c r="M87">
        <v>5.6042252325684396</v>
      </c>
      <c r="N87" s="1">
        <v>2.0918854434687899E-8</v>
      </c>
      <c r="O87">
        <v>0.93462554653565699</v>
      </c>
      <c r="P87">
        <v>0.118279568289671</v>
      </c>
      <c r="Q87">
        <v>7.9018342732425504</v>
      </c>
      <c r="R87" s="1">
        <v>2.7482867234239602E-15</v>
      </c>
      <c r="T87" t="str">
        <f t="shared" si="4"/>
        <v>***</v>
      </c>
      <c r="U87" t="str">
        <f t="shared" si="5"/>
        <v>***</v>
      </c>
      <c r="V87" t="str">
        <f t="shared" si="6"/>
        <v>***</v>
      </c>
      <c r="W87" t="str">
        <f t="shared" si="7"/>
        <v>***</v>
      </c>
    </row>
    <row r="88" spans="1:23" x14ac:dyDescent="0.25">
      <c r="A88">
        <v>87</v>
      </c>
      <c r="B88" t="s">
        <v>179</v>
      </c>
      <c r="C88">
        <v>0.63944300624244499</v>
      </c>
      <c r="D88">
        <v>0.136564841903934</v>
      </c>
      <c r="E88">
        <v>4.6823398857830298</v>
      </c>
      <c r="F88" s="1">
        <v>2.8361870349349099E-6</v>
      </c>
      <c r="G88">
        <v>0.75130472339673204</v>
      </c>
      <c r="H88">
        <v>0.20352734807929501</v>
      </c>
      <c r="I88">
        <v>3.69141901806739</v>
      </c>
      <c r="J88">
        <v>2.23006401972084E-4</v>
      </c>
      <c r="K88">
        <v>0.57235649103613895</v>
      </c>
      <c r="L88">
        <v>0.184363764981015</v>
      </c>
      <c r="M88">
        <v>3.1044955666590801</v>
      </c>
      <c r="N88">
        <v>1.90603784189812E-3</v>
      </c>
      <c r="O88">
        <v>0.62627390671682504</v>
      </c>
      <c r="P88">
        <v>0.13652569412639701</v>
      </c>
      <c r="Q88">
        <v>4.5872237509886897</v>
      </c>
      <c r="R88" s="1">
        <v>4.4917919849716701E-6</v>
      </c>
      <c r="T88" t="str">
        <f t="shared" si="4"/>
        <v>***</v>
      </c>
      <c r="U88" t="str">
        <f t="shared" si="5"/>
        <v>***</v>
      </c>
      <c r="V88" t="str">
        <f t="shared" si="6"/>
        <v>**</v>
      </c>
      <c r="W88" t="str">
        <f t="shared" si="7"/>
        <v>***</v>
      </c>
    </row>
    <row r="89" spans="1:23" x14ac:dyDescent="0.25">
      <c r="A89">
        <v>88</v>
      </c>
      <c r="B89" t="s">
        <v>180</v>
      </c>
      <c r="C89">
        <v>0.64706140752080998</v>
      </c>
      <c r="D89">
        <v>0.13999220599874801</v>
      </c>
      <c r="E89">
        <v>4.6221245168934599</v>
      </c>
      <c r="F89" s="1">
        <v>3.7982990010234601E-6</v>
      </c>
      <c r="G89">
        <v>0.75047519904854698</v>
      </c>
      <c r="H89">
        <v>0.20924310020787601</v>
      </c>
      <c r="I89">
        <v>3.5866186187404701</v>
      </c>
      <c r="J89">
        <v>3.3499371530376003E-4</v>
      </c>
      <c r="K89">
        <v>0.58850690526918603</v>
      </c>
      <c r="L89">
        <v>0.188547215519422</v>
      </c>
      <c r="M89">
        <v>3.1212707313015899</v>
      </c>
      <c r="N89">
        <v>1.8007240314736001E-3</v>
      </c>
      <c r="O89">
        <v>0.63403248751683705</v>
      </c>
      <c r="P89">
        <v>0.13995397996973899</v>
      </c>
      <c r="Q89">
        <v>4.5302926551565701</v>
      </c>
      <c r="R89" s="1">
        <v>5.8902037325700298E-6</v>
      </c>
      <c r="T89" t="str">
        <f t="shared" si="4"/>
        <v>***</v>
      </c>
      <c r="U89" t="str">
        <f t="shared" si="5"/>
        <v>***</v>
      </c>
      <c r="V89" t="str">
        <f t="shared" si="6"/>
        <v>**</v>
      </c>
      <c r="W89" t="str">
        <f t="shared" si="7"/>
        <v>***</v>
      </c>
    </row>
    <row r="90" spans="1:23" x14ac:dyDescent="0.25">
      <c r="A90">
        <v>89</v>
      </c>
      <c r="B90" t="s">
        <v>181</v>
      </c>
      <c r="C90">
        <v>0.41511883469271499</v>
      </c>
      <c r="D90">
        <v>0.15706133780669301</v>
      </c>
      <c r="E90">
        <v>2.6430364116956202</v>
      </c>
      <c r="F90">
        <v>8.2166198608159598E-3</v>
      </c>
      <c r="G90">
        <v>0.25834561042319298</v>
      </c>
      <c r="H90">
        <v>0.26118199339249099</v>
      </c>
      <c r="I90">
        <v>0.98914020475739695</v>
      </c>
      <c r="J90">
        <v>0.32259454920109798</v>
      </c>
      <c r="K90">
        <v>0.52853640015275705</v>
      </c>
      <c r="L90">
        <v>0.19778576483587601</v>
      </c>
      <c r="M90">
        <v>2.6722671401116198</v>
      </c>
      <c r="N90">
        <v>7.5340644028807999E-3</v>
      </c>
      <c r="O90">
        <v>0.40184311019193902</v>
      </c>
      <c r="P90">
        <v>0.15702519637371601</v>
      </c>
      <c r="Q90">
        <v>2.5590995551794302</v>
      </c>
      <c r="R90">
        <v>1.04943683130122E-2</v>
      </c>
      <c r="T90" t="str">
        <f t="shared" si="4"/>
        <v>**</v>
      </c>
      <c r="U90" t="str">
        <f t="shared" si="5"/>
        <v/>
      </c>
      <c r="V90" t="str">
        <f t="shared" si="6"/>
        <v>**</v>
      </c>
      <c r="W90" t="str">
        <f t="shared" si="7"/>
        <v>*</v>
      </c>
    </row>
    <row r="91" spans="1:23" x14ac:dyDescent="0.25">
      <c r="A91">
        <v>90</v>
      </c>
      <c r="B91" t="s">
        <v>183</v>
      </c>
      <c r="C91">
        <v>1.8136521082752699</v>
      </c>
      <c r="D91">
        <v>0.102253467831355</v>
      </c>
      <c r="E91">
        <v>17.736827383365501</v>
      </c>
      <c r="F91" s="1">
        <v>2.1789550027189899E-70</v>
      </c>
      <c r="G91">
        <v>2.0729956984277602</v>
      </c>
      <c r="H91">
        <v>0.14753509821652999</v>
      </c>
      <c r="I91">
        <v>14.0508646653377</v>
      </c>
      <c r="J91" s="1">
        <v>7.6099180147648401E-45</v>
      </c>
      <c r="K91">
        <v>1.62186725870398</v>
      </c>
      <c r="L91">
        <v>0.142583448166615</v>
      </c>
      <c r="M91">
        <v>11.374863489125</v>
      </c>
      <c r="N91" s="1">
        <v>5.5790080272590598E-30</v>
      </c>
      <c r="O91">
        <v>1.79978805448776</v>
      </c>
      <c r="P91">
        <v>0.102188367559093</v>
      </c>
      <c r="Q91">
        <v>17.612455287016701</v>
      </c>
      <c r="R91" s="1">
        <v>1.9768110050967501E-69</v>
      </c>
      <c r="T91" t="str">
        <f t="shared" si="4"/>
        <v>***</v>
      </c>
      <c r="U91" t="str">
        <f t="shared" si="5"/>
        <v>***</v>
      </c>
      <c r="V91" t="str">
        <f t="shared" si="6"/>
        <v>***</v>
      </c>
      <c r="W91" t="str">
        <f t="shared" si="7"/>
        <v>***</v>
      </c>
    </row>
    <row r="92" spans="1:23" x14ac:dyDescent="0.25">
      <c r="A92">
        <v>91</v>
      </c>
      <c r="B92" t="s">
        <v>184</v>
      </c>
      <c r="C92">
        <v>0.592437530921891</v>
      </c>
      <c r="D92">
        <v>0.162015838214773</v>
      </c>
      <c r="E92">
        <v>3.6566642956013999</v>
      </c>
      <c r="F92">
        <v>2.55518662302108E-4</v>
      </c>
      <c r="G92">
        <v>0.45810126264180101</v>
      </c>
      <c r="H92">
        <v>0.26933593406355499</v>
      </c>
      <c r="I92">
        <v>1.70085460090781</v>
      </c>
      <c r="J92">
        <v>8.8970293395992203E-2</v>
      </c>
      <c r="K92">
        <v>0.69428052187520195</v>
      </c>
      <c r="L92">
        <v>0.20400066591136301</v>
      </c>
      <c r="M92">
        <v>3.4033247821693999</v>
      </c>
      <c r="N92">
        <v>6.6571096363809697E-4</v>
      </c>
      <c r="O92">
        <v>0.57783334839983902</v>
      </c>
      <c r="P92">
        <v>0.16196717383850301</v>
      </c>
      <c r="Q92">
        <v>3.5675954250828301</v>
      </c>
      <c r="R92">
        <v>3.6027219445767899E-4</v>
      </c>
      <c r="T92" t="str">
        <f t="shared" si="4"/>
        <v>***</v>
      </c>
      <c r="U92" t="str">
        <f t="shared" si="5"/>
        <v>^</v>
      </c>
      <c r="V92" t="str">
        <f t="shared" si="6"/>
        <v>***</v>
      </c>
      <c r="W92" t="str">
        <f t="shared" si="7"/>
        <v>***</v>
      </c>
    </row>
    <row r="93" spans="1:23" x14ac:dyDescent="0.25">
      <c r="A93">
        <v>92</v>
      </c>
      <c r="B93" t="s">
        <v>185</v>
      </c>
      <c r="C93">
        <v>0.62782779869995997</v>
      </c>
      <c r="D93">
        <v>0.163702891250397</v>
      </c>
      <c r="E93">
        <v>3.8351662203671499</v>
      </c>
      <c r="F93">
        <v>1.2547940522944601E-4</v>
      </c>
      <c r="G93">
        <v>0.93766038006505203</v>
      </c>
      <c r="H93">
        <v>0.227817864478777</v>
      </c>
      <c r="I93">
        <v>4.1158334189916204</v>
      </c>
      <c r="J93" s="1">
        <v>3.8578286689229298E-5</v>
      </c>
      <c r="K93">
        <v>0.38374729014216702</v>
      </c>
      <c r="L93">
        <v>0.23664016437833901</v>
      </c>
      <c r="M93">
        <v>1.62164901782537</v>
      </c>
      <c r="N93">
        <v>0.104878520728187</v>
      </c>
      <c r="O93">
        <v>0.61383465155097505</v>
      </c>
      <c r="P93">
        <v>0.163655174600463</v>
      </c>
      <c r="Q93">
        <v>3.75078058515138</v>
      </c>
      <c r="R93">
        <v>1.7628491341815201E-4</v>
      </c>
      <c r="T93" t="str">
        <f t="shared" si="4"/>
        <v>***</v>
      </c>
      <c r="U93" t="str">
        <f t="shared" si="5"/>
        <v>***</v>
      </c>
      <c r="V93" t="str">
        <f t="shared" si="6"/>
        <v/>
      </c>
      <c r="W93" t="str">
        <f t="shared" si="7"/>
        <v>***</v>
      </c>
    </row>
    <row r="94" spans="1:23" x14ac:dyDescent="0.25">
      <c r="A94">
        <v>93</v>
      </c>
      <c r="B94" t="s">
        <v>186</v>
      </c>
      <c r="C94">
        <v>0.73808201543057605</v>
      </c>
      <c r="D94">
        <v>0.161019217011584</v>
      </c>
      <c r="E94">
        <v>4.5838132188748499</v>
      </c>
      <c r="F94" s="1">
        <v>4.56572114574663E-6</v>
      </c>
      <c r="G94">
        <v>0.77506228212517503</v>
      </c>
      <c r="H94">
        <v>0.251071661354547</v>
      </c>
      <c r="I94">
        <v>3.0870161847166102</v>
      </c>
      <c r="J94">
        <v>2.0217658854663001E-3</v>
      </c>
      <c r="K94">
        <v>0.73513270757876903</v>
      </c>
      <c r="L94">
        <v>0.21031269185121201</v>
      </c>
      <c r="M94">
        <v>3.4954272189091098</v>
      </c>
      <c r="N94">
        <v>4.7330351415364799E-4</v>
      </c>
      <c r="O94">
        <v>0.72417123175597098</v>
      </c>
      <c r="P94">
        <v>0.160969778646147</v>
      </c>
      <c r="Q94">
        <v>4.4988024326472402</v>
      </c>
      <c r="R94" s="1">
        <v>6.8337327940081201E-6</v>
      </c>
      <c r="T94" t="str">
        <f t="shared" si="4"/>
        <v>***</v>
      </c>
      <c r="U94" t="str">
        <f t="shared" si="5"/>
        <v>**</v>
      </c>
      <c r="V94" t="str">
        <f t="shared" si="6"/>
        <v>***</v>
      </c>
      <c r="W94" t="str">
        <f t="shared" si="7"/>
        <v>***</v>
      </c>
    </row>
    <row r="95" spans="1:23" x14ac:dyDescent="0.25">
      <c r="A95">
        <v>94</v>
      </c>
      <c r="B95" t="s">
        <v>187</v>
      </c>
      <c r="C95">
        <v>0.75734976842136104</v>
      </c>
      <c r="D95">
        <v>0.16418185171973701</v>
      </c>
      <c r="E95">
        <v>4.6128714013664496</v>
      </c>
      <c r="F95" s="1">
        <v>3.9714403500907797E-6</v>
      </c>
      <c r="G95">
        <v>0.99537425129206902</v>
      </c>
      <c r="H95">
        <v>0.23683603690150001</v>
      </c>
      <c r="I95">
        <v>4.2027989672282997</v>
      </c>
      <c r="J95" s="1">
        <v>2.63634708971729E-5</v>
      </c>
      <c r="K95">
        <v>0.59507940434781303</v>
      </c>
      <c r="L95">
        <v>0.22829170743062199</v>
      </c>
      <c r="M95">
        <v>2.6066623752799098</v>
      </c>
      <c r="N95">
        <v>9.1429462475207304E-3</v>
      </c>
      <c r="O95">
        <v>0.74390862051601003</v>
      </c>
      <c r="P95">
        <v>0.16413073687412999</v>
      </c>
      <c r="Q95">
        <v>4.5324150411053301</v>
      </c>
      <c r="R95" s="1">
        <v>5.8313132243828302E-6</v>
      </c>
      <c r="T95" t="str">
        <f t="shared" si="4"/>
        <v>***</v>
      </c>
      <c r="U95" t="str">
        <f t="shared" si="5"/>
        <v>***</v>
      </c>
      <c r="V95" t="str">
        <f t="shared" si="6"/>
        <v>**</v>
      </c>
      <c r="W95" t="str">
        <f t="shared" si="7"/>
        <v>***</v>
      </c>
    </row>
    <row r="96" spans="1:23" x14ac:dyDescent="0.25">
      <c r="A96">
        <v>95</v>
      </c>
      <c r="B96" t="s">
        <v>188</v>
      </c>
      <c r="C96">
        <v>1.0781732461320701</v>
      </c>
      <c r="D96">
        <v>0.14961917401261299</v>
      </c>
      <c r="E96">
        <v>7.2061168178964303</v>
      </c>
      <c r="F96" s="1">
        <v>5.7570019071315903E-13</v>
      </c>
      <c r="G96">
        <v>1.21974534814172</v>
      </c>
      <c r="H96">
        <v>0.225688899631005</v>
      </c>
      <c r="I96">
        <v>5.4045429355895198</v>
      </c>
      <c r="J96" s="1">
        <v>6.4973859061327198E-8</v>
      </c>
      <c r="K96">
        <v>1.0014721294242399</v>
      </c>
      <c r="L96">
        <v>0.200166182192582</v>
      </c>
      <c r="M96">
        <v>5.0032034305411104</v>
      </c>
      <c r="N96" s="1">
        <v>5.6385383213576799E-7</v>
      </c>
      <c r="O96">
        <v>1.06381703694968</v>
      </c>
      <c r="P96">
        <v>0.14956054588266601</v>
      </c>
      <c r="Q96">
        <v>7.1129523543212603</v>
      </c>
      <c r="R96" s="1">
        <v>1.13586500535628E-12</v>
      </c>
      <c r="T96" t="str">
        <f t="shared" si="4"/>
        <v>***</v>
      </c>
      <c r="U96" t="str">
        <f t="shared" si="5"/>
        <v>***</v>
      </c>
      <c r="V96" t="str">
        <f t="shared" si="6"/>
        <v>***</v>
      </c>
      <c r="W96" t="str">
        <f t="shared" si="7"/>
        <v>***</v>
      </c>
    </row>
    <row r="97" spans="1:23" x14ac:dyDescent="0.25">
      <c r="A97">
        <v>96</v>
      </c>
      <c r="B97" t="s">
        <v>189</v>
      </c>
      <c r="C97">
        <v>0.84658097589663905</v>
      </c>
      <c r="D97">
        <v>0.169566294937293</v>
      </c>
      <c r="E97">
        <v>4.9926253104115501</v>
      </c>
      <c r="F97" s="1">
        <v>5.9564042851453003E-7</v>
      </c>
      <c r="G97">
        <v>0.70745818640284697</v>
      </c>
      <c r="H97">
        <v>0.28735047838196198</v>
      </c>
      <c r="I97">
        <v>2.46200455411268</v>
      </c>
      <c r="J97">
        <v>1.3816291240807301E-2</v>
      </c>
      <c r="K97">
        <v>0.94505918796379895</v>
      </c>
      <c r="L97">
        <v>0.21149439765717301</v>
      </c>
      <c r="M97">
        <v>4.4684833188617903</v>
      </c>
      <c r="N97" s="1">
        <v>7.8776154487402508E-6</v>
      </c>
      <c r="O97">
        <v>0.83234661921950304</v>
      </c>
      <c r="P97">
        <v>0.16950906830226201</v>
      </c>
      <c r="Q97">
        <v>4.91033681888507</v>
      </c>
      <c r="R97" s="1">
        <v>9.0920088993004404E-7</v>
      </c>
      <c r="T97" t="str">
        <f t="shared" si="4"/>
        <v>***</v>
      </c>
      <c r="U97" t="str">
        <f t="shared" si="5"/>
        <v>*</v>
      </c>
      <c r="V97" t="str">
        <f t="shared" si="6"/>
        <v>***</v>
      </c>
      <c r="W97" t="str">
        <f t="shared" si="7"/>
        <v>***</v>
      </c>
    </row>
    <row r="98" spans="1:23" x14ac:dyDescent="0.25">
      <c r="A98">
        <v>97</v>
      </c>
      <c r="B98" t="s">
        <v>190</v>
      </c>
      <c r="C98">
        <v>0.69666669614513699</v>
      </c>
      <c r="D98">
        <v>0.18558289332120101</v>
      </c>
      <c r="E98">
        <v>3.7539381118461699</v>
      </c>
      <c r="F98">
        <v>1.7407786062110099E-4</v>
      </c>
      <c r="G98">
        <v>0.41750983403227299</v>
      </c>
      <c r="H98">
        <v>0.33360832664692303</v>
      </c>
      <c r="I98">
        <v>1.25149704214112</v>
      </c>
      <c r="J98">
        <v>0.21075319213955501</v>
      </c>
      <c r="K98">
        <v>0.86472227089597198</v>
      </c>
      <c r="L98">
        <v>0.22553246729491699</v>
      </c>
      <c r="M98">
        <v>3.8341365270713701</v>
      </c>
      <c r="N98">
        <v>1.2600614425520201E-4</v>
      </c>
      <c r="O98">
        <v>0.68255966088020703</v>
      </c>
      <c r="P98">
        <v>0.18553035652674699</v>
      </c>
      <c r="Q98">
        <v>3.6789648532896799</v>
      </c>
      <c r="R98">
        <v>2.34182534899357E-4</v>
      </c>
      <c r="T98" t="str">
        <f t="shared" si="4"/>
        <v>***</v>
      </c>
      <c r="U98" t="str">
        <f t="shared" si="5"/>
        <v/>
      </c>
      <c r="V98" t="str">
        <f t="shared" si="6"/>
        <v>***</v>
      </c>
      <c r="W98" t="str">
        <f t="shared" si="7"/>
        <v>***</v>
      </c>
    </row>
    <row r="99" spans="1:23" x14ac:dyDescent="0.25">
      <c r="A99">
        <v>98</v>
      </c>
      <c r="B99" t="s">
        <v>191</v>
      </c>
      <c r="C99">
        <v>0.47091484248781301</v>
      </c>
      <c r="D99">
        <v>0.20870642868389599</v>
      </c>
      <c r="E99">
        <v>2.2563504414186202</v>
      </c>
      <c r="F99">
        <v>2.4048692723482399E-2</v>
      </c>
      <c r="G99">
        <v>0.56203962795140905</v>
      </c>
      <c r="H99">
        <v>0.31996916332792802</v>
      </c>
      <c r="I99">
        <v>1.75654310592233</v>
      </c>
      <c r="J99">
        <v>7.8995717860329606E-2</v>
      </c>
      <c r="K99">
        <v>0.43263454557596198</v>
      </c>
      <c r="L99">
        <v>0.27564345401970503</v>
      </c>
      <c r="M99">
        <v>1.56954405869923</v>
      </c>
      <c r="N99">
        <v>0.116521221736663</v>
      </c>
      <c r="O99">
        <v>0.45569454282687399</v>
      </c>
      <c r="P99">
        <v>0.20865672825290099</v>
      </c>
      <c r="Q99">
        <v>2.1839436793744502</v>
      </c>
      <c r="R99">
        <v>2.89663868483028E-2</v>
      </c>
      <c r="T99" t="str">
        <f t="shared" si="4"/>
        <v>*</v>
      </c>
      <c r="U99" t="str">
        <f t="shared" si="5"/>
        <v>^</v>
      </c>
      <c r="V99" t="str">
        <f t="shared" si="6"/>
        <v/>
      </c>
      <c r="W99" t="str">
        <f t="shared" si="7"/>
        <v>*</v>
      </c>
    </row>
    <row r="100" spans="1:23" x14ac:dyDescent="0.25">
      <c r="A100">
        <v>99</v>
      </c>
      <c r="B100" t="s">
        <v>192</v>
      </c>
      <c r="C100">
        <v>0.66377724711021302</v>
      </c>
      <c r="D100">
        <v>0.196266864893407</v>
      </c>
      <c r="E100">
        <v>3.38201380793803</v>
      </c>
      <c r="F100">
        <v>7.1956527647033699E-4</v>
      </c>
      <c r="G100">
        <v>0.86118093578908905</v>
      </c>
      <c r="H100">
        <v>0.28835316966145103</v>
      </c>
      <c r="I100">
        <v>2.9865492264232198</v>
      </c>
      <c r="J100">
        <v>2.8214540953540299E-3</v>
      </c>
      <c r="K100">
        <v>0.54313593541767002</v>
      </c>
      <c r="L100">
        <v>0.26825062124056298</v>
      </c>
      <c r="M100">
        <v>2.024733187591</v>
      </c>
      <c r="N100">
        <v>4.2894768862182499E-2</v>
      </c>
      <c r="O100">
        <v>0.64773929823847098</v>
      </c>
      <c r="P100">
        <v>0.196211945247355</v>
      </c>
      <c r="Q100">
        <v>3.30122255004351</v>
      </c>
      <c r="R100">
        <v>9.6264491711929405E-4</v>
      </c>
      <c r="T100" t="str">
        <f t="shared" si="4"/>
        <v>***</v>
      </c>
      <c r="U100" t="str">
        <f t="shared" si="5"/>
        <v>**</v>
      </c>
      <c r="V100" t="str">
        <f t="shared" si="6"/>
        <v>*</v>
      </c>
      <c r="W100" t="str">
        <f t="shared" si="7"/>
        <v>***</v>
      </c>
    </row>
    <row r="101" spans="1:23" x14ac:dyDescent="0.25">
      <c r="A101">
        <v>100</v>
      </c>
      <c r="B101" t="s">
        <v>194</v>
      </c>
      <c r="C101">
        <v>1.7400257197025399</v>
      </c>
      <c r="D101">
        <v>0.13636522279601801</v>
      </c>
      <c r="E101">
        <v>12.760040162918701</v>
      </c>
      <c r="F101" s="1">
        <v>2.7405974536443899E-37</v>
      </c>
      <c r="G101">
        <v>1.76398745560181</v>
      </c>
      <c r="H101">
        <v>0.21354276926096299</v>
      </c>
      <c r="I101">
        <v>8.2605815299046697</v>
      </c>
      <c r="J101" s="1">
        <v>1.4496446584004999E-16</v>
      </c>
      <c r="K101">
        <v>1.7510784398075401</v>
      </c>
      <c r="L101">
        <v>0.17794642783262099</v>
      </c>
      <c r="M101">
        <v>9.8404809870902703</v>
      </c>
      <c r="N101" s="1">
        <v>7.5349731846215897E-23</v>
      </c>
      <c r="O101">
        <v>1.7246909770863801</v>
      </c>
      <c r="P101">
        <v>0.136286150067673</v>
      </c>
      <c r="Q101">
        <v>12.654924775774999</v>
      </c>
      <c r="R101" s="1">
        <v>1.05076171898965E-36</v>
      </c>
      <c r="T101" t="str">
        <f t="shared" si="4"/>
        <v>***</v>
      </c>
      <c r="U101" t="str">
        <f t="shared" si="5"/>
        <v>***</v>
      </c>
      <c r="V101" t="str">
        <f t="shared" si="6"/>
        <v>***</v>
      </c>
      <c r="W101" t="str">
        <f t="shared" si="7"/>
        <v>***</v>
      </c>
    </row>
    <row r="102" spans="1:23" x14ac:dyDescent="0.25">
      <c r="A102">
        <v>101</v>
      </c>
      <c r="B102" t="s">
        <v>195</v>
      </c>
      <c r="C102">
        <v>0.69120861460926897</v>
      </c>
      <c r="D102">
        <v>0.213486686580457</v>
      </c>
      <c r="E102">
        <v>3.23771297255472</v>
      </c>
      <c r="F102">
        <v>1.2049196799933299E-3</v>
      </c>
      <c r="G102">
        <v>1.2908315082458801</v>
      </c>
      <c r="H102">
        <v>0.26752987069022699</v>
      </c>
      <c r="I102">
        <v>4.8249995595465096</v>
      </c>
      <c r="J102" s="1">
        <v>1.40003576929879E-6</v>
      </c>
      <c r="K102">
        <v>4.3669485772842298E-2</v>
      </c>
      <c r="L102">
        <v>0.36752449711187701</v>
      </c>
      <c r="M102">
        <v>0.118820612274858</v>
      </c>
      <c r="N102">
        <v>0.90541747813685403</v>
      </c>
      <c r="O102">
        <v>0.67493258730300598</v>
      </c>
      <c r="P102">
        <v>0.21342965289042501</v>
      </c>
      <c r="Q102">
        <v>3.1623187226449598</v>
      </c>
      <c r="R102">
        <v>1.56518151619495E-3</v>
      </c>
      <c r="T102" t="str">
        <f t="shared" si="4"/>
        <v>**</v>
      </c>
      <c r="U102" t="str">
        <f t="shared" si="5"/>
        <v>***</v>
      </c>
      <c r="V102" t="str">
        <f t="shared" si="6"/>
        <v/>
      </c>
      <c r="W102" t="str">
        <f t="shared" si="7"/>
        <v>**</v>
      </c>
    </row>
    <row r="103" spans="1:23" x14ac:dyDescent="0.25">
      <c r="A103">
        <v>102</v>
      </c>
      <c r="B103" t="s">
        <v>196</v>
      </c>
      <c r="C103">
        <v>1.1457092997093601</v>
      </c>
      <c r="D103">
        <v>0.183055848952976</v>
      </c>
      <c r="E103">
        <v>6.2587964616398599</v>
      </c>
      <c r="F103" s="1">
        <v>3.8795981631074598E-10</v>
      </c>
      <c r="G103">
        <v>1.4015482752283199</v>
      </c>
      <c r="H103">
        <v>0.26824821289800799</v>
      </c>
      <c r="I103">
        <v>5.2248186859728101</v>
      </c>
      <c r="J103" s="1">
        <v>1.7432584429619301E-7</v>
      </c>
      <c r="K103">
        <v>0.98538647167031101</v>
      </c>
      <c r="L103">
        <v>0.250975810625581</v>
      </c>
      <c r="M103">
        <v>3.92622089441267</v>
      </c>
      <c r="N103" s="1">
        <v>8.6290915408094001E-5</v>
      </c>
      <c r="O103">
        <v>1.1291941602573301</v>
      </c>
      <c r="P103">
        <v>0.18298714097548199</v>
      </c>
      <c r="Q103">
        <v>6.1708935078045997</v>
      </c>
      <c r="R103" s="1">
        <v>6.7905148380985299E-10</v>
      </c>
      <c r="T103" t="str">
        <f t="shared" si="4"/>
        <v>***</v>
      </c>
      <c r="U103" t="str">
        <f t="shared" si="5"/>
        <v>***</v>
      </c>
      <c r="V103" t="str">
        <f t="shared" si="6"/>
        <v>***</v>
      </c>
      <c r="W103" t="str">
        <f t="shared" si="7"/>
        <v>***</v>
      </c>
    </row>
    <row r="104" spans="1:23" x14ac:dyDescent="0.25">
      <c r="A104">
        <v>103</v>
      </c>
      <c r="B104" t="s">
        <v>197</v>
      </c>
      <c r="C104">
        <v>0.88263734075026301</v>
      </c>
      <c r="D104">
        <v>0.210564296451659</v>
      </c>
      <c r="E104">
        <v>4.19177113890672</v>
      </c>
      <c r="F104" s="1">
        <v>2.7678513607448701E-5</v>
      </c>
      <c r="G104">
        <v>0.82024909226056597</v>
      </c>
      <c r="H104">
        <v>0.35291058023420702</v>
      </c>
      <c r="I104">
        <v>2.32424058161196</v>
      </c>
      <c r="J104">
        <v>2.01126034137999E-2</v>
      </c>
      <c r="K104">
        <v>0.94318525795348496</v>
      </c>
      <c r="L104">
        <v>0.263557582618341</v>
      </c>
      <c r="M104">
        <v>3.57866864835878</v>
      </c>
      <c r="N104">
        <v>3.4534898556404302E-4</v>
      </c>
      <c r="O104">
        <v>0.86642255084873498</v>
      </c>
      <c r="P104">
        <v>0.21050510407359499</v>
      </c>
      <c r="Q104">
        <v>4.1159218189114499</v>
      </c>
      <c r="R104" s="1">
        <v>3.8563501725394998E-5</v>
      </c>
      <c r="T104" t="str">
        <f t="shared" si="4"/>
        <v>***</v>
      </c>
      <c r="U104" t="str">
        <f t="shared" si="5"/>
        <v>*</v>
      </c>
      <c r="V104" t="str">
        <f t="shared" si="6"/>
        <v>***</v>
      </c>
      <c r="W104" t="str">
        <f t="shared" si="7"/>
        <v>***</v>
      </c>
    </row>
    <row r="105" spans="1:23" x14ac:dyDescent="0.25">
      <c r="A105">
        <v>104</v>
      </c>
      <c r="B105" t="s">
        <v>198</v>
      </c>
      <c r="C105">
        <v>0.44076028192604499</v>
      </c>
      <c r="D105">
        <v>0.26166339181760201</v>
      </c>
      <c r="E105">
        <v>1.68445527998539</v>
      </c>
      <c r="F105">
        <v>9.2093715096019796E-2</v>
      </c>
      <c r="G105">
        <v>0.76678391861593498</v>
      </c>
      <c r="H105">
        <v>0.37246349324346201</v>
      </c>
      <c r="I105">
        <v>2.05868207898357</v>
      </c>
      <c r="J105">
        <v>3.9524704094819403E-2</v>
      </c>
      <c r="K105">
        <v>0.22032747803754299</v>
      </c>
      <c r="L105">
        <v>0.36844858128026198</v>
      </c>
      <c r="M105">
        <v>0.59798704414049597</v>
      </c>
      <c r="N105">
        <v>0.54984857788735597</v>
      </c>
      <c r="O105">
        <v>0.42433665631013301</v>
      </c>
      <c r="P105">
        <v>0.26161545854007401</v>
      </c>
      <c r="Q105">
        <v>1.6219861726753999</v>
      </c>
      <c r="R105">
        <v>0.10480630883056</v>
      </c>
      <c r="T105" t="str">
        <f t="shared" si="4"/>
        <v>^</v>
      </c>
      <c r="U105" t="str">
        <f t="shared" si="5"/>
        <v>*</v>
      </c>
      <c r="V105" t="str">
        <f t="shared" si="6"/>
        <v/>
      </c>
      <c r="W105" t="str">
        <f t="shared" si="7"/>
        <v/>
      </c>
    </row>
    <row r="106" spans="1:23" x14ac:dyDescent="0.25">
      <c r="A106">
        <v>105</v>
      </c>
      <c r="B106" t="s">
        <v>199</v>
      </c>
      <c r="C106">
        <v>0.41150582160974097</v>
      </c>
      <c r="D106">
        <v>0.269676443770761</v>
      </c>
      <c r="E106">
        <v>1.5259242366735699</v>
      </c>
      <c r="F106">
        <v>0.12702873391842201</v>
      </c>
      <c r="G106">
        <v>0.320534756881726</v>
      </c>
      <c r="H106">
        <v>0.46249091607875598</v>
      </c>
      <c r="I106">
        <v>0.69306173535123805</v>
      </c>
      <c r="J106">
        <v>0.48827080969215297</v>
      </c>
      <c r="K106">
        <v>0.49003610021076799</v>
      </c>
      <c r="L106">
        <v>0.33309425851665098</v>
      </c>
      <c r="M106">
        <v>1.4711634550322701</v>
      </c>
      <c r="N106">
        <v>0.141246917709693</v>
      </c>
      <c r="O106">
        <v>0.39420156525665401</v>
      </c>
      <c r="P106">
        <v>0.26962437307230502</v>
      </c>
      <c r="Q106">
        <v>1.4620398028739801</v>
      </c>
      <c r="R106">
        <v>0.143730302960839</v>
      </c>
      <c r="T106" t="str">
        <f t="shared" si="4"/>
        <v/>
      </c>
      <c r="U106" t="str">
        <f t="shared" si="5"/>
        <v/>
      </c>
      <c r="V106" t="str">
        <f t="shared" si="6"/>
        <v/>
      </c>
      <c r="W106" t="str">
        <f t="shared" si="7"/>
        <v/>
      </c>
    </row>
    <row r="107" spans="1:23" x14ac:dyDescent="0.25">
      <c r="A107">
        <v>106</v>
      </c>
      <c r="B107" t="s">
        <v>200</v>
      </c>
      <c r="C107">
        <v>1.07030585079475</v>
      </c>
      <c r="D107">
        <v>0.208016660542169</v>
      </c>
      <c r="E107">
        <v>5.1452890744670601</v>
      </c>
      <c r="F107" s="1">
        <v>2.6710917160532799E-7</v>
      </c>
      <c r="G107">
        <v>0.96195429510541497</v>
      </c>
      <c r="H107">
        <v>0.35399984706059101</v>
      </c>
      <c r="I107">
        <v>2.7173861884204902</v>
      </c>
      <c r="J107">
        <v>6.5799781167257699E-3</v>
      </c>
      <c r="K107">
        <v>1.16314224218385</v>
      </c>
      <c r="L107">
        <v>0.25859951512747098</v>
      </c>
      <c r="M107">
        <v>4.4978515973261004</v>
      </c>
      <c r="N107" s="1">
        <v>6.8643582809139597E-6</v>
      </c>
      <c r="O107">
        <v>1.0525918171889199</v>
      </c>
      <c r="P107">
        <v>0.20794463090488099</v>
      </c>
      <c r="Q107">
        <v>5.0618850441510199</v>
      </c>
      <c r="R107" s="1">
        <v>4.15131319358369E-7</v>
      </c>
      <c r="T107" t="str">
        <f t="shared" si="4"/>
        <v>***</v>
      </c>
      <c r="U107" t="str">
        <f t="shared" si="5"/>
        <v>**</v>
      </c>
      <c r="V107" t="str">
        <f t="shared" si="6"/>
        <v>***</v>
      </c>
      <c r="W107" t="str">
        <f t="shared" si="7"/>
        <v>***</v>
      </c>
    </row>
    <row r="108" spans="1:23" x14ac:dyDescent="0.25">
      <c r="A108">
        <v>107</v>
      </c>
      <c r="B108" t="s">
        <v>201</v>
      </c>
      <c r="C108">
        <v>0.77208854452605402</v>
      </c>
      <c r="D108">
        <v>0.24293358813131499</v>
      </c>
      <c r="E108">
        <v>3.1781877115679502</v>
      </c>
      <c r="F108">
        <v>1.48198770338641E-3</v>
      </c>
      <c r="G108">
        <v>0.75165384434030302</v>
      </c>
      <c r="H108">
        <v>0.39668861890208801</v>
      </c>
      <c r="I108">
        <v>1.89482079526418</v>
      </c>
      <c r="J108">
        <v>5.8116147214120603E-2</v>
      </c>
      <c r="K108">
        <v>0.82023156063853897</v>
      </c>
      <c r="L108">
        <v>0.30812065991902798</v>
      </c>
      <c r="M108">
        <v>2.6620466178869302</v>
      </c>
      <c r="N108">
        <v>7.7667121067973403E-3</v>
      </c>
      <c r="O108">
        <v>0.75275712661885696</v>
      </c>
      <c r="P108">
        <v>0.24286354324149101</v>
      </c>
      <c r="Q108">
        <v>3.0995064824132701</v>
      </c>
      <c r="R108">
        <v>1.9384333594398701E-3</v>
      </c>
      <c r="T108" t="str">
        <f t="shared" si="4"/>
        <v>**</v>
      </c>
      <c r="U108" t="str">
        <f t="shared" si="5"/>
        <v>^</v>
      </c>
      <c r="V108" t="str">
        <f t="shared" si="6"/>
        <v>**</v>
      </c>
      <c r="W108" t="str">
        <f t="shared" si="7"/>
        <v>**</v>
      </c>
    </row>
    <row r="109" spans="1:23" x14ac:dyDescent="0.25">
      <c r="A109">
        <v>108</v>
      </c>
      <c r="B109" t="s">
        <v>202</v>
      </c>
      <c r="C109">
        <v>0.437842232895998</v>
      </c>
      <c r="D109">
        <v>0.28881300806851701</v>
      </c>
      <c r="E109">
        <v>1.5160059300103499</v>
      </c>
      <c r="F109">
        <v>0.129517852950707</v>
      </c>
      <c r="G109">
        <v>0.23153404386917201</v>
      </c>
      <c r="H109">
        <v>0.51447169031122397</v>
      </c>
      <c r="I109">
        <v>0.45004234096750401</v>
      </c>
      <c r="J109">
        <v>0.65267991074589504</v>
      </c>
      <c r="K109">
        <v>0.58258577048742399</v>
      </c>
      <c r="L109">
        <v>0.35060740416597702</v>
      </c>
      <c r="M109">
        <v>1.6616470832191199</v>
      </c>
      <c r="N109">
        <v>9.6583557010623794E-2</v>
      </c>
      <c r="O109">
        <v>0.418010931903955</v>
      </c>
      <c r="P109">
        <v>0.28875287927433801</v>
      </c>
      <c r="Q109">
        <v>1.44764247184116</v>
      </c>
      <c r="R109">
        <v>0.14771706653598099</v>
      </c>
      <c r="T109" t="str">
        <f t="shared" si="4"/>
        <v/>
      </c>
      <c r="U109" t="str">
        <f t="shared" si="5"/>
        <v/>
      </c>
      <c r="V109" t="str">
        <f t="shared" si="6"/>
        <v>^</v>
      </c>
      <c r="W109" t="str">
        <f t="shared" si="7"/>
        <v/>
      </c>
    </row>
    <row r="110" spans="1:23" x14ac:dyDescent="0.25">
      <c r="A110">
        <v>109</v>
      </c>
      <c r="B110" t="s">
        <v>203</v>
      </c>
      <c r="C110">
        <v>0.98033833506909296</v>
      </c>
      <c r="D110">
        <v>0.23302483082308301</v>
      </c>
      <c r="E110">
        <v>4.2070123239929904</v>
      </c>
      <c r="F110" s="1">
        <v>2.58769034833089E-5</v>
      </c>
      <c r="G110">
        <v>0.83837281123667995</v>
      </c>
      <c r="H110">
        <v>0.39734777084837503</v>
      </c>
      <c r="I110">
        <v>2.1099220198132098</v>
      </c>
      <c r="J110">
        <v>3.4865073238506697E-2</v>
      </c>
      <c r="K110">
        <v>1.0986358558698901</v>
      </c>
      <c r="L110">
        <v>0.289205223376648</v>
      </c>
      <c r="M110">
        <v>3.7988105575779199</v>
      </c>
      <c r="N110">
        <v>1.4539216771747399E-4</v>
      </c>
      <c r="O110">
        <v>0.95959134448289696</v>
      </c>
      <c r="P110">
        <v>0.23294458188940401</v>
      </c>
      <c r="Q110">
        <v>4.11939756958368</v>
      </c>
      <c r="R110" s="1">
        <v>3.7986423959159498E-5</v>
      </c>
      <c r="T110" t="str">
        <f t="shared" si="4"/>
        <v>***</v>
      </c>
      <c r="U110" t="str">
        <f t="shared" si="5"/>
        <v>*</v>
      </c>
      <c r="V110" t="str">
        <f t="shared" si="6"/>
        <v>***</v>
      </c>
      <c r="W110" t="str">
        <f t="shared" si="7"/>
        <v>***</v>
      </c>
    </row>
    <row r="111" spans="1:23" x14ac:dyDescent="0.25">
      <c r="A111">
        <v>110</v>
      </c>
      <c r="B111" t="s">
        <v>205</v>
      </c>
      <c r="C111">
        <v>1.8056426484161501</v>
      </c>
      <c r="D111">
        <v>0.17576134885462599</v>
      </c>
      <c r="E111">
        <v>10.2732634915633</v>
      </c>
      <c r="F111" s="1">
        <v>9.3004181994558903E-25</v>
      </c>
      <c r="G111">
        <v>1.7797163949214101</v>
      </c>
      <c r="H111">
        <v>0.27985453808723598</v>
      </c>
      <c r="I111">
        <v>6.3594337511391004</v>
      </c>
      <c r="J111" s="1">
        <v>2.0249884252525601E-10</v>
      </c>
      <c r="K111">
        <v>1.8637462838591501</v>
      </c>
      <c r="L111">
        <v>0.226865251424099</v>
      </c>
      <c r="M111">
        <v>8.2152126522676792</v>
      </c>
      <c r="N111" s="1">
        <v>2.11788608496251E-16</v>
      </c>
      <c r="O111">
        <v>1.7876071530189199</v>
      </c>
      <c r="P111">
        <v>0.175656594647283</v>
      </c>
      <c r="Q111">
        <v>10.1767152927473</v>
      </c>
      <c r="R111" s="1">
        <v>2.5192178364304599E-24</v>
      </c>
      <c r="T111" t="str">
        <f t="shared" si="4"/>
        <v>***</v>
      </c>
      <c r="U111" t="str">
        <f t="shared" si="5"/>
        <v>***</v>
      </c>
      <c r="V111" t="str">
        <f t="shared" si="6"/>
        <v>***</v>
      </c>
      <c r="W111" t="str">
        <f t="shared" si="7"/>
        <v>***</v>
      </c>
    </row>
    <row r="112" spans="1:23" x14ac:dyDescent="0.25">
      <c r="A112">
        <v>111</v>
      </c>
      <c r="B112" t="s">
        <v>206</v>
      </c>
      <c r="C112">
        <v>0.42633738338660299</v>
      </c>
      <c r="D112">
        <v>0.32747112203085299</v>
      </c>
      <c r="E112">
        <v>1.30190833543617</v>
      </c>
      <c r="F112">
        <v>0.192947722688011</v>
      </c>
      <c r="G112">
        <v>0.142304534317654</v>
      </c>
      <c r="H112">
        <v>0.59108800465973799</v>
      </c>
      <c r="I112">
        <v>0.240750164435449</v>
      </c>
      <c r="J112">
        <v>0.809748756608483</v>
      </c>
      <c r="K112">
        <v>0.62267037106711398</v>
      </c>
      <c r="L112">
        <v>0.39528534944849297</v>
      </c>
      <c r="M112">
        <v>1.5752427251247001</v>
      </c>
      <c r="N112">
        <v>0.115200428705656</v>
      </c>
      <c r="O112">
        <v>0.40762612813092702</v>
      </c>
      <c r="P112">
        <v>0.32741063566422002</v>
      </c>
      <c r="Q112">
        <v>1.24499965403987</v>
      </c>
      <c r="R112">
        <v>0.21313187740460701</v>
      </c>
      <c r="T112" t="str">
        <f t="shared" si="4"/>
        <v/>
      </c>
      <c r="U112" t="str">
        <f t="shared" si="5"/>
        <v/>
      </c>
      <c r="V112" t="str">
        <f t="shared" si="6"/>
        <v/>
      </c>
      <c r="W112" t="str">
        <f t="shared" si="7"/>
        <v/>
      </c>
    </row>
    <row r="113" spans="1:23" x14ac:dyDescent="0.25">
      <c r="A113">
        <v>112</v>
      </c>
      <c r="B113" t="s">
        <v>207</v>
      </c>
      <c r="C113">
        <v>-6.09448807250789E-2</v>
      </c>
      <c r="D113">
        <v>0.41708424429981</v>
      </c>
      <c r="E113">
        <v>-0.14612127299939501</v>
      </c>
      <c r="F113">
        <v>0.883825653232717</v>
      </c>
      <c r="G113">
        <v>0.168970005708653</v>
      </c>
      <c r="H113">
        <v>0.59123168014678296</v>
      </c>
      <c r="I113">
        <v>0.28579322012430702</v>
      </c>
      <c r="J113">
        <v>0.77503650120994505</v>
      </c>
      <c r="K113">
        <v>-0.20240600019117599</v>
      </c>
      <c r="L113">
        <v>0.588902435941972</v>
      </c>
      <c r="M113">
        <v>-0.34370039557982002</v>
      </c>
      <c r="N113">
        <v>0.73107161365269202</v>
      </c>
      <c r="O113">
        <v>-7.8541220047622207E-2</v>
      </c>
      <c r="P113">
        <v>0.41704136788756502</v>
      </c>
      <c r="Q113">
        <v>-0.188329566549852</v>
      </c>
      <c r="R113">
        <v>0.85061830926619997</v>
      </c>
      <c r="T113" t="str">
        <f t="shared" si="4"/>
        <v/>
      </c>
      <c r="U113" t="str">
        <f t="shared" si="5"/>
        <v/>
      </c>
      <c r="V113" t="str">
        <f t="shared" si="6"/>
        <v/>
      </c>
      <c r="W113" t="str">
        <f t="shared" si="7"/>
        <v/>
      </c>
    </row>
    <row r="114" spans="1:23" x14ac:dyDescent="0.25">
      <c r="A114">
        <v>113</v>
      </c>
      <c r="B114" t="s">
        <v>208</v>
      </c>
      <c r="C114">
        <v>0.91480820700430199</v>
      </c>
      <c r="D114">
        <v>0.27234684198297798</v>
      </c>
      <c r="E114">
        <v>3.35898224610763</v>
      </c>
      <c r="F114">
        <v>7.8230093155427696E-4</v>
      </c>
      <c r="G114">
        <v>1.07588836955175</v>
      </c>
      <c r="H114">
        <v>0.39945310201648598</v>
      </c>
      <c r="I114">
        <v>2.6934034661904902</v>
      </c>
      <c r="J114">
        <v>7.0726623344611102E-3</v>
      </c>
      <c r="K114">
        <v>0.83914973295094897</v>
      </c>
      <c r="L114">
        <v>0.37263914838072798</v>
      </c>
      <c r="M114">
        <v>2.2519097539735302</v>
      </c>
      <c r="N114">
        <v>2.4327975617552299E-2</v>
      </c>
      <c r="O114">
        <v>0.89696691206366297</v>
      </c>
      <c r="P114">
        <v>0.27227846369063902</v>
      </c>
      <c r="Q114">
        <v>3.2942998866145801</v>
      </c>
      <c r="R114">
        <v>9.8667171300314996E-4</v>
      </c>
      <c r="T114" t="str">
        <f t="shared" si="4"/>
        <v>***</v>
      </c>
      <c r="U114" t="str">
        <f t="shared" si="5"/>
        <v>**</v>
      </c>
      <c r="V114" t="str">
        <f t="shared" si="6"/>
        <v>*</v>
      </c>
      <c r="W114" t="str">
        <f t="shared" si="7"/>
        <v>***</v>
      </c>
    </row>
    <row r="115" spans="1:23" x14ac:dyDescent="0.25">
      <c r="A115">
        <v>114</v>
      </c>
      <c r="B115" t="s">
        <v>209</v>
      </c>
      <c r="C115">
        <v>0.65204778248129103</v>
      </c>
      <c r="D115">
        <v>0.31399850004001201</v>
      </c>
      <c r="E115">
        <v>2.0765952143026198</v>
      </c>
      <c r="F115">
        <v>3.7838934978366399E-2</v>
      </c>
      <c r="G115">
        <v>0.56300096555286006</v>
      </c>
      <c r="H115">
        <v>0.51676451517263</v>
      </c>
      <c r="I115">
        <v>1.08947295919648</v>
      </c>
      <c r="J115">
        <v>0.27594537303383898</v>
      </c>
      <c r="K115">
        <v>0.75491548165967204</v>
      </c>
      <c r="L115">
        <v>0.39635643689971001</v>
      </c>
      <c r="M115">
        <v>1.9046378748497199</v>
      </c>
      <c r="N115">
        <v>5.68271597040532E-2</v>
      </c>
      <c r="O115">
        <v>0.63371485456028398</v>
      </c>
      <c r="P115">
        <v>0.31393302895714198</v>
      </c>
      <c r="Q115">
        <v>2.0186307145362501</v>
      </c>
      <c r="R115">
        <v>4.3525616182637603E-2</v>
      </c>
      <c r="T115" t="str">
        <f t="shared" si="4"/>
        <v>*</v>
      </c>
      <c r="U115" t="str">
        <f t="shared" si="5"/>
        <v/>
      </c>
      <c r="V115" t="str">
        <f t="shared" si="6"/>
        <v>^</v>
      </c>
      <c r="W115" t="str">
        <f t="shared" si="7"/>
        <v>*</v>
      </c>
    </row>
    <row r="116" spans="1:23" x14ac:dyDescent="0.25">
      <c r="A116">
        <v>115</v>
      </c>
      <c r="B116" t="s">
        <v>210</v>
      </c>
      <c r="C116">
        <v>1.3360038841939399</v>
      </c>
      <c r="D116">
        <v>0.240848472625077</v>
      </c>
      <c r="E116">
        <v>5.54707227175847</v>
      </c>
      <c r="F116" s="1">
        <v>2.9049268926494601E-8</v>
      </c>
      <c r="G116">
        <v>1.67858791838676</v>
      </c>
      <c r="H116">
        <v>0.329917804946249</v>
      </c>
      <c r="I116">
        <v>5.0878973284277196</v>
      </c>
      <c r="J116" s="1">
        <v>3.6205527855300999E-7</v>
      </c>
      <c r="K116">
        <v>1.0814804638045701</v>
      </c>
      <c r="L116">
        <v>0.35472446470959601</v>
      </c>
      <c r="M116">
        <v>3.04879017772274</v>
      </c>
      <c r="N116">
        <v>2.2976489583581999E-3</v>
      </c>
      <c r="O116">
        <v>1.3164677471850199</v>
      </c>
      <c r="P116">
        <v>0.240766097163198</v>
      </c>
      <c r="Q116">
        <v>5.4678285800873603</v>
      </c>
      <c r="R116" s="1">
        <v>4.5558214782487798E-8</v>
      </c>
      <c r="T116" t="str">
        <f t="shared" si="4"/>
        <v>***</v>
      </c>
      <c r="U116" t="str">
        <f t="shared" si="5"/>
        <v>***</v>
      </c>
      <c r="V116" t="str">
        <f t="shared" si="6"/>
        <v>**</v>
      </c>
      <c r="W116" t="str">
        <f t="shared" si="7"/>
        <v>***</v>
      </c>
    </row>
    <row r="117" spans="1:23" x14ac:dyDescent="0.25">
      <c r="A117">
        <v>116</v>
      </c>
      <c r="B117" t="s">
        <v>211</v>
      </c>
      <c r="C117">
        <v>0.56945051202683505</v>
      </c>
      <c r="D117">
        <v>0.34541590460384097</v>
      </c>
      <c r="E117">
        <v>1.6485937805323101</v>
      </c>
      <c r="F117">
        <v>9.9230883755891397E-2</v>
      </c>
      <c r="G117">
        <v>1.11497533360154</v>
      </c>
      <c r="H117">
        <v>0.43042189409808801</v>
      </c>
      <c r="I117">
        <v>2.59042429971616</v>
      </c>
      <c r="J117">
        <v>9.5857701647431501E-3</v>
      </c>
      <c r="K117">
        <v>7.3921978808712402E-3</v>
      </c>
      <c r="L117">
        <v>0.59012997200913997</v>
      </c>
      <c r="M117">
        <v>1.25263894929857E-2</v>
      </c>
      <c r="N117">
        <v>0.99000564859129603</v>
      </c>
      <c r="O117">
        <v>0.54946374584156199</v>
      </c>
      <c r="P117">
        <v>0.34535568613131301</v>
      </c>
      <c r="Q117">
        <v>1.5910082500643801</v>
      </c>
      <c r="R117">
        <v>0.111607719101724</v>
      </c>
      <c r="T117" t="str">
        <f t="shared" si="4"/>
        <v>^</v>
      </c>
      <c r="U117" t="str">
        <f t="shared" si="5"/>
        <v>**</v>
      </c>
      <c r="V117" t="str">
        <f t="shared" si="6"/>
        <v/>
      </c>
      <c r="W117" t="str">
        <f t="shared" si="7"/>
        <v/>
      </c>
    </row>
    <row r="118" spans="1:23" x14ac:dyDescent="0.25">
      <c r="A118">
        <v>117</v>
      </c>
      <c r="B118" t="s">
        <v>212</v>
      </c>
      <c r="C118">
        <v>1.0032215082826901</v>
      </c>
      <c r="D118">
        <v>0.292218898675706</v>
      </c>
      <c r="E118">
        <v>3.4331164508152701</v>
      </c>
      <c r="F118">
        <v>5.9668576211211995E-4</v>
      </c>
      <c r="G118">
        <v>1.1903000581451599</v>
      </c>
      <c r="H118">
        <v>0.43114427816324802</v>
      </c>
      <c r="I118">
        <v>2.76079289099243</v>
      </c>
      <c r="J118">
        <v>5.7661229446050004E-3</v>
      </c>
      <c r="K118">
        <v>0.917193331326566</v>
      </c>
      <c r="L118">
        <v>0.39782868521656101</v>
      </c>
      <c r="M118">
        <v>2.30549823431482</v>
      </c>
      <c r="N118">
        <v>2.1138685528279199E-2</v>
      </c>
      <c r="O118">
        <v>0.98190513564341397</v>
      </c>
      <c r="P118">
        <v>0.29214587903811701</v>
      </c>
      <c r="Q118">
        <v>3.3610097081509802</v>
      </c>
      <c r="R118">
        <v>7.7658095909001099E-4</v>
      </c>
      <c r="T118" t="str">
        <f t="shared" si="4"/>
        <v>***</v>
      </c>
      <c r="U118" t="str">
        <f t="shared" si="5"/>
        <v>**</v>
      </c>
      <c r="V118" t="str">
        <f t="shared" si="6"/>
        <v>*</v>
      </c>
      <c r="W118" t="str">
        <f t="shared" si="7"/>
        <v>***</v>
      </c>
    </row>
    <row r="119" spans="1:23" x14ac:dyDescent="0.25">
      <c r="A119">
        <v>118</v>
      </c>
      <c r="B119" t="s">
        <v>213</v>
      </c>
      <c r="C119">
        <v>0.88918447629939701</v>
      </c>
      <c r="D119">
        <v>0.31564677185532702</v>
      </c>
      <c r="E119">
        <v>2.81702382404514</v>
      </c>
      <c r="F119">
        <v>4.8470930076947097E-3</v>
      </c>
      <c r="G119">
        <v>1.4184839381095999</v>
      </c>
      <c r="H119">
        <v>0.40363801659418003</v>
      </c>
      <c r="I119">
        <v>3.51424761740356</v>
      </c>
      <c r="J119">
        <v>4.4100151580810798E-4</v>
      </c>
      <c r="K119">
        <v>0.39224358934318598</v>
      </c>
      <c r="L119">
        <v>0.515454974850589</v>
      </c>
      <c r="M119">
        <v>0.76096576516092995</v>
      </c>
      <c r="N119">
        <v>0.44667751565577701</v>
      </c>
      <c r="O119">
        <v>0.870065565249452</v>
      </c>
      <c r="P119">
        <v>0.31557466853420002</v>
      </c>
      <c r="Q119">
        <v>2.7570830361346301</v>
      </c>
      <c r="R119">
        <v>5.8319539628046597E-3</v>
      </c>
      <c r="T119" t="str">
        <f t="shared" si="4"/>
        <v>**</v>
      </c>
      <c r="U119" t="str">
        <f t="shared" si="5"/>
        <v>***</v>
      </c>
      <c r="V119" t="str">
        <f t="shared" si="6"/>
        <v/>
      </c>
      <c r="W119" t="str">
        <f t="shared" si="7"/>
        <v>**</v>
      </c>
    </row>
    <row r="120" spans="1:23" x14ac:dyDescent="0.25">
      <c r="A120">
        <v>119</v>
      </c>
      <c r="B120" t="s">
        <v>214</v>
      </c>
      <c r="C120">
        <v>0.60832876058149699</v>
      </c>
      <c r="D120">
        <v>0.365938950851042</v>
      </c>
      <c r="E120">
        <v>1.66237772493675</v>
      </c>
      <c r="F120">
        <v>9.6437062305670798E-2</v>
      </c>
      <c r="G120">
        <v>0.61862976910315104</v>
      </c>
      <c r="H120">
        <v>0.594864814547298</v>
      </c>
      <c r="I120">
        <v>1.0399501768716</v>
      </c>
      <c r="J120">
        <v>0.29836304878866099</v>
      </c>
      <c r="K120">
        <v>0.64611022500532</v>
      </c>
      <c r="L120">
        <v>0.46478964247492399</v>
      </c>
      <c r="M120">
        <v>1.39011321673369</v>
      </c>
      <c r="N120">
        <v>0.16449450048584999</v>
      </c>
      <c r="O120">
        <v>0.58869593797433695</v>
      </c>
      <c r="P120">
        <v>0.36586729536323798</v>
      </c>
      <c r="Q120">
        <v>1.60904225503368</v>
      </c>
      <c r="R120">
        <v>0.107607102403524</v>
      </c>
      <c r="T120" t="str">
        <f t="shared" si="4"/>
        <v>^</v>
      </c>
      <c r="U120" t="str">
        <f t="shared" si="5"/>
        <v/>
      </c>
      <c r="V120" t="str">
        <f t="shared" si="6"/>
        <v/>
      </c>
      <c r="W120" t="str">
        <f t="shared" si="7"/>
        <v/>
      </c>
    </row>
    <row r="121" spans="1:23" x14ac:dyDescent="0.25">
      <c r="A121">
        <v>120</v>
      </c>
      <c r="B121" t="s">
        <v>216</v>
      </c>
      <c r="C121">
        <v>1.63525552559675</v>
      </c>
      <c r="D121">
        <v>0.243786684040083</v>
      </c>
      <c r="E121">
        <v>6.7077311135168003</v>
      </c>
      <c r="F121" s="1">
        <v>1.9767373729140199E-11</v>
      </c>
      <c r="G121">
        <v>1.9508913870585101</v>
      </c>
      <c r="H121">
        <v>0.34925209129168</v>
      </c>
      <c r="I121">
        <v>5.5859118261634402</v>
      </c>
      <c r="J121" s="1">
        <v>2.3247717294511599E-8</v>
      </c>
      <c r="K121">
        <v>1.4379742912584501</v>
      </c>
      <c r="L121">
        <v>0.341793898196952</v>
      </c>
      <c r="M121">
        <v>4.2071385675523398</v>
      </c>
      <c r="N121" s="1">
        <v>2.5862457230120899E-5</v>
      </c>
      <c r="O121">
        <v>1.6157199277163901</v>
      </c>
      <c r="P121">
        <v>0.243661040264983</v>
      </c>
      <c r="Q121">
        <v>6.6310146503490603</v>
      </c>
      <c r="R121" s="1">
        <v>3.3338714008893903E-11</v>
      </c>
      <c r="T121" t="str">
        <f t="shared" si="4"/>
        <v>***</v>
      </c>
      <c r="U121" t="str">
        <f t="shared" si="5"/>
        <v>***</v>
      </c>
      <c r="V121" t="str">
        <f t="shared" si="6"/>
        <v>***</v>
      </c>
      <c r="W121" t="str">
        <f t="shared" si="7"/>
        <v>***</v>
      </c>
    </row>
    <row r="122" spans="1:23" x14ac:dyDescent="0.25">
      <c r="A122">
        <v>121</v>
      </c>
      <c r="B122" t="s">
        <v>217</v>
      </c>
      <c r="C122">
        <v>0.76678121470958804</v>
      </c>
      <c r="D122">
        <v>0.367073168913787</v>
      </c>
      <c r="E122">
        <v>2.0889056451022698</v>
      </c>
      <c r="F122">
        <v>3.6716217593726397E-2</v>
      </c>
      <c r="G122">
        <v>1.0860974850560601</v>
      </c>
      <c r="H122">
        <v>0.522392205659161</v>
      </c>
      <c r="I122">
        <v>2.0790843992122898</v>
      </c>
      <c r="J122">
        <v>3.7609593752706602E-2</v>
      </c>
      <c r="K122">
        <v>0.56924505682887805</v>
      </c>
      <c r="L122">
        <v>0.51700998917728702</v>
      </c>
      <c r="M122">
        <v>1.10103299500018</v>
      </c>
      <c r="N122">
        <v>0.27088229716856299</v>
      </c>
      <c r="O122">
        <v>0.74740103787160606</v>
      </c>
      <c r="P122">
        <v>0.36698000809757098</v>
      </c>
      <c r="Q122">
        <v>2.03662603242651</v>
      </c>
      <c r="R122">
        <v>4.1687532002059297E-2</v>
      </c>
      <c r="T122" t="str">
        <f t="shared" si="4"/>
        <v>*</v>
      </c>
      <c r="U122" t="str">
        <f t="shared" si="5"/>
        <v>*</v>
      </c>
      <c r="V122" t="str">
        <f t="shared" si="6"/>
        <v/>
      </c>
      <c r="W122" t="str">
        <f t="shared" si="7"/>
        <v>*</v>
      </c>
    </row>
    <row r="123" spans="1:23" x14ac:dyDescent="0.25">
      <c r="A123">
        <v>122</v>
      </c>
      <c r="B123" t="s">
        <v>218</v>
      </c>
      <c r="C123">
        <v>1.0488756608388401</v>
      </c>
      <c r="D123">
        <v>0.33175904265287498</v>
      </c>
      <c r="E123">
        <v>3.1615586193269101</v>
      </c>
      <c r="F123">
        <v>1.5692722941182699E-3</v>
      </c>
      <c r="G123">
        <v>1.9051620714697799</v>
      </c>
      <c r="H123">
        <v>0.38652222037687201</v>
      </c>
      <c r="I123">
        <v>4.9289845991575403</v>
      </c>
      <c r="J123" s="1">
        <v>8.2658089320658095E-7</v>
      </c>
      <c r="K123">
        <v>-0.111581188290269</v>
      </c>
      <c r="L123">
        <v>0.71929499488674298</v>
      </c>
      <c r="M123">
        <v>-0.155125767707918</v>
      </c>
      <c r="N123">
        <v>0.87672216838025896</v>
      </c>
      <c r="O123">
        <v>1.0296444857253499</v>
      </c>
      <c r="P123">
        <v>0.331668434022314</v>
      </c>
      <c r="Q123">
        <v>3.1044391931976199</v>
      </c>
      <c r="R123">
        <v>1.90640109635698E-3</v>
      </c>
      <c r="T123" t="str">
        <f t="shared" si="4"/>
        <v>**</v>
      </c>
      <c r="U123" t="str">
        <f t="shared" si="5"/>
        <v>***</v>
      </c>
      <c r="V123" t="str">
        <f t="shared" si="6"/>
        <v/>
      </c>
      <c r="W123" t="str">
        <f t="shared" si="7"/>
        <v>**</v>
      </c>
    </row>
    <row r="124" spans="1:23" x14ac:dyDescent="0.25">
      <c r="A124">
        <v>123</v>
      </c>
      <c r="B124" t="s">
        <v>219</v>
      </c>
      <c r="C124">
        <v>0.88031524266122996</v>
      </c>
      <c r="D124">
        <v>0.367958565530487</v>
      </c>
      <c r="E124">
        <v>2.3924303579998898</v>
      </c>
      <c r="F124">
        <v>1.6737204123648E-2</v>
      </c>
      <c r="G124">
        <v>1.5189982169198699</v>
      </c>
      <c r="H124">
        <v>0.47524077325654301</v>
      </c>
      <c r="I124">
        <v>3.1962708218637799</v>
      </c>
      <c r="J124">
        <v>1.39216373261705E-3</v>
      </c>
      <c r="K124">
        <v>0.32883451084022502</v>
      </c>
      <c r="L124">
        <v>0.59253850011817299</v>
      </c>
      <c r="M124">
        <v>0.55495889427378098</v>
      </c>
      <c r="N124">
        <v>0.57892277689972305</v>
      </c>
      <c r="O124">
        <v>0.86060312828902497</v>
      </c>
      <c r="P124">
        <v>0.367868035337096</v>
      </c>
      <c r="Q124">
        <v>2.3394343776033999</v>
      </c>
      <c r="R124">
        <v>1.9312964091412199E-2</v>
      </c>
      <c r="T124" t="str">
        <f t="shared" si="4"/>
        <v>*</v>
      </c>
      <c r="U124" t="str">
        <f t="shared" si="5"/>
        <v>**</v>
      </c>
      <c r="V124" t="str">
        <f t="shared" si="6"/>
        <v/>
      </c>
      <c r="W124" t="str">
        <f t="shared" si="7"/>
        <v>*</v>
      </c>
    </row>
    <row r="125" spans="1:23" x14ac:dyDescent="0.25">
      <c r="A125">
        <v>124</v>
      </c>
      <c r="B125" t="s">
        <v>220</v>
      </c>
      <c r="C125">
        <v>0.94447903983973003</v>
      </c>
      <c r="D125">
        <v>0.36839630134340601</v>
      </c>
      <c r="E125">
        <v>2.5637582038569899</v>
      </c>
      <c r="F125">
        <v>1.0354565154121E-2</v>
      </c>
      <c r="G125">
        <v>0.65436700737422804</v>
      </c>
      <c r="H125">
        <v>0.72552282540896096</v>
      </c>
      <c r="I125">
        <v>0.90192476991385695</v>
      </c>
      <c r="J125">
        <v>0.36709683224485101</v>
      </c>
      <c r="K125">
        <v>1.09004704866138</v>
      </c>
      <c r="L125">
        <v>0.43027389755724799</v>
      </c>
      <c r="M125">
        <v>2.5333794470215398</v>
      </c>
      <c r="N125">
        <v>1.12968590901791E-2</v>
      </c>
      <c r="O125">
        <v>0.923983078508824</v>
      </c>
      <c r="P125">
        <v>0.36829861697889399</v>
      </c>
      <c r="Q125">
        <v>2.5087878040057201</v>
      </c>
      <c r="R125">
        <v>1.2114623446031699E-2</v>
      </c>
      <c r="T125" t="str">
        <f t="shared" si="4"/>
        <v>*</v>
      </c>
      <c r="U125" t="str">
        <f t="shared" si="5"/>
        <v/>
      </c>
      <c r="V125" t="str">
        <f t="shared" si="6"/>
        <v>*</v>
      </c>
      <c r="W125" t="str">
        <f t="shared" si="7"/>
        <v>*</v>
      </c>
    </row>
    <row r="126" spans="1:23" x14ac:dyDescent="0.25">
      <c r="A126">
        <v>125</v>
      </c>
      <c r="B126" t="s">
        <v>221</v>
      </c>
      <c r="C126">
        <v>0.85687223710410998</v>
      </c>
      <c r="D126">
        <v>0.39225240938931</v>
      </c>
      <c r="E126">
        <v>2.1844919663799098</v>
      </c>
      <c r="F126">
        <v>2.8926116966967199E-2</v>
      </c>
      <c r="G126">
        <v>0.69609008501901903</v>
      </c>
      <c r="H126">
        <v>0.72583392422987203</v>
      </c>
      <c r="I126">
        <v>0.95902115040653202</v>
      </c>
      <c r="J126">
        <v>0.33754809031709898</v>
      </c>
      <c r="K126">
        <v>0.95648324409056396</v>
      </c>
      <c r="L126">
        <v>0.46802642812094702</v>
      </c>
      <c r="M126">
        <v>2.0436522098350198</v>
      </c>
      <c r="N126">
        <v>4.0987917537916897E-2</v>
      </c>
      <c r="O126">
        <v>0.83584625974908799</v>
      </c>
      <c r="P126">
        <v>0.39216254724166599</v>
      </c>
      <c r="Q126">
        <v>2.1313770670558401</v>
      </c>
      <c r="R126">
        <v>3.3058090611440501E-2</v>
      </c>
      <c r="T126" t="str">
        <f t="shared" si="4"/>
        <v>*</v>
      </c>
      <c r="U126" t="str">
        <f t="shared" si="5"/>
        <v/>
      </c>
      <c r="V126" t="str">
        <f t="shared" si="6"/>
        <v>*</v>
      </c>
      <c r="W126" t="str">
        <f t="shared" si="7"/>
        <v>*</v>
      </c>
    </row>
    <row r="127" spans="1:23" x14ac:dyDescent="0.25">
      <c r="A127">
        <v>126</v>
      </c>
      <c r="B127" t="s">
        <v>222</v>
      </c>
      <c r="C127">
        <v>1.2933671173852499</v>
      </c>
      <c r="D127">
        <v>0.333865973083251</v>
      </c>
      <c r="E127">
        <v>3.87391115494944</v>
      </c>
      <c r="F127">
        <v>1.07102471885918E-4</v>
      </c>
      <c r="G127">
        <v>1.90623089758019</v>
      </c>
      <c r="H127">
        <v>0.44201666861981098</v>
      </c>
      <c r="I127">
        <v>4.3125769522048998</v>
      </c>
      <c r="J127" s="1">
        <v>1.61362692419259E-5</v>
      </c>
      <c r="K127">
        <v>0.79237980684238596</v>
      </c>
      <c r="L127">
        <v>0.51916702139298398</v>
      </c>
      <c r="M127">
        <v>1.52625219667525</v>
      </c>
      <c r="N127">
        <v>0.12694706874103601</v>
      </c>
      <c r="O127">
        <v>1.27115289248799</v>
      </c>
      <c r="P127">
        <v>0.33374368352322897</v>
      </c>
      <c r="Q127">
        <v>3.80876988912215</v>
      </c>
      <c r="R127">
        <v>1.3965985242760399E-4</v>
      </c>
      <c r="T127" t="str">
        <f t="shared" si="4"/>
        <v>***</v>
      </c>
      <c r="U127" t="str">
        <f t="shared" si="5"/>
        <v>***</v>
      </c>
      <c r="V127" t="str">
        <f t="shared" si="6"/>
        <v/>
      </c>
      <c r="W127" t="str">
        <f t="shared" si="7"/>
        <v>***</v>
      </c>
    </row>
    <row r="128" spans="1:23" x14ac:dyDescent="0.25">
      <c r="A128">
        <v>127</v>
      </c>
      <c r="B128" t="s">
        <v>223</v>
      </c>
      <c r="C128">
        <v>0.83437270758585502</v>
      </c>
      <c r="D128">
        <v>0.42245430170600701</v>
      </c>
      <c r="E128">
        <v>1.97506027093673</v>
      </c>
      <c r="F128">
        <v>4.8261308700884999E-2</v>
      </c>
      <c r="G128">
        <v>0.89429723645870995</v>
      </c>
      <c r="H128">
        <v>0.72767271696118097</v>
      </c>
      <c r="I128">
        <v>1.2289827770283399</v>
      </c>
      <c r="J128">
        <v>0.219078263522754</v>
      </c>
      <c r="K128">
        <v>0.83243140777953495</v>
      </c>
      <c r="L128">
        <v>0.51972100752447903</v>
      </c>
      <c r="M128">
        <v>1.60168897490704</v>
      </c>
      <c r="N128">
        <v>0.109224404375151</v>
      </c>
      <c r="O128">
        <v>0.81350101589999901</v>
      </c>
      <c r="P128">
        <v>0.422360387892939</v>
      </c>
      <c r="Q128">
        <v>1.9260826517334499</v>
      </c>
      <c r="R128">
        <v>5.4094054432503799E-2</v>
      </c>
      <c r="T128" t="str">
        <f t="shared" si="4"/>
        <v>*</v>
      </c>
      <c r="U128" t="str">
        <f t="shared" si="5"/>
        <v/>
      </c>
      <c r="V128" t="str">
        <f t="shared" si="6"/>
        <v/>
      </c>
      <c r="W128" t="str">
        <f t="shared" si="7"/>
        <v>^</v>
      </c>
    </row>
    <row r="129" spans="1:23" x14ac:dyDescent="0.25">
      <c r="A129">
        <v>128</v>
      </c>
      <c r="B129" t="s">
        <v>224</v>
      </c>
      <c r="C129">
        <v>1.32026493819256</v>
      </c>
      <c r="D129">
        <v>0.35133062670658</v>
      </c>
      <c r="E129">
        <v>3.7578987934211701</v>
      </c>
      <c r="F129">
        <v>1.7134615302355101E-4</v>
      </c>
      <c r="G129">
        <v>1.6850919855370901</v>
      </c>
      <c r="H129">
        <v>0.53017547266267795</v>
      </c>
      <c r="I129">
        <v>3.17836654546488</v>
      </c>
      <c r="J129">
        <v>1.4810738239907E-3</v>
      </c>
      <c r="K129">
        <v>1.1278941301895999</v>
      </c>
      <c r="L129">
        <v>0.46994824667785401</v>
      </c>
      <c r="M129">
        <v>2.4000390216643699</v>
      </c>
      <c r="N129">
        <v>1.63933241873402E-2</v>
      </c>
      <c r="O129">
        <v>1.2980832496804899</v>
      </c>
      <c r="P129">
        <v>0.35120505168414801</v>
      </c>
      <c r="Q129">
        <v>3.6960836510059698</v>
      </c>
      <c r="R129">
        <v>2.1895085699132099E-4</v>
      </c>
      <c r="T129" t="str">
        <f t="shared" si="4"/>
        <v>***</v>
      </c>
      <c r="U129" t="str">
        <f t="shared" si="5"/>
        <v>**</v>
      </c>
      <c r="V129" t="str">
        <f t="shared" si="6"/>
        <v>*</v>
      </c>
      <c r="W129" t="str">
        <f t="shared" si="7"/>
        <v>***</v>
      </c>
    </row>
    <row r="130" spans="1:23" x14ac:dyDescent="0.25">
      <c r="A130">
        <v>129</v>
      </c>
      <c r="B130" t="s">
        <v>225</v>
      </c>
      <c r="C130">
        <v>0.76032825839742302</v>
      </c>
      <c r="D130">
        <v>0.46117050625565398</v>
      </c>
      <c r="E130">
        <v>1.6486922907770001</v>
      </c>
      <c r="F130">
        <v>9.9210690326612394E-2</v>
      </c>
      <c r="G130">
        <v>1.01303430712655</v>
      </c>
      <c r="H130">
        <v>0.72941444922191701</v>
      </c>
      <c r="I130">
        <v>1.3888322451072601</v>
      </c>
      <c r="J130">
        <v>0.16488376754214401</v>
      </c>
      <c r="K130">
        <v>0.64622930409068802</v>
      </c>
      <c r="L130">
        <v>0.59561311843929199</v>
      </c>
      <c r="M130">
        <v>1.0849816501423399</v>
      </c>
      <c r="N130">
        <v>0.27792978256095102</v>
      </c>
      <c r="O130">
        <v>0.7377606932602</v>
      </c>
      <c r="P130">
        <v>0.461066503661333</v>
      </c>
      <c r="Q130">
        <v>1.6001177431056799</v>
      </c>
      <c r="R130">
        <v>0.109572465532292</v>
      </c>
      <c r="T130" t="str">
        <f t="shared" si="4"/>
        <v>^</v>
      </c>
      <c r="U130" t="str">
        <f t="shared" si="5"/>
        <v/>
      </c>
      <c r="V130" t="str">
        <f t="shared" si="6"/>
        <v/>
      </c>
      <c r="W130" t="str">
        <f t="shared" si="7"/>
        <v/>
      </c>
    </row>
    <row r="131" spans="1:23" x14ac:dyDescent="0.25">
      <c r="A131">
        <v>130</v>
      </c>
      <c r="B131" t="s">
        <v>227</v>
      </c>
      <c r="C131">
        <v>0.27486274038209502</v>
      </c>
      <c r="D131">
        <v>0.58837452537282897</v>
      </c>
      <c r="E131">
        <v>0.46715608601158598</v>
      </c>
      <c r="F131">
        <v>0.64038820954390896</v>
      </c>
      <c r="G131">
        <v>1.0720545606024601</v>
      </c>
      <c r="H131">
        <v>0.73001787862108203</v>
      </c>
      <c r="I131">
        <v>1.4685319250364699</v>
      </c>
      <c r="J131">
        <v>0.14195979091342101</v>
      </c>
      <c r="K131">
        <v>-0.44531980959735001</v>
      </c>
      <c r="L131">
        <v>1.0106580194013901</v>
      </c>
      <c r="M131">
        <v>-0.440623634353695</v>
      </c>
      <c r="N131">
        <v>0.65948548980833199</v>
      </c>
      <c r="O131">
        <v>0.25459198136912498</v>
      </c>
      <c r="P131">
        <v>0.58829560346032606</v>
      </c>
      <c r="Q131">
        <v>0.43276199902162699</v>
      </c>
      <c r="R131">
        <v>0.66518768314922805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231</v>
      </c>
      <c r="C132">
        <v>0.83193237293390498</v>
      </c>
      <c r="D132">
        <v>0.46181127818687601</v>
      </c>
      <c r="E132">
        <v>1.80145529619841</v>
      </c>
      <c r="F132">
        <v>7.1631147287223196E-2</v>
      </c>
      <c r="G132">
        <v>1.12841870978417</v>
      </c>
      <c r="H132">
        <v>0.73081133925390596</v>
      </c>
      <c r="I132">
        <v>1.5440629464455</v>
      </c>
      <c r="J132">
        <v>0.122573084194204</v>
      </c>
      <c r="K132">
        <v>0.69682183284780397</v>
      </c>
      <c r="L132">
        <v>0.59625659075988202</v>
      </c>
      <c r="M132">
        <v>1.16866101548624</v>
      </c>
      <c r="N132">
        <v>0.24254023461611601</v>
      </c>
      <c r="O132">
        <v>0.811898064174016</v>
      </c>
      <c r="P132">
        <v>0.46170227452440199</v>
      </c>
      <c r="Q132">
        <v>1.7584883353896199</v>
      </c>
      <c r="R132">
        <v>7.8664454586098706E-2</v>
      </c>
      <c r="T132" t="str">
        <f t="shared" si="8"/>
        <v>^</v>
      </c>
      <c r="U132" t="str">
        <f t="shared" si="9"/>
        <v/>
      </c>
      <c r="V132" t="str">
        <f t="shared" si="10"/>
        <v/>
      </c>
      <c r="W132" t="str">
        <f t="shared" si="11"/>
        <v>^</v>
      </c>
    </row>
    <row r="133" spans="1:23" x14ac:dyDescent="0.25">
      <c r="A133">
        <v>132</v>
      </c>
      <c r="B133" t="s">
        <v>232</v>
      </c>
      <c r="C133">
        <v>0.36034075328453902</v>
      </c>
      <c r="D133">
        <v>0.58893999195095903</v>
      </c>
      <c r="E133">
        <v>0.61184629709191796</v>
      </c>
      <c r="F133">
        <v>0.54063945531994395</v>
      </c>
      <c r="G133">
        <v>0.46703027820450399</v>
      </c>
      <c r="H133">
        <v>1.0171612084309101</v>
      </c>
      <c r="I133">
        <v>0.45915069738547298</v>
      </c>
      <c r="J133">
        <v>0.64612595244944804</v>
      </c>
      <c r="K133">
        <v>0.332226498880141</v>
      </c>
      <c r="L133">
        <v>0.72292447901507095</v>
      </c>
      <c r="M133">
        <v>0.45955906671299102</v>
      </c>
      <c r="N133">
        <v>0.64583274594107498</v>
      </c>
      <c r="O133">
        <v>0.33975615084122701</v>
      </c>
      <c r="P133">
        <v>0.58885630101937103</v>
      </c>
      <c r="Q133">
        <v>0.57697633574281904</v>
      </c>
      <c r="R133">
        <v>0.56395544157657995</v>
      </c>
      <c r="T133" t="str">
        <f t="shared" si="8"/>
        <v/>
      </c>
      <c r="U133" t="str">
        <f t="shared" si="9"/>
        <v/>
      </c>
      <c r="V133" t="str">
        <f t="shared" si="10"/>
        <v/>
      </c>
      <c r="W133" t="str">
        <f t="shared" si="11"/>
        <v/>
      </c>
    </row>
    <row r="134" spans="1:23" x14ac:dyDescent="0.25">
      <c r="A134">
        <v>133</v>
      </c>
      <c r="B134" t="s">
        <v>233</v>
      </c>
      <c r="C134">
        <v>1.2811174029121499</v>
      </c>
      <c r="D134">
        <v>0.396185797531865</v>
      </c>
      <c r="E134">
        <v>3.2336277849766</v>
      </c>
      <c r="F134">
        <v>1.22228641781199E-3</v>
      </c>
      <c r="G134">
        <v>1.64571323865084</v>
      </c>
      <c r="H134">
        <v>0.60820854861846996</v>
      </c>
      <c r="I134">
        <v>2.70583707247956</v>
      </c>
      <c r="J134">
        <v>6.8132464199844797E-3</v>
      </c>
      <c r="K134">
        <v>1.0948954536506501</v>
      </c>
      <c r="L134">
        <v>0.52293406161659595</v>
      </c>
      <c r="M134">
        <v>2.0937543258626099</v>
      </c>
      <c r="N134">
        <v>3.6281870774873902E-2</v>
      </c>
      <c r="O134">
        <v>1.26007827469539</v>
      </c>
      <c r="P134">
        <v>0.396051073497383</v>
      </c>
      <c r="Q134">
        <v>3.18160550246234</v>
      </c>
      <c r="R134">
        <v>1.4646116754657101E-3</v>
      </c>
      <c r="T134" t="str">
        <f t="shared" si="8"/>
        <v>**</v>
      </c>
      <c r="U134" t="str">
        <f t="shared" si="9"/>
        <v>**</v>
      </c>
      <c r="V134" t="str">
        <f t="shared" si="10"/>
        <v>*</v>
      </c>
      <c r="W134" t="str">
        <f t="shared" si="11"/>
        <v>**</v>
      </c>
    </row>
    <row r="135" spans="1:23" x14ac:dyDescent="0.25">
      <c r="A135">
        <v>134</v>
      </c>
      <c r="B135" t="s">
        <v>234</v>
      </c>
      <c r="C135">
        <v>1.0049279012563599</v>
      </c>
      <c r="D135">
        <v>0.46315496202765299</v>
      </c>
      <c r="E135">
        <v>2.1697444346852599</v>
      </c>
      <c r="F135">
        <v>3.0026211850604299E-2</v>
      </c>
      <c r="G135">
        <v>1.6990197835913801</v>
      </c>
      <c r="H135">
        <v>0.60984432733650396</v>
      </c>
      <c r="I135">
        <v>2.7859893212614701</v>
      </c>
      <c r="J135">
        <v>5.3364629692324401E-3</v>
      </c>
      <c r="K135">
        <v>0.46170949507181003</v>
      </c>
      <c r="L135">
        <v>0.72374455391588299</v>
      </c>
      <c r="M135">
        <v>0.63794538083041896</v>
      </c>
      <c r="N135">
        <v>0.52350923538013605</v>
      </c>
      <c r="O135">
        <v>0.98754501140958695</v>
      </c>
      <c r="P135">
        <v>0.46306935938620403</v>
      </c>
      <c r="Q135">
        <v>2.1326071168227898</v>
      </c>
      <c r="R135">
        <v>3.2956969022943601E-2</v>
      </c>
      <c r="T135" t="str">
        <f t="shared" si="8"/>
        <v>*</v>
      </c>
      <c r="U135" t="str">
        <f t="shared" si="9"/>
        <v>**</v>
      </c>
      <c r="V135" t="str">
        <f t="shared" si="10"/>
        <v/>
      </c>
      <c r="W135" t="str">
        <f t="shared" si="11"/>
        <v>*</v>
      </c>
    </row>
    <row r="136" spans="1:23" x14ac:dyDescent="0.25">
      <c r="A136">
        <v>135</v>
      </c>
      <c r="B136" t="s">
        <v>235</v>
      </c>
      <c r="C136">
        <v>0.52110362683589095</v>
      </c>
      <c r="D136">
        <v>0.59004501070179904</v>
      </c>
      <c r="E136">
        <v>0.88315911055004204</v>
      </c>
      <c r="F136">
        <v>0.37715031056019499</v>
      </c>
      <c r="G136">
        <v>-13.267893602362999</v>
      </c>
      <c r="H136">
        <v>620.93991504066503</v>
      </c>
      <c r="I136">
        <v>-2.1367435529561801E-2</v>
      </c>
      <c r="J136">
        <v>0.98295255031489803</v>
      </c>
      <c r="K136">
        <v>0.91428965797988104</v>
      </c>
      <c r="L136">
        <v>0.59830535768242898</v>
      </c>
      <c r="M136">
        <v>1.52813215900562</v>
      </c>
      <c r="N136">
        <v>0.12647972834662199</v>
      </c>
      <c r="O136">
        <v>0.50265126699695695</v>
      </c>
      <c r="P136">
        <v>0.58997586095959798</v>
      </c>
      <c r="Q136">
        <v>0.85198615783939402</v>
      </c>
      <c r="R136">
        <v>0.39422177483549797</v>
      </c>
      <c r="T136" t="str">
        <f t="shared" si="8"/>
        <v/>
      </c>
      <c r="U136" t="str">
        <f t="shared" si="9"/>
        <v/>
      </c>
      <c r="V136" t="str">
        <f t="shared" si="10"/>
        <v/>
      </c>
      <c r="W136" t="str">
        <f t="shared" si="11"/>
        <v/>
      </c>
    </row>
    <row r="137" spans="1:23" x14ac:dyDescent="0.25">
      <c r="A137">
        <v>136</v>
      </c>
      <c r="B137" t="s">
        <v>236</v>
      </c>
      <c r="C137">
        <v>0.56960348522396298</v>
      </c>
      <c r="D137">
        <v>0.59027000607483904</v>
      </c>
      <c r="E137">
        <v>0.96498802134924</v>
      </c>
      <c r="F137">
        <v>0.33455081159331201</v>
      </c>
      <c r="G137">
        <v>0.62315984963052895</v>
      </c>
      <c r="H137">
        <v>1.01942261297599</v>
      </c>
      <c r="I137">
        <v>0.61128705769175196</v>
      </c>
      <c r="J137">
        <v>0.54100955759454505</v>
      </c>
      <c r="K137">
        <v>0.57378378634497995</v>
      </c>
      <c r="L137">
        <v>0.72455895557378702</v>
      </c>
      <c r="M137">
        <v>0.79190765904010196</v>
      </c>
      <c r="N137">
        <v>0.428414520774138</v>
      </c>
      <c r="O137">
        <v>0.55181364433394597</v>
      </c>
      <c r="P137">
        <v>0.59019645638420604</v>
      </c>
      <c r="Q137">
        <v>0.93496604116295601</v>
      </c>
      <c r="R137">
        <v>0.34980580048099102</v>
      </c>
      <c r="T137" t="str">
        <f t="shared" si="8"/>
        <v/>
      </c>
      <c r="U137" t="str">
        <f t="shared" si="9"/>
        <v/>
      </c>
      <c r="V137" t="str">
        <f t="shared" si="10"/>
        <v/>
      </c>
      <c r="W137" t="str">
        <f t="shared" si="11"/>
        <v/>
      </c>
    </row>
    <row r="138" spans="1:23" x14ac:dyDescent="0.25">
      <c r="A138">
        <v>137</v>
      </c>
      <c r="B138" t="s">
        <v>237</v>
      </c>
      <c r="C138">
        <v>0.60790099659960295</v>
      </c>
      <c r="D138">
        <v>0.59057852443830605</v>
      </c>
      <c r="E138">
        <v>1.0293313614438899</v>
      </c>
      <c r="F138">
        <v>0.30332399100579199</v>
      </c>
      <c r="G138">
        <v>0.66067707818569299</v>
      </c>
      <c r="H138">
        <v>1.0198570340653601</v>
      </c>
      <c r="I138">
        <v>0.64781342493868599</v>
      </c>
      <c r="J138">
        <v>0.51710563128327303</v>
      </c>
      <c r="K138">
        <v>0.61023861645083699</v>
      </c>
      <c r="L138">
        <v>0.72499303288175798</v>
      </c>
      <c r="M138">
        <v>0.84171652522675</v>
      </c>
      <c r="N138">
        <v>0.39994664607077401</v>
      </c>
      <c r="O138">
        <v>0.59081550657223603</v>
      </c>
      <c r="P138">
        <v>0.59049857707075004</v>
      </c>
      <c r="Q138">
        <v>1.0005367150977</v>
      </c>
      <c r="R138">
        <v>0.31705083888364399</v>
      </c>
      <c r="T138" t="str">
        <f t="shared" si="8"/>
        <v/>
      </c>
      <c r="U138" t="str">
        <f t="shared" si="9"/>
        <v/>
      </c>
      <c r="V138" t="str">
        <f t="shared" si="10"/>
        <v/>
      </c>
      <c r="W138" t="str">
        <f t="shared" si="11"/>
        <v/>
      </c>
    </row>
    <row r="139" spans="1:23" x14ac:dyDescent="0.25">
      <c r="A139">
        <v>138</v>
      </c>
      <c r="B139" t="s">
        <v>396</v>
      </c>
      <c r="C139">
        <v>1.1665266557865599</v>
      </c>
      <c r="D139">
        <v>0.464810867630092</v>
      </c>
      <c r="E139">
        <v>2.5096802528182498</v>
      </c>
      <c r="F139">
        <v>1.2084052494017001E-2</v>
      </c>
      <c r="G139">
        <v>1.4116294829404401</v>
      </c>
      <c r="H139">
        <v>0.73622074121813896</v>
      </c>
      <c r="I139">
        <v>1.91739977415575</v>
      </c>
      <c r="J139">
        <v>5.5187162912864303E-2</v>
      </c>
      <c r="K139">
        <v>1.0611006466777999</v>
      </c>
      <c r="L139">
        <v>0.59988146608071802</v>
      </c>
      <c r="M139">
        <v>1.7688505257720699</v>
      </c>
      <c r="N139">
        <v>7.6918822353683802E-2</v>
      </c>
      <c r="O139">
        <v>1.1497988202784799</v>
      </c>
      <c r="P139">
        <v>0.46470419387041301</v>
      </c>
      <c r="Q139">
        <v>2.4742596159980201</v>
      </c>
      <c r="R139">
        <v>1.33512635934264E-2</v>
      </c>
      <c r="T139" t="str">
        <f t="shared" si="8"/>
        <v>*</v>
      </c>
      <c r="U139" t="str">
        <f t="shared" si="9"/>
        <v>^</v>
      </c>
      <c r="V139" t="str">
        <f t="shared" si="10"/>
        <v>^</v>
      </c>
      <c r="W139" t="str">
        <f t="shared" si="11"/>
        <v>*</v>
      </c>
    </row>
    <row r="140" spans="1:23" x14ac:dyDescent="0.25">
      <c r="A140">
        <v>139</v>
      </c>
      <c r="B140" t="s">
        <v>397</v>
      </c>
      <c r="C140">
        <v>0.67718015309552604</v>
      </c>
      <c r="D140">
        <v>0.59143196408093002</v>
      </c>
      <c r="E140">
        <v>1.1449840289708499</v>
      </c>
      <c r="F140">
        <v>0.25221577331447798</v>
      </c>
      <c r="G140">
        <v>0.74450947202819995</v>
      </c>
      <c r="H140">
        <v>1.02131166042064</v>
      </c>
      <c r="I140">
        <v>0.72897382932215404</v>
      </c>
      <c r="J140">
        <v>0.46601767126195398</v>
      </c>
      <c r="K140">
        <v>0.675482050573186</v>
      </c>
      <c r="L140">
        <v>0.72608757132401303</v>
      </c>
      <c r="M140">
        <v>0.93030383283031803</v>
      </c>
      <c r="N140">
        <v>0.35221379389789897</v>
      </c>
      <c r="O140">
        <v>0.660858786711922</v>
      </c>
      <c r="P140">
        <v>0.59134830359843604</v>
      </c>
      <c r="Q140">
        <v>1.11754575550569</v>
      </c>
      <c r="R140">
        <v>0.26376104730080802</v>
      </c>
      <c r="T140" t="str">
        <f t="shared" si="8"/>
        <v/>
      </c>
      <c r="U140" t="str">
        <f t="shared" si="9"/>
        <v/>
      </c>
      <c r="V140" t="str">
        <f t="shared" si="10"/>
        <v/>
      </c>
      <c r="W140" t="str">
        <f t="shared" si="11"/>
        <v/>
      </c>
    </row>
    <row r="141" spans="1:23" x14ac:dyDescent="0.25">
      <c r="A141">
        <v>140</v>
      </c>
      <c r="B141" t="s">
        <v>398</v>
      </c>
      <c r="C141">
        <v>0.29826959441615702</v>
      </c>
      <c r="D141">
        <v>0.71885555097102904</v>
      </c>
      <c r="E141">
        <v>0.41492285065233903</v>
      </c>
      <c r="F141">
        <v>0.67819838135501997</v>
      </c>
      <c r="G141">
        <v>0.786256297830218</v>
      </c>
      <c r="H141">
        <v>1.0218508509036299</v>
      </c>
      <c r="I141">
        <v>0.76944330685337003</v>
      </c>
      <c r="J141">
        <v>0.44163018798920201</v>
      </c>
      <c r="K141">
        <v>1.7291159976331101E-3</v>
      </c>
      <c r="L141">
        <v>1.0136868462889801</v>
      </c>
      <c r="M141">
        <v>1.7057693941311899E-3</v>
      </c>
      <c r="N141">
        <v>0.99863899359614094</v>
      </c>
      <c r="O141">
        <v>0.28166898182322903</v>
      </c>
      <c r="P141">
        <v>0.71878425192275197</v>
      </c>
      <c r="Q141">
        <v>0.39186860461920697</v>
      </c>
      <c r="R141">
        <v>0.69515530137172099</v>
      </c>
      <c r="T141" t="str">
        <f t="shared" si="8"/>
        <v/>
      </c>
      <c r="U141" t="str">
        <f t="shared" si="9"/>
        <v/>
      </c>
      <c r="V141" t="str">
        <f t="shared" si="10"/>
        <v/>
      </c>
      <c r="W141" t="str">
        <f t="shared" si="11"/>
        <v/>
      </c>
    </row>
    <row r="142" spans="1:23" x14ac:dyDescent="0.25">
      <c r="A142">
        <v>141</v>
      </c>
      <c r="B142" t="s">
        <v>399</v>
      </c>
      <c r="C142">
        <v>1.0385026780709601</v>
      </c>
      <c r="D142">
        <v>0.51711203348173296</v>
      </c>
      <c r="E142">
        <v>2.0082740505547401</v>
      </c>
      <c r="F142">
        <v>4.4614177816857302E-2</v>
      </c>
      <c r="G142">
        <v>0.81670507229381695</v>
      </c>
      <c r="H142">
        <v>1.02245067494076</v>
      </c>
      <c r="I142">
        <v>0.79877209953539596</v>
      </c>
      <c r="J142">
        <v>0.42442257131031602</v>
      </c>
      <c r="K142">
        <v>1.15955209879792</v>
      </c>
      <c r="L142">
        <v>0.60179792227108297</v>
      </c>
      <c r="M142">
        <v>1.92681306446186</v>
      </c>
      <c r="N142">
        <v>5.4002930744869899E-2</v>
      </c>
      <c r="O142">
        <v>1.02178145055532</v>
      </c>
      <c r="P142">
        <v>0.51700395236673902</v>
      </c>
      <c r="Q142">
        <v>1.9763513332496001</v>
      </c>
      <c r="R142">
        <v>4.8114999412064902E-2</v>
      </c>
      <c r="T142" t="str">
        <f t="shared" si="8"/>
        <v>*</v>
      </c>
      <c r="U142" t="str">
        <f t="shared" si="9"/>
        <v/>
      </c>
      <c r="V142" t="str">
        <f t="shared" si="10"/>
        <v>^</v>
      </c>
      <c r="W142" t="str">
        <f t="shared" si="11"/>
        <v>*</v>
      </c>
    </row>
    <row r="143" spans="1:23" x14ac:dyDescent="0.25">
      <c r="A143">
        <v>142</v>
      </c>
      <c r="B143" t="s">
        <v>400</v>
      </c>
      <c r="C143">
        <v>0.38428043839134701</v>
      </c>
      <c r="D143">
        <v>0.71952895783326998</v>
      </c>
      <c r="E143">
        <v>0.53407223463046904</v>
      </c>
      <c r="F143">
        <v>0.59329155866619698</v>
      </c>
      <c r="G143">
        <v>0.864447759323269</v>
      </c>
      <c r="H143">
        <v>1.0230236877065899</v>
      </c>
      <c r="I143">
        <v>0.844992906529063</v>
      </c>
      <c r="J143">
        <v>0.39811479955769702</v>
      </c>
      <c r="K143">
        <v>9.1749885580753796E-2</v>
      </c>
      <c r="L143">
        <v>1.0145599428284799</v>
      </c>
      <c r="M143">
        <v>9.0433183597772401E-2</v>
      </c>
      <c r="N143">
        <v>0.92794298801867703</v>
      </c>
      <c r="O143">
        <v>0.36746880049387798</v>
      </c>
      <c r="P143">
        <v>0.71944908469145996</v>
      </c>
      <c r="Q143">
        <v>0.51076415039358802</v>
      </c>
      <c r="R143">
        <v>0.60951621479746598</v>
      </c>
      <c r="T143" t="str">
        <f t="shared" si="8"/>
        <v/>
      </c>
      <c r="U143" t="str">
        <f t="shared" si="9"/>
        <v/>
      </c>
      <c r="V143" t="str">
        <f t="shared" si="10"/>
        <v/>
      </c>
      <c r="W143" t="str">
        <f t="shared" si="11"/>
        <v/>
      </c>
    </row>
    <row r="144" spans="1:23" x14ac:dyDescent="0.25">
      <c r="A144">
        <v>143</v>
      </c>
      <c r="B144" t="s">
        <v>401</v>
      </c>
      <c r="C144">
        <v>0.417725209337728</v>
      </c>
      <c r="D144">
        <v>0.71978576758966295</v>
      </c>
      <c r="E144">
        <v>0.58034658108975901</v>
      </c>
      <c r="F144">
        <v>0.561680920906373</v>
      </c>
      <c r="G144">
        <v>-13.2169513261733</v>
      </c>
      <c r="H144">
        <v>696.38202054963699</v>
      </c>
      <c r="I144">
        <v>-1.8979455149834901E-2</v>
      </c>
      <c r="J144">
        <v>0.98485749487377405</v>
      </c>
      <c r="K144">
        <v>0.83315293773445698</v>
      </c>
      <c r="L144">
        <v>0.72822783201071895</v>
      </c>
      <c r="M144">
        <v>1.14408280089217</v>
      </c>
      <c r="N144">
        <v>0.25258929970295602</v>
      </c>
      <c r="O144">
        <v>0.40098769252822097</v>
      </c>
      <c r="P144">
        <v>0.71970079876645399</v>
      </c>
      <c r="Q144">
        <v>0.55715888215700504</v>
      </c>
      <c r="R144">
        <v>0.57741888008312603</v>
      </c>
      <c r="T144" t="str">
        <f t="shared" si="8"/>
        <v/>
      </c>
      <c r="U144" t="str">
        <f t="shared" si="9"/>
        <v/>
      </c>
      <c r="V144" t="str">
        <f t="shared" si="10"/>
        <v/>
      </c>
      <c r="W144" t="str">
        <f t="shared" si="11"/>
        <v/>
      </c>
    </row>
    <row r="145" spans="1:23" x14ac:dyDescent="0.25">
      <c r="A145">
        <v>144</v>
      </c>
      <c r="B145" t="s">
        <v>402</v>
      </c>
      <c r="C145">
        <v>0.85633843277788402</v>
      </c>
      <c r="D145">
        <v>0.59327353864236398</v>
      </c>
      <c r="E145">
        <v>1.4434124851371499</v>
      </c>
      <c r="F145">
        <v>0.148904309122177</v>
      </c>
      <c r="G145">
        <v>-13.2169513261732</v>
      </c>
      <c r="H145">
        <v>696.38202054963597</v>
      </c>
      <c r="I145">
        <v>-1.8979455149834901E-2</v>
      </c>
      <c r="J145">
        <v>0.98485749487377405</v>
      </c>
      <c r="K145">
        <v>1.29173519690943</v>
      </c>
      <c r="L145">
        <v>0.60417260929684802</v>
      </c>
      <c r="M145">
        <v>2.13802343408581</v>
      </c>
      <c r="N145">
        <v>3.2514841334903503E-2</v>
      </c>
      <c r="O145">
        <v>0.84416700563525504</v>
      </c>
      <c r="P145">
        <v>0.59320652411555796</v>
      </c>
      <c r="Q145">
        <v>1.42305752097698</v>
      </c>
      <c r="R145">
        <v>0.15471948121118201</v>
      </c>
      <c r="T145" t="str">
        <f t="shared" si="8"/>
        <v/>
      </c>
      <c r="U145" t="str">
        <f t="shared" si="9"/>
        <v/>
      </c>
      <c r="V145" t="str">
        <f t="shared" si="10"/>
        <v>*</v>
      </c>
      <c r="W145" t="str">
        <f t="shared" si="11"/>
        <v/>
      </c>
    </row>
    <row r="146" spans="1:23" x14ac:dyDescent="0.25">
      <c r="A146">
        <v>145</v>
      </c>
      <c r="B146" t="s">
        <v>403</v>
      </c>
      <c r="C146">
        <v>1.19889848466413</v>
      </c>
      <c r="D146">
        <v>0.51909762980895502</v>
      </c>
      <c r="E146">
        <v>2.3095818894518301</v>
      </c>
      <c r="F146">
        <v>2.0911313215791601E-2</v>
      </c>
      <c r="G146">
        <v>0.91130177782990995</v>
      </c>
      <c r="H146">
        <v>1.02367457121295</v>
      </c>
      <c r="I146">
        <v>0.890226057632858</v>
      </c>
      <c r="J146">
        <v>0.37334451555328202</v>
      </c>
      <c r="K146">
        <v>1.3571580857680301</v>
      </c>
      <c r="L146">
        <v>0.60562484612645595</v>
      </c>
      <c r="M146">
        <v>2.2409220732080901</v>
      </c>
      <c r="N146">
        <v>2.5031123175536699E-2</v>
      </c>
      <c r="O146">
        <v>1.1856128199207101</v>
      </c>
      <c r="P146">
        <v>0.519008964334433</v>
      </c>
      <c r="Q146">
        <v>2.2843783082650999</v>
      </c>
      <c r="R146">
        <v>2.2349307273183901E-2</v>
      </c>
      <c r="T146" t="str">
        <f t="shared" si="8"/>
        <v>*</v>
      </c>
      <c r="U146" t="str">
        <f t="shared" si="9"/>
        <v/>
      </c>
      <c r="V146" t="str">
        <f t="shared" si="10"/>
        <v>*</v>
      </c>
      <c r="W146" t="str">
        <f t="shared" si="11"/>
        <v>*</v>
      </c>
    </row>
    <row r="147" spans="1:23" x14ac:dyDescent="0.25">
      <c r="A147">
        <v>146</v>
      </c>
      <c r="B147" t="s">
        <v>404</v>
      </c>
      <c r="C147">
        <v>1.70190044427378</v>
      </c>
      <c r="D147">
        <v>0.43296226854721998</v>
      </c>
      <c r="E147">
        <v>3.9308285453704901</v>
      </c>
      <c r="F147" s="1">
        <v>8.4653626727553797E-5</v>
      </c>
      <c r="G147">
        <v>0.95096671783488795</v>
      </c>
      <c r="H147">
        <v>1.02444599458941</v>
      </c>
      <c r="I147">
        <v>0.92827413339248199</v>
      </c>
      <c r="J147">
        <v>0.353265388140311</v>
      </c>
      <c r="K147">
        <v>2.0105246446954799</v>
      </c>
      <c r="L147">
        <v>0.48638109628624598</v>
      </c>
      <c r="M147">
        <v>4.1336405959170799</v>
      </c>
      <c r="N147" s="1">
        <v>3.57061697352332E-5</v>
      </c>
      <c r="O147">
        <v>1.6917343554582001</v>
      </c>
      <c r="P147">
        <v>0.43278510827870398</v>
      </c>
      <c r="Q147">
        <v>3.9089477042929199</v>
      </c>
      <c r="R147" s="1">
        <v>9.2699026244210894E-5</v>
      </c>
      <c r="T147" t="str">
        <f t="shared" si="8"/>
        <v>***</v>
      </c>
      <c r="U147" t="str">
        <f t="shared" si="9"/>
        <v/>
      </c>
      <c r="V147" t="str">
        <f t="shared" si="10"/>
        <v>***</v>
      </c>
      <c r="W147" t="str">
        <f t="shared" si="11"/>
        <v>***</v>
      </c>
    </row>
    <row r="148" spans="1:23" x14ac:dyDescent="0.25">
      <c r="A148">
        <v>147</v>
      </c>
      <c r="B148" t="s">
        <v>405</v>
      </c>
      <c r="C148">
        <v>1.0649812781244401</v>
      </c>
      <c r="D148">
        <v>0.59578133941894196</v>
      </c>
      <c r="E148">
        <v>1.78753715106805</v>
      </c>
      <c r="F148">
        <v>7.3850713135731605E-2</v>
      </c>
      <c r="G148">
        <v>-13.178097518805901</v>
      </c>
      <c r="H148">
        <v>721.11870167342499</v>
      </c>
      <c r="I148">
        <v>-1.8274519143970099E-2</v>
      </c>
      <c r="J148">
        <v>0.98541985484958705</v>
      </c>
      <c r="K148">
        <v>1.56871694712191</v>
      </c>
      <c r="L148">
        <v>0.61044835423173105</v>
      </c>
      <c r="M148">
        <v>2.5697783215358001</v>
      </c>
      <c r="N148">
        <v>1.01763610554853E-2</v>
      </c>
      <c r="O148">
        <v>1.05765206134005</v>
      </c>
      <c r="P148">
        <v>0.59564533842516199</v>
      </c>
      <c r="Q148">
        <v>1.77564062557159</v>
      </c>
      <c r="R148">
        <v>7.5792169445271104E-2</v>
      </c>
      <c r="T148" t="str">
        <f t="shared" si="8"/>
        <v>^</v>
      </c>
      <c r="U148" t="str">
        <f t="shared" si="9"/>
        <v/>
      </c>
      <c r="V148" t="str">
        <f t="shared" si="10"/>
        <v>*</v>
      </c>
      <c r="W148" t="str">
        <f t="shared" si="11"/>
        <v>^</v>
      </c>
    </row>
    <row r="149" spans="1:23" x14ac:dyDescent="0.25">
      <c r="A149">
        <v>148</v>
      </c>
      <c r="B149" t="s">
        <v>406</v>
      </c>
      <c r="C149">
        <v>0.70272667026515101</v>
      </c>
      <c r="D149">
        <v>0.722512432398144</v>
      </c>
      <c r="E149">
        <v>0.97261533332053396</v>
      </c>
      <c r="F149">
        <v>0.33074451901305801</v>
      </c>
      <c r="G149">
        <v>1.0217115516131099</v>
      </c>
      <c r="H149">
        <v>1.0247933413197301</v>
      </c>
      <c r="I149">
        <v>0.99699276958352101</v>
      </c>
      <c r="J149">
        <v>0.31876801955142198</v>
      </c>
      <c r="K149">
        <v>0.51342912876368496</v>
      </c>
      <c r="L149">
        <v>1.0197871782033701</v>
      </c>
      <c r="M149">
        <v>0.50346693872757498</v>
      </c>
      <c r="N149">
        <v>0.614636019135409</v>
      </c>
      <c r="O149">
        <v>0.69717477059632404</v>
      </c>
      <c r="P149">
        <v>0.72240040108738901</v>
      </c>
      <c r="Q149">
        <v>0.96508081881862995</v>
      </c>
      <c r="R149">
        <v>0.33450433344370301</v>
      </c>
      <c r="T149" t="str">
        <f t="shared" si="8"/>
        <v/>
      </c>
      <c r="U149" t="str">
        <f t="shared" si="9"/>
        <v/>
      </c>
      <c r="V149" t="str">
        <f t="shared" si="10"/>
        <v/>
      </c>
      <c r="W149" t="str">
        <f t="shared" si="11"/>
        <v/>
      </c>
    </row>
    <row r="150" spans="1:23" x14ac:dyDescent="0.25">
      <c r="A150">
        <v>149</v>
      </c>
      <c r="B150" t="s">
        <v>407</v>
      </c>
      <c r="C150">
        <v>-13.352671647148201</v>
      </c>
      <c r="D150">
        <v>487.15635838249398</v>
      </c>
      <c r="E150">
        <v>-2.7409416745545701E-2</v>
      </c>
      <c r="F150">
        <v>0.97813318759474699</v>
      </c>
      <c r="G150">
        <v>-13.165496033884301</v>
      </c>
      <c r="H150">
        <v>733.58323946854102</v>
      </c>
      <c r="I150">
        <v>-1.7946833195674201E-2</v>
      </c>
      <c r="J150">
        <v>0.98568126753260499</v>
      </c>
      <c r="K150">
        <v>-13.4223379917118</v>
      </c>
      <c r="L150">
        <v>649.70467438499202</v>
      </c>
      <c r="M150">
        <v>-2.0659137175544202E-2</v>
      </c>
      <c r="N150">
        <v>0.98351756586680505</v>
      </c>
      <c r="O150">
        <v>-13.359704459638101</v>
      </c>
      <c r="P150">
        <v>487.51140669404703</v>
      </c>
      <c r="Q150">
        <v>-2.7403880762983699E-2</v>
      </c>
      <c r="R150">
        <v>0.97813760301118702</v>
      </c>
      <c r="T150" t="str">
        <f t="shared" si="8"/>
        <v/>
      </c>
      <c r="U150" t="str">
        <f t="shared" si="9"/>
        <v/>
      </c>
      <c r="V150" t="str">
        <f t="shared" si="10"/>
        <v/>
      </c>
      <c r="W150" t="str">
        <f t="shared" si="11"/>
        <v/>
      </c>
    </row>
    <row r="151" spans="1:23" x14ac:dyDescent="0.25">
      <c r="A151">
        <v>150</v>
      </c>
      <c r="B151" t="s">
        <v>408</v>
      </c>
      <c r="C151">
        <v>-13.352671647148201</v>
      </c>
      <c r="D151">
        <v>487.15635838249301</v>
      </c>
      <c r="E151">
        <v>-2.7409416745545701E-2</v>
      </c>
      <c r="F151">
        <v>0.97813318759474699</v>
      </c>
      <c r="G151">
        <v>-13.165496033884301</v>
      </c>
      <c r="H151">
        <v>733.58323946854705</v>
      </c>
      <c r="I151">
        <v>-1.7946833195674101E-2</v>
      </c>
      <c r="J151">
        <v>0.98568126753260499</v>
      </c>
      <c r="K151">
        <v>-13.4223379917118</v>
      </c>
      <c r="L151">
        <v>649.70467438498804</v>
      </c>
      <c r="M151">
        <v>-2.0659137175544299E-2</v>
      </c>
      <c r="N151">
        <v>0.98351756586680505</v>
      </c>
      <c r="O151">
        <v>-13.359704459638101</v>
      </c>
      <c r="P151">
        <v>487.511406694051</v>
      </c>
      <c r="Q151">
        <v>-2.7403880762983501E-2</v>
      </c>
      <c r="R151">
        <v>0.97813760301118802</v>
      </c>
      <c r="T151" t="str">
        <f t="shared" si="8"/>
        <v/>
      </c>
      <c r="U151" t="str">
        <f t="shared" si="9"/>
        <v/>
      </c>
      <c r="V151" t="str">
        <f t="shared" si="10"/>
        <v/>
      </c>
      <c r="W151" t="str">
        <f t="shared" si="11"/>
        <v/>
      </c>
    </row>
    <row r="152" spans="1:23" x14ac:dyDescent="0.25">
      <c r="A152">
        <v>151</v>
      </c>
      <c r="B152" t="s">
        <v>409</v>
      </c>
      <c r="C152">
        <v>1.17500364371366</v>
      </c>
      <c r="D152">
        <v>0.59679101111033295</v>
      </c>
      <c r="E152">
        <v>1.9688695403229399</v>
      </c>
      <c r="F152">
        <v>4.8968074149968698E-2</v>
      </c>
      <c r="G152">
        <v>1.0700192999140199</v>
      </c>
      <c r="H152">
        <v>1.02558581043884</v>
      </c>
      <c r="I152">
        <v>1.0433249846311501</v>
      </c>
      <c r="J152">
        <v>0.29679780337514</v>
      </c>
      <c r="K152">
        <v>1.2862184471868401</v>
      </c>
      <c r="L152">
        <v>0.73599296101945499</v>
      </c>
      <c r="M152">
        <v>1.74759612565485</v>
      </c>
      <c r="N152">
        <v>8.0533986703699795E-2</v>
      </c>
      <c r="O152">
        <v>1.16908615781951</v>
      </c>
      <c r="P152">
        <v>0.59665336808439196</v>
      </c>
      <c r="Q152">
        <v>1.9594059471631899</v>
      </c>
      <c r="R152">
        <v>5.0065264748105999E-2</v>
      </c>
      <c r="T152" t="str">
        <f t="shared" si="8"/>
        <v>*</v>
      </c>
      <c r="U152" t="str">
        <f t="shared" si="9"/>
        <v/>
      </c>
      <c r="V152" t="str">
        <f t="shared" si="10"/>
        <v>^</v>
      </c>
      <c r="W152" t="str">
        <f t="shared" si="11"/>
        <v>^</v>
      </c>
    </row>
    <row r="153" spans="1:23" x14ac:dyDescent="0.25">
      <c r="A153">
        <v>152</v>
      </c>
      <c r="B153" t="s">
        <v>410</v>
      </c>
      <c r="C153">
        <v>9.6727022895791007E-2</v>
      </c>
      <c r="D153">
        <v>1.01145846298764</v>
      </c>
      <c r="E153">
        <v>9.5631235918556406E-2</v>
      </c>
      <c r="F153">
        <v>0.92381345621020805</v>
      </c>
      <c r="G153">
        <v>-13.165514971425599</v>
      </c>
      <c r="H153">
        <v>746.68749576864002</v>
      </c>
      <c r="I153">
        <v>-1.7631894261029599E-2</v>
      </c>
      <c r="J153">
        <v>0.98593251268726501</v>
      </c>
      <c r="K153">
        <v>0.63513228104044706</v>
      </c>
      <c r="L153">
        <v>1.0211660106492</v>
      </c>
      <c r="M153">
        <v>0.62196770595279305</v>
      </c>
      <c r="N153">
        <v>0.53396310319856699</v>
      </c>
      <c r="O153">
        <v>9.0055994540414103E-2</v>
      </c>
      <c r="P153">
        <v>1.0113956231978001</v>
      </c>
      <c r="Q153">
        <v>8.9041313285178697E-2</v>
      </c>
      <c r="R153">
        <v>0.92904907724178898</v>
      </c>
      <c r="T153" t="str">
        <f t="shared" si="8"/>
        <v/>
      </c>
      <c r="U153" t="str">
        <f t="shared" si="9"/>
        <v/>
      </c>
      <c r="V153" t="str">
        <f t="shared" si="10"/>
        <v/>
      </c>
      <c r="W153" t="str">
        <f t="shared" si="11"/>
        <v/>
      </c>
    </row>
    <row r="154" spans="1:23" x14ac:dyDescent="0.25">
      <c r="A154">
        <v>153</v>
      </c>
      <c r="B154" t="s">
        <v>411</v>
      </c>
      <c r="C154">
        <v>-13.342604435619201</v>
      </c>
      <c r="D154">
        <v>502.83922221983897</v>
      </c>
      <c r="E154">
        <v>-2.6534533994219501E-2</v>
      </c>
      <c r="F154">
        <v>0.97883098914519096</v>
      </c>
      <c r="G154">
        <v>-13.165514971425599</v>
      </c>
      <c r="H154">
        <v>746.68749576863797</v>
      </c>
      <c r="I154">
        <v>-1.7631894261029599E-2</v>
      </c>
      <c r="J154">
        <v>0.98593251268726501</v>
      </c>
      <c r="K154">
        <v>-13.4035721097463</v>
      </c>
      <c r="L154">
        <v>678.08092388327304</v>
      </c>
      <c r="M154">
        <v>-1.97669210822005E-2</v>
      </c>
      <c r="N154">
        <v>0.98422930587754998</v>
      </c>
      <c r="O154">
        <v>-13.3506121609866</v>
      </c>
      <c r="P154">
        <v>503.15947590546898</v>
      </c>
      <c r="Q154">
        <v>-2.6533560034740999E-2</v>
      </c>
      <c r="R154">
        <v>0.97883176597890698</v>
      </c>
      <c r="T154" t="str">
        <f t="shared" si="8"/>
        <v/>
      </c>
      <c r="U154" t="str">
        <f t="shared" si="9"/>
        <v/>
      </c>
      <c r="V154" t="str">
        <f t="shared" si="10"/>
        <v/>
      </c>
      <c r="W154" t="str">
        <f t="shared" si="11"/>
        <v/>
      </c>
    </row>
    <row r="155" spans="1:23" x14ac:dyDescent="0.25">
      <c r="A155">
        <v>154</v>
      </c>
      <c r="B155" t="s">
        <v>412</v>
      </c>
      <c r="C155">
        <v>0.11615568194989299</v>
      </c>
      <c r="D155">
        <v>1.0116344432459401</v>
      </c>
      <c r="E155">
        <v>0.114819817301983</v>
      </c>
      <c r="F155">
        <v>0.90858794100629103</v>
      </c>
      <c r="G155">
        <v>-13.165514971425599</v>
      </c>
      <c r="H155">
        <v>746.68749576863604</v>
      </c>
      <c r="I155">
        <v>-1.7631894261029599E-2</v>
      </c>
      <c r="J155">
        <v>0.98593251268726501</v>
      </c>
      <c r="K155">
        <v>0.66868319383073005</v>
      </c>
      <c r="L155">
        <v>1.0217639158546601</v>
      </c>
      <c r="M155">
        <v>0.65444001638226301</v>
      </c>
      <c r="N155">
        <v>0.51282836044688396</v>
      </c>
      <c r="O155">
        <v>0.10932006956073299</v>
      </c>
      <c r="P155">
        <v>1.01156925071031</v>
      </c>
      <c r="Q155">
        <v>0.108069783145316</v>
      </c>
      <c r="R155">
        <v>0.91394033729922097</v>
      </c>
      <c r="T155" t="str">
        <f t="shared" si="8"/>
        <v/>
      </c>
      <c r="U155" t="str">
        <f t="shared" si="9"/>
        <v/>
      </c>
      <c r="V155" t="str">
        <f t="shared" si="10"/>
        <v/>
      </c>
      <c r="W155" t="str">
        <f t="shared" si="11"/>
        <v/>
      </c>
    </row>
    <row r="156" spans="1:23" x14ac:dyDescent="0.25">
      <c r="A156">
        <v>155</v>
      </c>
      <c r="B156" t="s">
        <v>413</v>
      </c>
      <c r="C156">
        <v>0.84685472728566902</v>
      </c>
      <c r="D156">
        <v>0.72401535795078198</v>
      </c>
      <c r="E156">
        <v>1.1696640381808601</v>
      </c>
      <c r="F156">
        <v>0.24213619555060101</v>
      </c>
      <c r="G156">
        <v>1.1070223480896</v>
      </c>
      <c r="H156">
        <v>1.0264477453625001</v>
      </c>
      <c r="I156">
        <v>1.0784984945323599</v>
      </c>
      <c r="J156">
        <v>0.28081135324527301</v>
      </c>
      <c r="K156">
        <v>0.70496146215505595</v>
      </c>
      <c r="L156">
        <v>1.02237698883197</v>
      </c>
      <c r="M156">
        <v>0.68953181640018202</v>
      </c>
      <c r="N156">
        <v>0.49048865838941502</v>
      </c>
      <c r="O156">
        <v>0.839902969123141</v>
      </c>
      <c r="P156">
        <v>0.72391383295157496</v>
      </c>
      <c r="Q156">
        <v>1.1602250584142699</v>
      </c>
      <c r="R156">
        <v>0.24595718715567799</v>
      </c>
      <c r="T156" t="str">
        <f t="shared" si="8"/>
        <v/>
      </c>
      <c r="U156" t="str">
        <f t="shared" si="9"/>
        <v/>
      </c>
      <c r="V156" t="str">
        <f t="shared" si="10"/>
        <v/>
      </c>
      <c r="W156" t="str">
        <f t="shared" si="11"/>
        <v/>
      </c>
    </row>
    <row r="157" spans="1:23" x14ac:dyDescent="0.25">
      <c r="A157">
        <v>156</v>
      </c>
      <c r="B157" t="s">
        <v>414</v>
      </c>
      <c r="C157">
        <v>1.3080646200514701</v>
      </c>
      <c r="D157">
        <v>0.59890970457273596</v>
      </c>
      <c r="E157">
        <v>2.1840765144800001</v>
      </c>
      <c r="F157">
        <v>2.8956626118724599E-2</v>
      </c>
      <c r="G157">
        <v>1.1439336888428699</v>
      </c>
      <c r="H157">
        <v>1.02739222408474</v>
      </c>
      <c r="I157">
        <v>1.11343424840689</v>
      </c>
      <c r="J157">
        <v>0.26552197275871797</v>
      </c>
      <c r="K157">
        <v>1.4705598007331799</v>
      </c>
      <c r="L157">
        <v>0.74016775155558201</v>
      </c>
      <c r="M157">
        <v>1.9867925853869699</v>
      </c>
      <c r="N157">
        <v>4.6945386630360401E-2</v>
      </c>
      <c r="O157">
        <v>1.30347330723527</v>
      </c>
      <c r="P157">
        <v>0.59878689892592896</v>
      </c>
      <c r="Q157">
        <v>2.1768567575098401</v>
      </c>
      <c r="R157">
        <v>2.9491256695025999E-2</v>
      </c>
      <c r="T157" t="str">
        <f t="shared" si="8"/>
        <v>*</v>
      </c>
      <c r="U157" t="str">
        <f t="shared" si="9"/>
        <v/>
      </c>
      <c r="V157" t="str">
        <f t="shared" si="10"/>
        <v>*</v>
      </c>
      <c r="W157" t="str">
        <f t="shared" si="11"/>
        <v>*</v>
      </c>
    </row>
    <row r="158" spans="1:23" x14ac:dyDescent="0.25">
      <c r="A158">
        <v>157</v>
      </c>
      <c r="B158" t="s">
        <v>415</v>
      </c>
      <c r="C158">
        <v>0.230084695767095</v>
      </c>
      <c r="D158">
        <v>1.01278849289767</v>
      </c>
      <c r="E158">
        <v>0.227179413451672</v>
      </c>
      <c r="F158">
        <v>0.82028423489957802</v>
      </c>
      <c r="G158">
        <v>1.1791931232705399</v>
      </c>
      <c r="H158">
        <v>1.02838428065037</v>
      </c>
      <c r="I158">
        <v>1.1466463903209401</v>
      </c>
      <c r="J158">
        <v>0.25152779535163799</v>
      </c>
      <c r="K158">
        <v>-13.3831783655304</v>
      </c>
      <c r="L158">
        <v>722.80678826237499</v>
      </c>
      <c r="M158">
        <v>-1.8515568175146099E-2</v>
      </c>
      <c r="N158">
        <v>0.985227558086894</v>
      </c>
      <c r="O158">
        <v>0.225830683931003</v>
      </c>
      <c r="P158">
        <v>1.01271052681313</v>
      </c>
      <c r="Q158">
        <v>0.22299628368795901</v>
      </c>
      <c r="R158">
        <v>0.82353839887364499</v>
      </c>
      <c r="T158" t="str">
        <f t="shared" si="8"/>
        <v/>
      </c>
      <c r="U158" t="str">
        <f t="shared" si="9"/>
        <v/>
      </c>
      <c r="V158" t="str">
        <f t="shared" si="10"/>
        <v/>
      </c>
      <c r="W158" t="str">
        <f t="shared" si="11"/>
        <v/>
      </c>
    </row>
    <row r="159" spans="1:23" x14ac:dyDescent="0.25">
      <c r="A159">
        <v>158</v>
      </c>
      <c r="B159" t="s">
        <v>416</v>
      </c>
      <c r="C159">
        <v>-13.342799914013099</v>
      </c>
      <c r="D159">
        <v>534.66095054351297</v>
      </c>
      <c r="E159">
        <v>-2.4955628235893101E-2</v>
      </c>
      <c r="F159">
        <v>0.98009035611277995</v>
      </c>
      <c r="G159">
        <v>-13.190974987821599</v>
      </c>
      <c r="H159">
        <v>791.917958491131</v>
      </c>
      <c r="I159">
        <v>-1.6656996910329999E-2</v>
      </c>
      <c r="J159">
        <v>0.98671025389104206</v>
      </c>
      <c r="K159">
        <v>-13.3831783655304</v>
      </c>
      <c r="L159">
        <v>722.80678826238795</v>
      </c>
      <c r="M159">
        <v>-1.85155681751458E-2</v>
      </c>
      <c r="N159">
        <v>0.98522755808689499</v>
      </c>
      <c r="O159">
        <v>-13.3464620142238</v>
      </c>
      <c r="P159">
        <v>534.98440567933005</v>
      </c>
      <c r="Q159">
        <v>-2.4947385143453401E-2</v>
      </c>
      <c r="R159">
        <v>0.98009693110193097</v>
      </c>
      <c r="T159" t="str">
        <f t="shared" si="8"/>
        <v/>
      </c>
      <c r="U159" t="str">
        <f t="shared" si="9"/>
        <v/>
      </c>
      <c r="V159" t="str">
        <f t="shared" si="10"/>
        <v/>
      </c>
      <c r="W159" t="str">
        <f t="shared" si="11"/>
        <v/>
      </c>
    </row>
    <row r="160" spans="1:23" x14ac:dyDescent="0.25">
      <c r="A160">
        <v>159</v>
      </c>
      <c r="B160" t="s">
        <v>417</v>
      </c>
      <c r="C160">
        <v>-13.342799914013099</v>
      </c>
      <c r="D160">
        <v>534.66095054351297</v>
      </c>
      <c r="E160">
        <v>-2.4955628235893101E-2</v>
      </c>
      <c r="F160">
        <v>0.98009035611277995</v>
      </c>
      <c r="G160">
        <v>-13.190974987821599</v>
      </c>
      <c r="H160">
        <v>791.917958491131</v>
      </c>
      <c r="I160">
        <v>-1.6656996910329999E-2</v>
      </c>
      <c r="J160">
        <v>0.98671025389104206</v>
      </c>
      <c r="K160">
        <v>-13.3831783655304</v>
      </c>
      <c r="L160">
        <v>722.80678826238795</v>
      </c>
      <c r="M160">
        <v>-1.85155681751458E-2</v>
      </c>
      <c r="N160">
        <v>0.98522755808689499</v>
      </c>
      <c r="O160">
        <v>-13.3464620142238</v>
      </c>
      <c r="P160">
        <v>534.98440567933005</v>
      </c>
      <c r="Q160">
        <v>-2.4947385143453401E-2</v>
      </c>
      <c r="R160">
        <v>0.98009693110193097</v>
      </c>
      <c r="T160" t="str">
        <f t="shared" si="8"/>
        <v/>
      </c>
      <c r="U160" t="str">
        <f t="shared" si="9"/>
        <v/>
      </c>
      <c r="V160" t="str">
        <f t="shared" si="10"/>
        <v/>
      </c>
      <c r="W160" t="str">
        <f t="shared" si="11"/>
        <v/>
      </c>
    </row>
    <row r="161" spans="1:23" x14ac:dyDescent="0.25">
      <c r="A161">
        <v>160</v>
      </c>
      <c r="B161" t="s">
        <v>418</v>
      </c>
      <c r="C161">
        <v>2.1420567656062399</v>
      </c>
      <c r="D161">
        <v>0.44159133926991601</v>
      </c>
      <c r="E161">
        <v>4.8507671575889901</v>
      </c>
      <c r="F161" s="1">
        <v>1.2298485585644001E-6</v>
      </c>
      <c r="G161">
        <v>2.4013700397636302</v>
      </c>
      <c r="H161">
        <v>0.63003030875315302</v>
      </c>
      <c r="I161">
        <v>3.81151510713191</v>
      </c>
      <c r="J161">
        <v>1.3811761268936999E-4</v>
      </c>
      <c r="K161">
        <v>2.00203355967319</v>
      </c>
      <c r="L161">
        <v>0.62112121530429398</v>
      </c>
      <c r="M161">
        <v>3.2232574098960298</v>
      </c>
      <c r="N161">
        <v>1.26741602630262E-3</v>
      </c>
      <c r="O161">
        <v>2.13899915190082</v>
      </c>
      <c r="P161">
        <v>0.441432942221059</v>
      </c>
      <c r="Q161">
        <v>4.8455811683162899</v>
      </c>
      <c r="R161" s="1">
        <v>1.2624158575245601E-6</v>
      </c>
      <c r="T161" t="str">
        <f t="shared" si="8"/>
        <v>***</v>
      </c>
      <c r="U161" t="str">
        <f t="shared" si="9"/>
        <v>***</v>
      </c>
      <c r="V161" t="str">
        <f t="shared" si="10"/>
        <v>**</v>
      </c>
      <c r="W161" t="str">
        <f t="shared" si="11"/>
        <v>***</v>
      </c>
    </row>
    <row r="162" spans="1:23" x14ac:dyDescent="0.25">
      <c r="A162">
        <v>161</v>
      </c>
      <c r="B162" t="s">
        <v>419</v>
      </c>
      <c r="C162">
        <v>-13.325129043383299</v>
      </c>
      <c r="D162">
        <v>568.680474905952</v>
      </c>
      <c r="E162">
        <v>-2.3431662649551901E-2</v>
      </c>
      <c r="F162">
        <v>0.98130594879271404</v>
      </c>
      <c r="G162">
        <v>-13.203313970628001</v>
      </c>
      <c r="H162">
        <v>847.33612297648801</v>
      </c>
      <c r="I162">
        <v>-1.55821445735701E-2</v>
      </c>
      <c r="J162">
        <v>0.98756775052097301</v>
      </c>
      <c r="K162">
        <v>-13.342085349871001</v>
      </c>
      <c r="L162">
        <v>764.86168827425502</v>
      </c>
      <c r="M162">
        <v>-1.74437882749423E-2</v>
      </c>
      <c r="N162">
        <v>0.98608257646936304</v>
      </c>
      <c r="O162">
        <v>-13.325378296271101</v>
      </c>
      <c r="P162">
        <v>569.06032689106701</v>
      </c>
      <c r="Q162">
        <v>-2.34164598489431E-2</v>
      </c>
      <c r="R162">
        <v>0.98131807554525097</v>
      </c>
      <c r="T162" t="str">
        <f t="shared" si="8"/>
        <v/>
      </c>
      <c r="U162" t="str">
        <f t="shared" si="9"/>
        <v/>
      </c>
      <c r="V162" t="str">
        <f t="shared" si="10"/>
        <v/>
      </c>
      <c r="W162" t="str">
        <f t="shared" si="11"/>
        <v/>
      </c>
    </row>
    <row r="163" spans="1:23" x14ac:dyDescent="0.25">
      <c r="A163">
        <v>162</v>
      </c>
      <c r="B163" t="s">
        <v>420</v>
      </c>
      <c r="C163">
        <v>0.38479869134921202</v>
      </c>
      <c r="D163">
        <v>1.0144116508323699</v>
      </c>
      <c r="E163">
        <v>0.37933189256399902</v>
      </c>
      <c r="F163">
        <v>0.70444141940849903</v>
      </c>
      <c r="G163">
        <v>-13.203313970628001</v>
      </c>
      <c r="H163">
        <v>847.33612297648904</v>
      </c>
      <c r="I163">
        <v>-1.55821445735701E-2</v>
      </c>
      <c r="J163">
        <v>0.98756775052097301</v>
      </c>
      <c r="K163">
        <v>0.98029232104213204</v>
      </c>
      <c r="L163">
        <v>1.02684535750818</v>
      </c>
      <c r="M163">
        <v>0.95466402401718997</v>
      </c>
      <c r="N163">
        <v>0.339747628600718</v>
      </c>
      <c r="O163">
        <v>0.38579612908233102</v>
      </c>
      <c r="P163">
        <v>1.01435736454273</v>
      </c>
      <c r="Q163">
        <v>0.380335513466939</v>
      </c>
      <c r="R163">
        <v>0.70369637678260899</v>
      </c>
      <c r="T163" t="str">
        <f t="shared" si="8"/>
        <v/>
      </c>
      <c r="U163" t="str">
        <f t="shared" si="9"/>
        <v/>
      </c>
      <c r="V163" t="str">
        <f t="shared" si="10"/>
        <v/>
      </c>
      <c r="W163" t="str">
        <f t="shared" si="11"/>
        <v/>
      </c>
    </row>
    <row r="164" spans="1:23" x14ac:dyDescent="0.25">
      <c r="A164">
        <v>163</v>
      </c>
      <c r="B164" t="s">
        <v>421</v>
      </c>
      <c r="C164">
        <v>1.5619522912780099</v>
      </c>
      <c r="D164">
        <v>0.60342655099731402</v>
      </c>
      <c r="E164">
        <v>2.5884712707727102</v>
      </c>
      <c r="F164">
        <v>9.6402988222124304E-3</v>
      </c>
      <c r="G164">
        <v>1.3345609499469899</v>
      </c>
      <c r="H164">
        <v>1.03315042282986</v>
      </c>
      <c r="I164">
        <v>1.29173924769981</v>
      </c>
      <c r="J164">
        <v>0.19644746071493899</v>
      </c>
      <c r="K164">
        <v>1.77199095976738</v>
      </c>
      <c r="L164">
        <v>0.74729214721601001</v>
      </c>
      <c r="M164">
        <v>2.37121581749363</v>
      </c>
      <c r="N164">
        <v>1.77296750936718E-2</v>
      </c>
      <c r="O164">
        <v>1.5612857728281799</v>
      </c>
      <c r="P164">
        <v>0.603326715184065</v>
      </c>
      <c r="Q164">
        <v>2.5877948606201699</v>
      </c>
      <c r="R164">
        <v>9.6592485961054606E-3</v>
      </c>
      <c r="T164" t="str">
        <f t="shared" si="8"/>
        <v>**</v>
      </c>
      <c r="U164" t="str">
        <f t="shared" si="9"/>
        <v/>
      </c>
      <c r="V164" t="str">
        <f t="shared" si="10"/>
        <v>*</v>
      </c>
      <c r="W164" t="str">
        <f t="shared" si="11"/>
        <v>**</v>
      </c>
    </row>
    <row r="165" spans="1:23" x14ac:dyDescent="0.25">
      <c r="A165">
        <v>164</v>
      </c>
      <c r="B165" t="s">
        <v>422</v>
      </c>
      <c r="C165">
        <v>0.483110655535686</v>
      </c>
      <c r="D165">
        <v>1.01566442092287</v>
      </c>
      <c r="E165">
        <v>0.47565972144294899</v>
      </c>
      <c r="F165">
        <v>0.63431682079441198</v>
      </c>
      <c r="G165">
        <v>1.3847465071193299</v>
      </c>
      <c r="H165">
        <v>1.0347535800815899</v>
      </c>
      <c r="I165">
        <v>1.3382379474446</v>
      </c>
      <c r="J165">
        <v>0.18081888257106399</v>
      </c>
      <c r="K165">
        <v>-13.3305544375248</v>
      </c>
      <c r="L165">
        <v>813.52834809201897</v>
      </c>
      <c r="M165">
        <v>-1.63860970165196E-2</v>
      </c>
      <c r="N165">
        <v>0.98692637123530402</v>
      </c>
      <c r="O165">
        <v>0.48285668769796503</v>
      </c>
      <c r="P165">
        <v>1.01559877669847</v>
      </c>
      <c r="Q165">
        <v>0.47544039907929397</v>
      </c>
      <c r="R165">
        <v>0.63447310518178202</v>
      </c>
      <c r="T165" t="str">
        <f t="shared" si="8"/>
        <v/>
      </c>
      <c r="U165" t="str">
        <f t="shared" si="9"/>
        <v/>
      </c>
      <c r="V165" t="str">
        <f t="shared" si="10"/>
        <v/>
      </c>
      <c r="W165" t="str">
        <f t="shared" si="11"/>
        <v/>
      </c>
    </row>
    <row r="166" spans="1:23" x14ac:dyDescent="0.25">
      <c r="A166">
        <v>165</v>
      </c>
      <c r="B166" t="s">
        <v>423</v>
      </c>
      <c r="C166">
        <v>1.21911380849272</v>
      </c>
      <c r="D166">
        <v>0.73001008411303203</v>
      </c>
      <c r="E166">
        <v>1.66999584666554</v>
      </c>
      <c r="F166">
        <v>9.4920185349878297E-2</v>
      </c>
      <c r="G166">
        <v>2.17321045918092</v>
      </c>
      <c r="H166">
        <v>0.75962122154093303</v>
      </c>
      <c r="I166">
        <v>2.8609133046236401</v>
      </c>
      <c r="J166">
        <v>4.2242254883142396E-3</v>
      </c>
      <c r="K166">
        <v>-13.3305544375247</v>
      </c>
      <c r="L166">
        <v>813.52834809200203</v>
      </c>
      <c r="M166">
        <v>-1.6386097016519899E-2</v>
      </c>
      <c r="N166">
        <v>0.98692637123530402</v>
      </c>
      <c r="O166">
        <v>1.2195656991066799</v>
      </c>
      <c r="P166">
        <v>0.72992086420412206</v>
      </c>
      <c r="Q166">
        <v>1.6708190694568601</v>
      </c>
      <c r="R166">
        <v>9.4757420742535001E-2</v>
      </c>
      <c r="T166" t="str">
        <f t="shared" si="8"/>
        <v>^</v>
      </c>
      <c r="U166" t="str">
        <f t="shared" si="9"/>
        <v>**</v>
      </c>
      <c r="V166" t="str">
        <f t="shared" si="10"/>
        <v/>
      </c>
      <c r="W166" t="str">
        <f t="shared" si="11"/>
        <v>^</v>
      </c>
    </row>
    <row r="167" spans="1:23" x14ac:dyDescent="0.25">
      <c r="A167">
        <v>166</v>
      </c>
      <c r="B167" t="s">
        <v>424</v>
      </c>
      <c r="C167">
        <v>1.7216829829860201</v>
      </c>
      <c r="D167">
        <v>0.60681370205881702</v>
      </c>
      <c r="E167">
        <v>2.83725132960023</v>
      </c>
      <c r="F167">
        <v>4.5503777256382999E-3</v>
      </c>
      <c r="G167">
        <v>2.3402292786187702</v>
      </c>
      <c r="H167">
        <v>0.76431680949289105</v>
      </c>
      <c r="I167">
        <v>3.0618576610548001</v>
      </c>
      <c r="J167">
        <v>2.1996802565624599E-3</v>
      </c>
      <c r="K167">
        <v>1.1212018071568099</v>
      </c>
      <c r="L167">
        <v>1.0301689987671301</v>
      </c>
      <c r="M167">
        <v>1.08836686844452</v>
      </c>
      <c r="N167">
        <v>0.27643318138241901</v>
      </c>
      <c r="O167">
        <v>1.7193487629880599</v>
      </c>
      <c r="P167">
        <v>0.60680266173402098</v>
      </c>
      <c r="Q167">
        <v>2.8334561982223199</v>
      </c>
      <c r="R167">
        <v>4.6047618182800502E-3</v>
      </c>
      <c r="T167" t="str">
        <f t="shared" si="8"/>
        <v>**</v>
      </c>
      <c r="U167" t="str">
        <f t="shared" si="9"/>
        <v>**</v>
      </c>
      <c r="V167" t="str">
        <f t="shared" si="10"/>
        <v/>
      </c>
      <c r="W167" t="str">
        <f t="shared" si="11"/>
        <v>**</v>
      </c>
    </row>
    <row r="168" spans="1:23" x14ac:dyDescent="0.25">
      <c r="A168">
        <v>167</v>
      </c>
      <c r="B168" t="s">
        <v>238</v>
      </c>
      <c r="C168">
        <v>1.8918386877660101</v>
      </c>
      <c r="D168">
        <v>0.61068314376615696</v>
      </c>
      <c r="E168">
        <v>3.09790552936964</v>
      </c>
      <c r="F168">
        <v>1.94893545163172E-3</v>
      </c>
      <c r="G168">
        <v>1.80533458949738</v>
      </c>
      <c r="H168">
        <v>1.0473724451639399</v>
      </c>
      <c r="I168">
        <v>1.7236796689021201</v>
      </c>
      <c r="J168">
        <v>8.4765687288880495E-2</v>
      </c>
      <c r="K168">
        <v>1.9864631822777601</v>
      </c>
      <c r="L168">
        <v>0.75384830305947204</v>
      </c>
      <c r="M168">
        <v>2.63509670873538</v>
      </c>
      <c r="N168">
        <v>8.4113314244258497E-3</v>
      </c>
      <c r="O168">
        <v>1.88487482058821</v>
      </c>
      <c r="P168">
        <v>0.61065857626264497</v>
      </c>
      <c r="Q168">
        <v>3.08662629799458</v>
      </c>
      <c r="R168">
        <v>2.0244192600400298E-3</v>
      </c>
      <c r="T168" t="str">
        <f t="shared" si="8"/>
        <v>**</v>
      </c>
      <c r="U168" t="str">
        <f t="shared" si="9"/>
        <v>^</v>
      </c>
      <c r="V168" t="str">
        <f t="shared" si="10"/>
        <v>**</v>
      </c>
      <c r="W168" t="str">
        <f t="shared" si="11"/>
        <v>**</v>
      </c>
    </row>
    <row r="169" spans="1:23" x14ac:dyDescent="0.25">
      <c r="A169">
        <v>168</v>
      </c>
      <c r="B169" t="s">
        <v>239</v>
      </c>
      <c r="C169">
        <v>0.83637814799416599</v>
      </c>
      <c r="D169">
        <v>1.020189411769</v>
      </c>
      <c r="E169">
        <v>0.81982633650734804</v>
      </c>
      <c r="F169">
        <v>0.41231511503961799</v>
      </c>
      <c r="G169">
        <v>-13.129545200707099</v>
      </c>
      <c r="H169">
        <v>1080.6626473316501</v>
      </c>
      <c r="I169">
        <v>-1.21495318017388E-2</v>
      </c>
      <c r="J169">
        <v>0.99030631463762597</v>
      </c>
      <c r="K169">
        <v>1.34822587333821</v>
      </c>
      <c r="L169">
        <v>1.03551025089372</v>
      </c>
      <c r="M169">
        <v>1.3019918172462299</v>
      </c>
      <c r="N169">
        <v>0.192919182864977</v>
      </c>
      <c r="O169">
        <v>0.82676109819598997</v>
      </c>
      <c r="P169">
        <v>1.0201672853805701</v>
      </c>
      <c r="Q169">
        <v>0.81041718357746295</v>
      </c>
      <c r="R169">
        <v>0.417700445088175</v>
      </c>
      <c r="T169" t="str">
        <f t="shared" si="8"/>
        <v/>
      </c>
      <c r="U169" t="str">
        <f t="shared" si="9"/>
        <v/>
      </c>
      <c r="V169" t="str">
        <f t="shared" si="10"/>
        <v/>
      </c>
      <c r="W169" t="str">
        <f t="shared" si="11"/>
        <v/>
      </c>
    </row>
    <row r="170" spans="1:23" x14ac:dyDescent="0.25">
      <c r="A170">
        <v>169</v>
      </c>
      <c r="B170" t="s">
        <v>240</v>
      </c>
      <c r="C170">
        <v>0.88299632352038904</v>
      </c>
      <c r="D170">
        <v>1.02077542035215</v>
      </c>
      <c r="E170">
        <v>0.865025064196563</v>
      </c>
      <c r="F170">
        <v>0.38702503209074601</v>
      </c>
      <c r="G170">
        <v>1.9254641435447</v>
      </c>
      <c r="H170">
        <v>1.0504099826586999</v>
      </c>
      <c r="I170">
        <v>1.8330596389336999</v>
      </c>
      <c r="J170">
        <v>6.6793702474763197E-2</v>
      </c>
      <c r="K170">
        <v>-13.2765690392068</v>
      </c>
      <c r="L170">
        <v>922.43310379861498</v>
      </c>
      <c r="M170">
        <v>-1.4392988482886599E-2</v>
      </c>
      <c r="N170">
        <v>0.98851645319204995</v>
      </c>
      <c r="O170">
        <v>0.87351765177702601</v>
      </c>
      <c r="P170">
        <v>1.02074997943962</v>
      </c>
      <c r="Q170">
        <v>0.85576063617123199</v>
      </c>
      <c r="R170">
        <v>0.39213019270381899</v>
      </c>
      <c r="T170" t="str">
        <f t="shared" si="8"/>
        <v/>
      </c>
      <c r="U170" t="str">
        <f t="shared" si="9"/>
        <v>^</v>
      </c>
      <c r="V170" t="str">
        <f t="shared" si="10"/>
        <v/>
      </c>
      <c r="W170" t="str">
        <f t="shared" si="11"/>
        <v/>
      </c>
    </row>
    <row r="171" spans="1:23" x14ac:dyDescent="0.25">
      <c r="A171">
        <v>170</v>
      </c>
      <c r="B171" t="s">
        <v>241</v>
      </c>
      <c r="C171">
        <v>0.91235542090510602</v>
      </c>
      <c r="D171">
        <v>1.0214329079947599</v>
      </c>
      <c r="E171">
        <v>0.89321130518127601</v>
      </c>
      <c r="F171">
        <v>0.37174402505753401</v>
      </c>
      <c r="G171">
        <v>-13.139800760394399</v>
      </c>
      <c r="H171">
        <v>1124.00596347551</v>
      </c>
      <c r="I171">
        <v>-1.16901521765642E-2</v>
      </c>
      <c r="J171">
        <v>0.99067282050689398</v>
      </c>
      <c r="K171">
        <v>1.43869682349855</v>
      </c>
      <c r="L171">
        <v>1.0371324073888599</v>
      </c>
      <c r="M171">
        <v>1.3871872224306401</v>
      </c>
      <c r="N171">
        <v>0.16538468067051801</v>
      </c>
      <c r="O171">
        <v>0.90330023592127395</v>
      </c>
      <c r="P171">
        <v>1.02140941208653</v>
      </c>
      <c r="Q171">
        <v>0.88436646973520106</v>
      </c>
      <c r="R171">
        <v>0.37649841715387899</v>
      </c>
      <c r="T171" t="str">
        <f t="shared" si="8"/>
        <v/>
      </c>
      <c r="U171" t="str">
        <f t="shared" si="9"/>
        <v/>
      </c>
      <c r="V171" t="str">
        <f t="shared" si="10"/>
        <v/>
      </c>
      <c r="W171" t="str">
        <f t="shared" si="11"/>
        <v/>
      </c>
    </row>
    <row r="172" spans="1:23" x14ac:dyDescent="0.25">
      <c r="A172">
        <v>171</v>
      </c>
      <c r="B172" t="s">
        <v>242</v>
      </c>
      <c r="C172">
        <v>0.95549636187237197</v>
      </c>
      <c r="D172">
        <v>1.0221577359880201</v>
      </c>
      <c r="E172">
        <v>0.93478367206093604</v>
      </c>
      <c r="F172">
        <v>0.34989979587816999</v>
      </c>
      <c r="G172">
        <v>2.0013213069618798</v>
      </c>
      <c r="H172">
        <v>1.0545534109274799</v>
      </c>
      <c r="I172">
        <v>1.8977903691020499</v>
      </c>
      <c r="J172">
        <v>5.7723702409070703E-2</v>
      </c>
      <c r="K172">
        <v>-13.258994686716999</v>
      </c>
      <c r="L172">
        <v>948.74833617269405</v>
      </c>
      <c r="M172">
        <v>-1.39752494746969E-2</v>
      </c>
      <c r="N172">
        <v>0.98884972716745301</v>
      </c>
      <c r="O172">
        <v>0.94680101643858505</v>
      </c>
      <c r="P172">
        <v>1.0221305725568901</v>
      </c>
      <c r="Q172">
        <v>0.92630143531480102</v>
      </c>
      <c r="R172">
        <v>0.35428935022107999</v>
      </c>
      <c r="T172" t="str">
        <f t="shared" si="8"/>
        <v/>
      </c>
      <c r="U172" t="str">
        <f t="shared" si="9"/>
        <v>^</v>
      </c>
      <c r="V172" t="str">
        <f t="shared" si="10"/>
        <v/>
      </c>
      <c r="W172" t="str">
        <f t="shared" si="11"/>
        <v/>
      </c>
    </row>
    <row r="173" spans="1:23" x14ac:dyDescent="0.25">
      <c r="A173">
        <v>172</v>
      </c>
      <c r="B173" t="s">
        <v>243</v>
      </c>
      <c r="C173">
        <v>1.0011990408976601</v>
      </c>
      <c r="D173">
        <v>1.02292904517995</v>
      </c>
      <c r="E173">
        <v>0.97875707568899895</v>
      </c>
      <c r="F173">
        <v>0.327700023341645</v>
      </c>
      <c r="G173">
        <v>-13.1176305705081</v>
      </c>
      <c r="H173">
        <v>1174.6928979556101</v>
      </c>
      <c r="I173">
        <v>-1.11668595199115E-2</v>
      </c>
      <c r="J173">
        <v>0.991090320367781</v>
      </c>
      <c r="K173">
        <v>1.5163348532140799</v>
      </c>
      <c r="L173">
        <v>1.0392876726809099</v>
      </c>
      <c r="M173">
        <v>1.4590136042916799</v>
      </c>
      <c r="N173">
        <v>0.144561363357193</v>
      </c>
      <c r="O173">
        <v>0.99305484564531799</v>
      </c>
      <c r="P173">
        <v>1.0228951913137601</v>
      </c>
      <c r="Q173">
        <v>0.97082756286094396</v>
      </c>
      <c r="R173">
        <v>0.33163415459713003</v>
      </c>
      <c r="T173" t="str">
        <f t="shared" si="8"/>
        <v/>
      </c>
      <c r="U173" t="str">
        <f t="shared" si="9"/>
        <v/>
      </c>
      <c r="V173" t="str">
        <f t="shared" si="10"/>
        <v/>
      </c>
      <c r="W173" t="str">
        <f t="shared" si="11"/>
        <v/>
      </c>
    </row>
    <row r="174" spans="1:23" x14ac:dyDescent="0.25">
      <c r="A174">
        <v>173</v>
      </c>
      <c r="B174" t="s">
        <v>244</v>
      </c>
      <c r="C174">
        <v>1.7747834873423101</v>
      </c>
      <c r="D174">
        <v>0.74140537730508405</v>
      </c>
      <c r="E174">
        <v>2.3938098396229899</v>
      </c>
      <c r="F174">
        <v>1.6674391240968599E-2</v>
      </c>
      <c r="G174">
        <v>2.1205493220904001</v>
      </c>
      <c r="H174">
        <v>1.05956014163833</v>
      </c>
      <c r="I174">
        <v>2.0013487094857401</v>
      </c>
      <c r="J174">
        <v>4.5354823927571397E-2</v>
      </c>
      <c r="K174">
        <v>1.5826037549677201</v>
      </c>
      <c r="L174">
        <v>1.04177650117476</v>
      </c>
      <c r="M174">
        <v>1.51913942499479</v>
      </c>
      <c r="N174">
        <v>0.12872740482392001</v>
      </c>
      <c r="O174">
        <v>1.7671771224172601</v>
      </c>
      <c r="P174">
        <v>0.74135103096172505</v>
      </c>
      <c r="Q174">
        <v>2.3837251836350402</v>
      </c>
      <c r="R174">
        <v>1.7138395539391699E-2</v>
      </c>
      <c r="T174" t="str">
        <f t="shared" si="8"/>
        <v>*</v>
      </c>
      <c r="U174" t="str">
        <f t="shared" si="9"/>
        <v>*</v>
      </c>
      <c r="V174" t="str">
        <f t="shared" si="10"/>
        <v/>
      </c>
      <c r="W174" t="str">
        <f t="shared" si="11"/>
        <v>*</v>
      </c>
    </row>
    <row r="175" spans="1:23" x14ac:dyDescent="0.25">
      <c r="A175">
        <v>174</v>
      </c>
      <c r="B175" t="s">
        <v>245</v>
      </c>
      <c r="C175">
        <v>-13.2202356944823</v>
      </c>
      <c r="D175">
        <v>782.84068580118605</v>
      </c>
      <c r="E175">
        <v>-1.68875173892531E-2</v>
      </c>
      <c r="F175">
        <v>0.98652635102891595</v>
      </c>
      <c r="G175">
        <v>-13.0633955636215</v>
      </c>
      <c r="H175">
        <v>1238.9659157665801</v>
      </c>
      <c r="I175">
        <v>-1.05437892983027E-2</v>
      </c>
      <c r="J175">
        <v>0.99158742917982401</v>
      </c>
      <c r="K175">
        <v>-13.251519928967801</v>
      </c>
      <c r="L175">
        <v>1008.67290305598</v>
      </c>
      <c r="M175">
        <v>-1.31375789800833E-2</v>
      </c>
      <c r="N175">
        <v>0.98951803009064498</v>
      </c>
      <c r="O175">
        <v>-13.2271749116296</v>
      </c>
      <c r="P175">
        <v>782.55188829144299</v>
      </c>
      <c r="Q175">
        <v>-1.6902617078221702E-2</v>
      </c>
      <c r="R175">
        <v>0.98651430493957604</v>
      </c>
      <c r="T175" t="str">
        <f t="shared" si="8"/>
        <v/>
      </c>
      <c r="U175" t="str">
        <f t="shared" si="9"/>
        <v/>
      </c>
      <c r="V175" t="str">
        <f t="shared" si="10"/>
        <v/>
      </c>
      <c r="W175" t="str">
        <f t="shared" si="11"/>
        <v/>
      </c>
    </row>
    <row r="176" spans="1:23" x14ac:dyDescent="0.25">
      <c r="A176">
        <v>175</v>
      </c>
      <c r="B176" t="s">
        <v>246</v>
      </c>
      <c r="C176">
        <v>1.1485642037549999</v>
      </c>
      <c r="D176">
        <v>1.0253800985110999</v>
      </c>
      <c r="E176">
        <v>1.1201350654481801</v>
      </c>
      <c r="F176">
        <v>0.26265620987919502</v>
      </c>
      <c r="G176">
        <v>2.2885323588232098</v>
      </c>
      <c r="H176">
        <v>1.06417970237688</v>
      </c>
      <c r="I176">
        <v>2.1505130700310402</v>
      </c>
      <c r="J176">
        <v>3.15146532776516E-2</v>
      </c>
      <c r="K176">
        <v>-13.251519928967801</v>
      </c>
      <c r="L176">
        <v>1008.67290305598</v>
      </c>
      <c r="M176">
        <v>-1.31375789800833E-2</v>
      </c>
      <c r="N176">
        <v>0.98951803009064498</v>
      </c>
      <c r="O176">
        <v>1.1409903821835501</v>
      </c>
      <c r="P176">
        <v>1.02534763490262</v>
      </c>
      <c r="Q176">
        <v>1.11278394111858</v>
      </c>
      <c r="R176">
        <v>0.26580123400926098</v>
      </c>
      <c r="T176" t="str">
        <f t="shared" si="8"/>
        <v/>
      </c>
      <c r="U176" t="str">
        <f t="shared" si="9"/>
        <v>*</v>
      </c>
      <c r="V176" t="str">
        <f t="shared" si="10"/>
        <v/>
      </c>
      <c r="W176" t="str">
        <f t="shared" si="11"/>
        <v/>
      </c>
    </row>
    <row r="177" spans="1:23" x14ac:dyDescent="0.25">
      <c r="A177">
        <v>176</v>
      </c>
      <c r="B177" t="s">
        <v>247</v>
      </c>
      <c r="C177">
        <v>1.9286319803921099</v>
      </c>
      <c r="D177">
        <v>0.745366357436411</v>
      </c>
      <c r="E177">
        <v>2.58749534527609</v>
      </c>
      <c r="F177">
        <v>9.6676501840401007E-3</v>
      </c>
      <c r="G177">
        <v>2.4119881093728499</v>
      </c>
      <c r="H177">
        <v>1.0715879755761299</v>
      </c>
      <c r="I177">
        <v>2.25085402631181</v>
      </c>
      <c r="J177">
        <v>2.4394784374473E-2</v>
      </c>
      <c r="K177">
        <v>1.6559671065727</v>
      </c>
      <c r="L177">
        <v>1.0446164856298299</v>
      </c>
      <c r="M177">
        <v>1.5852393001190901</v>
      </c>
      <c r="N177">
        <v>0.112911974464041</v>
      </c>
      <c r="O177">
        <v>1.92166261881351</v>
      </c>
      <c r="P177">
        <v>0.74531464159911898</v>
      </c>
      <c r="Q177">
        <v>2.5783239876925901</v>
      </c>
      <c r="R177">
        <v>9.9280863929869199E-3</v>
      </c>
      <c r="T177" t="str">
        <f t="shared" si="8"/>
        <v>**</v>
      </c>
      <c r="U177" t="str">
        <f t="shared" si="9"/>
        <v>*</v>
      </c>
      <c r="V177" t="str">
        <f t="shared" si="10"/>
        <v/>
      </c>
      <c r="W177" t="str">
        <f t="shared" si="11"/>
        <v>**</v>
      </c>
    </row>
    <row r="178" spans="1:23" x14ac:dyDescent="0.25">
      <c r="A178">
        <v>177</v>
      </c>
      <c r="B178" t="s">
        <v>248</v>
      </c>
      <c r="C178">
        <v>2.05412543007612</v>
      </c>
      <c r="D178">
        <v>0.748601684693184</v>
      </c>
      <c r="E178">
        <v>2.74394978274462</v>
      </c>
      <c r="F178">
        <v>6.0704823412096997E-3</v>
      </c>
      <c r="G178">
        <v>2.5558618604061398</v>
      </c>
      <c r="H178">
        <v>1.0812948917518099</v>
      </c>
      <c r="I178">
        <v>2.36370473947711</v>
      </c>
      <c r="J178">
        <v>1.8093226121162199E-2</v>
      </c>
      <c r="K178">
        <v>1.7749899211242299</v>
      </c>
      <c r="L178">
        <v>1.0471327890347799</v>
      </c>
      <c r="M178">
        <v>1.6950953496168999</v>
      </c>
      <c r="N178">
        <v>9.0057334284799104E-2</v>
      </c>
      <c r="O178">
        <v>2.04606101123851</v>
      </c>
      <c r="P178">
        <v>0.74852496782454403</v>
      </c>
      <c r="Q178">
        <v>2.7334572648725799</v>
      </c>
      <c r="R178">
        <v>6.2673255798409398E-3</v>
      </c>
      <c r="T178" t="str">
        <f t="shared" si="8"/>
        <v>**</v>
      </c>
      <c r="U178" t="str">
        <f t="shared" si="9"/>
        <v>*</v>
      </c>
      <c r="V178" t="str">
        <f t="shared" si="10"/>
        <v>^</v>
      </c>
      <c r="W178" t="str">
        <f t="shared" si="11"/>
        <v>**</v>
      </c>
    </row>
    <row r="179" spans="1:23" x14ac:dyDescent="0.25">
      <c r="A179">
        <v>178</v>
      </c>
      <c r="B179" t="s">
        <v>249</v>
      </c>
      <c r="C179">
        <v>1.3992177392857299</v>
      </c>
      <c r="D179">
        <v>1.03132459882126</v>
      </c>
      <c r="E179">
        <v>1.3567190590478899</v>
      </c>
      <c r="F179">
        <v>0.174870494245527</v>
      </c>
      <c r="G179">
        <v>-13.092803152637799</v>
      </c>
      <c r="H179">
        <v>1480.8542492713</v>
      </c>
      <c r="I179">
        <v>-8.8413854091855901E-3</v>
      </c>
      <c r="J179">
        <v>0.99294568699207697</v>
      </c>
      <c r="K179">
        <v>1.8643036580094801</v>
      </c>
      <c r="L179">
        <v>1.0507223485074499</v>
      </c>
      <c r="M179">
        <v>1.7743066573750199</v>
      </c>
      <c r="N179">
        <v>7.6012439976515397E-2</v>
      </c>
      <c r="O179">
        <v>1.3877281679885201</v>
      </c>
      <c r="P179">
        <v>1.0312560340386201</v>
      </c>
      <c r="Q179">
        <v>1.3456679255042701</v>
      </c>
      <c r="R179">
        <v>0.178409634841522</v>
      </c>
      <c r="T179" t="str">
        <f t="shared" si="8"/>
        <v/>
      </c>
      <c r="U179" t="str">
        <f t="shared" si="9"/>
        <v/>
      </c>
      <c r="V179" t="str">
        <f t="shared" si="10"/>
        <v>^</v>
      </c>
      <c r="W179" t="str">
        <f t="shared" si="11"/>
        <v/>
      </c>
    </row>
    <row r="180" spans="1:23" x14ac:dyDescent="0.25">
      <c r="A180">
        <v>179</v>
      </c>
      <c r="B180" t="s">
        <v>250</v>
      </c>
      <c r="C180">
        <v>-13.220796378511301</v>
      </c>
      <c r="D180">
        <v>897.97739130493699</v>
      </c>
      <c r="E180">
        <v>-1.47228610725922E-2</v>
      </c>
      <c r="F180">
        <v>0.98825328083583897</v>
      </c>
      <c r="G180">
        <v>-13.092803152637799</v>
      </c>
      <c r="H180">
        <v>1480.85424927129</v>
      </c>
      <c r="I180">
        <v>-8.8413854091856509E-3</v>
      </c>
      <c r="J180">
        <v>0.99294568699207697</v>
      </c>
      <c r="K180">
        <v>-13.226942263239501</v>
      </c>
      <c r="L180">
        <v>1129.7936587112899</v>
      </c>
      <c r="M180">
        <v>-1.1707396444698599E-2</v>
      </c>
      <c r="N180">
        <v>0.990659062513088</v>
      </c>
      <c r="O180">
        <v>-13.232857655983301</v>
      </c>
      <c r="P180">
        <v>897.84102138511503</v>
      </c>
      <c r="Q180">
        <v>-1.47385309211743E-2</v>
      </c>
      <c r="R180">
        <v>0.98824077946201705</v>
      </c>
      <c r="T180" t="str">
        <f t="shared" si="8"/>
        <v/>
      </c>
      <c r="U180" t="str">
        <f t="shared" si="9"/>
        <v/>
      </c>
      <c r="V180" t="str">
        <f t="shared" si="10"/>
        <v/>
      </c>
      <c r="W180" t="str">
        <f t="shared" si="11"/>
        <v/>
      </c>
    </row>
    <row r="181" spans="1:23" x14ac:dyDescent="0.25">
      <c r="A181">
        <v>180</v>
      </c>
      <c r="B181" t="s">
        <v>251</v>
      </c>
      <c r="C181">
        <v>1.43576783355855</v>
      </c>
      <c r="D181">
        <v>1.03276403345178</v>
      </c>
      <c r="E181">
        <v>1.39021866278575</v>
      </c>
      <c r="F181">
        <v>0.164462487954048</v>
      </c>
      <c r="G181">
        <v>2.6645735691772399</v>
      </c>
      <c r="H181">
        <v>1.0923890609415601</v>
      </c>
      <c r="I181">
        <v>2.4392166348503901</v>
      </c>
      <c r="J181">
        <v>1.47191414160184E-2</v>
      </c>
      <c r="K181">
        <v>-13.226942263239501</v>
      </c>
      <c r="L181">
        <v>1129.7936587112799</v>
      </c>
      <c r="M181">
        <v>-1.1707396444698599E-2</v>
      </c>
      <c r="N181">
        <v>0.990659062513088</v>
      </c>
      <c r="O181">
        <v>1.42346489303979</v>
      </c>
      <c r="P181">
        <v>1.03267611486736</v>
      </c>
      <c r="Q181">
        <v>1.3784233725814701</v>
      </c>
      <c r="R181">
        <v>0.16807261128673501</v>
      </c>
      <c r="T181" t="str">
        <f t="shared" si="8"/>
        <v/>
      </c>
      <c r="U181" t="str">
        <f t="shared" si="9"/>
        <v>*</v>
      </c>
      <c r="V181" t="str">
        <f t="shared" si="10"/>
        <v/>
      </c>
      <c r="W181" t="str">
        <f t="shared" si="11"/>
        <v/>
      </c>
    </row>
    <row r="182" spans="1:23" x14ac:dyDescent="0.25">
      <c r="A182">
        <v>181</v>
      </c>
      <c r="B182" t="s">
        <v>252</v>
      </c>
      <c r="C182">
        <v>-13.2049199829172</v>
      </c>
      <c r="D182">
        <v>922.35398627354402</v>
      </c>
      <c r="E182">
        <v>-1.4316542433200999E-2</v>
      </c>
      <c r="F182">
        <v>0.98857744203083098</v>
      </c>
      <c r="G182">
        <v>-13.076959833035399</v>
      </c>
      <c r="H182">
        <v>1596.89597885391</v>
      </c>
      <c r="I182">
        <v>-8.1889866379529601E-3</v>
      </c>
      <c r="J182">
        <v>0.99346620701852195</v>
      </c>
      <c r="K182">
        <v>-13.226942263239501</v>
      </c>
      <c r="L182">
        <v>1129.7936587112799</v>
      </c>
      <c r="M182">
        <v>-1.1707396444698599E-2</v>
      </c>
      <c r="N182">
        <v>0.990659062513088</v>
      </c>
      <c r="O182">
        <v>-13.2177981255779</v>
      </c>
      <c r="P182">
        <v>922.20731388120396</v>
      </c>
      <c r="Q182">
        <v>-1.43327838834301E-2</v>
      </c>
      <c r="R182">
        <v>0.988564484557928</v>
      </c>
      <c r="T182" t="str">
        <f t="shared" si="8"/>
        <v/>
      </c>
      <c r="U182" t="str">
        <f t="shared" si="9"/>
        <v/>
      </c>
      <c r="V182" t="str">
        <f t="shared" si="10"/>
        <v/>
      </c>
      <c r="W182" t="str">
        <f t="shared" si="11"/>
        <v/>
      </c>
    </row>
    <row r="183" spans="1:23" x14ac:dyDescent="0.25">
      <c r="A183">
        <v>182</v>
      </c>
      <c r="B183" t="s">
        <v>253</v>
      </c>
      <c r="C183">
        <v>-13.2049199829172</v>
      </c>
      <c r="D183">
        <v>922.353986273543</v>
      </c>
      <c r="E183">
        <v>-1.4316542433200999E-2</v>
      </c>
      <c r="F183">
        <v>0.98857744203083098</v>
      </c>
      <c r="G183">
        <v>-13.076959833035399</v>
      </c>
      <c r="H183">
        <v>1596.8959788539</v>
      </c>
      <c r="I183">
        <v>-8.1889866379529792E-3</v>
      </c>
      <c r="J183">
        <v>0.99346620701852195</v>
      </c>
      <c r="K183">
        <v>-13.226942263239501</v>
      </c>
      <c r="L183">
        <v>1129.7936587112799</v>
      </c>
      <c r="M183">
        <v>-1.1707396444698599E-2</v>
      </c>
      <c r="N183">
        <v>0.990659062513088</v>
      </c>
      <c r="O183">
        <v>-13.2177981255779</v>
      </c>
      <c r="P183">
        <v>922.20731388118202</v>
      </c>
      <c r="Q183">
        <v>-1.43327838834304E-2</v>
      </c>
      <c r="R183">
        <v>0.988564484557927</v>
      </c>
      <c r="T183" t="str">
        <f t="shared" si="8"/>
        <v/>
      </c>
      <c r="U183" t="str">
        <f t="shared" si="9"/>
        <v/>
      </c>
      <c r="V183" t="str">
        <f t="shared" si="10"/>
        <v/>
      </c>
      <c r="W183" t="str">
        <f t="shared" si="11"/>
        <v/>
      </c>
    </row>
    <row r="184" spans="1:23" x14ac:dyDescent="0.25">
      <c r="A184">
        <v>183</v>
      </c>
      <c r="B184" t="s">
        <v>254</v>
      </c>
      <c r="C184">
        <v>1.5083773037816699</v>
      </c>
      <c r="D184">
        <v>1.0345066020768301</v>
      </c>
      <c r="E184">
        <v>1.4580644538696299</v>
      </c>
      <c r="F184">
        <v>0.14482277803017099</v>
      </c>
      <c r="G184">
        <v>-13.076959833035501</v>
      </c>
      <c r="H184">
        <v>1596.8959788539</v>
      </c>
      <c r="I184">
        <v>-8.1889866379529792E-3</v>
      </c>
      <c r="J184">
        <v>0.99346620701852195</v>
      </c>
      <c r="K184">
        <v>1.9252302116359801</v>
      </c>
      <c r="L184">
        <v>1.0545364284580301</v>
      </c>
      <c r="M184">
        <v>1.8256649648899199</v>
      </c>
      <c r="N184">
        <v>6.7900743591085097E-2</v>
      </c>
      <c r="O184">
        <v>1.4952741326116401</v>
      </c>
      <c r="P184">
        <v>1.0344245545122499</v>
      </c>
      <c r="Q184">
        <v>1.4455129918263401</v>
      </c>
      <c r="R184">
        <v>0.14831384644933701</v>
      </c>
      <c r="T184" t="str">
        <f t="shared" si="8"/>
        <v/>
      </c>
      <c r="U184" t="str">
        <f t="shared" si="9"/>
        <v/>
      </c>
      <c r="V184" t="str">
        <f t="shared" si="10"/>
        <v>^</v>
      </c>
      <c r="W184" t="str">
        <f t="shared" si="11"/>
        <v/>
      </c>
    </row>
    <row r="185" spans="1:23" x14ac:dyDescent="0.25">
      <c r="A185">
        <v>184</v>
      </c>
      <c r="B185" t="s">
        <v>255</v>
      </c>
      <c r="C185">
        <v>1.5718402770303901</v>
      </c>
      <c r="D185">
        <v>1.0365192123090901</v>
      </c>
      <c r="E185">
        <v>1.5164603399185801</v>
      </c>
      <c r="F185">
        <v>0.129402991471809</v>
      </c>
      <c r="G185">
        <v>-13.076959833035399</v>
      </c>
      <c r="H185">
        <v>1596.8959788539</v>
      </c>
      <c r="I185">
        <v>-8.188986637953E-3</v>
      </c>
      <c r="J185">
        <v>0.99346620701852195</v>
      </c>
      <c r="K185">
        <v>2.0365132135742998</v>
      </c>
      <c r="L185">
        <v>1.0595594600767999</v>
      </c>
      <c r="M185">
        <v>1.9220376867067801</v>
      </c>
      <c r="N185">
        <v>5.4601015852198301E-2</v>
      </c>
      <c r="O185">
        <v>1.5552681326745199</v>
      </c>
      <c r="P185">
        <v>1.0364273698586199</v>
      </c>
      <c r="Q185">
        <v>1.50060503794557</v>
      </c>
      <c r="R185">
        <v>0.13345774752470499</v>
      </c>
      <c r="T185" t="str">
        <f t="shared" si="8"/>
        <v/>
      </c>
      <c r="U185" t="str">
        <f t="shared" si="9"/>
        <v/>
      </c>
      <c r="V185" t="str">
        <f t="shared" si="10"/>
        <v>^</v>
      </c>
      <c r="W185" t="str">
        <f t="shared" si="11"/>
        <v/>
      </c>
    </row>
    <row r="186" spans="1:23" x14ac:dyDescent="0.25">
      <c r="A186">
        <v>185</v>
      </c>
      <c r="B186" t="s">
        <v>256</v>
      </c>
      <c r="C186">
        <v>-13.2205936868555</v>
      </c>
      <c r="D186">
        <v>978.30122435160104</v>
      </c>
      <c r="E186">
        <v>-1.35138271912292E-2</v>
      </c>
      <c r="F186">
        <v>0.98921785410667495</v>
      </c>
      <c r="G186">
        <v>-13.076959833035399</v>
      </c>
      <c r="H186">
        <v>1596.8959788539</v>
      </c>
      <c r="I186">
        <v>-8.1889866379529896E-3</v>
      </c>
      <c r="J186">
        <v>0.99346620701852195</v>
      </c>
      <c r="K186">
        <v>-13.2278974882817</v>
      </c>
      <c r="L186">
        <v>1238.1567410658599</v>
      </c>
      <c r="M186">
        <v>-1.0683540338273E-2</v>
      </c>
      <c r="N186">
        <v>0.99147593026311298</v>
      </c>
      <c r="O186">
        <v>-13.2373480790706</v>
      </c>
      <c r="P186">
        <v>978.31420990358697</v>
      </c>
      <c r="Q186">
        <v>-1.3530773595096E-2</v>
      </c>
      <c r="R186">
        <v>0.98920433406881203</v>
      </c>
      <c r="T186" t="str">
        <f t="shared" si="8"/>
        <v/>
      </c>
      <c r="U186" t="str">
        <f t="shared" si="9"/>
        <v/>
      </c>
      <c r="V186" t="str">
        <f t="shared" si="10"/>
        <v/>
      </c>
      <c r="W186" t="str">
        <f t="shared" si="11"/>
        <v/>
      </c>
    </row>
    <row r="187" spans="1:23" x14ac:dyDescent="0.25">
      <c r="A187">
        <v>186</v>
      </c>
      <c r="B187" t="s">
        <v>257</v>
      </c>
      <c r="C187">
        <v>1.61802489290707</v>
      </c>
      <c r="D187">
        <v>1.03864613272171</v>
      </c>
      <c r="E187">
        <v>1.5578211307321099</v>
      </c>
      <c r="F187">
        <v>0.11927565545087</v>
      </c>
      <c r="G187">
        <v>2.8602536550580799</v>
      </c>
      <c r="H187">
        <v>1.10910950145209</v>
      </c>
      <c r="I187">
        <v>2.5788739987470399</v>
      </c>
      <c r="J187">
        <v>9.9122934892010104E-3</v>
      </c>
      <c r="K187">
        <v>-13.2278974882817</v>
      </c>
      <c r="L187">
        <v>1238.1567410658599</v>
      </c>
      <c r="M187">
        <v>-1.0683540338273E-2</v>
      </c>
      <c r="N187">
        <v>0.99147593026311298</v>
      </c>
      <c r="O187">
        <v>1.6013958740725001</v>
      </c>
      <c r="P187">
        <v>1.0385423490215</v>
      </c>
      <c r="Q187">
        <v>1.54196492380047</v>
      </c>
      <c r="R187">
        <v>0.123082117516776</v>
      </c>
      <c r="T187" t="str">
        <f t="shared" si="8"/>
        <v/>
      </c>
      <c r="U187" t="str">
        <f t="shared" si="9"/>
        <v>**</v>
      </c>
      <c r="V187" t="str">
        <f t="shared" si="10"/>
        <v/>
      </c>
      <c r="W187" t="str">
        <f t="shared" si="11"/>
        <v/>
      </c>
    </row>
    <row r="188" spans="1:23" x14ac:dyDescent="0.25">
      <c r="A188">
        <v>187</v>
      </c>
      <c r="B188" t="s">
        <v>258</v>
      </c>
      <c r="C188">
        <v>-13.2100104633111</v>
      </c>
      <c r="D188">
        <v>1009.73974745001</v>
      </c>
      <c r="E188">
        <v>-1.3082589347078399E-2</v>
      </c>
      <c r="F188">
        <v>0.98956190169945502</v>
      </c>
      <c r="G188">
        <v>-13.054618875433601</v>
      </c>
      <c r="H188">
        <v>1745.3633736509501</v>
      </c>
      <c r="I188">
        <v>-7.4795994189599301E-3</v>
      </c>
      <c r="J188">
        <v>0.994032198746858</v>
      </c>
      <c r="K188">
        <v>-13.2278974882817</v>
      </c>
      <c r="L188">
        <v>1238.1567410658599</v>
      </c>
      <c r="M188">
        <v>-1.0683540338272899E-2</v>
      </c>
      <c r="N188">
        <v>0.99147593026311298</v>
      </c>
      <c r="O188">
        <v>-13.219403757914</v>
      </c>
      <c r="P188">
        <v>1009.78081016862</v>
      </c>
      <c r="Q188">
        <v>-1.3091359654286301E-2</v>
      </c>
      <c r="R188">
        <v>0.98955490460595796</v>
      </c>
      <c r="T188" t="str">
        <f t="shared" si="8"/>
        <v/>
      </c>
      <c r="U188" t="str">
        <f t="shared" si="9"/>
        <v/>
      </c>
      <c r="V188" t="str">
        <f t="shared" si="10"/>
        <v/>
      </c>
      <c r="W188" t="str">
        <f t="shared" si="11"/>
        <v/>
      </c>
    </row>
    <row r="189" spans="1:23" x14ac:dyDescent="0.25">
      <c r="A189">
        <v>188</v>
      </c>
      <c r="B189" t="s">
        <v>259</v>
      </c>
      <c r="C189">
        <v>-13.2100104633111</v>
      </c>
      <c r="D189">
        <v>1009.73974745001</v>
      </c>
      <c r="E189">
        <v>-1.3082589347078399E-2</v>
      </c>
      <c r="F189">
        <v>0.98956190169945502</v>
      </c>
      <c r="G189">
        <v>-13.054618875433601</v>
      </c>
      <c r="H189">
        <v>1745.3633736509601</v>
      </c>
      <c r="I189">
        <v>-7.4795994189598997E-3</v>
      </c>
      <c r="J189">
        <v>0.994032198746858</v>
      </c>
      <c r="K189">
        <v>-13.2278974882817</v>
      </c>
      <c r="L189">
        <v>1238.1567410658699</v>
      </c>
      <c r="M189">
        <v>-1.0683540338272899E-2</v>
      </c>
      <c r="N189">
        <v>0.99147593026311298</v>
      </c>
      <c r="O189">
        <v>-13.219403757914</v>
      </c>
      <c r="P189">
        <v>1009.78081016863</v>
      </c>
      <c r="Q189">
        <v>-1.30913596542862E-2</v>
      </c>
      <c r="R189">
        <v>0.98955490460595796</v>
      </c>
      <c r="T189" t="str">
        <f t="shared" si="8"/>
        <v/>
      </c>
      <c r="U189" t="str">
        <f t="shared" si="9"/>
        <v/>
      </c>
      <c r="V189" t="str">
        <f t="shared" si="10"/>
        <v/>
      </c>
      <c r="W189" t="str">
        <f t="shared" si="11"/>
        <v/>
      </c>
    </row>
    <row r="190" spans="1:23" x14ac:dyDescent="0.25">
      <c r="A190">
        <v>189</v>
      </c>
      <c r="B190" t="s">
        <v>260</v>
      </c>
      <c r="C190">
        <v>1.6966167959055101</v>
      </c>
      <c r="D190">
        <v>1.0412814119062299</v>
      </c>
      <c r="E190">
        <v>1.62935473206958</v>
      </c>
      <c r="F190">
        <v>0.1032379458745</v>
      </c>
      <c r="G190">
        <v>3.10239755561869</v>
      </c>
      <c r="H190">
        <v>1.1336837480380999</v>
      </c>
      <c r="I190">
        <v>2.7365634913507102</v>
      </c>
      <c r="J190">
        <v>6.2084613098057403E-3</v>
      </c>
      <c r="K190">
        <v>-13.2278974882817</v>
      </c>
      <c r="L190">
        <v>1238.1567410658699</v>
      </c>
      <c r="M190">
        <v>-1.0683540338272899E-2</v>
      </c>
      <c r="N190">
        <v>0.99147593026311298</v>
      </c>
      <c r="O190">
        <v>1.68725128435061</v>
      </c>
      <c r="P190">
        <v>1.0410981939577899</v>
      </c>
      <c r="Q190">
        <v>1.62064567409961</v>
      </c>
      <c r="R190">
        <v>0.105093650790004</v>
      </c>
      <c r="T190" t="str">
        <f t="shared" si="8"/>
        <v/>
      </c>
      <c r="U190" t="str">
        <f t="shared" si="9"/>
        <v>**</v>
      </c>
      <c r="V190" t="str">
        <f t="shared" si="10"/>
        <v/>
      </c>
      <c r="W190" t="str">
        <f t="shared" si="11"/>
        <v/>
      </c>
    </row>
    <row r="191" spans="1:23" x14ac:dyDescent="0.25">
      <c r="A191">
        <v>190</v>
      </c>
      <c r="B191" t="s">
        <v>261</v>
      </c>
      <c r="C191">
        <v>-13.212984347577301</v>
      </c>
      <c r="D191">
        <v>1045.4249458009999</v>
      </c>
      <c r="E191">
        <v>-1.26388646077826E-2</v>
      </c>
      <c r="F191">
        <v>0.98991591353759301</v>
      </c>
      <c r="G191">
        <v>-13.070148881731599</v>
      </c>
      <c r="H191">
        <v>1955.86414046915</v>
      </c>
      <c r="I191">
        <v>-6.6825443604669396E-3</v>
      </c>
      <c r="J191">
        <v>0.99466814071153897</v>
      </c>
      <c r="K191">
        <v>-13.2278974882817</v>
      </c>
      <c r="L191">
        <v>1238.1567410658599</v>
      </c>
      <c r="M191">
        <v>-1.0683540338272899E-2</v>
      </c>
      <c r="N191">
        <v>0.99147593026311298</v>
      </c>
      <c r="O191">
        <v>-13.2215827096631</v>
      </c>
      <c r="P191">
        <v>1045.38940902894</v>
      </c>
      <c r="Q191">
        <v>-1.2647519283694101E-2</v>
      </c>
      <c r="R191">
        <v>0.9899090086572</v>
      </c>
      <c r="T191" t="str">
        <f t="shared" si="8"/>
        <v/>
      </c>
      <c r="U191" t="str">
        <f t="shared" si="9"/>
        <v/>
      </c>
      <c r="V191" t="str">
        <f t="shared" si="10"/>
        <v/>
      </c>
      <c r="W191" t="str">
        <f t="shared" si="11"/>
        <v/>
      </c>
    </row>
    <row r="192" spans="1:23" x14ac:dyDescent="0.25">
      <c r="A192">
        <v>191</v>
      </c>
      <c r="B192" t="s">
        <v>262</v>
      </c>
      <c r="C192">
        <v>-13.2129843475774</v>
      </c>
      <c r="D192">
        <v>1045.4249458010099</v>
      </c>
      <c r="E192">
        <v>-1.2638864607782499E-2</v>
      </c>
      <c r="F192">
        <v>0.98991591353759301</v>
      </c>
      <c r="G192">
        <v>-13.070148881731599</v>
      </c>
      <c r="H192">
        <v>1955.86414046913</v>
      </c>
      <c r="I192">
        <v>-6.6825443604669899E-3</v>
      </c>
      <c r="J192">
        <v>0.99466814071153897</v>
      </c>
      <c r="K192">
        <v>-13.2278974882817</v>
      </c>
      <c r="L192">
        <v>1238.1567410658699</v>
      </c>
      <c r="M192">
        <v>-1.0683540338272899E-2</v>
      </c>
      <c r="N192">
        <v>0.99147593026311298</v>
      </c>
      <c r="O192">
        <v>-13.2215827096631</v>
      </c>
      <c r="P192">
        <v>1045.38940902894</v>
      </c>
      <c r="Q192">
        <v>-1.2647519283694E-2</v>
      </c>
      <c r="R192">
        <v>0.9899090086572</v>
      </c>
      <c r="T192" t="str">
        <f t="shared" si="8"/>
        <v/>
      </c>
      <c r="U192" t="str">
        <f t="shared" si="9"/>
        <v/>
      </c>
      <c r="V192" t="str">
        <f t="shared" si="10"/>
        <v/>
      </c>
      <c r="W192" t="str">
        <f t="shared" si="11"/>
        <v/>
      </c>
    </row>
    <row r="193" spans="1:23" x14ac:dyDescent="0.25">
      <c r="A193">
        <v>192</v>
      </c>
      <c r="B193" t="s">
        <v>263</v>
      </c>
      <c r="C193">
        <v>-13.2129843475774</v>
      </c>
      <c r="D193">
        <v>1045.4249458010099</v>
      </c>
      <c r="E193">
        <v>-1.2638864607782499E-2</v>
      </c>
      <c r="F193">
        <v>0.98991591353759301</v>
      </c>
      <c r="G193">
        <v>-13.070148881731599</v>
      </c>
      <c r="H193">
        <v>1955.86414046915</v>
      </c>
      <c r="I193">
        <v>-6.68254436046695E-3</v>
      </c>
      <c r="J193">
        <v>0.99466814071153897</v>
      </c>
      <c r="K193">
        <v>-13.2278974882817</v>
      </c>
      <c r="L193">
        <v>1238.1567410658699</v>
      </c>
      <c r="M193">
        <v>-1.0683540338272899E-2</v>
      </c>
      <c r="N193">
        <v>0.99147593026311298</v>
      </c>
      <c r="O193">
        <v>-13.2215827096631</v>
      </c>
      <c r="P193">
        <v>1045.38940902895</v>
      </c>
      <c r="Q193">
        <v>-1.2647519283694E-2</v>
      </c>
      <c r="R193">
        <v>0.9899090086572</v>
      </c>
      <c r="T193" t="str">
        <f t="shared" si="8"/>
        <v/>
      </c>
      <c r="U193" t="str">
        <f t="shared" si="9"/>
        <v/>
      </c>
      <c r="V193" t="str">
        <f t="shared" si="10"/>
        <v/>
      </c>
      <c r="W193" t="str">
        <f t="shared" si="11"/>
        <v/>
      </c>
    </row>
    <row r="194" spans="1:23" x14ac:dyDescent="0.25">
      <c r="A194">
        <v>193</v>
      </c>
      <c r="B194" t="s">
        <v>264</v>
      </c>
      <c r="C194">
        <v>1.7686069856744699</v>
      </c>
      <c r="D194">
        <v>1.0442560066482101</v>
      </c>
      <c r="E194">
        <v>1.6936526813489301</v>
      </c>
      <c r="F194">
        <v>9.0331301048658094E-2</v>
      </c>
      <c r="G194">
        <v>3.38139800338916</v>
      </c>
      <c r="H194">
        <v>1.17260795684346</v>
      </c>
      <c r="I194">
        <v>2.8836560281336698</v>
      </c>
      <c r="J194">
        <v>3.9308786050384903E-3</v>
      </c>
      <c r="K194">
        <v>-13.2278974882817</v>
      </c>
      <c r="L194">
        <v>1238.1567410658499</v>
      </c>
      <c r="M194">
        <v>-1.0683540338273101E-2</v>
      </c>
      <c r="N194">
        <v>0.99147593026311298</v>
      </c>
      <c r="O194">
        <v>1.75988507918117</v>
      </c>
      <c r="P194">
        <v>1.04404847997092</v>
      </c>
      <c r="Q194">
        <v>1.68563540194052</v>
      </c>
      <c r="R194">
        <v>9.1866046073773203E-2</v>
      </c>
      <c r="T194" t="str">
        <f t="shared" si="8"/>
        <v>^</v>
      </c>
      <c r="U194" t="str">
        <f t="shared" si="9"/>
        <v>**</v>
      </c>
      <c r="V194" t="str">
        <f t="shared" si="10"/>
        <v/>
      </c>
      <c r="W194" t="str">
        <f t="shared" si="11"/>
        <v>^</v>
      </c>
    </row>
    <row r="195" spans="1:23" x14ac:dyDescent="0.25">
      <c r="A195">
        <v>194</v>
      </c>
      <c r="B195" t="s">
        <v>425</v>
      </c>
      <c r="C195">
        <v>-13.2901497871977</v>
      </c>
      <c r="D195">
        <v>641.85604035015297</v>
      </c>
      <c r="E195">
        <v>-2.0705810885486901E-2</v>
      </c>
      <c r="F195">
        <v>0.98348033359842701</v>
      </c>
      <c r="G195">
        <v>-13.1885156622573</v>
      </c>
      <c r="H195">
        <v>1003.45049094772</v>
      </c>
      <c r="I195">
        <v>-1.31431652894019E-2</v>
      </c>
      <c r="J195">
        <v>0.98951357324548395</v>
      </c>
      <c r="K195">
        <v>-13.293610222466301</v>
      </c>
      <c r="L195">
        <v>832.73738244277399</v>
      </c>
      <c r="M195">
        <v>-1.5963748599192799E-2</v>
      </c>
      <c r="N195">
        <v>0.98726331243473398</v>
      </c>
      <c r="O195">
        <v>-13.291392890365399</v>
      </c>
      <c r="P195">
        <v>641.72168823531399</v>
      </c>
      <c r="Q195">
        <v>-2.0712083032312301E-2</v>
      </c>
      <c r="R195">
        <v>0.98347533022230205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426</v>
      </c>
      <c r="C196">
        <v>-13.2901497871977</v>
      </c>
      <c r="D196">
        <v>641.85604035015501</v>
      </c>
      <c r="E196">
        <v>-2.07058108854868E-2</v>
      </c>
      <c r="F196">
        <v>0.98348033359842701</v>
      </c>
      <c r="G196">
        <v>-13.1885156622573</v>
      </c>
      <c r="H196">
        <v>1003.45049094772</v>
      </c>
      <c r="I196">
        <v>-1.31431652894019E-2</v>
      </c>
      <c r="J196">
        <v>0.98951357324548395</v>
      </c>
      <c r="K196">
        <v>-13.293610222466301</v>
      </c>
      <c r="L196">
        <v>832.73738244277604</v>
      </c>
      <c r="M196">
        <v>-1.5963748599192799E-2</v>
      </c>
      <c r="N196">
        <v>0.98726331243473398</v>
      </c>
      <c r="O196">
        <v>-13.291392890365399</v>
      </c>
      <c r="P196">
        <v>641.72168823531399</v>
      </c>
      <c r="Q196">
        <v>-2.0712083032312301E-2</v>
      </c>
      <c r="R196">
        <v>0.98347533022230205</v>
      </c>
      <c r="T196" t="str">
        <f t="shared" si="12"/>
        <v/>
      </c>
      <c r="U196" t="str">
        <f t="shared" si="13"/>
        <v/>
      </c>
      <c r="V196" t="str">
        <f t="shared" si="14"/>
        <v/>
      </c>
      <c r="W196" t="str">
        <f t="shared" si="15"/>
        <v/>
      </c>
    </row>
    <row r="197" spans="1:23" x14ac:dyDescent="0.25">
      <c r="A197">
        <v>196</v>
      </c>
      <c r="B197" t="s">
        <v>427</v>
      </c>
      <c r="C197">
        <v>1.3908337985466299</v>
      </c>
      <c r="D197">
        <v>0.73253293631193095</v>
      </c>
      <c r="E197">
        <v>1.89866384104042</v>
      </c>
      <c r="F197">
        <v>5.76086886618285E-2</v>
      </c>
      <c r="G197">
        <v>1.70746540270583</v>
      </c>
      <c r="H197">
        <v>1.0442196989600301</v>
      </c>
      <c r="I197">
        <v>1.63515915703022</v>
      </c>
      <c r="J197">
        <v>0.10201568762968601</v>
      </c>
      <c r="K197">
        <v>1.2060699477941801</v>
      </c>
      <c r="L197">
        <v>1.0310417584237701</v>
      </c>
      <c r="M197">
        <v>1.1697585844030101</v>
      </c>
      <c r="N197">
        <v>0.242098134738087</v>
      </c>
      <c r="O197">
        <v>1.3892786694949499</v>
      </c>
      <c r="P197">
        <v>0.73252470018831395</v>
      </c>
      <c r="Q197">
        <v>1.89656221713452</v>
      </c>
      <c r="R197">
        <v>5.7885741194083198E-2</v>
      </c>
      <c r="T197" t="str">
        <f t="shared" si="12"/>
        <v>^</v>
      </c>
      <c r="U197" t="str">
        <f t="shared" si="13"/>
        <v/>
      </c>
      <c r="V197" t="str">
        <f t="shared" si="14"/>
        <v/>
      </c>
      <c r="W197" t="str">
        <f t="shared" si="15"/>
        <v>^</v>
      </c>
    </row>
    <row r="198" spans="1:23" x14ac:dyDescent="0.25">
      <c r="A198">
        <v>197</v>
      </c>
      <c r="B198" t="s">
        <v>265</v>
      </c>
      <c r="C198">
        <v>-13.194143716819401</v>
      </c>
      <c r="D198">
        <v>1084.82753710222</v>
      </c>
      <c r="E198">
        <v>-1.21624343645105E-2</v>
      </c>
      <c r="F198">
        <v>0.99029602064258504</v>
      </c>
      <c r="G198">
        <v>-12.985474385800099</v>
      </c>
      <c r="H198">
        <v>2253.3008118924499</v>
      </c>
      <c r="I198">
        <v>-5.7628676638580697E-3</v>
      </c>
      <c r="J198">
        <v>0.99540192231592495</v>
      </c>
      <c r="K198">
        <v>-13.2278974882817</v>
      </c>
      <c r="L198">
        <v>1238.1567410658599</v>
      </c>
      <c r="M198">
        <v>-1.0683540338273E-2</v>
      </c>
      <c r="N198">
        <v>0.99147593026311298</v>
      </c>
      <c r="O198">
        <v>-13.216890496096701</v>
      </c>
      <c r="P198">
        <v>1084.3438802778401</v>
      </c>
      <c r="Q198">
        <v>-1.21888367117544E-2</v>
      </c>
      <c r="R198">
        <v>0.99027495617877104</v>
      </c>
      <c r="T198" t="str">
        <f t="shared" si="12"/>
        <v/>
      </c>
      <c r="U198" t="str">
        <f t="shared" si="13"/>
        <v/>
      </c>
      <c r="V198" t="str">
        <f t="shared" si="14"/>
        <v/>
      </c>
      <c r="W198" t="str">
        <f t="shared" si="15"/>
        <v/>
      </c>
    </row>
    <row r="199" spans="1:23" x14ac:dyDescent="0.25">
      <c r="A199">
        <v>198</v>
      </c>
      <c r="B199" t="s">
        <v>266</v>
      </c>
      <c r="C199">
        <v>-13.194143716819299</v>
      </c>
      <c r="D199">
        <v>1084.82753710222</v>
      </c>
      <c r="E199">
        <v>-1.21624343645106E-2</v>
      </c>
      <c r="F199">
        <v>0.99029602064258504</v>
      </c>
      <c r="G199">
        <v>-12.985474385800099</v>
      </c>
      <c r="H199">
        <v>2253.3008118924499</v>
      </c>
      <c r="I199">
        <v>-5.7628676638580697E-3</v>
      </c>
      <c r="J199">
        <v>0.99540192231592495</v>
      </c>
      <c r="K199">
        <v>-13.2278974882817</v>
      </c>
      <c r="L199">
        <v>1238.1567410658699</v>
      </c>
      <c r="M199">
        <v>-1.0683540338272899E-2</v>
      </c>
      <c r="N199">
        <v>0.99147593026311298</v>
      </c>
      <c r="O199">
        <v>-13.216890496096701</v>
      </c>
      <c r="P199">
        <v>1084.3438802778401</v>
      </c>
      <c r="Q199">
        <v>-1.2188836711754299E-2</v>
      </c>
      <c r="R199">
        <v>0.99027495617877104</v>
      </c>
      <c r="T199" t="str">
        <f t="shared" si="12"/>
        <v/>
      </c>
      <c r="U199" t="str">
        <f t="shared" si="13"/>
        <v/>
      </c>
      <c r="V199" t="str">
        <f t="shared" si="14"/>
        <v/>
      </c>
      <c r="W199" t="str">
        <f t="shared" si="15"/>
        <v/>
      </c>
    </row>
    <row r="200" spans="1:23" x14ac:dyDescent="0.25">
      <c r="A200">
        <v>199</v>
      </c>
      <c r="B200" t="s">
        <v>267</v>
      </c>
      <c r="C200">
        <v>-13.194143716819401</v>
      </c>
      <c r="D200">
        <v>1084.8275371022301</v>
      </c>
      <c r="E200">
        <v>-1.21624343645105E-2</v>
      </c>
      <c r="F200">
        <v>0.99029602064258504</v>
      </c>
      <c r="G200">
        <v>-12.985474385800099</v>
      </c>
      <c r="H200">
        <v>2253.3008118924399</v>
      </c>
      <c r="I200">
        <v>-5.7628676638580697E-3</v>
      </c>
      <c r="J200">
        <v>0.99540192231592495</v>
      </c>
      <c r="K200">
        <v>-13.2278974882817</v>
      </c>
      <c r="L200">
        <v>1238.1567410658699</v>
      </c>
      <c r="M200">
        <v>-1.0683540338272899E-2</v>
      </c>
      <c r="N200">
        <v>0.99147593026311298</v>
      </c>
      <c r="O200">
        <v>-13.216890496096701</v>
      </c>
      <c r="P200">
        <v>1084.3438802778501</v>
      </c>
      <c r="Q200">
        <v>-1.2188836711754299E-2</v>
      </c>
      <c r="R200">
        <v>0.99027495617877104</v>
      </c>
      <c r="T200" t="str">
        <f t="shared" si="12"/>
        <v/>
      </c>
      <c r="U200" t="str">
        <f t="shared" si="13"/>
        <v/>
      </c>
      <c r="V200" t="str">
        <f t="shared" si="14"/>
        <v/>
      </c>
      <c r="W200" t="str">
        <f t="shared" si="15"/>
        <v/>
      </c>
    </row>
    <row r="201" spans="1:23" x14ac:dyDescent="0.25">
      <c r="A201">
        <v>200</v>
      </c>
      <c r="B201" t="s">
        <v>268</v>
      </c>
      <c r="C201">
        <v>1.86762423266625</v>
      </c>
      <c r="D201">
        <v>1.0476456231931699</v>
      </c>
      <c r="E201">
        <v>1.7826869996113901</v>
      </c>
      <c r="F201">
        <v>7.4637268758165703E-2</v>
      </c>
      <c r="G201">
        <v>-12.985474385800099</v>
      </c>
      <c r="H201">
        <v>2253.3008118924499</v>
      </c>
      <c r="I201">
        <v>-5.7628676638580602E-3</v>
      </c>
      <c r="J201">
        <v>0.99540192231592495</v>
      </c>
      <c r="K201">
        <v>2.1277259249466498</v>
      </c>
      <c r="L201">
        <v>1.06578375279473</v>
      </c>
      <c r="M201">
        <v>1.99639553461691</v>
      </c>
      <c r="N201">
        <v>4.58908864855615E-2</v>
      </c>
      <c r="O201">
        <v>1.84418536253443</v>
      </c>
      <c r="P201">
        <v>1.0475426895414599</v>
      </c>
      <c r="Q201">
        <v>1.7604870722182</v>
      </c>
      <c r="R201">
        <v>7.8325257545037094E-2</v>
      </c>
      <c r="T201" t="str">
        <f t="shared" si="12"/>
        <v>^</v>
      </c>
      <c r="U201" t="str">
        <f t="shared" si="13"/>
        <v/>
      </c>
      <c r="V201" t="str">
        <f t="shared" si="14"/>
        <v>*</v>
      </c>
      <c r="W201" t="str">
        <f t="shared" si="15"/>
        <v>^</v>
      </c>
    </row>
    <row r="202" spans="1:23" x14ac:dyDescent="0.25">
      <c r="A202">
        <v>201</v>
      </c>
      <c r="B202" t="s">
        <v>269</v>
      </c>
      <c r="C202">
        <v>-13.1673689445197</v>
      </c>
      <c r="D202">
        <v>1128.29367605731</v>
      </c>
      <c r="E202">
        <v>-1.1670161079455401E-2</v>
      </c>
      <c r="F202">
        <v>0.99068877000662903</v>
      </c>
      <c r="G202">
        <v>-12.985474385800099</v>
      </c>
      <c r="H202">
        <v>2253.3008118924399</v>
      </c>
      <c r="I202">
        <v>-5.7628676638580801E-3</v>
      </c>
      <c r="J202">
        <v>0.99540192231592495</v>
      </c>
      <c r="K202">
        <v>-13.1919174986699</v>
      </c>
      <c r="L202">
        <v>1304.0766735264999</v>
      </c>
      <c r="M202">
        <v>-1.01159063469759E-2</v>
      </c>
      <c r="N202">
        <v>0.99192881216366402</v>
      </c>
      <c r="O202">
        <v>-13.194287003443099</v>
      </c>
      <c r="P202">
        <v>1127.67063998346</v>
      </c>
      <c r="Q202">
        <v>-1.17004793204837E-2</v>
      </c>
      <c r="R202">
        <v>0.99066458120170997</v>
      </c>
      <c r="T202" t="str">
        <f t="shared" si="12"/>
        <v/>
      </c>
      <c r="U202" t="str">
        <f t="shared" si="13"/>
        <v/>
      </c>
      <c r="V202" t="str">
        <f t="shared" si="14"/>
        <v/>
      </c>
      <c r="W202" t="str">
        <f t="shared" si="15"/>
        <v/>
      </c>
    </row>
    <row r="203" spans="1:23" x14ac:dyDescent="0.25">
      <c r="A203">
        <v>202</v>
      </c>
      <c r="B203" t="s">
        <v>270</v>
      </c>
      <c r="C203">
        <v>-13.1673689445197</v>
      </c>
      <c r="D203">
        <v>1128.29367605731</v>
      </c>
      <c r="E203">
        <v>-1.1670161079455401E-2</v>
      </c>
      <c r="F203">
        <v>0.99068877000662903</v>
      </c>
      <c r="G203">
        <v>-12.985474385800099</v>
      </c>
      <c r="H203">
        <v>2253.3008118924399</v>
      </c>
      <c r="I203">
        <v>-5.7628676638580697E-3</v>
      </c>
      <c r="J203">
        <v>0.99540192231592495</v>
      </c>
      <c r="K203">
        <v>-13.1919174986699</v>
      </c>
      <c r="L203">
        <v>1304.0766735264999</v>
      </c>
      <c r="M203">
        <v>-1.01159063469759E-2</v>
      </c>
      <c r="N203">
        <v>0.99192881216366402</v>
      </c>
      <c r="O203">
        <v>-13.194287003443099</v>
      </c>
      <c r="P203">
        <v>1127.67063998346</v>
      </c>
      <c r="Q203">
        <v>-1.17004793204837E-2</v>
      </c>
      <c r="R203">
        <v>0.99066458120170997</v>
      </c>
      <c r="T203" t="str">
        <f t="shared" si="12"/>
        <v/>
      </c>
      <c r="U203" t="str">
        <f t="shared" si="13"/>
        <v/>
      </c>
      <c r="V203" t="str">
        <f t="shared" si="14"/>
        <v/>
      </c>
      <c r="W203" t="str">
        <f t="shared" si="15"/>
        <v/>
      </c>
    </row>
    <row r="204" spans="1:23" x14ac:dyDescent="0.25">
      <c r="A204">
        <v>203</v>
      </c>
      <c r="B204" t="s">
        <v>271</v>
      </c>
      <c r="C204">
        <v>-13.1673689445197</v>
      </c>
      <c r="D204">
        <v>1128.29367605732</v>
      </c>
      <c r="E204">
        <v>-1.1670161079455401E-2</v>
      </c>
      <c r="F204">
        <v>0.99068877000662903</v>
      </c>
      <c r="G204">
        <v>-12.985474385800099</v>
      </c>
      <c r="H204">
        <v>2253.3008118924499</v>
      </c>
      <c r="I204">
        <v>-5.7628676638580602E-3</v>
      </c>
      <c r="J204">
        <v>0.99540192231592495</v>
      </c>
      <c r="K204">
        <v>-13.1919174986699</v>
      </c>
      <c r="L204">
        <v>1304.0766735264999</v>
      </c>
      <c r="M204">
        <v>-1.01159063469759E-2</v>
      </c>
      <c r="N204">
        <v>0.99192881216366402</v>
      </c>
      <c r="O204">
        <v>-13.194287003443099</v>
      </c>
      <c r="P204">
        <v>1127.67063998346</v>
      </c>
      <c r="Q204">
        <v>-1.17004793204837E-2</v>
      </c>
      <c r="R204">
        <v>0.99066458120170997</v>
      </c>
      <c r="T204" t="str">
        <f t="shared" si="12"/>
        <v/>
      </c>
      <c r="U204" t="str">
        <f t="shared" si="13"/>
        <v/>
      </c>
      <c r="V204" t="str">
        <f t="shared" si="14"/>
        <v/>
      </c>
      <c r="W204" t="str">
        <f t="shared" si="15"/>
        <v/>
      </c>
    </row>
    <row r="205" spans="1:23" x14ac:dyDescent="0.25">
      <c r="A205">
        <v>204</v>
      </c>
      <c r="B205" t="s">
        <v>272</v>
      </c>
      <c r="C205">
        <v>-13.1673689445197</v>
      </c>
      <c r="D205">
        <v>1128.29367605731</v>
      </c>
      <c r="E205">
        <v>-1.16701610794555E-2</v>
      </c>
      <c r="F205">
        <v>0.99068877000662903</v>
      </c>
      <c r="G205">
        <v>-12.985474385800099</v>
      </c>
      <c r="H205">
        <v>2253.3008118924499</v>
      </c>
      <c r="I205">
        <v>-5.7628676638580602E-3</v>
      </c>
      <c r="J205">
        <v>0.99540192231592495</v>
      </c>
      <c r="K205">
        <v>-13.1919174986699</v>
      </c>
      <c r="L205">
        <v>1304.0766735264999</v>
      </c>
      <c r="M205">
        <v>-1.01159063469759E-2</v>
      </c>
      <c r="N205">
        <v>0.99192881216366402</v>
      </c>
      <c r="O205">
        <v>-13.194287003443099</v>
      </c>
      <c r="P205">
        <v>1127.67063998346</v>
      </c>
      <c r="Q205">
        <v>-1.17004793204837E-2</v>
      </c>
      <c r="R205">
        <v>0.99066458120170997</v>
      </c>
      <c r="T205" t="str">
        <f t="shared" si="12"/>
        <v/>
      </c>
      <c r="U205" t="str">
        <f t="shared" si="13"/>
        <v/>
      </c>
      <c r="V205" t="str">
        <f t="shared" si="14"/>
        <v/>
      </c>
      <c r="W205" t="str">
        <f t="shared" si="15"/>
        <v/>
      </c>
    </row>
    <row r="206" spans="1:23" x14ac:dyDescent="0.25">
      <c r="A206">
        <v>205</v>
      </c>
      <c r="B206" t="s">
        <v>273</v>
      </c>
      <c r="C206">
        <v>-13.1673689445197</v>
      </c>
      <c r="D206">
        <v>1128.29367605731</v>
      </c>
      <c r="E206">
        <v>-1.16701610794555E-2</v>
      </c>
      <c r="F206">
        <v>0.99068877000662903</v>
      </c>
      <c r="G206">
        <v>-12.985474385800099</v>
      </c>
      <c r="H206">
        <v>2253.3008118924399</v>
      </c>
      <c r="I206">
        <v>-5.7628676638580697E-3</v>
      </c>
      <c r="J206">
        <v>0.99540192231592495</v>
      </c>
      <c r="K206">
        <v>-13.1919174986699</v>
      </c>
      <c r="L206">
        <v>1304.0766735265099</v>
      </c>
      <c r="M206">
        <v>-1.01159063469758E-2</v>
      </c>
      <c r="N206">
        <v>0.99192881216366402</v>
      </c>
      <c r="O206">
        <v>-13.194287003443099</v>
      </c>
      <c r="P206">
        <v>1127.67063998346</v>
      </c>
      <c r="Q206">
        <v>-1.17004793204837E-2</v>
      </c>
      <c r="R206">
        <v>0.99066458120170997</v>
      </c>
      <c r="T206" t="str">
        <f t="shared" si="12"/>
        <v/>
      </c>
      <c r="U206" t="str">
        <f t="shared" si="13"/>
        <v/>
      </c>
      <c r="V206" t="str">
        <f t="shared" si="14"/>
        <v/>
      </c>
      <c r="W206" t="str">
        <f t="shared" si="15"/>
        <v/>
      </c>
    </row>
    <row r="207" spans="1:23" x14ac:dyDescent="0.25">
      <c r="A207">
        <v>206</v>
      </c>
      <c r="B207" t="s">
        <v>274</v>
      </c>
      <c r="C207">
        <v>-13.1673689445197</v>
      </c>
      <c r="D207">
        <v>1128.29367605732</v>
      </c>
      <c r="E207">
        <v>-1.16701610794553E-2</v>
      </c>
      <c r="F207">
        <v>0.99068877000662903</v>
      </c>
      <c r="G207">
        <v>-12.985474385800099</v>
      </c>
      <c r="H207">
        <v>2253.3008118924399</v>
      </c>
      <c r="I207">
        <v>-5.7628676638580697E-3</v>
      </c>
      <c r="J207">
        <v>0.99540192231592495</v>
      </c>
      <c r="K207">
        <v>-13.1919174986699</v>
      </c>
      <c r="L207">
        <v>1304.0766735264999</v>
      </c>
      <c r="M207">
        <v>-1.01159063469759E-2</v>
      </c>
      <c r="N207">
        <v>0.99192881216366402</v>
      </c>
      <c r="O207">
        <v>-13.194287003443099</v>
      </c>
      <c r="P207">
        <v>1127.67063998346</v>
      </c>
      <c r="Q207">
        <v>-1.17004793204837E-2</v>
      </c>
      <c r="R207">
        <v>0.99066458120170997</v>
      </c>
      <c r="T207" t="str">
        <f t="shared" si="12"/>
        <v/>
      </c>
      <c r="U207" t="str">
        <f t="shared" si="13"/>
        <v/>
      </c>
      <c r="V207" t="str">
        <f t="shared" si="14"/>
        <v/>
      </c>
      <c r="W207" t="str">
        <f t="shared" si="15"/>
        <v/>
      </c>
    </row>
    <row r="208" spans="1:23" x14ac:dyDescent="0.25">
      <c r="A208">
        <v>207</v>
      </c>
      <c r="B208" t="s">
        <v>275</v>
      </c>
      <c r="C208">
        <v>-13.1673689445197</v>
      </c>
      <c r="D208">
        <v>1128.29367605732</v>
      </c>
      <c r="E208">
        <v>-1.16701610794553E-2</v>
      </c>
      <c r="F208">
        <v>0.99068877000662903</v>
      </c>
      <c r="G208">
        <v>-12.985474385800099</v>
      </c>
      <c r="H208">
        <v>2253.3008118924399</v>
      </c>
      <c r="I208">
        <v>-5.7628676638580801E-3</v>
      </c>
      <c r="J208">
        <v>0.99540192231592495</v>
      </c>
      <c r="K208">
        <v>-13.1919174986699</v>
      </c>
      <c r="L208">
        <v>1304.0766735264999</v>
      </c>
      <c r="M208">
        <v>-1.01159063469759E-2</v>
      </c>
      <c r="N208">
        <v>0.99192881216366402</v>
      </c>
      <c r="O208">
        <v>-13.194287003443099</v>
      </c>
      <c r="P208">
        <v>1127.67063998346</v>
      </c>
      <c r="Q208">
        <v>-1.17004793204837E-2</v>
      </c>
      <c r="R208">
        <v>0.99066458120170997</v>
      </c>
      <c r="T208" t="str">
        <f t="shared" si="12"/>
        <v/>
      </c>
      <c r="U208" t="str">
        <f t="shared" si="13"/>
        <v/>
      </c>
      <c r="V208" t="str">
        <f t="shared" si="14"/>
        <v/>
      </c>
      <c r="W208" t="str">
        <f t="shared" si="15"/>
        <v/>
      </c>
    </row>
    <row r="209" spans="1:23" x14ac:dyDescent="0.25">
      <c r="A209">
        <v>208</v>
      </c>
      <c r="B209" t="s">
        <v>276</v>
      </c>
      <c r="C209">
        <v>1.9800122141338901</v>
      </c>
      <c r="D209">
        <v>1.0514891574881</v>
      </c>
      <c r="E209">
        <v>1.8830552840544099</v>
      </c>
      <c r="F209">
        <v>5.9692876254503098E-2</v>
      </c>
      <c r="G209">
        <v>-12.985474385800099</v>
      </c>
      <c r="H209">
        <v>2253.3008118924499</v>
      </c>
      <c r="I209">
        <v>-5.7628676638580697E-3</v>
      </c>
      <c r="J209">
        <v>0.99540192231592495</v>
      </c>
      <c r="K209">
        <v>2.2808650830281598</v>
      </c>
      <c r="L209">
        <v>1.0731793527136499</v>
      </c>
      <c r="M209">
        <v>2.1253344813807198</v>
      </c>
      <c r="N209">
        <v>3.3558713028321002E-2</v>
      </c>
      <c r="O209">
        <v>1.9524195336060901</v>
      </c>
      <c r="P209">
        <v>1.05146869389194</v>
      </c>
      <c r="Q209">
        <v>1.85684989476895</v>
      </c>
      <c r="R209">
        <v>6.3332512803222704E-2</v>
      </c>
      <c r="T209" t="str">
        <f t="shared" si="12"/>
        <v>^</v>
      </c>
      <c r="U209" t="str">
        <f t="shared" si="13"/>
        <v/>
      </c>
      <c r="V209" t="str">
        <f t="shared" si="14"/>
        <v>*</v>
      </c>
      <c r="W209" t="str">
        <f t="shared" si="15"/>
        <v>^</v>
      </c>
    </row>
    <row r="210" spans="1:23" x14ac:dyDescent="0.25">
      <c r="A210">
        <v>209</v>
      </c>
      <c r="B210" t="s">
        <v>277</v>
      </c>
      <c r="C210">
        <v>-13.203689081257901</v>
      </c>
      <c r="D210">
        <v>1179.88050476592</v>
      </c>
      <c r="E210">
        <v>-1.11907002683102E-2</v>
      </c>
      <c r="F210">
        <v>0.99107129939123195</v>
      </c>
      <c r="G210">
        <v>-12.985474385800099</v>
      </c>
      <c r="H210">
        <v>2253.3008118924499</v>
      </c>
      <c r="I210">
        <v>-5.7628676638580697E-3</v>
      </c>
      <c r="J210">
        <v>0.99540192231592495</v>
      </c>
      <c r="K210">
        <v>-13.2358262188329</v>
      </c>
      <c r="L210">
        <v>1385.11544460349</v>
      </c>
      <c r="M210">
        <v>-9.5557567207849997E-3</v>
      </c>
      <c r="N210">
        <v>0.99237572527778795</v>
      </c>
      <c r="O210">
        <v>-13.2277668975539</v>
      </c>
      <c r="P210">
        <v>1179.1320666512099</v>
      </c>
      <c r="Q210">
        <v>-1.12182233624783E-2</v>
      </c>
      <c r="R210">
        <v>0.99104934051773197</v>
      </c>
      <c r="T210" t="str">
        <f t="shared" si="12"/>
        <v/>
      </c>
      <c r="U210" t="str">
        <f t="shared" si="13"/>
        <v/>
      </c>
      <c r="V210" t="str">
        <f t="shared" si="14"/>
        <v/>
      </c>
      <c r="W210" t="str">
        <f t="shared" si="15"/>
        <v/>
      </c>
    </row>
    <row r="211" spans="1:23" x14ac:dyDescent="0.25">
      <c r="A211">
        <v>210</v>
      </c>
      <c r="B211" t="s">
        <v>278</v>
      </c>
      <c r="C211">
        <v>2.0405551163806099</v>
      </c>
      <c r="D211">
        <v>1.05566749781923</v>
      </c>
      <c r="E211">
        <v>1.9329524879717599</v>
      </c>
      <c r="F211">
        <v>5.3242051027278199E-2</v>
      </c>
      <c r="G211">
        <v>-12.985474385800099</v>
      </c>
      <c r="H211">
        <v>2253.3008118924399</v>
      </c>
      <c r="I211">
        <v>-5.7628676638580697E-3</v>
      </c>
      <c r="J211">
        <v>0.99540192231592495</v>
      </c>
      <c r="K211">
        <v>2.3728826539826899</v>
      </c>
      <c r="L211">
        <v>1.08185280521065</v>
      </c>
      <c r="M211">
        <v>2.1933507428680699</v>
      </c>
      <c r="N211">
        <v>2.8282118312635701E-2</v>
      </c>
      <c r="O211">
        <v>2.0159020852713998</v>
      </c>
      <c r="P211">
        <v>1.0557515197035201</v>
      </c>
      <c r="Q211">
        <v>1.9094474861258099</v>
      </c>
      <c r="R211">
        <v>5.6204389971193001E-2</v>
      </c>
      <c r="T211" t="str">
        <f t="shared" si="12"/>
        <v>^</v>
      </c>
      <c r="U211" t="str">
        <f t="shared" si="13"/>
        <v/>
      </c>
      <c r="V211" t="str">
        <f t="shared" si="14"/>
        <v>*</v>
      </c>
      <c r="W211" t="str">
        <f t="shared" si="15"/>
        <v>^</v>
      </c>
    </row>
    <row r="212" spans="1:23" x14ac:dyDescent="0.25">
      <c r="A212">
        <v>211</v>
      </c>
      <c r="B212" t="s">
        <v>279</v>
      </c>
      <c r="C212">
        <v>2.1731474857418398</v>
      </c>
      <c r="D212">
        <v>1.0612108884093501</v>
      </c>
      <c r="E212">
        <v>2.0477998383518101</v>
      </c>
      <c r="F212">
        <v>4.0579616207956602E-2</v>
      </c>
      <c r="G212">
        <v>3.8649736023122001</v>
      </c>
      <c r="H212">
        <v>1.2440324337944599</v>
      </c>
      <c r="I212">
        <v>3.1068109619325099</v>
      </c>
      <c r="J212">
        <v>1.8911729055289201E-3</v>
      </c>
      <c r="K212">
        <v>-13.192684916078001</v>
      </c>
      <c r="L212">
        <v>1479.57045251258</v>
      </c>
      <c r="M212">
        <v>-8.9165641917722908E-3</v>
      </c>
      <c r="N212">
        <v>0.99288570536657295</v>
      </c>
      <c r="O212">
        <v>2.1438800412326402</v>
      </c>
      <c r="P212">
        <v>1.06143147839674</v>
      </c>
      <c r="Q212">
        <v>2.0198006982710899</v>
      </c>
      <c r="R212">
        <v>4.3404064698082501E-2</v>
      </c>
      <c r="T212" t="str">
        <f t="shared" si="12"/>
        <v>*</v>
      </c>
      <c r="U212" t="str">
        <f t="shared" si="13"/>
        <v>**</v>
      </c>
      <c r="V212" t="str">
        <f t="shared" si="14"/>
        <v/>
      </c>
      <c r="W212" t="str">
        <f t="shared" si="15"/>
        <v>*</v>
      </c>
    </row>
    <row r="213" spans="1:23" x14ac:dyDescent="0.25">
      <c r="A213">
        <v>212</v>
      </c>
      <c r="B213" t="s">
        <v>280</v>
      </c>
      <c r="C213">
        <v>-13.1468757726857</v>
      </c>
      <c r="D213">
        <v>1302.6838918511401</v>
      </c>
      <c r="E213">
        <v>-1.00921458036944E-2</v>
      </c>
      <c r="F213">
        <v>0.99194776936659601</v>
      </c>
      <c r="G213">
        <v>-12.9298291590686</v>
      </c>
      <c r="H213">
        <v>2779.39021515887</v>
      </c>
      <c r="I213">
        <v>-4.6520380940210998E-3</v>
      </c>
      <c r="J213">
        <v>0.99628822401656003</v>
      </c>
      <c r="K213">
        <v>-13.192684916078001</v>
      </c>
      <c r="L213">
        <v>1479.57045251257</v>
      </c>
      <c r="M213">
        <v>-8.9165641917723307E-3</v>
      </c>
      <c r="N213">
        <v>0.99288570536657295</v>
      </c>
      <c r="O213">
        <v>-13.159145055212999</v>
      </c>
      <c r="P213">
        <v>1301.78980086198</v>
      </c>
      <c r="Q213">
        <v>-1.01085021917514E-2</v>
      </c>
      <c r="R213">
        <v>0.99193471952276202</v>
      </c>
      <c r="T213" t="str">
        <f t="shared" si="12"/>
        <v/>
      </c>
      <c r="U213" t="str">
        <f t="shared" si="13"/>
        <v/>
      </c>
      <c r="V213" t="str">
        <f t="shared" si="14"/>
        <v/>
      </c>
      <c r="W213" t="str">
        <f t="shared" si="15"/>
        <v/>
      </c>
    </row>
    <row r="214" spans="1:23" x14ac:dyDescent="0.25">
      <c r="A214">
        <v>213</v>
      </c>
      <c r="B214" t="s">
        <v>281</v>
      </c>
      <c r="C214">
        <v>-13.1468757726857</v>
      </c>
      <c r="D214">
        <v>1302.6838918511301</v>
      </c>
      <c r="E214">
        <v>-1.00921458036944E-2</v>
      </c>
      <c r="F214">
        <v>0.99194776936659601</v>
      </c>
      <c r="G214">
        <v>-12.9298291590686</v>
      </c>
      <c r="H214">
        <v>2779.39021515888</v>
      </c>
      <c r="I214">
        <v>-4.6520380940210998E-3</v>
      </c>
      <c r="J214">
        <v>0.99628822401656003</v>
      </c>
      <c r="K214">
        <v>-13.192684916078001</v>
      </c>
      <c r="L214">
        <v>1479.57045251259</v>
      </c>
      <c r="M214">
        <v>-8.91656419177227E-3</v>
      </c>
      <c r="N214">
        <v>0.99288570536657295</v>
      </c>
      <c r="O214">
        <v>-13.159145055212999</v>
      </c>
      <c r="P214">
        <v>1301.78980086199</v>
      </c>
      <c r="Q214">
        <v>-1.01085021917514E-2</v>
      </c>
      <c r="R214">
        <v>0.99193471952276202</v>
      </c>
      <c r="T214" t="str">
        <f t="shared" si="12"/>
        <v/>
      </c>
      <c r="U214" t="str">
        <f t="shared" si="13"/>
        <v/>
      </c>
      <c r="V214" t="str">
        <f t="shared" si="14"/>
        <v/>
      </c>
      <c r="W214" t="str">
        <f t="shared" si="15"/>
        <v/>
      </c>
    </row>
    <row r="215" spans="1:23" x14ac:dyDescent="0.25">
      <c r="A215">
        <v>214</v>
      </c>
      <c r="B215" t="s">
        <v>282</v>
      </c>
      <c r="C215">
        <v>2.3176675135116098</v>
      </c>
      <c r="D215">
        <v>1.06812352775594</v>
      </c>
      <c r="E215">
        <v>2.1698496974229999</v>
      </c>
      <c r="F215">
        <v>3.0018234084112101E-2</v>
      </c>
      <c r="G215">
        <v>-12.9298291590686</v>
      </c>
      <c r="H215">
        <v>2779.3902151589</v>
      </c>
      <c r="I215">
        <v>-4.6520380940210703E-3</v>
      </c>
      <c r="J215">
        <v>0.99628822401656003</v>
      </c>
      <c r="K215">
        <v>2.5697919237476601</v>
      </c>
      <c r="L215">
        <v>1.0941669977614601</v>
      </c>
      <c r="M215">
        <v>2.3486286179396401</v>
      </c>
      <c r="N215">
        <v>1.8842690251456198E-2</v>
      </c>
      <c r="O215">
        <v>2.3042862946531102</v>
      </c>
      <c r="P215">
        <v>1.0678992815133601</v>
      </c>
      <c r="Q215">
        <v>2.15777492741414</v>
      </c>
      <c r="R215">
        <v>3.0945335151106101E-2</v>
      </c>
      <c r="T215" t="str">
        <f t="shared" si="12"/>
        <v>*</v>
      </c>
      <c r="U215" t="str">
        <f t="shared" si="13"/>
        <v/>
      </c>
      <c r="V215" t="str">
        <f t="shared" si="14"/>
        <v>*</v>
      </c>
      <c r="W215" t="str">
        <f t="shared" si="15"/>
        <v>*</v>
      </c>
    </row>
    <row r="216" spans="1:23" x14ac:dyDescent="0.25">
      <c r="A216">
        <v>215</v>
      </c>
      <c r="B216" t="s">
        <v>283</v>
      </c>
      <c r="C216">
        <v>-13.1274253096385</v>
      </c>
      <c r="D216">
        <v>1381.57950339836</v>
      </c>
      <c r="E216">
        <v>-9.5017516381418095E-3</v>
      </c>
      <c r="F216">
        <v>0.99241881314325597</v>
      </c>
      <c r="G216">
        <v>-12.9298291590686</v>
      </c>
      <c r="H216">
        <v>2779.39021515887</v>
      </c>
      <c r="I216">
        <v>-4.6520380940211102E-3</v>
      </c>
      <c r="J216">
        <v>0.99628822401656003</v>
      </c>
      <c r="K216">
        <v>-13.138105528148801</v>
      </c>
      <c r="L216">
        <v>1596.9229813514601</v>
      </c>
      <c r="M216">
        <v>-8.2271378654906399E-3</v>
      </c>
      <c r="N216">
        <v>0.99343576776849396</v>
      </c>
      <c r="O216">
        <v>-13.1305727447824</v>
      </c>
      <c r="P216">
        <v>1380.7679789276499</v>
      </c>
      <c r="Q216">
        <v>-9.5096156234591393E-3</v>
      </c>
      <c r="R216">
        <v>0.99241253887425696</v>
      </c>
      <c r="T216" t="str">
        <f t="shared" si="12"/>
        <v/>
      </c>
      <c r="U216" t="str">
        <f t="shared" si="13"/>
        <v/>
      </c>
      <c r="V216" t="str">
        <f t="shared" si="14"/>
        <v/>
      </c>
      <c r="W216" t="str">
        <f t="shared" si="15"/>
        <v/>
      </c>
    </row>
    <row r="217" spans="1:23" x14ac:dyDescent="0.25">
      <c r="A217">
        <v>216</v>
      </c>
      <c r="B217" t="s">
        <v>284</v>
      </c>
      <c r="C217">
        <v>-13.1274253096385</v>
      </c>
      <c r="D217">
        <v>1381.57950339836</v>
      </c>
      <c r="E217">
        <v>-9.5017516381418008E-3</v>
      </c>
      <c r="F217">
        <v>0.99241881314325597</v>
      </c>
      <c r="G217">
        <v>-12.9298291590686</v>
      </c>
      <c r="H217">
        <v>2779.39021515887</v>
      </c>
      <c r="I217">
        <v>-4.6520380940210998E-3</v>
      </c>
      <c r="J217">
        <v>0.99628822401656003</v>
      </c>
      <c r="K217">
        <v>-13.138105528148801</v>
      </c>
      <c r="L217">
        <v>1596.9229813514401</v>
      </c>
      <c r="M217">
        <v>-8.2271378654907006E-3</v>
      </c>
      <c r="N217">
        <v>0.99343576776849396</v>
      </c>
      <c r="O217">
        <v>-13.1305727447824</v>
      </c>
      <c r="P217">
        <v>1380.7679789276301</v>
      </c>
      <c r="Q217">
        <v>-9.5096156234592104E-3</v>
      </c>
      <c r="R217">
        <v>0.99241253887425696</v>
      </c>
      <c r="T217" t="str">
        <f t="shared" si="12"/>
        <v/>
      </c>
      <c r="U217" t="str">
        <f t="shared" si="13"/>
        <v/>
      </c>
      <c r="V217" t="str">
        <f t="shared" si="14"/>
        <v/>
      </c>
      <c r="W217" t="str">
        <f t="shared" si="15"/>
        <v/>
      </c>
    </row>
    <row r="218" spans="1:23" x14ac:dyDescent="0.25">
      <c r="A218">
        <v>217</v>
      </c>
      <c r="B218" t="s">
        <v>285</v>
      </c>
      <c r="C218">
        <v>2.4707886327249402</v>
      </c>
      <c r="D218">
        <v>1.07721938757418</v>
      </c>
      <c r="E218">
        <v>2.2936726364431501</v>
      </c>
      <c r="F218">
        <v>2.18093096595132E-2</v>
      </c>
      <c r="G218">
        <v>-12.9298291590686</v>
      </c>
      <c r="H218">
        <v>2779.3902151589</v>
      </c>
      <c r="I218">
        <v>-4.6520380940210703E-3</v>
      </c>
      <c r="J218">
        <v>0.99628822401656003</v>
      </c>
      <c r="K218">
        <v>2.80627285076572</v>
      </c>
      <c r="L218">
        <v>1.1110320274818299</v>
      </c>
      <c r="M218">
        <v>2.5258253419806298</v>
      </c>
      <c r="N218">
        <v>1.15426850378032E-2</v>
      </c>
      <c r="O218">
        <v>2.4663577817694202</v>
      </c>
      <c r="P218">
        <v>1.07686540944904</v>
      </c>
      <c r="Q218">
        <v>2.2903120112580302</v>
      </c>
      <c r="R218">
        <v>2.2003236028394501E-2</v>
      </c>
      <c r="T218" t="str">
        <f t="shared" si="12"/>
        <v>*</v>
      </c>
      <c r="U218" t="str">
        <f t="shared" si="13"/>
        <v/>
      </c>
      <c r="V218" t="str">
        <f t="shared" si="14"/>
        <v>*</v>
      </c>
      <c r="W218" t="str">
        <f t="shared" si="15"/>
        <v>*</v>
      </c>
    </row>
    <row r="219" spans="1:23" x14ac:dyDescent="0.25">
      <c r="A219">
        <v>218</v>
      </c>
      <c r="B219" t="s">
        <v>286</v>
      </c>
      <c r="C219">
        <v>-13.1674826811622</v>
      </c>
      <c r="D219">
        <v>1477.22277080003</v>
      </c>
      <c r="E219">
        <v>-8.9136743228179407E-3</v>
      </c>
      <c r="F219">
        <v>0.99288801105676505</v>
      </c>
      <c r="G219">
        <v>-12.9298291590686</v>
      </c>
      <c r="H219">
        <v>2779.39021515887</v>
      </c>
      <c r="I219">
        <v>-4.6520380940210998E-3</v>
      </c>
      <c r="J219">
        <v>0.99628822401656003</v>
      </c>
      <c r="K219">
        <v>-13.1719364190057</v>
      </c>
      <c r="L219">
        <v>1750.7993134098299</v>
      </c>
      <c r="M219">
        <v>-7.5233845010780898E-3</v>
      </c>
      <c r="N219">
        <v>0.99399726428878099</v>
      </c>
      <c r="O219">
        <v>-13.169535428965499</v>
      </c>
      <c r="P219">
        <v>1476.1165416604399</v>
      </c>
      <c r="Q219">
        <v>-8.9217450365751492E-3</v>
      </c>
      <c r="R219">
        <v>0.99288157181491099</v>
      </c>
      <c r="T219" t="str">
        <f t="shared" si="12"/>
        <v/>
      </c>
      <c r="U219" t="str">
        <f t="shared" si="13"/>
        <v/>
      </c>
      <c r="V219" t="str">
        <f t="shared" si="14"/>
        <v/>
      </c>
      <c r="W219" t="str">
        <f t="shared" si="15"/>
        <v/>
      </c>
    </row>
    <row r="220" spans="1:23" x14ac:dyDescent="0.25">
      <c r="A220">
        <v>219</v>
      </c>
      <c r="B220" t="s">
        <v>287</v>
      </c>
      <c r="C220">
        <v>-13.1674826811622</v>
      </c>
      <c r="D220">
        <v>1477.22277080003</v>
      </c>
      <c r="E220">
        <v>-8.9136743228179303E-3</v>
      </c>
      <c r="F220">
        <v>0.99288801105676505</v>
      </c>
      <c r="G220">
        <v>-12.9298291590686</v>
      </c>
      <c r="H220">
        <v>2779.39021515887</v>
      </c>
      <c r="I220">
        <v>-4.6520380940210998E-3</v>
      </c>
      <c r="J220">
        <v>0.99628822401656003</v>
      </c>
      <c r="K220">
        <v>-13.1719364190057</v>
      </c>
      <c r="L220">
        <v>1750.7993134098299</v>
      </c>
      <c r="M220">
        <v>-7.5233845010780802E-3</v>
      </c>
      <c r="N220">
        <v>0.99399726428878099</v>
      </c>
      <c r="O220">
        <v>-13.169535428965499</v>
      </c>
      <c r="P220">
        <v>1476.1165416604399</v>
      </c>
      <c r="Q220">
        <v>-8.9217450365751301E-3</v>
      </c>
      <c r="R220">
        <v>0.99288157181491099</v>
      </c>
      <c r="T220" t="str">
        <f t="shared" si="12"/>
        <v/>
      </c>
      <c r="U220" t="str">
        <f t="shared" si="13"/>
        <v/>
      </c>
      <c r="V220" t="str">
        <f t="shared" si="14"/>
        <v/>
      </c>
      <c r="W220" t="str">
        <f t="shared" si="15"/>
        <v/>
      </c>
    </row>
    <row r="221" spans="1:23" x14ac:dyDescent="0.25">
      <c r="A221">
        <v>220</v>
      </c>
      <c r="B221" t="s">
        <v>288</v>
      </c>
      <c r="C221">
        <v>-13.1674826811622</v>
      </c>
      <c r="D221">
        <v>1477.2227708000401</v>
      </c>
      <c r="E221">
        <v>-8.9136743228179008E-3</v>
      </c>
      <c r="F221">
        <v>0.99288801105676605</v>
      </c>
      <c r="G221">
        <v>-12.9298291590686</v>
      </c>
      <c r="H221">
        <v>2779.39021515888</v>
      </c>
      <c r="I221">
        <v>-4.6520380940210998E-3</v>
      </c>
      <c r="J221">
        <v>0.99628822401656003</v>
      </c>
      <c r="K221">
        <v>-13.1719364190057</v>
      </c>
      <c r="L221">
        <v>1750.7993134098599</v>
      </c>
      <c r="M221">
        <v>-7.52338450107801E-3</v>
      </c>
      <c r="N221">
        <v>0.99399726428878199</v>
      </c>
      <c r="O221">
        <v>-13.169535428965499</v>
      </c>
      <c r="P221">
        <v>1476.1165416604399</v>
      </c>
      <c r="Q221">
        <v>-8.9217450365751301E-3</v>
      </c>
      <c r="R221">
        <v>0.99288157181491099</v>
      </c>
      <c r="T221" t="str">
        <f t="shared" si="12"/>
        <v/>
      </c>
      <c r="U221" t="str">
        <f t="shared" si="13"/>
        <v/>
      </c>
      <c r="V221" t="str">
        <f t="shared" si="14"/>
        <v/>
      </c>
      <c r="W221" t="str">
        <f t="shared" si="15"/>
        <v/>
      </c>
    </row>
    <row r="222" spans="1:23" x14ac:dyDescent="0.25">
      <c r="A222">
        <v>221</v>
      </c>
      <c r="B222" t="s">
        <v>289</v>
      </c>
      <c r="C222">
        <v>-13.1674826811622</v>
      </c>
      <c r="D222">
        <v>1477.22277080003</v>
      </c>
      <c r="E222">
        <v>-8.9136743228179407E-3</v>
      </c>
      <c r="F222">
        <v>0.99288801105676505</v>
      </c>
      <c r="G222">
        <v>-12.9298291590686</v>
      </c>
      <c r="H222">
        <v>2779.39021515887</v>
      </c>
      <c r="I222">
        <v>-4.6520380940210998E-3</v>
      </c>
      <c r="J222">
        <v>0.99628822401656003</v>
      </c>
      <c r="K222">
        <v>-13.1719364190057</v>
      </c>
      <c r="L222">
        <v>1750.7993134098399</v>
      </c>
      <c r="M222">
        <v>-7.5233845010780603E-3</v>
      </c>
      <c r="N222">
        <v>0.99399726428878099</v>
      </c>
      <c r="O222">
        <v>-13.169535428965499</v>
      </c>
      <c r="P222">
        <v>1476.1165416604399</v>
      </c>
      <c r="Q222">
        <v>-8.9217450365751492E-3</v>
      </c>
      <c r="R222">
        <v>0.99288157181491099</v>
      </c>
      <c r="T222" t="str">
        <f t="shared" si="12"/>
        <v/>
      </c>
      <c r="U222" t="str">
        <f t="shared" si="13"/>
        <v/>
      </c>
      <c r="V222" t="str">
        <f t="shared" si="14"/>
        <v/>
      </c>
      <c r="W222" t="str">
        <f t="shared" si="15"/>
        <v/>
      </c>
    </row>
    <row r="223" spans="1:23" x14ac:dyDescent="0.25">
      <c r="A223">
        <v>222</v>
      </c>
      <c r="B223" t="s">
        <v>290</v>
      </c>
      <c r="C223">
        <v>-13.1674826811622</v>
      </c>
      <c r="D223">
        <v>1477.22277080003</v>
      </c>
      <c r="E223">
        <v>-8.9136743228179303E-3</v>
      </c>
      <c r="F223">
        <v>0.99288801105676505</v>
      </c>
      <c r="G223">
        <v>-12.9298291590686</v>
      </c>
      <c r="H223">
        <v>2779.3902151589</v>
      </c>
      <c r="I223">
        <v>-4.6520380940210599E-3</v>
      </c>
      <c r="J223">
        <v>0.99628822401656003</v>
      </c>
      <c r="K223">
        <v>-13.1719364190057</v>
      </c>
      <c r="L223">
        <v>1750.7993134098399</v>
      </c>
      <c r="M223">
        <v>-7.5233845010780698E-3</v>
      </c>
      <c r="N223">
        <v>0.99399726428878099</v>
      </c>
      <c r="O223">
        <v>-13.169535428965499</v>
      </c>
      <c r="P223">
        <v>1476.1165416604399</v>
      </c>
      <c r="Q223">
        <v>-8.9217450365751197E-3</v>
      </c>
      <c r="R223">
        <v>0.99288157181491099</v>
      </c>
      <c r="T223" t="str">
        <f t="shared" si="12"/>
        <v/>
      </c>
      <c r="U223" t="str">
        <f t="shared" si="13"/>
        <v/>
      </c>
      <c r="V223" t="str">
        <f t="shared" si="14"/>
        <v/>
      </c>
      <c r="W223" t="str">
        <f t="shared" si="15"/>
        <v/>
      </c>
    </row>
    <row r="224" spans="1:23" x14ac:dyDescent="0.25">
      <c r="A224">
        <v>223</v>
      </c>
      <c r="B224" t="s">
        <v>291</v>
      </c>
      <c r="C224">
        <v>-13.1674826811622</v>
      </c>
      <c r="D224">
        <v>1477.22277080002</v>
      </c>
      <c r="E224">
        <v>-8.9136743228179806E-3</v>
      </c>
      <c r="F224">
        <v>0.99288801105676505</v>
      </c>
      <c r="G224">
        <v>-12.9298291590686</v>
      </c>
      <c r="H224">
        <v>2779.39021515887</v>
      </c>
      <c r="I224">
        <v>-4.6520380940210998E-3</v>
      </c>
      <c r="J224">
        <v>0.99628822401656003</v>
      </c>
      <c r="K224">
        <v>-13.1719364190057</v>
      </c>
      <c r="L224">
        <v>1750.7993134098299</v>
      </c>
      <c r="M224">
        <v>-7.5233845010780802E-3</v>
      </c>
      <c r="N224">
        <v>0.99399726428878099</v>
      </c>
      <c r="O224">
        <v>-13.169535428965499</v>
      </c>
      <c r="P224">
        <v>1476.1165416604399</v>
      </c>
      <c r="Q224">
        <v>-8.9217450365751197E-3</v>
      </c>
      <c r="R224">
        <v>0.99288157181491099</v>
      </c>
      <c r="T224" t="str">
        <f t="shared" si="12"/>
        <v/>
      </c>
      <c r="U224" t="str">
        <f t="shared" si="13"/>
        <v/>
      </c>
      <c r="V224" t="str">
        <f t="shared" si="14"/>
        <v/>
      </c>
      <c r="W224" t="str">
        <f t="shared" si="15"/>
        <v/>
      </c>
    </row>
    <row r="225" spans="1:23" x14ac:dyDescent="0.25">
      <c r="A225">
        <v>224</v>
      </c>
      <c r="B225" t="s">
        <v>292</v>
      </c>
      <c r="C225">
        <v>-13.1674826811622</v>
      </c>
      <c r="D225">
        <v>1477.22277080003</v>
      </c>
      <c r="E225">
        <v>-8.9136743228179702E-3</v>
      </c>
      <c r="F225">
        <v>0.99288801105676505</v>
      </c>
      <c r="G225">
        <v>-12.9298291590686</v>
      </c>
      <c r="H225">
        <v>2779.39021515887</v>
      </c>
      <c r="I225">
        <v>-4.6520380940210998E-3</v>
      </c>
      <c r="J225">
        <v>0.99628822401656003</v>
      </c>
      <c r="K225">
        <v>-13.1719364190057</v>
      </c>
      <c r="L225">
        <v>1750.7993134098599</v>
      </c>
      <c r="M225">
        <v>-7.5233845010780004E-3</v>
      </c>
      <c r="N225">
        <v>0.99399726428878199</v>
      </c>
      <c r="O225">
        <v>-13.169535428965499</v>
      </c>
      <c r="P225">
        <v>1476.1165416604399</v>
      </c>
      <c r="Q225">
        <v>-8.9217450365751197E-3</v>
      </c>
      <c r="R225">
        <v>0.99288157181491099</v>
      </c>
      <c r="T225" t="str">
        <f t="shared" si="12"/>
        <v/>
      </c>
      <c r="U225" t="str">
        <f t="shared" si="13"/>
        <v/>
      </c>
      <c r="V225" t="str">
        <f t="shared" si="14"/>
        <v/>
      </c>
      <c r="W225" t="str">
        <f t="shared" si="15"/>
        <v/>
      </c>
    </row>
    <row r="226" spans="1:23" x14ac:dyDescent="0.25">
      <c r="A226">
        <v>225</v>
      </c>
      <c r="B226" t="s">
        <v>293</v>
      </c>
      <c r="C226">
        <v>-13.1674826811622</v>
      </c>
      <c r="D226">
        <v>1477.22277080003</v>
      </c>
      <c r="E226">
        <v>-8.9136743228179303E-3</v>
      </c>
      <c r="F226">
        <v>0.99288801105676505</v>
      </c>
      <c r="G226">
        <v>-12.9298291590686</v>
      </c>
      <c r="H226">
        <v>2779.3902151589</v>
      </c>
      <c r="I226">
        <v>-4.6520380940210599E-3</v>
      </c>
      <c r="J226">
        <v>0.99628822401656003</v>
      </c>
      <c r="K226">
        <v>-13.1719364190057</v>
      </c>
      <c r="L226">
        <v>1750.7993134098599</v>
      </c>
      <c r="M226">
        <v>-7.5233845010780004E-3</v>
      </c>
      <c r="N226">
        <v>0.99399726428878199</v>
      </c>
      <c r="O226">
        <v>-13.169535428965499</v>
      </c>
      <c r="P226">
        <v>1476.1165416604399</v>
      </c>
      <c r="Q226">
        <v>-8.9217450365751405E-3</v>
      </c>
      <c r="R226">
        <v>0.99288157181491099</v>
      </c>
      <c r="T226" t="str">
        <f t="shared" si="12"/>
        <v/>
      </c>
      <c r="U226" t="str">
        <f t="shared" si="13"/>
        <v/>
      </c>
      <c r="V226" t="str">
        <f t="shared" si="14"/>
        <v/>
      </c>
      <c r="W226" t="str">
        <f t="shared" si="15"/>
        <v/>
      </c>
    </row>
    <row r="227" spans="1:23" x14ac:dyDescent="0.25">
      <c r="A227">
        <v>226</v>
      </c>
      <c r="B227" t="s">
        <v>294</v>
      </c>
      <c r="C227">
        <v>-13.1674826811622</v>
      </c>
      <c r="D227">
        <v>1477.22277080003</v>
      </c>
      <c r="E227">
        <v>-8.9136743228179303E-3</v>
      </c>
      <c r="F227">
        <v>0.99288801105676505</v>
      </c>
      <c r="G227">
        <v>-12.9298291590686</v>
      </c>
      <c r="H227">
        <v>2779.39021515888</v>
      </c>
      <c r="I227">
        <v>-4.6520380940210998E-3</v>
      </c>
      <c r="J227">
        <v>0.99628822401656003</v>
      </c>
      <c r="K227">
        <v>-13.1719364190057</v>
      </c>
      <c r="L227">
        <v>1750.7993134098299</v>
      </c>
      <c r="M227">
        <v>-7.5233845010780802E-3</v>
      </c>
      <c r="N227">
        <v>0.99399726428878099</v>
      </c>
      <c r="O227">
        <v>-13.169535428965499</v>
      </c>
      <c r="P227">
        <v>1476.1165416604499</v>
      </c>
      <c r="Q227">
        <v>-8.9217450365751093E-3</v>
      </c>
      <c r="R227">
        <v>0.99288157181491099</v>
      </c>
      <c r="T227" t="str">
        <f t="shared" si="12"/>
        <v/>
      </c>
      <c r="U227" t="str">
        <f t="shared" si="13"/>
        <v/>
      </c>
      <c r="V227" t="str">
        <f t="shared" si="14"/>
        <v/>
      </c>
      <c r="W227" t="str">
        <f t="shared" si="15"/>
        <v/>
      </c>
    </row>
    <row r="228" spans="1:23" x14ac:dyDescent="0.25">
      <c r="A228">
        <v>227</v>
      </c>
      <c r="B228" t="s">
        <v>295</v>
      </c>
      <c r="C228">
        <v>-13.1674826811622</v>
      </c>
      <c r="D228">
        <v>1477.22277080003</v>
      </c>
      <c r="E228">
        <v>-8.9136743228179303E-3</v>
      </c>
      <c r="F228">
        <v>0.99288801105676505</v>
      </c>
      <c r="G228">
        <v>-12.9298291590686</v>
      </c>
      <c r="H228">
        <v>2779.39021515887</v>
      </c>
      <c r="I228">
        <v>-4.6520380940210998E-3</v>
      </c>
      <c r="J228">
        <v>0.99628822401656003</v>
      </c>
      <c r="K228">
        <v>-13.1719364190057</v>
      </c>
      <c r="L228">
        <v>1750.7993134098399</v>
      </c>
      <c r="M228">
        <v>-7.5233845010780603E-3</v>
      </c>
      <c r="N228">
        <v>0.99399726428878199</v>
      </c>
      <c r="O228">
        <v>-13.169535428965499</v>
      </c>
      <c r="P228">
        <v>1476.1165416604399</v>
      </c>
      <c r="Q228">
        <v>-8.9217450365751197E-3</v>
      </c>
      <c r="R228">
        <v>0.99288157181491099</v>
      </c>
      <c r="T228" t="str">
        <f t="shared" si="12"/>
        <v/>
      </c>
      <c r="U228" t="str">
        <f t="shared" si="13"/>
        <v/>
      </c>
      <c r="V228" t="str">
        <f t="shared" si="14"/>
        <v/>
      </c>
      <c r="W228" t="str">
        <f t="shared" si="15"/>
        <v/>
      </c>
    </row>
    <row r="229" spans="1:23" x14ac:dyDescent="0.25">
      <c r="A229">
        <v>228</v>
      </c>
      <c r="B229" t="s">
        <v>296</v>
      </c>
      <c r="C229">
        <v>-13.1674826811622</v>
      </c>
      <c r="D229">
        <v>1477.22277080003</v>
      </c>
      <c r="E229">
        <v>-8.9136743228179494E-3</v>
      </c>
      <c r="F229">
        <v>0.99288801105676505</v>
      </c>
      <c r="G229">
        <v>-12.9298291590686</v>
      </c>
      <c r="H229">
        <v>2779.39021515887</v>
      </c>
      <c r="I229">
        <v>-4.6520380940211102E-3</v>
      </c>
      <c r="J229">
        <v>0.99628822401656003</v>
      </c>
      <c r="K229">
        <v>-13.1719364190057</v>
      </c>
      <c r="L229">
        <v>1750.7993134098499</v>
      </c>
      <c r="M229">
        <v>-7.5233845010780204E-3</v>
      </c>
      <c r="N229">
        <v>0.99399726428878199</v>
      </c>
      <c r="O229">
        <v>-13.169535428965499</v>
      </c>
      <c r="P229">
        <v>1476.1165416604399</v>
      </c>
      <c r="Q229">
        <v>-8.9217450365751197E-3</v>
      </c>
      <c r="R229">
        <v>0.99288157181491099</v>
      </c>
      <c r="T229" t="str">
        <f t="shared" si="12"/>
        <v/>
      </c>
      <c r="U229" t="str">
        <f t="shared" si="13"/>
        <v/>
      </c>
      <c r="V229" t="str">
        <f t="shared" si="14"/>
        <v/>
      </c>
      <c r="W229" t="str">
        <f t="shared" si="15"/>
        <v/>
      </c>
    </row>
    <row r="230" spans="1:23" x14ac:dyDescent="0.25">
      <c r="A230">
        <v>229</v>
      </c>
      <c r="B230" t="s">
        <v>297</v>
      </c>
      <c r="C230">
        <v>-13.1674826811622</v>
      </c>
      <c r="D230">
        <v>1477.22277080003</v>
      </c>
      <c r="E230">
        <v>-8.9136743228179494E-3</v>
      </c>
      <c r="F230">
        <v>0.99288801105676505</v>
      </c>
      <c r="G230">
        <v>-12.9298291590686</v>
      </c>
      <c r="H230">
        <v>2779.39021515887</v>
      </c>
      <c r="I230">
        <v>-4.6520380940210998E-3</v>
      </c>
      <c r="J230">
        <v>0.99628822401656003</v>
      </c>
      <c r="K230">
        <v>-13.1719364190057</v>
      </c>
      <c r="L230">
        <v>1750.7993134098299</v>
      </c>
      <c r="M230">
        <v>-7.5233845010780802E-3</v>
      </c>
      <c r="N230">
        <v>0.99399726428878099</v>
      </c>
      <c r="O230">
        <v>-13.169535428965499</v>
      </c>
      <c r="P230">
        <v>1476.1165416604499</v>
      </c>
      <c r="Q230">
        <v>-8.9217450365751093E-3</v>
      </c>
      <c r="R230">
        <v>0.99288157181491099</v>
      </c>
      <c r="T230" t="str">
        <f t="shared" si="12"/>
        <v/>
      </c>
      <c r="U230" t="str">
        <f t="shared" si="13"/>
        <v/>
      </c>
      <c r="V230" t="str">
        <f t="shared" si="14"/>
        <v/>
      </c>
      <c r="W230" t="str">
        <f t="shared" si="15"/>
        <v/>
      </c>
    </row>
    <row r="231" spans="1:23" x14ac:dyDescent="0.25">
      <c r="A231">
        <v>230</v>
      </c>
      <c r="B231" t="s">
        <v>298</v>
      </c>
      <c r="C231">
        <v>2.5840098473642601</v>
      </c>
      <c r="D231">
        <v>1.0882988922377499</v>
      </c>
      <c r="E231">
        <v>2.3743567744069201</v>
      </c>
      <c r="F231">
        <v>1.7579554950280098E-2</v>
      </c>
      <c r="G231">
        <v>-12.9298291590686</v>
      </c>
      <c r="H231">
        <v>2779.39021515887</v>
      </c>
      <c r="I231">
        <v>-4.6520380940211102E-3</v>
      </c>
      <c r="J231">
        <v>0.99628822401656003</v>
      </c>
      <c r="K231">
        <v>2.9997988465923999</v>
      </c>
      <c r="L231">
        <v>1.1361000062220199</v>
      </c>
      <c r="M231">
        <v>2.6404355515918998</v>
      </c>
      <c r="N231">
        <v>8.2799539243279697E-3</v>
      </c>
      <c r="O231">
        <v>2.58040017358887</v>
      </c>
      <c r="P231">
        <v>1.08791707019149</v>
      </c>
      <c r="Q231">
        <v>2.3718721254504</v>
      </c>
      <c r="R231">
        <v>1.7698214730196699E-2</v>
      </c>
      <c r="T231" t="str">
        <f t="shared" si="12"/>
        <v>*</v>
      </c>
      <c r="U231" t="str">
        <f t="shared" si="13"/>
        <v/>
      </c>
      <c r="V231" t="str">
        <f t="shared" si="14"/>
        <v>**</v>
      </c>
      <c r="W231" t="str">
        <f t="shared" si="15"/>
        <v>*</v>
      </c>
    </row>
    <row r="232" spans="1:23" x14ac:dyDescent="0.25">
      <c r="A232">
        <v>231</v>
      </c>
      <c r="B232" t="s">
        <v>299</v>
      </c>
      <c r="C232">
        <v>2.7708225075319701</v>
      </c>
      <c r="D232">
        <v>1.1048477606560001</v>
      </c>
      <c r="E232">
        <v>2.50787719919603</v>
      </c>
      <c r="F232">
        <v>1.21458869642512E-2</v>
      </c>
      <c r="G232">
        <v>-12.9298291590686</v>
      </c>
      <c r="H232">
        <v>2779.39021515886</v>
      </c>
      <c r="I232">
        <v>-4.6520380940211197E-3</v>
      </c>
      <c r="J232">
        <v>0.99628822401655903</v>
      </c>
      <c r="K232">
        <v>3.27526155941377</v>
      </c>
      <c r="L232">
        <v>1.1775144551102701</v>
      </c>
      <c r="M232">
        <v>2.7815043333009899</v>
      </c>
      <c r="N232">
        <v>5.4107608326371699E-3</v>
      </c>
      <c r="O232">
        <v>2.7668750594052902</v>
      </c>
      <c r="P232">
        <v>1.1044153536968999</v>
      </c>
      <c r="Q232">
        <v>2.5052848551439602</v>
      </c>
      <c r="R232">
        <v>1.22352809752217E-2</v>
      </c>
      <c r="T232" t="str">
        <f t="shared" si="12"/>
        <v>*</v>
      </c>
      <c r="U232" t="str">
        <f t="shared" si="13"/>
        <v/>
      </c>
      <c r="V232" t="str">
        <f t="shared" si="14"/>
        <v>**</v>
      </c>
      <c r="W232" t="str">
        <f t="shared" si="15"/>
        <v>*</v>
      </c>
    </row>
    <row r="233" spans="1:23" x14ac:dyDescent="0.25">
      <c r="A233">
        <v>232</v>
      </c>
      <c r="B233" t="s">
        <v>300</v>
      </c>
      <c r="C233">
        <v>-13.1742750920286</v>
      </c>
      <c r="D233">
        <v>1749.4770121650299</v>
      </c>
      <c r="E233">
        <v>-7.5304076592152399E-3</v>
      </c>
      <c r="F233">
        <v>0.993991660778069</v>
      </c>
      <c r="G233">
        <v>-12.9298291590686</v>
      </c>
      <c r="H233">
        <v>2779.39021515887</v>
      </c>
      <c r="I233">
        <v>-4.6520380940210998E-3</v>
      </c>
      <c r="J233">
        <v>0.99628822401656003</v>
      </c>
      <c r="K233">
        <v>-13.221070289700799</v>
      </c>
      <c r="L233">
        <v>2251.5510233896898</v>
      </c>
      <c r="M233">
        <v>-5.8719834249177198E-3</v>
      </c>
      <c r="N233">
        <v>0.99531486200805797</v>
      </c>
      <c r="O233">
        <v>-13.1741641610357</v>
      </c>
      <c r="P233">
        <v>1748.6183260795301</v>
      </c>
      <c r="Q233">
        <v>-7.5340421431889498E-3</v>
      </c>
      <c r="R233">
        <v>0.99398876096168098</v>
      </c>
      <c r="T233" t="str">
        <f t="shared" si="12"/>
        <v/>
      </c>
      <c r="U233" t="str">
        <f t="shared" si="13"/>
        <v/>
      </c>
      <c r="V233" t="str">
        <f t="shared" si="14"/>
        <v/>
      </c>
      <c r="W233" t="str">
        <f t="shared" si="15"/>
        <v/>
      </c>
    </row>
    <row r="234" spans="1:23" x14ac:dyDescent="0.25">
      <c r="A234">
        <v>233</v>
      </c>
      <c r="B234" t="s">
        <v>301</v>
      </c>
      <c r="C234">
        <v>-13.1742750920286</v>
      </c>
      <c r="D234">
        <v>1749.4770121650399</v>
      </c>
      <c r="E234">
        <v>-7.5304076592152304E-3</v>
      </c>
      <c r="F234">
        <v>0.993991660778069</v>
      </c>
      <c r="G234">
        <v>-12.9298291590686</v>
      </c>
      <c r="H234">
        <v>2779.39021515887</v>
      </c>
      <c r="I234">
        <v>-4.6520380940210998E-3</v>
      </c>
      <c r="J234">
        <v>0.99628822401656003</v>
      </c>
      <c r="K234">
        <v>-13.221070289700799</v>
      </c>
      <c r="L234">
        <v>2251.5510233896898</v>
      </c>
      <c r="M234">
        <v>-5.8719834249177103E-3</v>
      </c>
      <c r="N234">
        <v>0.99531486200805797</v>
      </c>
      <c r="O234">
        <v>-13.174164161035799</v>
      </c>
      <c r="P234">
        <v>1748.6183260795599</v>
      </c>
      <c r="Q234">
        <v>-7.5340421431888396E-3</v>
      </c>
      <c r="R234">
        <v>0.99398876096168098</v>
      </c>
      <c r="T234" t="str">
        <f t="shared" si="12"/>
        <v/>
      </c>
      <c r="U234" t="str">
        <f t="shared" si="13"/>
        <v/>
      </c>
      <c r="V234" t="str">
        <f t="shared" si="14"/>
        <v/>
      </c>
      <c r="W234" t="str">
        <f t="shared" si="15"/>
        <v/>
      </c>
    </row>
    <row r="235" spans="1:23" x14ac:dyDescent="0.25">
      <c r="A235">
        <v>234</v>
      </c>
      <c r="B235" t="s">
        <v>302</v>
      </c>
      <c r="C235">
        <v>-13.1742750920286</v>
      </c>
      <c r="D235">
        <v>1749.4770121650399</v>
      </c>
      <c r="E235">
        <v>-7.5304076592152304E-3</v>
      </c>
      <c r="F235">
        <v>0.993991660778069</v>
      </c>
      <c r="G235">
        <v>-12.9298291590686</v>
      </c>
      <c r="H235">
        <v>2779.39021515887</v>
      </c>
      <c r="I235">
        <v>-4.6520380940210998E-3</v>
      </c>
      <c r="J235">
        <v>0.99628822401656003</v>
      </c>
      <c r="K235">
        <v>-13.221070289700799</v>
      </c>
      <c r="L235">
        <v>2251.5510233896998</v>
      </c>
      <c r="M235">
        <v>-5.8719834249176999E-3</v>
      </c>
      <c r="N235">
        <v>0.99531486200805797</v>
      </c>
      <c r="O235">
        <v>-13.1741641610357</v>
      </c>
      <c r="P235">
        <v>1748.6183260795499</v>
      </c>
      <c r="Q235">
        <v>-7.5340421431888804E-3</v>
      </c>
      <c r="R235">
        <v>0.99398876096168098</v>
      </c>
      <c r="T235" t="str">
        <f t="shared" si="12"/>
        <v/>
      </c>
      <c r="U235" t="str">
        <f t="shared" si="13"/>
        <v/>
      </c>
      <c r="V235" t="str">
        <f t="shared" si="14"/>
        <v/>
      </c>
      <c r="W235" t="str">
        <f t="shared" si="15"/>
        <v/>
      </c>
    </row>
    <row r="236" spans="1:23" x14ac:dyDescent="0.25">
      <c r="A236">
        <v>235</v>
      </c>
      <c r="B236" t="s">
        <v>303</v>
      </c>
      <c r="C236">
        <v>-13.1742750920286</v>
      </c>
      <c r="D236">
        <v>1749.4770121650399</v>
      </c>
      <c r="E236">
        <v>-7.5304076592152096E-3</v>
      </c>
      <c r="F236">
        <v>0.993991660778069</v>
      </c>
      <c r="G236">
        <v>-12.9298291590686</v>
      </c>
      <c r="H236">
        <v>2779.39021515887</v>
      </c>
      <c r="I236">
        <v>-4.6520380940211102E-3</v>
      </c>
      <c r="J236">
        <v>0.99628822401656003</v>
      </c>
      <c r="K236">
        <v>-13.221070289700799</v>
      </c>
      <c r="L236">
        <v>2251.5510233897098</v>
      </c>
      <c r="M236">
        <v>-5.8719834249176704E-3</v>
      </c>
      <c r="N236">
        <v>0.99531486200805797</v>
      </c>
      <c r="O236">
        <v>-13.1741641610357</v>
      </c>
      <c r="P236">
        <v>1748.6183260795499</v>
      </c>
      <c r="Q236">
        <v>-7.53404214318887E-3</v>
      </c>
      <c r="R236">
        <v>0.99398876096168098</v>
      </c>
      <c r="T236" t="str">
        <f t="shared" si="12"/>
        <v/>
      </c>
      <c r="U236" t="str">
        <f t="shared" si="13"/>
        <v/>
      </c>
      <c r="V236" t="str">
        <f t="shared" si="14"/>
        <v/>
      </c>
      <c r="W236" t="str">
        <f t="shared" si="15"/>
        <v/>
      </c>
    </row>
    <row r="237" spans="1:23" x14ac:dyDescent="0.25">
      <c r="A237">
        <v>236</v>
      </c>
      <c r="B237" t="s">
        <v>304</v>
      </c>
      <c r="C237">
        <v>-13.1742750920286</v>
      </c>
      <c r="D237">
        <v>1749.4770121650299</v>
      </c>
      <c r="E237">
        <v>-7.5304076592152399E-3</v>
      </c>
      <c r="F237">
        <v>0.993991660778069</v>
      </c>
      <c r="G237">
        <v>-12.9298291590686</v>
      </c>
      <c r="H237">
        <v>2779.39021515887</v>
      </c>
      <c r="I237">
        <v>-4.6520380940210998E-3</v>
      </c>
      <c r="J237">
        <v>0.99628822401656003</v>
      </c>
      <c r="K237">
        <v>-13.221070289700799</v>
      </c>
      <c r="L237">
        <v>2251.5510233896998</v>
      </c>
      <c r="M237">
        <v>-5.8719834249176799E-3</v>
      </c>
      <c r="N237">
        <v>0.99531486200805797</v>
      </c>
      <c r="O237">
        <v>-13.1741641610357</v>
      </c>
      <c r="P237">
        <v>1748.6183260795499</v>
      </c>
      <c r="Q237">
        <v>-7.53404214318887E-3</v>
      </c>
      <c r="R237">
        <v>0.99398876096168098</v>
      </c>
      <c r="T237" t="str">
        <f t="shared" si="12"/>
        <v/>
      </c>
      <c r="U237" t="str">
        <f t="shared" si="13"/>
        <v/>
      </c>
      <c r="V237" t="str">
        <f t="shared" si="14"/>
        <v/>
      </c>
      <c r="W237" t="str">
        <f t="shared" si="15"/>
        <v/>
      </c>
    </row>
    <row r="238" spans="1:23" x14ac:dyDescent="0.25">
      <c r="A238">
        <v>237</v>
      </c>
      <c r="B238" t="s">
        <v>305</v>
      </c>
      <c r="C238">
        <v>-13.1742750920286</v>
      </c>
      <c r="D238">
        <v>1749.4770121650399</v>
      </c>
      <c r="E238">
        <v>-7.5304076592152304E-3</v>
      </c>
      <c r="F238">
        <v>0.993991660778069</v>
      </c>
      <c r="G238">
        <v>-12.9298291590686</v>
      </c>
      <c r="H238">
        <v>2779.39021515888</v>
      </c>
      <c r="I238">
        <v>-4.6520380940210902E-3</v>
      </c>
      <c r="J238">
        <v>0.99628822401656003</v>
      </c>
      <c r="K238">
        <v>-13.221070289700799</v>
      </c>
      <c r="L238">
        <v>2251.5510233897098</v>
      </c>
      <c r="M238">
        <v>-5.8719834249176704E-3</v>
      </c>
      <c r="N238">
        <v>0.99531486200805797</v>
      </c>
      <c r="O238">
        <v>-13.1741641610357</v>
      </c>
      <c r="P238">
        <v>1748.6183260795499</v>
      </c>
      <c r="Q238">
        <v>-7.53404214318887E-3</v>
      </c>
      <c r="R238">
        <v>0.99398876096168098</v>
      </c>
      <c r="T238" t="str">
        <f t="shared" si="12"/>
        <v/>
      </c>
      <c r="U238" t="str">
        <f t="shared" si="13"/>
        <v/>
      </c>
      <c r="V238" t="str">
        <f t="shared" si="14"/>
        <v/>
      </c>
      <c r="W238" t="str">
        <f t="shared" si="15"/>
        <v/>
      </c>
    </row>
    <row r="239" spans="1:23" x14ac:dyDescent="0.25">
      <c r="A239">
        <v>238</v>
      </c>
      <c r="B239" t="s">
        <v>306</v>
      </c>
      <c r="C239">
        <v>2.98581247704593</v>
      </c>
      <c r="D239">
        <v>1.1293428207246401</v>
      </c>
      <c r="E239">
        <v>2.6438495222647198</v>
      </c>
      <c r="F239">
        <v>8.1969087879133293E-3</v>
      </c>
      <c r="G239">
        <v>-12.9298291590686</v>
      </c>
      <c r="H239">
        <v>2779.39021515888</v>
      </c>
      <c r="I239">
        <v>-4.6520380940210902E-3</v>
      </c>
      <c r="J239">
        <v>0.99628822401656003</v>
      </c>
      <c r="K239">
        <v>3.6537638151572098</v>
      </c>
      <c r="L239">
        <v>1.25684078539241</v>
      </c>
      <c r="M239">
        <v>2.90710156578539</v>
      </c>
      <c r="N239">
        <v>3.6479473322407001E-3</v>
      </c>
      <c r="O239">
        <v>2.9848892408585699</v>
      </c>
      <c r="P239">
        <v>1.1287918817231699</v>
      </c>
      <c r="Q239">
        <v>2.6443220306492199</v>
      </c>
      <c r="R239">
        <v>8.1854738957364802E-3</v>
      </c>
      <c r="T239" t="str">
        <f t="shared" si="12"/>
        <v>**</v>
      </c>
      <c r="U239" t="str">
        <f t="shared" si="13"/>
        <v/>
      </c>
      <c r="V239" t="str">
        <f t="shared" si="14"/>
        <v>**</v>
      </c>
      <c r="W239" t="str">
        <f t="shared" si="15"/>
        <v>**</v>
      </c>
    </row>
    <row r="240" spans="1:23" x14ac:dyDescent="0.25">
      <c r="A240">
        <v>239</v>
      </c>
      <c r="B240" t="s">
        <v>307</v>
      </c>
      <c r="C240">
        <v>-13.151183184580599</v>
      </c>
      <c r="D240">
        <v>1951.9895011961401</v>
      </c>
      <c r="E240">
        <v>-6.7373227041035901E-3</v>
      </c>
      <c r="F240">
        <v>0.994624434900789</v>
      </c>
      <c r="G240">
        <v>-12.9298291590686</v>
      </c>
      <c r="H240">
        <v>2779.39021515887</v>
      </c>
      <c r="I240">
        <v>-4.6520380940210998E-3</v>
      </c>
      <c r="J240">
        <v>0.99628822401656003</v>
      </c>
      <c r="K240">
        <v>-13.368808183214201</v>
      </c>
      <c r="L240">
        <v>2756.4972268709698</v>
      </c>
      <c r="M240">
        <v>-4.8499262226321099E-3</v>
      </c>
      <c r="N240">
        <v>0.996130333916177</v>
      </c>
      <c r="O240">
        <v>-13.1652526321223</v>
      </c>
      <c r="P240">
        <v>1951.3883570414901</v>
      </c>
      <c r="Q240">
        <v>-6.7466081698274302E-3</v>
      </c>
      <c r="R240">
        <v>0.99461702633942495</v>
      </c>
      <c r="T240" t="str">
        <f t="shared" si="12"/>
        <v/>
      </c>
      <c r="U240" t="str">
        <f t="shared" si="13"/>
        <v/>
      </c>
      <c r="V240" t="str">
        <f t="shared" si="14"/>
        <v/>
      </c>
      <c r="W240" t="str">
        <f t="shared" si="15"/>
        <v/>
      </c>
    </row>
    <row r="241" spans="1:23" x14ac:dyDescent="0.25">
      <c r="A241">
        <v>240</v>
      </c>
      <c r="B241" t="s">
        <v>308</v>
      </c>
      <c r="C241">
        <v>-13.151183184580599</v>
      </c>
      <c r="D241">
        <v>1951.98950119612</v>
      </c>
      <c r="E241">
        <v>-6.7373227041036604E-3</v>
      </c>
      <c r="F241">
        <v>0.994624434900789</v>
      </c>
      <c r="G241">
        <v>-12.9298291590686</v>
      </c>
      <c r="H241">
        <v>2779.39021515887</v>
      </c>
      <c r="I241">
        <v>-4.6520380940211102E-3</v>
      </c>
      <c r="J241">
        <v>0.99628822401656003</v>
      </c>
      <c r="K241">
        <v>-13.368808183214201</v>
      </c>
      <c r="L241">
        <v>2756.4972268709798</v>
      </c>
      <c r="M241">
        <v>-4.8499262226320899E-3</v>
      </c>
      <c r="N241">
        <v>0.996130333916177</v>
      </c>
      <c r="O241">
        <v>-13.1652526321223</v>
      </c>
      <c r="P241">
        <v>1951.3883570414901</v>
      </c>
      <c r="Q241">
        <v>-6.7466081698274501E-3</v>
      </c>
      <c r="R241">
        <v>0.99461702633942495</v>
      </c>
      <c r="T241" t="str">
        <f t="shared" si="12"/>
        <v/>
      </c>
      <c r="U241" t="str">
        <f t="shared" si="13"/>
        <v/>
      </c>
      <c r="V241" t="str">
        <f t="shared" si="14"/>
        <v/>
      </c>
      <c r="W241" t="str">
        <f t="shared" si="15"/>
        <v/>
      </c>
    </row>
    <row r="242" spans="1:23" x14ac:dyDescent="0.25">
      <c r="A242">
        <v>241</v>
      </c>
      <c r="B242" t="s">
        <v>309</v>
      </c>
      <c r="C242">
        <v>-13.151183184580599</v>
      </c>
      <c r="D242">
        <v>1951.9895011961601</v>
      </c>
      <c r="E242">
        <v>-6.7373227041035398E-3</v>
      </c>
      <c r="F242">
        <v>0.994624434900789</v>
      </c>
      <c r="G242">
        <v>-12.9298291590686</v>
      </c>
      <c r="H242">
        <v>2779.39021515888</v>
      </c>
      <c r="I242">
        <v>-4.6520380940210902E-3</v>
      </c>
      <c r="J242">
        <v>0.99628822401656003</v>
      </c>
      <c r="K242">
        <v>-13.368808183214201</v>
      </c>
      <c r="L242">
        <v>2756.4972268709798</v>
      </c>
      <c r="M242">
        <v>-4.8499262226320899E-3</v>
      </c>
      <c r="N242">
        <v>0.996130333916177</v>
      </c>
      <c r="O242">
        <v>-13.165252632122201</v>
      </c>
      <c r="P242">
        <v>1951.38835704148</v>
      </c>
      <c r="Q242">
        <v>-6.7466081698274701E-3</v>
      </c>
      <c r="R242">
        <v>0.99461702633942495</v>
      </c>
      <c r="T242" t="str">
        <f t="shared" si="12"/>
        <v/>
      </c>
      <c r="U242" t="str">
        <f t="shared" si="13"/>
        <v/>
      </c>
      <c r="V242" t="str">
        <f t="shared" si="14"/>
        <v/>
      </c>
      <c r="W242" t="str">
        <f t="shared" si="15"/>
        <v/>
      </c>
    </row>
    <row r="243" spans="1:23" x14ac:dyDescent="0.25">
      <c r="A243">
        <v>242</v>
      </c>
      <c r="B243" t="s">
        <v>310</v>
      </c>
      <c r="C243">
        <v>-13.151183184580599</v>
      </c>
      <c r="D243">
        <v>1951.9895011961601</v>
      </c>
      <c r="E243">
        <v>-6.7373227041035398E-3</v>
      </c>
      <c r="F243">
        <v>0.994624434900789</v>
      </c>
      <c r="G243">
        <v>-12.9298291590686</v>
      </c>
      <c r="H243">
        <v>2779.39021515887</v>
      </c>
      <c r="I243">
        <v>-4.6520380940210998E-3</v>
      </c>
      <c r="J243">
        <v>0.99628822401656003</v>
      </c>
      <c r="K243">
        <v>-13.368808183214201</v>
      </c>
      <c r="L243">
        <v>2756.4972268709498</v>
      </c>
      <c r="M243">
        <v>-4.8499262226321298E-3</v>
      </c>
      <c r="N243">
        <v>0.996130333916177</v>
      </c>
      <c r="O243">
        <v>-13.1652526321223</v>
      </c>
      <c r="P243">
        <v>1951.3883570414901</v>
      </c>
      <c r="Q243">
        <v>-6.7466081698274501E-3</v>
      </c>
      <c r="R243">
        <v>0.99461702633942495</v>
      </c>
      <c r="T243" t="str">
        <f t="shared" si="12"/>
        <v/>
      </c>
      <c r="U243" t="str">
        <f t="shared" si="13"/>
        <v/>
      </c>
      <c r="V243" t="str">
        <f t="shared" si="14"/>
        <v/>
      </c>
      <c r="W243" t="str">
        <f t="shared" si="15"/>
        <v/>
      </c>
    </row>
    <row r="244" spans="1:23" x14ac:dyDescent="0.25">
      <c r="A244">
        <v>243</v>
      </c>
      <c r="B244" t="s">
        <v>311</v>
      </c>
      <c r="C244">
        <v>-13.151183184580599</v>
      </c>
      <c r="D244">
        <v>1951.9895011961601</v>
      </c>
      <c r="E244">
        <v>-6.7373227041035598E-3</v>
      </c>
      <c r="F244">
        <v>0.994624434900789</v>
      </c>
      <c r="G244">
        <v>-12.9298291590686</v>
      </c>
      <c r="H244">
        <v>2779.39021515886</v>
      </c>
      <c r="I244">
        <v>-4.6520380940211102E-3</v>
      </c>
      <c r="J244">
        <v>0.99628822401656003</v>
      </c>
      <c r="K244">
        <v>-13.368808183214201</v>
      </c>
      <c r="L244">
        <v>2756.4972268709798</v>
      </c>
      <c r="M244">
        <v>-4.8499262226320899E-3</v>
      </c>
      <c r="N244">
        <v>0.996130333916177</v>
      </c>
      <c r="O244">
        <v>-13.1652526321223</v>
      </c>
      <c r="P244">
        <v>1951.3883570414901</v>
      </c>
      <c r="Q244">
        <v>-6.7466081698274501E-3</v>
      </c>
      <c r="R244">
        <v>0.99461702633942495</v>
      </c>
      <c r="T244" t="str">
        <f t="shared" si="12"/>
        <v/>
      </c>
      <c r="U244" t="str">
        <f t="shared" si="13"/>
        <v/>
      </c>
      <c r="V244" t="str">
        <f t="shared" si="14"/>
        <v/>
      </c>
      <c r="W244" t="str">
        <f t="shared" si="15"/>
        <v/>
      </c>
    </row>
    <row r="245" spans="1:23" x14ac:dyDescent="0.25">
      <c r="A245">
        <v>244</v>
      </c>
      <c r="B245" t="s">
        <v>312</v>
      </c>
      <c r="C245">
        <v>-13.151183184580599</v>
      </c>
      <c r="D245">
        <v>1951.9895011961601</v>
      </c>
      <c r="E245">
        <v>-6.7373227041035502E-3</v>
      </c>
      <c r="F245">
        <v>0.994624434900789</v>
      </c>
      <c r="G245">
        <v>-12.9298291590686</v>
      </c>
      <c r="H245">
        <v>2779.39021515888</v>
      </c>
      <c r="I245">
        <v>-4.6520380940210998E-3</v>
      </c>
      <c r="J245">
        <v>0.99628822401656003</v>
      </c>
      <c r="K245">
        <v>-13.368808183214201</v>
      </c>
      <c r="L245">
        <v>2756.4972268709598</v>
      </c>
      <c r="M245">
        <v>-4.8499262226321203E-3</v>
      </c>
      <c r="N245">
        <v>0.996130333916177</v>
      </c>
      <c r="O245">
        <v>-13.165252632122201</v>
      </c>
      <c r="P245">
        <v>1951.38835704148</v>
      </c>
      <c r="Q245">
        <v>-6.7466081698274796E-3</v>
      </c>
      <c r="R245">
        <v>0.99461702633942495</v>
      </c>
      <c r="T245" t="str">
        <f t="shared" si="12"/>
        <v/>
      </c>
      <c r="U245" t="str">
        <f t="shared" si="13"/>
        <v/>
      </c>
      <c r="V245" t="str">
        <f t="shared" si="14"/>
        <v/>
      </c>
      <c r="W245" t="str">
        <f t="shared" si="15"/>
        <v/>
      </c>
    </row>
    <row r="246" spans="1:23" x14ac:dyDescent="0.25">
      <c r="A246">
        <v>245</v>
      </c>
      <c r="B246" t="s">
        <v>313</v>
      </c>
      <c r="C246">
        <v>-13.151183184580599</v>
      </c>
      <c r="D246">
        <v>1951.9895011961401</v>
      </c>
      <c r="E246">
        <v>-6.7373227041035901E-3</v>
      </c>
      <c r="F246">
        <v>0.994624434900789</v>
      </c>
      <c r="G246">
        <v>-12.9298291590686</v>
      </c>
      <c r="H246">
        <v>2779.39021515888</v>
      </c>
      <c r="I246">
        <v>-4.6520380940210902E-3</v>
      </c>
      <c r="J246">
        <v>0.99628822401656003</v>
      </c>
      <c r="K246">
        <v>-13.368808183214201</v>
      </c>
      <c r="L246">
        <v>2756.4972268709698</v>
      </c>
      <c r="M246">
        <v>-4.8499262226321003E-3</v>
      </c>
      <c r="N246">
        <v>0.996130333916177</v>
      </c>
      <c r="O246">
        <v>-13.165252632122201</v>
      </c>
      <c r="P246">
        <v>1951.38835704148</v>
      </c>
      <c r="Q246">
        <v>-6.7466081698274701E-3</v>
      </c>
      <c r="R246">
        <v>0.99461702633942495</v>
      </c>
      <c r="T246" t="str">
        <f t="shared" si="12"/>
        <v/>
      </c>
      <c r="U246" t="str">
        <f t="shared" si="13"/>
        <v/>
      </c>
      <c r="V246" t="str">
        <f t="shared" si="14"/>
        <v/>
      </c>
      <c r="W246" t="str">
        <f t="shared" si="15"/>
        <v/>
      </c>
    </row>
    <row r="247" spans="1:23" x14ac:dyDescent="0.25">
      <c r="A247">
        <v>246</v>
      </c>
      <c r="B247" t="s">
        <v>314</v>
      </c>
      <c r="C247">
        <v>-13.151183184580599</v>
      </c>
      <c r="D247">
        <v>1951.9895011961701</v>
      </c>
      <c r="E247">
        <v>-6.7373227041035103E-3</v>
      </c>
      <c r="F247">
        <v>0.994624434900789</v>
      </c>
      <c r="G247">
        <v>-12.9298291590686</v>
      </c>
      <c r="H247">
        <v>2779.39021515888</v>
      </c>
      <c r="I247">
        <v>-4.6520380940210902E-3</v>
      </c>
      <c r="J247">
        <v>0.99628822401656003</v>
      </c>
      <c r="K247">
        <v>-13.368808183214201</v>
      </c>
      <c r="L247">
        <v>2756.4972268709798</v>
      </c>
      <c r="M247">
        <v>-4.8499262226320899E-3</v>
      </c>
      <c r="N247">
        <v>0.996130333916177</v>
      </c>
      <c r="O247">
        <v>-13.1652526321223</v>
      </c>
      <c r="P247">
        <v>1951.3883570414901</v>
      </c>
      <c r="Q247">
        <v>-6.7466081698274397E-3</v>
      </c>
      <c r="R247">
        <v>0.99461702633942495</v>
      </c>
      <c r="T247" t="str">
        <f t="shared" si="12"/>
        <v/>
      </c>
      <c r="U247" t="str">
        <f t="shared" si="13"/>
        <v/>
      </c>
      <c r="V247" t="str">
        <f t="shared" si="14"/>
        <v/>
      </c>
      <c r="W247" t="str">
        <f t="shared" si="15"/>
        <v/>
      </c>
    </row>
    <row r="248" spans="1:23" x14ac:dyDescent="0.25">
      <c r="A248">
        <v>247</v>
      </c>
      <c r="B248" t="s">
        <v>315</v>
      </c>
      <c r="C248">
        <v>-13.151183184580599</v>
      </c>
      <c r="D248">
        <v>1951.9895011961601</v>
      </c>
      <c r="E248">
        <v>-6.7373227041035303E-3</v>
      </c>
      <c r="F248">
        <v>0.994624434900789</v>
      </c>
      <c r="G248">
        <v>-12.9298291590686</v>
      </c>
      <c r="H248">
        <v>2779.39021515888</v>
      </c>
      <c r="I248">
        <v>-4.6520380940210902E-3</v>
      </c>
      <c r="J248">
        <v>0.99628822401656003</v>
      </c>
      <c r="K248">
        <v>-13.368808183214201</v>
      </c>
      <c r="L248">
        <v>2756.4972268709698</v>
      </c>
      <c r="M248">
        <v>-4.8499262226321003E-3</v>
      </c>
      <c r="N248">
        <v>0.996130333916177</v>
      </c>
      <c r="O248">
        <v>-13.1652526321223</v>
      </c>
      <c r="P248">
        <v>1951.3883570414901</v>
      </c>
      <c r="Q248">
        <v>-6.7466081698274397E-3</v>
      </c>
      <c r="R248">
        <v>0.99461702633942495</v>
      </c>
      <c r="T248" t="str">
        <f t="shared" si="12"/>
        <v/>
      </c>
      <c r="U248" t="str">
        <f t="shared" si="13"/>
        <v/>
      </c>
      <c r="V248" t="str">
        <f t="shared" si="14"/>
        <v/>
      </c>
      <c r="W248" t="str">
        <f t="shared" si="15"/>
        <v/>
      </c>
    </row>
    <row r="249" spans="1:23" x14ac:dyDescent="0.25">
      <c r="A249">
        <v>248</v>
      </c>
      <c r="B249" t="s">
        <v>316</v>
      </c>
      <c r="C249">
        <v>3.2937320266284398</v>
      </c>
      <c r="D249">
        <v>1.1672373096378901</v>
      </c>
      <c r="E249">
        <v>2.8218186648353898</v>
      </c>
      <c r="F249">
        <v>4.7752169646559303E-3</v>
      </c>
      <c r="G249">
        <v>4.6273915153463898</v>
      </c>
      <c r="H249">
        <v>1.4360023442833301</v>
      </c>
      <c r="I249">
        <v>3.22241222917765</v>
      </c>
      <c r="J249">
        <v>1.2711610474437399E-3</v>
      </c>
      <c r="K249">
        <v>-13.368808183214201</v>
      </c>
      <c r="L249">
        <v>2756.4972268709798</v>
      </c>
      <c r="M249">
        <v>-4.8499262226321003E-3</v>
      </c>
      <c r="N249">
        <v>0.996130333916177</v>
      </c>
      <c r="O249">
        <v>3.2792953539340099</v>
      </c>
      <c r="P249">
        <v>1.1672064401659701</v>
      </c>
      <c r="Q249">
        <v>2.8095247259496898</v>
      </c>
      <c r="R249">
        <v>4.9614707859911697E-3</v>
      </c>
      <c r="T249" t="str">
        <f t="shared" si="12"/>
        <v>**</v>
      </c>
      <c r="U249" t="str">
        <f t="shared" si="13"/>
        <v>**</v>
      </c>
      <c r="V249" t="str">
        <f t="shared" si="14"/>
        <v/>
      </c>
      <c r="W249" t="str">
        <f t="shared" si="15"/>
        <v>**</v>
      </c>
    </row>
    <row r="250" spans="1:23" x14ac:dyDescent="0.25">
      <c r="A250">
        <v>249</v>
      </c>
      <c r="B250" t="s">
        <v>317</v>
      </c>
      <c r="C250">
        <v>-13.1628731498192</v>
      </c>
      <c r="D250">
        <v>2263.91223414762</v>
      </c>
      <c r="E250">
        <v>-5.8142153000798899E-3</v>
      </c>
      <c r="F250">
        <v>0.99536095351613496</v>
      </c>
      <c r="G250">
        <v>-12.8480623815513</v>
      </c>
      <c r="H250">
        <v>3956.1803389853799</v>
      </c>
      <c r="I250">
        <v>-3.2475926981747299E-3</v>
      </c>
      <c r="J250">
        <v>0.99740880048118696</v>
      </c>
      <c r="K250">
        <v>-13.368808183214201</v>
      </c>
      <c r="L250">
        <v>2756.4972268709698</v>
      </c>
      <c r="M250">
        <v>-4.8499262226321099E-3</v>
      </c>
      <c r="N250">
        <v>0.996130333916177</v>
      </c>
      <c r="O250">
        <v>-13.180284950091099</v>
      </c>
      <c r="P250">
        <v>2263.7796537833501</v>
      </c>
      <c r="Q250">
        <v>-5.8222472880978104E-3</v>
      </c>
      <c r="R250">
        <v>0.99535454502537402</v>
      </c>
      <c r="T250" t="str">
        <f t="shared" si="12"/>
        <v/>
      </c>
      <c r="U250" t="str">
        <f t="shared" si="13"/>
        <v/>
      </c>
      <c r="V250" t="str">
        <f t="shared" si="14"/>
        <v/>
      </c>
      <c r="W250" t="str">
        <f t="shared" si="15"/>
        <v/>
      </c>
    </row>
    <row r="251" spans="1:23" x14ac:dyDescent="0.25">
      <c r="A251">
        <v>250</v>
      </c>
      <c r="B251" t="s">
        <v>318</v>
      </c>
      <c r="C251">
        <v>-13.1628731498192</v>
      </c>
      <c r="D251">
        <v>2263.91223414761</v>
      </c>
      <c r="E251">
        <v>-5.8142153000799099E-3</v>
      </c>
      <c r="F251">
        <v>0.99536095351613496</v>
      </c>
      <c r="G251">
        <v>-12.848062381551401</v>
      </c>
      <c r="H251">
        <v>3956.1803389854299</v>
      </c>
      <c r="I251">
        <v>-3.24759269817469E-3</v>
      </c>
      <c r="J251">
        <v>0.99740880048118696</v>
      </c>
      <c r="K251">
        <v>-13.368808183214201</v>
      </c>
      <c r="L251">
        <v>2756.4972268709698</v>
      </c>
      <c r="M251">
        <v>-4.8499262226321099E-3</v>
      </c>
      <c r="N251">
        <v>0.996130333916177</v>
      </c>
      <c r="O251">
        <v>-13.180284950091099</v>
      </c>
      <c r="P251">
        <v>2263.7796537833401</v>
      </c>
      <c r="Q251">
        <v>-5.8222472880978399E-3</v>
      </c>
      <c r="R251">
        <v>0.99535454502537402</v>
      </c>
      <c r="T251" t="str">
        <f t="shared" si="12"/>
        <v/>
      </c>
      <c r="U251" t="str">
        <f t="shared" si="13"/>
        <v/>
      </c>
      <c r="V251" t="str">
        <f t="shared" si="14"/>
        <v/>
      </c>
      <c r="W251" t="str">
        <f t="shared" si="15"/>
        <v/>
      </c>
    </row>
    <row r="252" spans="1:23" x14ac:dyDescent="0.25">
      <c r="A252">
        <v>251</v>
      </c>
      <c r="B252" t="s">
        <v>319</v>
      </c>
      <c r="C252">
        <v>-13.1628731498192</v>
      </c>
      <c r="D252">
        <v>2263.91223414762</v>
      </c>
      <c r="E252">
        <v>-5.8142153000799003E-3</v>
      </c>
      <c r="F252">
        <v>0.99536095351613496</v>
      </c>
      <c r="G252">
        <v>-12.8480623815513</v>
      </c>
      <c r="H252">
        <v>3956.1803389853799</v>
      </c>
      <c r="I252">
        <v>-3.2475926981747299E-3</v>
      </c>
      <c r="J252">
        <v>0.99740880048118696</v>
      </c>
      <c r="K252">
        <v>-13.368808183214201</v>
      </c>
      <c r="L252">
        <v>2756.4972268709698</v>
      </c>
      <c r="M252">
        <v>-4.8499262226321099E-3</v>
      </c>
      <c r="N252">
        <v>0.996130333916177</v>
      </c>
      <c r="O252">
        <v>-13.180284950091099</v>
      </c>
      <c r="P252">
        <v>2263.7796537833301</v>
      </c>
      <c r="Q252">
        <v>-5.8222472880978702E-3</v>
      </c>
      <c r="R252">
        <v>0.99535454502537402</v>
      </c>
      <c r="T252" t="str">
        <f t="shared" si="12"/>
        <v/>
      </c>
      <c r="U252" t="str">
        <f t="shared" si="13"/>
        <v/>
      </c>
      <c r="V252" t="str">
        <f t="shared" si="14"/>
        <v/>
      </c>
      <c r="W252" t="str">
        <f t="shared" si="15"/>
        <v/>
      </c>
    </row>
    <row r="253" spans="1:23" x14ac:dyDescent="0.25">
      <c r="A253">
        <v>252</v>
      </c>
      <c r="B253" t="s">
        <v>320</v>
      </c>
      <c r="C253">
        <v>-13.1628731498192</v>
      </c>
      <c r="D253">
        <v>2263.91223414762</v>
      </c>
      <c r="E253">
        <v>-5.8142153000798899E-3</v>
      </c>
      <c r="F253">
        <v>0.99536095351613496</v>
      </c>
      <c r="G253">
        <v>-12.848062381551401</v>
      </c>
      <c r="H253">
        <v>3956.1803389854299</v>
      </c>
      <c r="I253">
        <v>-3.24759269817469E-3</v>
      </c>
      <c r="J253">
        <v>0.99740880048118696</v>
      </c>
      <c r="K253">
        <v>-13.368808183214201</v>
      </c>
      <c r="L253">
        <v>2756.4972268709798</v>
      </c>
      <c r="M253">
        <v>-4.8499262226320899E-3</v>
      </c>
      <c r="N253">
        <v>0.996130333916177</v>
      </c>
      <c r="O253">
        <v>-13.180284950091099</v>
      </c>
      <c r="P253">
        <v>2263.7796537833501</v>
      </c>
      <c r="Q253">
        <v>-5.8222472880978303E-3</v>
      </c>
      <c r="R253">
        <v>0.99535454502537402</v>
      </c>
      <c r="T253" t="str">
        <f t="shared" si="12"/>
        <v/>
      </c>
      <c r="U253" t="str">
        <f t="shared" si="13"/>
        <v/>
      </c>
      <c r="V253" t="str">
        <f t="shared" si="14"/>
        <v/>
      </c>
      <c r="W253" t="str">
        <f t="shared" si="15"/>
        <v/>
      </c>
    </row>
    <row r="254" spans="1:23" x14ac:dyDescent="0.25">
      <c r="A254">
        <v>253</v>
      </c>
      <c r="B254" t="s">
        <v>321</v>
      </c>
      <c r="C254">
        <v>-13.1628731498192</v>
      </c>
      <c r="D254">
        <v>2263.91223414762</v>
      </c>
      <c r="E254">
        <v>-5.8142153000799003E-3</v>
      </c>
      <c r="F254">
        <v>0.99536095351613496</v>
      </c>
      <c r="G254">
        <v>-12.8480623815513</v>
      </c>
      <c r="H254">
        <v>3956.1803389853799</v>
      </c>
      <c r="I254">
        <v>-3.2475926981747299E-3</v>
      </c>
      <c r="J254">
        <v>0.99740880048118696</v>
      </c>
      <c r="K254">
        <v>-13.368808183214201</v>
      </c>
      <c r="L254">
        <v>2756.4972268709698</v>
      </c>
      <c r="M254">
        <v>-4.8499262226321099E-3</v>
      </c>
      <c r="N254">
        <v>0.996130333916177</v>
      </c>
      <c r="O254">
        <v>-13.180284950091099</v>
      </c>
      <c r="P254">
        <v>2263.7796537833601</v>
      </c>
      <c r="Q254">
        <v>-5.8222472880978104E-3</v>
      </c>
      <c r="R254">
        <v>0.99535454502537402</v>
      </c>
      <c r="T254" t="str">
        <f t="shared" si="12"/>
        <v/>
      </c>
      <c r="U254" t="str">
        <f t="shared" si="13"/>
        <v/>
      </c>
      <c r="V254" t="str">
        <f t="shared" si="14"/>
        <v/>
      </c>
      <c r="W254" t="str">
        <f t="shared" si="15"/>
        <v/>
      </c>
    </row>
    <row r="255" spans="1:23" x14ac:dyDescent="0.25">
      <c r="A255">
        <v>254</v>
      </c>
      <c r="B255" t="s">
        <v>322</v>
      </c>
      <c r="C255">
        <v>-13.1628731498192</v>
      </c>
      <c r="D255">
        <v>2263.91223414762</v>
      </c>
      <c r="E255">
        <v>-5.8142153000798899E-3</v>
      </c>
      <c r="F255">
        <v>0.99536095351613496</v>
      </c>
      <c r="G255">
        <v>-12.848062381551401</v>
      </c>
      <c r="H255">
        <v>3956.1803389854299</v>
      </c>
      <c r="I255">
        <v>-3.24759269817469E-3</v>
      </c>
      <c r="J255">
        <v>0.99740880048118696</v>
      </c>
      <c r="K255">
        <v>-13.368808183214201</v>
      </c>
      <c r="L255">
        <v>2756.4972268709698</v>
      </c>
      <c r="M255">
        <v>-4.8499262226321099E-3</v>
      </c>
      <c r="N255">
        <v>0.996130333916177</v>
      </c>
      <c r="O255">
        <v>-13.180284950091099</v>
      </c>
      <c r="P255">
        <v>2263.7796537833401</v>
      </c>
      <c r="Q255">
        <v>-5.8222472880978503E-3</v>
      </c>
      <c r="R255">
        <v>0.99535454502537402</v>
      </c>
      <c r="T255" t="str">
        <f t="shared" si="12"/>
        <v/>
      </c>
      <c r="U255" t="str">
        <f t="shared" si="13"/>
        <v/>
      </c>
      <c r="V255" t="str">
        <f t="shared" si="14"/>
        <v/>
      </c>
      <c r="W255" t="str">
        <f t="shared" si="15"/>
        <v/>
      </c>
    </row>
    <row r="256" spans="1:23" x14ac:dyDescent="0.25">
      <c r="A256">
        <v>255</v>
      </c>
      <c r="B256" t="s">
        <v>323</v>
      </c>
      <c r="C256">
        <v>-13.1628731498192</v>
      </c>
      <c r="D256">
        <v>2263.91223414762</v>
      </c>
      <c r="E256">
        <v>-5.8142153000798899E-3</v>
      </c>
      <c r="F256">
        <v>0.99536095351613496</v>
      </c>
      <c r="G256">
        <v>-12.8480623815513</v>
      </c>
      <c r="H256">
        <v>3956.1803389853999</v>
      </c>
      <c r="I256">
        <v>-3.24759269817471E-3</v>
      </c>
      <c r="J256">
        <v>0.99740880048118696</v>
      </c>
      <c r="K256">
        <v>-13.368808183214201</v>
      </c>
      <c r="L256">
        <v>2756.4972268709798</v>
      </c>
      <c r="M256">
        <v>-4.8499262226320899E-3</v>
      </c>
      <c r="N256">
        <v>0.996130333916177</v>
      </c>
      <c r="O256">
        <v>-13.180284950091099</v>
      </c>
      <c r="P256">
        <v>2263.7796537833301</v>
      </c>
      <c r="Q256">
        <v>-5.8222472880978598E-3</v>
      </c>
      <c r="R256">
        <v>0.99535454502537402</v>
      </c>
      <c r="T256" t="str">
        <f t="shared" si="12"/>
        <v/>
      </c>
      <c r="U256" t="str">
        <f t="shared" si="13"/>
        <v/>
      </c>
      <c r="V256" t="str">
        <f t="shared" si="14"/>
        <v/>
      </c>
      <c r="W256" t="str">
        <f t="shared" si="15"/>
        <v/>
      </c>
    </row>
    <row r="257" spans="1:23" x14ac:dyDescent="0.25">
      <c r="A257">
        <v>256</v>
      </c>
      <c r="B257" t="s">
        <v>324</v>
      </c>
      <c r="C257">
        <v>-13.1628731498192</v>
      </c>
      <c r="D257">
        <v>2263.91223414762</v>
      </c>
      <c r="E257">
        <v>-5.8142153000799003E-3</v>
      </c>
      <c r="F257">
        <v>0.99536095351613496</v>
      </c>
      <c r="G257">
        <v>-12.8480623815513</v>
      </c>
      <c r="H257">
        <v>3956.1803389853799</v>
      </c>
      <c r="I257">
        <v>-3.2475926981747299E-3</v>
      </c>
      <c r="J257">
        <v>0.99740880048118696</v>
      </c>
      <c r="K257">
        <v>-13.368808183214201</v>
      </c>
      <c r="L257">
        <v>2756.4972268709798</v>
      </c>
      <c r="M257">
        <v>-4.8499262226320899E-3</v>
      </c>
      <c r="N257">
        <v>0.996130333916177</v>
      </c>
      <c r="O257">
        <v>-13.180284950091099</v>
      </c>
      <c r="P257">
        <v>2263.7796537833401</v>
      </c>
      <c r="Q257">
        <v>-5.8222472880978503E-3</v>
      </c>
      <c r="R257">
        <v>0.99535454502537402</v>
      </c>
      <c r="T257" t="str">
        <f t="shared" si="12"/>
        <v/>
      </c>
      <c r="U257" t="str">
        <f t="shared" si="13"/>
        <v/>
      </c>
      <c r="V257" t="str">
        <f t="shared" si="14"/>
        <v/>
      </c>
      <c r="W257" t="str">
        <f t="shared" si="15"/>
        <v/>
      </c>
    </row>
    <row r="258" spans="1:23" x14ac:dyDescent="0.25">
      <c r="A258">
        <v>257</v>
      </c>
      <c r="B258" t="s">
        <v>325</v>
      </c>
      <c r="C258">
        <v>-13.1628731498192</v>
      </c>
      <c r="D258">
        <v>2263.91223414762</v>
      </c>
      <c r="E258">
        <v>-5.8142153000798899E-3</v>
      </c>
      <c r="F258">
        <v>0.99536095351613496</v>
      </c>
      <c r="G258">
        <v>-12.8480623815513</v>
      </c>
      <c r="H258">
        <v>3956.1803389854099</v>
      </c>
      <c r="I258">
        <v>-3.24759269817471E-3</v>
      </c>
      <c r="J258">
        <v>0.99740880048118696</v>
      </c>
      <c r="K258">
        <v>-13.368808183214201</v>
      </c>
      <c r="L258">
        <v>2756.4972268709698</v>
      </c>
      <c r="M258">
        <v>-4.8499262226321003E-3</v>
      </c>
      <c r="N258">
        <v>0.996130333916177</v>
      </c>
      <c r="O258">
        <v>-13.180284950091099</v>
      </c>
      <c r="P258">
        <v>2263.7796537833301</v>
      </c>
      <c r="Q258">
        <v>-5.8222472880978702E-3</v>
      </c>
      <c r="R258">
        <v>0.99535454502537402</v>
      </c>
      <c r="T258" t="str">
        <f t="shared" si="12"/>
        <v/>
      </c>
      <c r="U258" t="str">
        <f t="shared" si="13"/>
        <v/>
      </c>
      <c r="V258" t="str">
        <f t="shared" si="14"/>
        <v/>
      </c>
      <c r="W258" t="str">
        <f t="shared" si="15"/>
        <v/>
      </c>
    </row>
    <row r="259" spans="1:23" x14ac:dyDescent="0.25">
      <c r="A259">
        <v>258</v>
      </c>
      <c r="B259" t="s">
        <v>326</v>
      </c>
      <c r="C259">
        <v>-13.1628731498192</v>
      </c>
      <c r="D259">
        <v>2263.91223414762</v>
      </c>
      <c r="E259">
        <v>-5.8142153000799003E-3</v>
      </c>
      <c r="F259">
        <v>0.99536095351613496</v>
      </c>
      <c r="G259">
        <v>-12.8480623815513</v>
      </c>
      <c r="H259">
        <v>3956.1803389853999</v>
      </c>
      <c r="I259">
        <v>-3.24759269817471E-3</v>
      </c>
      <c r="J259">
        <v>0.99740880048118696</v>
      </c>
      <c r="K259">
        <v>-13.368808183214201</v>
      </c>
      <c r="L259">
        <v>2756.4972268709798</v>
      </c>
      <c r="M259">
        <v>-4.8499262226320899E-3</v>
      </c>
      <c r="N259">
        <v>0.996130333916177</v>
      </c>
      <c r="O259">
        <v>-13.180284950091099</v>
      </c>
      <c r="P259">
        <v>2263.7796537833401</v>
      </c>
      <c r="Q259">
        <v>-5.8222472880978503E-3</v>
      </c>
      <c r="R259">
        <v>0.99535454502537402</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327</v>
      </c>
      <c r="C260">
        <v>-13.1628731498192</v>
      </c>
      <c r="D260">
        <v>2263.91223414762</v>
      </c>
      <c r="E260">
        <v>-5.8142153000799003E-3</v>
      </c>
      <c r="F260">
        <v>0.99536095351613496</v>
      </c>
      <c r="G260">
        <v>-12.8480623815513</v>
      </c>
      <c r="H260">
        <v>3956.1803389854099</v>
      </c>
      <c r="I260">
        <v>-3.24759269817471E-3</v>
      </c>
      <c r="J260">
        <v>0.99740880048118696</v>
      </c>
      <c r="K260">
        <v>-13.368808183214201</v>
      </c>
      <c r="L260">
        <v>2756.4972268709898</v>
      </c>
      <c r="M260">
        <v>-4.8499262226320899E-3</v>
      </c>
      <c r="N260">
        <v>0.996130333916177</v>
      </c>
      <c r="O260">
        <v>-13.180284950091099</v>
      </c>
      <c r="P260">
        <v>2263.7796537833401</v>
      </c>
      <c r="Q260">
        <v>-5.8222472880978399E-3</v>
      </c>
      <c r="R260">
        <v>0.99535454502537402</v>
      </c>
      <c r="T260" t="str">
        <f t="shared" si="16"/>
        <v/>
      </c>
      <c r="U260" t="str">
        <f t="shared" si="17"/>
        <v/>
      </c>
      <c r="V260" t="str">
        <f t="shared" si="18"/>
        <v/>
      </c>
      <c r="W260" t="str">
        <f t="shared" si="19"/>
        <v/>
      </c>
    </row>
    <row r="261" spans="1:23" x14ac:dyDescent="0.25">
      <c r="A261">
        <v>260</v>
      </c>
      <c r="B261" t="s">
        <v>328</v>
      </c>
      <c r="C261">
        <v>-13.1628731498192</v>
      </c>
      <c r="D261">
        <v>2263.91223414762</v>
      </c>
      <c r="E261">
        <v>-5.8142153000799003E-3</v>
      </c>
      <c r="F261">
        <v>0.99536095351613496</v>
      </c>
      <c r="G261">
        <v>-12.8480623815513</v>
      </c>
      <c r="H261">
        <v>3956.1803389853899</v>
      </c>
      <c r="I261">
        <v>-3.24759269817472E-3</v>
      </c>
      <c r="J261">
        <v>0.99740880048118696</v>
      </c>
      <c r="K261">
        <v>-13.368808183214201</v>
      </c>
      <c r="L261">
        <v>2756.4972268709798</v>
      </c>
      <c r="M261">
        <v>-4.8499262226321003E-3</v>
      </c>
      <c r="N261">
        <v>0.996130333916177</v>
      </c>
      <c r="O261">
        <v>-13.180284950091099</v>
      </c>
      <c r="P261">
        <v>2263.7796537833401</v>
      </c>
      <c r="Q261">
        <v>-5.8222472880978399E-3</v>
      </c>
      <c r="R261">
        <v>0.99535454502537402</v>
      </c>
      <c r="T261" t="str">
        <f t="shared" si="16"/>
        <v/>
      </c>
      <c r="U261" t="str">
        <f t="shared" si="17"/>
        <v/>
      </c>
      <c r="V261" t="str">
        <f t="shared" si="18"/>
        <v/>
      </c>
      <c r="W261" t="str">
        <f t="shared" si="19"/>
        <v/>
      </c>
    </row>
    <row r="262" spans="1:23" x14ac:dyDescent="0.25">
      <c r="A262">
        <v>261</v>
      </c>
      <c r="B262" t="s">
        <v>329</v>
      </c>
      <c r="C262">
        <v>-13.1628731498192</v>
      </c>
      <c r="D262">
        <v>2263.91223414762</v>
      </c>
      <c r="E262">
        <v>-5.8142153000799003E-3</v>
      </c>
      <c r="F262">
        <v>0.99536095351613496</v>
      </c>
      <c r="G262">
        <v>-12.8480623815513</v>
      </c>
      <c r="H262">
        <v>3956.1803389853999</v>
      </c>
      <c r="I262">
        <v>-3.24759269817471E-3</v>
      </c>
      <c r="J262">
        <v>0.99740880048118696</v>
      </c>
      <c r="K262">
        <v>-13.368808183214201</v>
      </c>
      <c r="L262">
        <v>2756.4972268709798</v>
      </c>
      <c r="M262">
        <v>-4.8499262226320899E-3</v>
      </c>
      <c r="N262">
        <v>0.996130333916177</v>
      </c>
      <c r="O262">
        <v>-13.180284950091099</v>
      </c>
      <c r="P262">
        <v>2263.7796537833401</v>
      </c>
      <c r="Q262">
        <v>-5.8222472880978399E-3</v>
      </c>
      <c r="R262">
        <v>0.99535454502537402</v>
      </c>
      <c r="T262" t="str">
        <f t="shared" si="16"/>
        <v/>
      </c>
      <c r="U262" t="str">
        <f t="shared" si="17"/>
        <v/>
      </c>
      <c r="V262" t="str">
        <f t="shared" si="18"/>
        <v/>
      </c>
      <c r="W262" t="str">
        <f t="shared" si="19"/>
        <v/>
      </c>
    </row>
    <row r="263" spans="1:23" x14ac:dyDescent="0.25">
      <c r="A263">
        <v>262</v>
      </c>
      <c r="B263" t="s">
        <v>330</v>
      </c>
      <c r="C263">
        <v>-13.1628731498192</v>
      </c>
      <c r="D263">
        <v>2263.91223414762</v>
      </c>
      <c r="E263">
        <v>-5.8142153000799003E-3</v>
      </c>
      <c r="F263">
        <v>0.99536095351613496</v>
      </c>
      <c r="G263">
        <v>-12.848062381551401</v>
      </c>
      <c r="H263">
        <v>3956.1803389853999</v>
      </c>
      <c r="I263">
        <v>-3.24759269817471E-3</v>
      </c>
      <c r="J263">
        <v>0.99740880048118696</v>
      </c>
      <c r="K263">
        <v>-13.368808183214201</v>
      </c>
      <c r="L263">
        <v>2756.4972268709898</v>
      </c>
      <c r="M263">
        <v>-4.8499262226320899E-3</v>
      </c>
      <c r="N263">
        <v>0.996130333916177</v>
      </c>
      <c r="O263">
        <v>-13.180284950091099</v>
      </c>
      <c r="P263">
        <v>2263.7796537833401</v>
      </c>
      <c r="Q263">
        <v>-5.8222472880978399E-3</v>
      </c>
      <c r="R263">
        <v>0.99535454502537402</v>
      </c>
      <c r="T263" t="str">
        <f t="shared" si="16"/>
        <v/>
      </c>
      <c r="U263" t="str">
        <f t="shared" si="17"/>
        <v/>
      </c>
      <c r="V263" t="str">
        <f t="shared" si="18"/>
        <v/>
      </c>
      <c r="W263" t="str">
        <f t="shared" si="19"/>
        <v/>
      </c>
    </row>
    <row r="264" spans="1:23" x14ac:dyDescent="0.25">
      <c r="A264">
        <v>263</v>
      </c>
      <c r="B264" t="s">
        <v>331</v>
      </c>
      <c r="C264">
        <v>-13.1628731498192</v>
      </c>
      <c r="D264">
        <v>2263.91223414762</v>
      </c>
      <c r="E264">
        <v>-5.8142153000799003E-3</v>
      </c>
      <c r="F264">
        <v>0.99536095351613496</v>
      </c>
      <c r="G264">
        <v>-12.848062381551401</v>
      </c>
      <c r="H264">
        <v>3956.1803389854199</v>
      </c>
      <c r="I264">
        <v>-3.2475926981747E-3</v>
      </c>
      <c r="J264">
        <v>0.99740880048118696</v>
      </c>
      <c r="K264">
        <v>-13.368808183214201</v>
      </c>
      <c r="L264">
        <v>2756.4972268709598</v>
      </c>
      <c r="M264">
        <v>-4.8499262226321203E-3</v>
      </c>
      <c r="N264">
        <v>0.996130333916177</v>
      </c>
      <c r="O264">
        <v>-13.180284950091099</v>
      </c>
      <c r="P264">
        <v>2263.7796537833401</v>
      </c>
      <c r="Q264">
        <v>-5.8222472880978503E-3</v>
      </c>
      <c r="R264">
        <v>0.99535454502537402</v>
      </c>
      <c r="T264" t="str">
        <f t="shared" si="16"/>
        <v/>
      </c>
      <c r="U264" t="str">
        <f t="shared" si="17"/>
        <v/>
      </c>
      <c r="V264" t="str">
        <f t="shared" si="18"/>
        <v/>
      </c>
      <c r="W264" t="str">
        <f t="shared" si="19"/>
        <v/>
      </c>
    </row>
    <row r="265" spans="1:23" x14ac:dyDescent="0.25">
      <c r="A265">
        <v>264</v>
      </c>
      <c r="B265" t="s">
        <v>332</v>
      </c>
      <c r="C265">
        <v>-13.1628731498192</v>
      </c>
      <c r="D265">
        <v>2263.91223414762</v>
      </c>
      <c r="E265">
        <v>-5.8142153000799099E-3</v>
      </c>
      <c r="F265">
        <v>0.99536095351613496</v>
      </c>
      <c r="G265">
        <v>-12.848062381551401</v>
      </c>
      <c r="H265">
        <v>3956.1803389854399</v>
      </c>
      <c r="I265">
        <v>-3.24759269817469E-3</v>
      </c>
      <c r="J265">
        <v>0.99740880048118696</v>
      </c>
      <c r="K265">
        <v>-13.368808183214201</v>
      </c>
      <c r="L265">
        <v>2756.4972268709298</v>
      </c>
      <c r="M265">
        <v>-4.8499262226321602E-3</v>
      </c>
      <c r="N265">
        <v>0.996130333916177</v>
      </c>
      <c r="O265">
        <v>-13.180284950091099</v>
      </c>
      <c r="P265">
        <v>2263.7796537833601</v>
      </c>
      <c r="Q265">
        <v>-5.8222472880978104E-3</v>
      </c>
      <c r="R265">
        <v>0.99535454502537402</v>
      </c>
      <c r="T265" t="str">
        <f t="shared" si="16"/>
        <v/>
      </c>
      <c r="U265" t="str">
        <f t="shared" si="17"/>
        <v/>
      </c>
      <c r="V265" t="str">
        <f t="shared" si="18"/>
        <v/>
      </c>
      <c r="W265" t="str">
        <f t="shared" si="19"/>
        <v/>
      </c>
    </row>
    <row r="266" spans="1:23" x14ac:dyDescent="0.25">
      <c r="A266">
        <v>265</v>
      </c>
      <c r="B266" t="s">
        <v>333</v>
      </c>
      <c r="C266">
        <v>-13.1628731498192</v>
      </c>
      <c r="D266">
        <v>2263.91223414762</v>
      </c>
      <c r="E266">
        <v>-5.8142153000799099E-3</v>
      </c>
      <c r="F266">
        <v>0.99536095351613496</v>
      </c>
      <c r="G266">
        <v>-12.8480623815513</v>
      </c>
      <c r="H266">
        <v>3956.1803389853999</v>
      </c>
      <c r="I266">
        <v>-3.24759269817471E-3</v>
      </c>
      <c r="J266">
        <v>0.99740880048118696</v>
      </c>
      <c r="K266">
        <v>-13.368808183214201</v>
      </c>
      <c r="L266">
        <v>2756.4972268709898</v>
      </c>
      <c r="M266">
        <v>-4.8499262226320899E-3</v>
      </c>
      <c r="N266">
        <v>0.996130333916177</v>
      </c>
      <c r="O266">
        <v>-13.180284950091099</v>
      </c>
      <c r="P266">
        <v>2263.7796537833301</v>
      </c>
      <c r="Q266">
        <v>-5.8222472880978598E-3</v>
      </c>
      <c r="R266">
        <v>0.99535454502537402</v>
      </c>
      <c r="T266" t="str">
        <f t="shared" si="16"/>
        <v/>
      </c>
      <c r="U266" t="str">
        <f t="shared" si="17"/>
        <v/>
      </c>
      <c r="V266" t="str">
        <f t="shared" si="18"/>
        <v/>
      </c>
      <c r="W266" t="str">
        <f t="shared" si="19"/>
        <v/>
      </c>
    </row>
    <row r="267" spans="1:23" x14ac:dyDescent="0.25">
      <c r="A267">
        <v>266</v>
      </c>
      <c r="B267" t="s">
        <v>334</v>
      </c>
      <c r="C267">
        <v>-13.1628731498192</v>
      </c>
      <c r="D267">
        <v>2263.91223414762</v>
      </c>
      <c r="E267">
        <v>-5.8142153000799003E-3</v>
      </c>
      <c r="F267">
        <v>0.99536095351613496</v>
      </c>
      <c r="G267">
        <v>-12.8480623815513</v>
      </c>
      <c r="H267">
        <v>3956.1803389854099</v>
      </c>
      <c r="I267">
        <v>-3.24759269817471E-3</v>
      </c>
      <c r="J267">
        <v>0.99740880048118696</v>
      </c>
      <c r="K267">
        <v>-13.368808183214201</v>
      </c>
      <c r="L267">
        <v>2756.4972268709398</v>
      </c>
      <c r="M267">
        <v>-4.8499262226321602E-3</v>
      </c>
      <c r="N267">
        <v>0.996130333916177</v>
      </c>
      <c r="O267">
        <v>-13.180284950091099</v>
      </c>
      <c r="P267">
        <v>2263.7796537833601</v>
      </c>
      <c r="Q267">
        <v>-5.8222472880978104E-3</v>
      </c>
      <c r="R267">
        <v>0.99535454502537402</v>
      </c>
      <c r="T267" t="str">
        <f t="shared" si="16"/>
        <v/>
      </c>
      <c r="U267" t="str">
        <f t="shared" si="17"/>
        <v/>
      </c>
      <c r="V267" t="str">
        <f t="shared" si="18"/>
        <v/>
      </c>
      <c r="W267" t="str">
        <f t="shared" si="19"/>
        <v/>
      </c>
    </row>
    <row r="268" spans="1:23" x14ac:dyDescent="0.25">
      <c r="A268">
        <v>267</v>
      </c>
      <c r="B268" t="s">
        <v>335</v>
      </c>
      <c r="C268">
        <v>-13.1628731498192</v>
      </c>
      <c r="D268">
        <v>2263.91223414763</v>
      </c>
      <c r="E268">
        <v>-5.81421530007987E-3</v>
      </c>
      <c r="F268">
        <v>0.99536095351613496</v>
      </c>
      <c r="G268">
        <v>-12.8480623815513</v>
      </c>
      <c r="H268">
        <v>3956.1803389854099</v>
      </c>
      <c r="I268">
        <v>-3.24759269817471E-3</v>
      </c>
      <c r="J268">
        <v>0.99740880048118696</v>
      </c>
      <c r="K268">
        <v>-13.368808183214201</v>
      </c>
      <c r="L268">
        <v>2756.4972268709598</v>
      </c>
      <c r="M268">
        <v>-4.8499262226321203E-3</v>
      </c>
      <c r="N268">
        <v>0.996130333916177</v>
      </c>
      <c r="O268">
        <v>-13.180284950091099</v>
      </c>
      <c r="P268">
        <v>2263.7796537833301</v>
      </c>
      <c r="Q268">
        <v>-5.8222472880978702E-3</v>
      </c>
      <c r="R268">
        <v>0.99535454502537402</v>
      </c>
      <c r="T268" t="str">
        <f t="shared" si="16"/>
        <v/>
      </c>
      <c r="U268" t="str">
        <f t="shared" si="17"/>
        <v/>
      </c>
      <c r="V268" t="str">
        <f t="shared" si="18"/>
        <v/>
      </c>
      <c r="W268" t="str">
        <f t="shared" si="19"/>
        <v/>
      </c>
    </row>
    <row r="269" spans="1:23" x14ac:dyDescent="0.25">
      <c r="A269">
        <v>268</v>
      </c>
      <c r="B269" t="s">
        <v>336</v>
      </c>
      <c r="C269">
        <v>-13.1628731498192</v>
      </c>
      <c r="D269">
        <v>2263.91223414762</v>
      </c>
      <c r="E269">
        <v>-5.8142153000798899E-3</v>
      </c>
      <c r="F269">
        <v>0.99536095351613496</v>
      </c>
      <c r="G269">
        <v>-12.8480623815513</v>
      </c>
      <c r="H269">
        <v>3956.1803389853799</v>
      </c>
      <c r="I269">
        <v>-3.24759269817472E-3</v>
      </c>
      <c r="J269">
        <v>0.99740880048118696</v>
      </c>
      <c r="K269">
        <v>-13.368808183214201</v>
      </c>
      <c r="L269">
        <v>2756.4972268709798</v>
      </c>
      <c r="M269">
        <v>-4.8499262226321003E-3</v>
      </c>
      <c r="N269">
        <v>0.996130333916177</v>
      </c>
      <c r="O269">
        <v>-13.180284950091099</v>
      </c>
      <c r="P269">
        <v>2263.7796537833401</v>
      </c>
      <c r="Q269">
        <v>-5.8222472880978399E-3</v>
      </c>
      <c r="R269">
        <v>0.99535454502537402</v>
      </c>
      <c r="T269" t="str">
        <f t="shared" si="16"/>
        <v/>
      </c>
      <c r="U269" t="str">
        <f t="shared" si="17"/>
        <v/>
      </c>
      <c r="V269" t="str">
        <f t="shared" si="18"/>
        <v/>
      </c>
      <c r="W269" t="str">
        <f t="shared" si="19"/>
        <v/>
      </c>
    </row>
    <row r="270" spans="1:23" x14ac:dyDescent="0.25">
      <c r="A270">
        <v>269</v>
      </c>
      <c r="B270" t="s">
        <v>337</v>
      </c>
      <c r="C270">
        <v>-13.1628731498192</v>
      </c>
      <c r="D270">
        <v>2263.91223414763</v>
      </c>
      <c r="E270">
        <v>-5.81421530007987E-3</v>
      </c>
      <c r="F270">
        <v>0.99536095351613496</v>
      </c>
      <c r="G270">
        <v>-12.8480623815513</v>
      </c>
      <c r="H270">
        <v>3956.1803389853999</v>
      </c>
      <c r="I270">
        <v>-3.24759269817471E-3</v>
      </c>
      <c r="J270">
        <v>0.99740880048118696</v>
      </c>
      <c r="K270">
        <v>-13.368808183214201</v>
      </c>
      <c r="L270">
        <v>2756.4972268709698</v>
      </c>
      <c r="M270">
        <v>-4.8499262226321003E-3</v>
      </c>
      <c r="N270">
        <v>0.996130333916177</v>
      </c>
      <c r="O270">
        <v>-13.180284950091099</v>
      </c>
      <c r="P270">
        <v>2263.7796537833401</v>
      </c>
      <c r="Q270">
        <v>-5.8222472880978503E-3</v>
      </c>
      <c r="R270">
        <v>0.99535454502537402</v>
      </c>
      <c r="T270" t="str">
        <f t="shared" si="16"/>
        <v/>
      </c>
      <c r="U270" t="str">
        <f t="shared" si="17"/>
        <v/>
      </c>
      <c r="V270" t="str">
        <f t="shared" si="18"/>
        <v/>
      </c>
      <c r="W270" t="str">
        <f t="shared" si="19"/>
        <v/>
      </c>
    </row>
    <row r="271" spans="1:23" x14ac:dyDescent="0.25">
      <c r="A271">
        <v>270</v>
      </c>
      <c r="B271" t="s">
        <v>338</v>
      </c>
      <c r="C271">
        <v>-13.1628731498192</v>
      </c>
      <c r="D271">
        <v>2263.91223414763</v>
      </c>
      <c r="E271">
        <v>-5.81421530007987E-3</v>
      </c>
      <c r="F271">
        <v>0.99536095351613496</v>
      </c>
      <c r="G271">
        <v>-12.848062381551401</v>
      </c>
      <c r="H271">
        <v>3956.1803389854299</v>
      </c>
      <c r="I271">
        <v>-3.24759269817469E-3</v>
      </c>
      <c r="J271">
        <v>0.99740880048118696</v>
      </c>
      <c r="K271">
        <v>-13.368808183214201</v>
      </c>
      <c r="L271">
        <v>2756.4972268709898</v>
      </c>
      <c r="M271">
        <v>-4.8499262226320804E-3</v>
      </c>
      <c r="N271">
        <v>0.996130333916177</v>
      </c>
      <c r="O271">
        <v>-13.180284950091099</v>
      </c>
      <c r="P271">
        <v>2263.7796537833301</v>
      </c>
      <c r="Q271">
        <v>-5.8222472880978598E-3</v>
      </c>
      <c r="R271">
        <v>0.99535454502537402</v>
      </c>
      <c r="T271" t="str">
        <f t="shared" si="16"/>
        <v/>
      </c>
      <c r="U271" t="str">
        <f t="shared" si="17"/>
        <v/>
      </c>
      <c r="V271" t="str">
        <f t="shared" si="18"/>
        <v/>
      </c>
      <c r="W271" t="str">
        <f t="shared" si="19"/>
        <v/>
      </c>
    </row>
    <row r="272" spans="1:23" x14ac:dyDescent="0.25">
      <c r="A272">
        <v>271</v>
      </c>
      <c r="B272" t="s">
        <v>339</v>
      </c>
      <c r="C272">
        <v>-13.1628731498192</v>
      </c>
      <c r="D272">
        <v>2263.91223414763</v>
      </c>
      <c r="E272">
        <v>-5.8142153000798804E-3</v>
      </c>
      <c r="F272">
        <v>0.99536095351613496</v>
      </c>
      <c r="G272">
        <v>-12.8480623815513</v>
      </c>
      <c r="H272">
        <v>3956.1803389853999</v>
      </c>
      <c r="I272">
        <v>-3.24759269817471E-3</v>
      </c>
      <c r="J272">
        <v>0.99740880048118696</v>
      </c>
      <c r="K272">
        <v>-13.368808183214201</v>
      </c>
      <c r="L272">
        <v>2756.4972268709798</v>
      </c>
      <c r="M272">
        <v>-4.8499262226321003E-3</v>
      </c>
      <c r="N272">
        <v>0.996130333916177</v>
      </c>
      <c r="O272">
        <v>-13.180284950091099</v>
      </c>
      <c r="P272">
        <v>2263.7796537833401</v>
      </c>
      <c r="Q272">
        <v>-5.8222472880978503E-3</v>
      </c>
      <c r="R272">
        <v>0.99535454502537402</v>
      </c>
      <c r="T272" t="str">
        <f t="shared" si="16"/>
        <v/>
      </c>
      <c r="U272" t="str">
        <f t="shared" si="17"/>
        <v/>
      </c>
      <c r="V272" t="str">
        <f t="shared" si="18"/>
        <v/>
      </c>
      <c r="W272" t="str">
        <f t="shared" si="19"/>
        <v/>
      </c>
    </row>
    <row r="273" spans="1:23" x14ac:dyDescent="0.25">
      <c r="A273">
        <v>272</v>
      </c>
      <c r="B273" t="s">
        <v>340</v>
      </c>
      <c r="C273">
        <v>-13.1628731498192</v>
      </c>
      <c r="D273">
        <v>2263.91223414762</v>
      </c>
      <c r="E273">
        <v>-5.8142153000799003E-3</v>
      </c>
      <c r="F273">
        <v>0.99536095351613496</v>
      </c>
      <c r="G273">
        <v>-12.8480623815513</v>
      </c>
      <c r="H273">
        <v>3956.1803389853999</v>
      </c>
      <c r="I273">
        <v>-3.24759269817471E-3</v>
      </c>
      <c r="J273">
        <v>0.99740880048118696</v>
      </c>
      <c r="K273">
        <v>-13.368808183214201</v>
      </c>
      <c r="L273">
        <v>2756.4972268709698</v>
      </c>
      <c r="M273">
        <v>-4.8499262226321003E-3</v>
      </c>
      <c r="N273">
        <v>0.996130333916177</v>
      </c>
      <c r="O273">
        <v>-13.180284950091099</v>
      </c>
      <c r="P273">
        <v>2263.7796537833401</v>
      </c>
      <c r="Q273">
        <v>-5.8222472880978303E-3</v>
      </c>
      <c r="R273">
        <v>0.99535454502537402</v>
      </c>
      <c r="T273" t="str">
        <f t="shared" si="16"/>
        <v/>
      </c>
      <c r="U273" t="str">
        <f t="shared" si="17"/>
        <v/>
      </c>
      <c r="V273" t="str">
        <f t="shared" si="18"/>
        <v/>
      </c>
      <c r="W273" t="str">
        <f t="shared" si="19"/>
        <v/>
      </c>
    </row>
    <row r="274" spans="1:23" x14ac:dyDescent="0.25">
      <c r="A274">
        <v>273</v>
      </c>
      <c r="B274" t="s">
        <v>341</v>
      </c>
      <c r="C274">
        <v>-13.1628731498192</v>
      </c>
      <c r="D274">
        <v>2263.91223414762</v>
      </c>
      <c r="E274">
        <v>-5.8142153000798899E-3</v>
      </c>
      <c r="F274">
        <v>0.99536095351613496</v>
      </c>
      <c r="G274">
        <v>-12.8480623815513</v>
      </c>
      <c r="H274">
        <v>3956.1803389854099</v>
      </c>
      <c r="I274">
        <v>-3.2475926981747E-3</v>
      </c>
      <c r="J274">
        <v>0.99740880048118696</v>
      </c>
      <c r="K274">
        <v>-13.368808183214201</v>
      </c>
      <c r="L274">
        <v>2756.4972268709598</v>
      </c>
      <c r="M274">
        <v>-4.8499262226321298E-3</v>
      </c>
      <c r="N274">
        <v>0.996130333916177</v>
      </c>
      <c r="O274">
        <v>-13.180284950091099</v>
      </c>
      <c r="P274">
        <v>2263.7796537833401</v>
      </c>
      <c r="Q274">
        <v>-5.8222472880978399E-3</v>
      </c>
      <c r="R274">
        <v>0.99535454502537402</v>
      </c>
      <c r="T274" t="str">
        <f t="shared" si="16"/>
        <v/>
      </c>
      <c r="U274" t="str">
        <f t="shared" si="17"/>
        <v/>
      </c>
      <c r="V274" t="str">
        <f t="shared" si="18"/>
        <v/>
      </c>
      <c r="W274" t="str">
        <f t="shared" si="19"/>
        <v/>
      </c>
    </row>
    <row r="275" spans="1:23" x14ac:dyDescent="0.25">
      <c r="A275">
        <v>274</v>
      </c>
      <c r="B275" t="s">
        <v>342</v>
      </c>
      <c r="C275">
        <v>-13.1628731498192</v>
      </c>
      <c r="D275">
        <v>2263.91223414761</v>
      </c>
      <c r="E275">
        <v>-5.8142153000799099E-3</v>
      </c>
      <c r="F275">
        <v>0.99536095351613496</v>
      </c>
      <c r="G275">
        <v>-12.8480623815513</v>
      </c>
      <c r="H275">
        <v>3956.1803389853999</v>
      </c>
      <c r="I275">
        <v>-3.24759269817471E-3</v>
      </c>
      <c r="J275">
        <v>0.99740880048118696</v>
      </c>
      <c r="K275">
        <v>-13.368808183214201</v>
      </c>
      <c r="L275">
        <v>2756.4972268709598</v>
      </c>
      <c r="M275">
        <v>-4.8499262226321203E-3</v>
      </c>
      <c r="N275">
        <v>0.996130333916177</v>
      </c>
      <c r="O275">
        <v>-13.180284950091099</v>
      </c>
      <c r="P275">
        <v>2263.7796537833401</v>
      </c>
      <c r="Q275">
        <v>-5.8222472880978399E-3</v>
      </c>
      <c r="R275">
        <v>0.99535454502537402</v>
      </c>
      <c r="T275" t="str">
        <f t="shared" si="16"/>
        <v/>
      </c>
      <c r="U275" t="str">
        <f t="shared" si="17"/>
        <v/>
      </c>
      <c r="V275" t="str">
        <f t="shared" si="18"/>
        <v/>
      </c>
      <c r="W275" t="str">
        <f t="shared" si="19"/>
        <v/>
      </c>
    </row>
    <row r="276" spans="1:23" x14ac:dyDescent="0.25">
      <c r="A276">
        <v>275</v>
      </c>
      <c r="B276" t="s">
        <v>343</v>
      </c>
      <c r="C276">
        <v>-13.1628731498192</v>
      </c>
      <c r="D276">
        <v>2263.91223414762</v>
      </c>
      <c r="E276">
        <v>-5.8142153000799003E-3</v>
      </c>
      <c r="F276">
        <v>0.99536095351613496</v>
      </c>
      <c r="G276">
        <v>-12.848062381551401</v>
      </c>
      <c r="H276">
        <v>3956.1803389854299</v>
      </c>
      <c r="I276">
        <v>-3.24759269817469E-3</v>
      </c>
      <c r="J276">
        <v>0.99740880048118696</v>
      </c>
      <c r="K276">
        <v>-13.368808183214201</v>
      </c>
      <c r="L276">
        <v>2756.4972268709798</v>
      </c>
      <c r="M276">
        <v>-4.8499262226321003E-3</v>
      </c>
      <c r="N276">
        <v>0.996130333916177</v>
      </c>
      <c r="O276">
        <v>-13.180284950091099</v>
      </c>
      <c r="P276">
        <v>2263.7796537833501</v>
      </c>
      <c r="Q276">
        <v>-5.8222472880978199E-3</v>
      </c>
      <c r="R276">
        <v>0.99535454502537402</v>
      </c>
      <c r="T276" t="str">
        <f t="shared" si="16"/>
        <v/>
      </c>
      <c r="U276" t="str">
        <f t="shared" si="17"/>
        <v/>
      </c>
      <c r="V276" t="str">
        <f t="shared" si="18"/>
        <v/>
      </c>
      <c r="W276" t="str">
        <f t="shared" si="19"/>
        <v/>
      </c>
    </row>
    <row r="277" spans="1:23" x14ac:dyDescent="0.25">
      <c r="A277">
        <v>276</v>
      </c>
      <c r="B277" t="s">
        <v>344</v>
      </c>
      <c r="C277">
        <v>-13.1628731498192</v>
      </c>
      <c r="D277">
        <v>2263.91223414762</v>
      </c>
      <c r="E277">
        <v>-5.8142153000799003E-3</v>
      </c>
      <c r="F277">
        <v>0.99536095351613496</v>
      </c>
      <c r="G277">
        <v>-12.8480623815513</v>
      </c>
      <c r="H277">
        <v>3956.1803389853899</v>
      </c>
      <c r="I277">
        <v>-3.24759269817472E-3</v>
      </c>
      <c r="J277">
        <v>0.99740880048118696</v>
      </c>
      <c r="K277">
        <v>-13.368808183214201</v>
      </c>
      <c r="L277">
        <v>2756.4972268709898</v>
      </c>
      <c r="M277">
        <v>-4.8499262226320804E-3</v>
      </c>
      <c r="N277">
        <v>0.996130333916177</v>
      </c>
      <c r="O277">
        <v>-13.180284950091099</v>
      </c>
      <c r="P277">
        <v>2263.7796537833301</v>
      </c>
      <c r="Q277">
        <v>-5.8222472880978598E-3</v>
      </c>
      <c r="R277">
        <v>0.99535454502537402</v>
      </c>
      <c r="T277" t="str">
        <f t="shared" si="16"/>
        <v/>
      </c>
      <c r="U277" t="str">
        <f t="shared" si="17"/>
        <v/>
      </c>
      <c r="V277" t="str">
        <f t="shared" si="18"/>
        <v/>
      </c>
      <c r="W277" t="str">
        <f t="shared" si="19"/>
        <v/>
      </c>
    </row>
    <row r="278" spans="1:23" x14ac:dyDescent="0.25">
      <c r="A278">
        <v>277</v>
      </c>
      <c r="B278" t="s">
        <v>345</v>
      </c>
      <c r="C278">
        <v>-13.1628731498192</v>
      </c>
      <c r="D278">
        <v>2263.91223414762</v>
      </c>
      <c r="E278">
        <v>-5.8142153000798899E-3</v>
      </c>
      <c r="F278">
        <v>0.99536095351613496</v>
      </c>
      <c r="G278">
        <v>-12.8480623815513</v>
      </c>
      <c r="H278">
        <v>3956.1803389853999</v>
      </c>
      <c r="I278">
        <v>-3.24759269817471E-3</v>
      </c>
      <c r="J278">
        <v>0.99740880048118696</v>
      </c>
      <c r="K278">
        <v>-13.368808183214201</v>
      </c>
      <c r="L278">
        <v>2756.4972268709598</v>
      </c>
      <c r="M278">
        <v>-4.8499262226321203E-3</v>
      </c>
      <c r="N278">
        <v>0.996130333916177</v>
      </c>
      <c r="O278">
        <v>-13.180284950091099</v>
      </c>
      <c r="P278">
        <v>2263.7796537833501</v>
      </c>
      <c r="Q278">
        <v>-5.8222472880978303E-3</v>
      </c>
      <c r="R278">
        <v>0.99535454502537402</v>
      </c>
      <c r="T278" t="str">
        <f t="shared" si="16"/>
        <v/>
      </c>
      <c r="U278" t="str">
        <f t="shared" si="17"/>
        <v/>
      </c>
      <c r="V278" t="str">
        <f t="shared" si="18"/>
        <v/>
      </c>
      <c r="W278" t="str">
        <f t="shared" si="19"/>
        <v/>
      </c>
    </row>
    <row r="279" spans="1:23" x14ac:dyDescent="0.25">
      <c r="A279">
        <v>278</v>
      </c>
      <c r="B279" t="s">
        <v>346</v>
      </c>
      <c r="C279">
        <v>-13.1628731498192</v>
      </c>
      <c r="D279">
        <v>2263.91223414762</v>
      </c>
      <c r="E279">
        <v>-5.8142153000799003E-3</v>
      </c>
      <c r="F279">
        <v>0.99536095351613496</v>
      </c>
      <c r="G279">
        <v>-12.8480623815513</v>
      </c>
      <c r="H279">
        <v>3956.1803389853999</v>
      </c>
      <c r="I279">
        <v>-3.24759269817471E-3</v>
      </c>
      <c r="J279">
        <v>0.99740880048118696</v>
      </c>
      <c r="K279">
        <v>-13.368808183214201</v>
      </c>
      <c r="L279">
        <v>2756.4972268709898</v>
      </c>
      <c r="M279">
        <v>-4.8499262226320899E-3</v>
      </c>
      <c r="N279">
        <v>0.996130333916177</v>
      </c>
      <c r="O279">
        <v>-13.180284950091099</v>
      </c>
      <c r="P279">
        <v>2263.7796537833301</v>
      </c>
      <c r="Q279">
        <v>-5.8222472880978598E-3</v>
      </c>
      <c r="R279">
        <v>0.99535454502537402</v>
      </c>
      <c r="T279" t="str">
        <f t="shared" si="16"/>
        <v/>
      </c>
      <c r="U279" t="str">
        <f t="shared" si="17"/>
        <v/>
      </c>
      <c r="V279" t="str">
        <f t="shared" si="18"/>
        <v/>
      </c>
      <c r="W279" t="str">
        <f t="shared" si="19"/>
        <v/>
      </c>
    </row>
    <row r="280" spans="1:23" x14ac:dyDescent="0.25">
      <c r="A280">
        <v>279</v>
      </c>
      <c r="B280" t="s">
        <v>347</v>
      </c>
      <c r="C280">
        <v>-13.1628731498192</v>
      </c>
      <c r="D280">
        <v>2263.91223414763</v>
      </c>
      <c r="E280">
        <v>-5.81421530007987E-3</v>
      </c>
      <c r="F280">
        <v>0.99536095351613496</v>
      </c>
      <c r="G280">
        <v>-12.8480623815513</v>
      </c>
      <c r="H280">
        <v>3956.1803389853999</v>
      </c>
      <c r="I280">
        <v>-3.24759269817471E-3</v>
      </c>
      <c r="J280">
        <v>0.99740880048118696</v>
      </c>
      <c r="K280">
        <v>-13.368808183214201</v>
      </c>
      <c r="L280">
        <v>2756.4972268709598</v>
      </c>
      <c r="M280">
        <v>-4.8499262226321298E-3</v>
      </c>
      <c r="N280">
        <v>0.996130333916177</v>
      </c>
      <c r="O280">
        <v>-13.180284950091099</v>
      </c>
      <c r="P280">
        <v>2263.7796537833301</v>
      </c>
      <c r="Q280">
        <v>-5.8222472880978598E-3</v>
      </c>
      <c r="R280">
        <v>0.99535454502537402</v>
      </c>
      <c r="T280" t="str">
        <f t="shared" si="16"/>
        <v/>
      </c>
      <c r="U280" t="str">
        <f t="shared" si="17"/>
        <v/>
      </c>
      <c r="V280" t="str">
        <f t="shared" si="18"/>
        <v/>
      </c>
      <c r="W280" t="str">
        <f t="shared" si="19"/>
        <v/>
      </c>
    </row>
    <row r="281" spans="1:23" x14ac:dyDescent="0.25">
      <c r="A281">
        <v>280</v>
      </c>
      <c r="B281" t="s">
        <v>348</v>
      </c>
      <c r="C281">
        <v>-13.1628731498192</v>
      </c>
      <c r="D281">
        <v>2263.91223414762</v>
      </c>
      <c r="E281">
        <v>-5.8142153000799099E-3</v>
      </c>
      <c r="F281">
        <v>0.99536095351613496</v>
      </c>
      <c r="G281">
        <v>-12.8480623815513</v>
      </c>
      <c r="H281">
        <v>3956.1803389853999</v>
      </c>
      <c r="I281">
        <v>-3.24759269817471E-3</v>
      </c>
      <c r="J281">
        <v>0.99740880048118696</v>
      </c>
      <c r="K281">
        <v>-13.368808183214201</v>
      </c>
      <c r="L281">
        <v>2756.4972268709798</v>
      </c>
      <c r="M281">
        <v>-4.8499262226321003E-3</v>
      </c>
      <c r="N281">
        <v>0.996130333916177</v>
      </c>
      <c r="O281">
        <v>-13.180284950091099</v>
      </c>
      <c r="P281">
        <v>2263.7796537833601</v>
      </c>
      <c r="Q281">
        <v>-5.8222472880978104E-3</v>
      </c>
      <c r="R281">
        <v>0.99535454502537402</v>
      </c>
      <c r="T281" t="str">
        <f t="shared" si="16"/>
        <v/>
      </c>
      <c r="U281" t="str">
        <f t="shared" si="17"/>
        <v/>
      </c>
      <c r="V281" t="str">
        <f t="shared" si="18"/>
        <v/>
      </c>
      <c r="W281" t="str">
        <f t="shared" si="19"/>
        <v/>
      </c>
    </row>
    <row r="282" spans="1:23" x14ac:dyDescent="0.25">
      <c r="A282">
        <v>281</v>
      </c>
      <c r="B282" t="s">
        <v>349</v>
      </c>
      <c r="C282">
        <v>-13.1628731498192</v>
      </c>
      <c r="D282">
        <v>2263.91223414762</v>
      </c>
      <c r="E282">
        <v>-5.8142153000799003E-3</v>
      </c>
      <c r="F282">
        <v>0.99536095351613496</v>
      </c>
      <c r="G282">
        <v>-12.8480623815513</v>
      </c>
      <c r="H282">
        <v>3956.1803389854099</v>
      </c>
      <c r="I282">
        <v>-3.2475926981747E-3</v>
      </c>
      <c r="J282">
        <v>0.99740880048118696</v>
      </c>
      <c r="K282">
        <v>-13.368808183214201</v>
      </c>
      <c r="L282">
        <v>2756.4972268709798</v>
      </c>
      <c r="M282">
        <v>-4.8499262226321003E-3</v>
      </c>
      <c r="N282">
        <v>0.996130333916177</v>
      </c>
      <c r="O282">
        <v>-13.180284950091099</v>
      </c>
      <c r="P282">
        <v>2263.7796537833401</v>
      </c>
      <c r="Q282">
        <v>-5.8222472880978503E-3</v>
      </c>
      <c r="R282">
        <v>0.99535454502537402</v>
      </c>
      <c r="T282" t="str">
        <f t="shared" si="16"/>
        <v/>
      </c>
      <c r="U282" t="str">
        <f t="shared" si="17"/>
        <v/>
      </c>
      <c r="V282" t="str">
        <f t="shared" si="18"/>
        <v/>
      </c>
      <c r="W282" t="str">
        <f t="shared" si="19"/>
        <v/>
      </c>
    </row>
    <row r="283" spans="1:23" x14ac:dyDescent="0.25">
      <c r="A283">
        <v>282</v>
      </c>
      <c r="B283" t="s">
        <v>350</v>
      </c>
      <c r="C283">
        <v>-13.1628731498192</v>
      </c>
      <c r="D283">
        <v>2263.91223414762</v>
      </c>
      <c r="E283">
        <v>-5.8142153000799003E-3</v>
      </c>
      <c r="F283">
        <v>0.99536095351613496</v>
      </c>
      <c r="G283">
        <v>-12.8480623815513</v>
      </c>
      <c r="H283">
        <v>3956.1803389854099</v>
      </c>
      <c r="I283">
        <v>-3.2475926981747E-3</v>
      </c>
      <c r="J283">
        <v>0.99740880048118696</v>
      </c>
      <c r="K283">
        <v>-13.368808183214201</v>
      </c>
      <c r="L283">
        <v>2756.4972268709898</v>
      </c>
      <c r="M283">
        <v>-4.8499262226320804E-3</v>
      </c>
      <c r="N283">
        <v>0.996130333916177</v>
      </c>
      <c r="O283">
        <v>-13.180284950091099</v>
      </c>
      <c r="P283">
        <v>2263.7796537833301</v>
      </c>
      <c r="Q283">
        <v>-5.8222472880978598E-3</v>
      </c>
      <c r="R283">
        <v>0.99535454502537402</v>
      </c>
      <c r="T283" t="str">
        <f t="shared" si="16"/>
        <v/>
      </c>
      <c r="U283" t="str">
        <f t="shared" si="17"/>
        <v/>
      </c>
      <c r="V283" t="str">
        <f t="shared" si="18"/>
        <v/>
      </c>
      <c r="W283" t="str">
        <f t="shared" si="19"/>
        <v/>
      </c>
    </row>
    <row r="284" spans="1:23" x14ac:dyDescent="0.25">
      <c r="A284">
        <v>283</v>
      </c>
      <c r="B284" t="s">
        <v>351</v>
      </c>
      <c r="C284">
        <v>-13.1628731498192</v>
      </c>
      <c r="D284">
        <v>2263.91223414763</v>
      </c>
      <c r="E284">
        <v>-5.8142153000798804E-3</v>
      </c>
      <c r="F284">
        <v>0.99536095351613496</v>
      </c>
      <c r="G284">
        <v>-12.8480623815513</v>
      </c>
      <c r="H284">
        <v>3956.1803389853999</v>
      </c>
      <c r="I284">
        <v>-3.24759269817471E-3</v>
      </c>
      <c r="J284">
        <v>0.99740880048118696</v>
      </c>
      <c r="K284">
        <v>-13.368808183214201</v>
      </c>
      <c r="L284">
        <v>2756.4972268709598</v>
      </c>
      <c r="M284">
        <v>-4.8499262226321298E-3</v>
      </c>
      <c r="N284">
        <v>0.996130333916177</v>
      </c>
      <c r="O284">
        <v>-13.180284950091099</v>
      </c>
      <c r="P284">
        <v>2263.7796537833301</v>
      </c>
      <c r="Q284">
        <v>-5.8222472880978598E-3</v>
      </c>
      <c r="R284">
        <v>0.99535454502537402</v>
      </c>
      <c r="T284" t="str">
        <f t="shared" si="16"/>
        <v/>
      </c>
      <c r="U284" t="str">
        <f t="shared" si="17"/>
        <v/>
      </c>
      <c r="V284" t="str">
        <f t="shared" si="18"/>
        <v/>
      </c>
      <c r="W284" t="str">
        <f t="shared" si="19"/>
        <v/>
      </c>
    </row>
    <row r="285" spans="1:23" x14ac:dyDescent="0.25">
      <c r="A285">
        <v>284</v>
      </c>
      <c r="B285" t="s">
        <v>352</v>
      </c>
      <c r="C285">
        <v>-13.1628731498192</v>
      </c>
      <c r="D285">
        <v>2263.91223414762</v>
      </c>
      <c r="E285">
        <v>-5.8142153000798899E-3</v>
      </c>
      <c r="F285">
        <v>0.99536095351613496</v>
      </c>
      <c r="G285">
        <v>-12.8480623815513</v>
      </c>
      <c r="H285">
        <v>3956.1803389853999</v>
      </c>
      <c r="I285">
        <v>-3.24759269817471E-3</v>
      </c>
      <c r="J285">
        <v>0.99740880048118696</v>
      </c>
      <c r="K285">
        <v>-13.368808183214201</v>
      </c>
      <c r="L285">
        <v>2756.4972268709698</v>
      </c>
      <c r="M285">
        <v>-4.8499262226321099E-3</v>
      </c>
      <c r="N285">
        <v>0.996130333916177</v>
      </c>
      <c r="O285">
        <v>-13.180284950091099</v>
      </c>
      <c r="P285">
        <v>2263.7796537833301</v>
      </c>
      <c r="Q285">
        <v>-5.8222472880978598E-3</v>
      </c>
      <c r="R285">
        <v>0.99535454502537402</v>
      </c>
      <c r="T285" t="str">
        <f t="shared" si="16"/>
        <v/>
      </c>
      <c r="U285" t="str">
        <f t="shared" si="17"/>
        <v/>
      </c>
      <c r="V285" t="str">
        <f t="shared" si="18"/>
        <v/>
      </c>
      <c r="W285" t="str">
        <f t="shared" si="19"/>
        <v/>
      </c>
    </row>
    <row r="286" spans="1:23" x14ac:dyDescent="0.25">
      <c r="A286">
        <v>285</v>
      </c>
      <c r="B286" t="s">
        <v>353</v>
      </c>
      <c r="C286">
        <v>3.6993726738053399</v>
      </c>
      <c r="D286">
        <v>1.23952423939824</v>
      </c>
      <c r="E286">
        <v>2.9845101501212299</v>
      </c>
      <c r="F286">
        <v>2.8403277770669201E-3</v>
      </c>
      <c r="G286">
        <v>22.284074590970299</v>
      </c>
      <c r="H286">
        <v>3956.18033859652</v>
      </c>
      <c r="I286">
        <v>5.6327246696938303E-3</v>
      </c>
      <c r="J286">
        <v>0.99550575971604405</v>
      </c>
      <c r="K286">
        <v>-13.368808183214201</v>
      </c>
      <c r="L286">
        <v>2756.4972268709898</v>
      </c>
      <c r="M286">
        <v>-4.8499262226320804E-3</v>
      </c>
      <c r="N286">
        <v>0.996130333916177</v>
      </c>
      <c r="O286">
        <v>3.68222451332062</v>
      </c>
      <c r="P286">
        <v>1.2396735291790899</v>
      </c>
      <c r="Q286">
        <v>2.9703179318178798</v>
      </c>
      <c r="R286">
        <v>2.97491689322801E-3</v>
      </c>
      <c r="T286" t="str">
        <f t="shared" si="16"/>
        <v>**</v>
      </c>
      <c r="U286" t="str">
        <f t="shared" si="17"/>
        <v/>
      </c>
      <c r="V286" t="str">
        <f t="shared" si="18"/>
        <v/>
      </c>
      <c r="W286" t="str">
        <f t="shared" si="19"/>
        <v>**</v>
      </c>
    </row>
    <row r="287" spans="1:23" x14ac:dyDescent="0.25">
      <c r="A287">
        <v>286</v>
      </c>
      <c r="B287" t="s">
        <v>354</v>
      </c>
      <c r="C287">
        <v>4.3354708415267602</v>
      </c>
      <c r="D287">
        <v>1.43266797179242</v>
      </c>
      <c r="E287">
        <v>3.0261518557594398</v>
      </c>
      <c r="F287">
        <v>2.4768787296323199E-3</v>
      </c>
      <c r="G287" t="s">
        <v>168</v>
      </c>
      <c r="H287" t="s">
        <v>168</v>
      </c>
      <c r="I287" t="s">
        <v>168</v>
      </c>
      <c r="J287" t="s">
        <v>168</v>
      </c>
      <c r="K287">
        <v>4.1910238418922896</v>
      </c>
      <c r="L287">
        <v>1.43855265621686</v>
      </c>
      <c r="M287">
        <v>2.9133614426836001</v>
      </c>
      <c r="N287">
        <v>3.57560474882512E-3</v>
      </c>
      <c r="O287">
        <v>4.3144654318733702</v>
      </c>
      <c r="P287">
        <v>1.4326697892501701</v>
      </c>
      <c r="Q287">
        <v>3.0114862924075898</v>
      </c>
      <c r="R287">
        <v>2.5997214017075701E-3</v>
      </c>
      <c r="T287" t="str">
        <f t="shared" si="16"/>
        <v>**</v>
      </c>
      <c r="U287" t="str">
        <f t="shared" si="17"/>
        <v/>
      </c>
      <c r="V287" t="str">
        <f t="shared" si="18"/>
        <v>**</v>
      </c>
      <c r="W287" t="str">
        <f t="shared" si="19"/>
        <v>**</v>
      </c>
    </row>
    <row r="288" spans="1:23" x14ac:dyDescent="0.25">
      <c r="A288">
        <v>287</v>
      </c>
      <c r="B288" t="s">
        <v>355</v>
      </c>
      <c r="C288">
        <v>21.762956347941401</v>
      </c>
      <c r="D288">
        <v>3956.18033797515</v>
      </c>
      <c r="E288">
        <v>5.5010021001924503E-3</v>
      </c>
      <c r="F288">
        <v>0.99561085749198097</v>
      </c>
      <c r="G288" t="s">
        <v>168</v>
      </c>
      <c r="H288" t="s">
        <v>168</v>
      </c>
      <c r="I288" t="s">
        <v>168</v>
      </c>
      <c r="J288" t="s">
        <v>168</v>
      </c>
      <c r="K288">
        <v>21.540603750317299</v>
      </c>
      <c r="L288">
        <v>3956.1803400295898</v>
      </c>
      <c r="M288">
        <v>5.4447982394443097E-3</v>
      </c>
      <c r="N288">
        <v>0.99565570101312795</v>
      </c>
      <c r="O288">
        <v>21.7414497873547</v>
      </c>
      <c r="P288">
        <v>3956.1803380988699</v>
      </c>
      <c r="Q288">
        <v>5.4955659068369102E-3</v>
      </c>
      <c r="R288">
        <v>0.99561519488116701</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611</v>
      </c>
      <c r="C1" t="s">
        <v>607</v>
      </c>
      <c r="D1" t="s">
        <v>608</v>
      </c>
      <c r="E1" t="s">
        <v>609</v>
      </c>
      <c r="F1" t="s">
        <v>610</v>
      </c>
      <c r="G1" t="s">
        <v>612</v>
      </c>
      <c r="H1" t="s">
        <v>613</v>
      </c>
      <c r="I1" t="s">
        <v>614</v>
      </c>
      <c r="J1" t="s">
        <v>615</v>
      </c>
      <c r="K1" t="s">
        <v>616</v>
      </c>
      <c r="L1" t="s">
        <v>617</v>
      </c>
      <c r="M1" t="s">
        <v>618</v>
      </c>
      <c r="N1" t="s">
        <v>619</v>
      </c>
      <c r="O1" t="s">
        <v>620</v>
      </c>
      <c r="P1" t="s">
        <v>621</v>
      </c>
      <c r="Q1" t="s">
        <v>622</v>
      </c>
      <c r="R1" t="s">
        <v>623</v>
      </c>
    </row>
    <row r="2" spans="1:23" x14ac:dyDescent="0.25">
      <c r="A2">
        <v>1</v>
      </c>
      <c r="B2" t="s">
        <v>170</v>
      </c>
      <c r="C2">
        <v>-2.0667387825329802</v>
      </c>
      <c r="D2">
        <v>0.31462901305752</v>
      </c>
      <c r="E2">
        <v>-6.5688118284092898</v>
      </c>
      <c r="F2" s="1">
        <v>5.07183281947561E-11</v>
      </c>
      <c r="G2">
        <v>-2.9740829337963501</v>
      </c>
      <c r="H2">
        <v>0.46112893206840999</v>
      </c>
      <c r="I2">
        <v>-6.4495691486023201</v>
      </c>
      <c r="J2" s="1">
        <v>1.12168573509145E-10</v>
      </c>
      <c r="K2">
        <v>-1.2157874643995901</v>
      </c>
      <c r="L2">
        <v>0.45293438546839898</v>
      </c>
      <c r="M2">
        <v>-2.68424633546489</v>
      </c>
      <c r="N2">
        <v>7.2693523390559801E-3</v>
      </c>
      <c r="O2">
        <v>-2.05206791311209</v>
      </c>
      <c r="P2">
        <v>0.310215261477294</v>
      </c>
      <c r="Q2">
        <v>-6.61498052461965</v>
      </c>
      <c r="R2" s="1">
        <v>3.7160066414133399E-11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-0.189578384743599</v>
      </c>
      <c r="D3">
        <v>0.16577848596581701</v>
      </c>
      <c r="E3">
        <v>-1.1435644597616199</v>
      </c>
      <c r="F3">
        <v>0.252804307862947</v>
      </c>
      <c r="G3">
        <v>8.0579467697883406E-2</v>
      </c>
      <c r="H3">
        <v>0.209316257215548</v>
      </c>
      <c r="I3">
        <v>0.38496516596369801</v>
      </c>
      <c r="J3">
        <v>0.70026322387366602</v>
      </c>
      <c r="K3">
        <v>-0.51540741093170905</v>
      </c>
      <c r="L3">
        <v>0.28551677611202902</v>
      </c>
      <c r="M3">
        <v>-1.80517382533584</v>
      </c>
      <c r="N3">
        <v>7.10474854798194E-2</v>
      </c>
      <c r="O3">
        <v>-0.17473101878561501</v>
      </c>
      <c r="P3">
        <v>0.164136970168614</v>
      </c>
      <c r="Q3">
        <v>-1.06454395134818</v>
      </c>
      <c r="R3">
        <v>0.28708235502485402</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-3.1083534048728201E-2</v>
      </c>
      <c r="D4">
        <v>5.5873514621522298E-2</v>
      </c>
      <c r="E4">
        <v>-0.55631964910893394</v>
      </c>
      <c r="F4">
        <v>0.57799235704170104</v>
      </c>
      <c r="G4">
        <v>-4.25790533008042E-2</v>
      </c>
      <c r="H4">
        <v>8.4671030495387795E-2</v>
      </c>
      <c r="I4">
        <v>-0.50287628545070695</v>
      </c>
      <c r="J4">
        <v>0.61505125511085901</v>
      </c>
      <c r="K4">
        <v>-3.7781837013395499E-2</v>
      </c>
      <c r="L4">
        <v>7.8333833372589395E-2</v>
      </c>
      <c r="M4">
        <v>-0.48231824470645901</v>
      </c>
      <c r="N4">
        <v>0.62957988851064794</v>
      </c>
      <c r="O4">
        <v>-3.2524541968585001E-2</v>
      </c>
      <c r="P4">
        <v>5.5137031972187001E-2</v>
      </c>
      <c r="Q4">
        <v>-0.58988561417291097</v>
      </c>
      <c r="R4">
        <v>0.55526733937269102</v>
      </c>
      <c r="T4" t="str">
        <f t="shared" si="0"/>
        <v/>
      </c>
      <c r="U4" t="str">
        <f t="shared" si="1"/>
        <v/>
      </c>
      <c r="V4" t="str">
        <f t="shared" si="2"/>
        <v/>
      </c>
      <c r="W4" t="str">
        <f t="shared" si="3"/>
        <v/>
      </c>
    </row>
    <row r="5" spans="1:23" x14ac:dyDescent="0.25">
      <c r="A5">
        <v>4</v>
      </c>
      <c r="B5" t="s">
        <v>12</v>
      </c>
      <c r="C5">
        <v>-0.18884640535215899</v>
      </c>
      <c r="D5">
        <v>6.2722944959904298E-2</v>
      </c>
      <c r="E5">
        <v>-3.0108025934190299</v>
      </c>
      <c r="F5">
        <v>2.6055818794249001E-3</v>
      </c>
      <c r="G5">
        <v>-0.19965977325808701</v>
      </c>
      <c r="H5">
        <v>8.8644667924792503E-2</v>
      </c>
      <c r="I5">
        <v>-2.25236077851272</v>
      </c>
      <c r="J5">
        <v>2.4299482179933E-2</v>
      </c>
      <c r="K5">
        <v>-0.15541448546440401</v>
      </c>
      <c r="L5">
        <v>9.3497466169019494E-2</v>
      </c>
      <c r="M5">
        <v>-1.6622320564650801</v>
      </c>
      <c r="N5">
        <v>9.6466254844929003E-2</v>
      </c>
      <c r="O5">
        <v>-0.17998269841544801</v>
      </c>
      <c r="P5">
        <v>6.1961844142831103E-2</v>
      </c>
      <c r="Q5">
        <v>-2.90473437169755</v>
      </c>
      <c r="R5">
        <v>3.6756489653512101E-3</v>
      </c>
      <c r="T5" t="str">
        <f t="shared" si="0"/>
        <v>**</v>
      </c>
      <c r="U5" t="str">
        <f t="shared" si="1"/>
        <v>*</v>
      </c>
      <c r="V5" t="str">
        <f t="shared" si="2"/>
        <v>^</v>
      </c>
      <c r="W5" t="str">
        <f t="shared" si="3"/>
        <v>**</v>
      </c>
    </row>
    <row r="6" spans="1:23" x14ac:dyDescent="0.25">
      <c r="A6">
        <v>5</v>
      </c>
      <c r="B6" t="s">
        <v>123</v>
      </c>
      <c r="C6">
        <v>0.106081676193992</v>
      </c>
      <c r="D6">
        <v>5.47458841719679E-2</v>
      </c>
      <c r="E6">
        <v>1.9377105292658801</v>
      </c>
      <c r="F6">
        <v>5.2658548616826298E-2</v>
      </c>
      <c r="G6" t="s">
        <v>168</v>
      </c>
      <c r="H6" t="s">
        <v>168</v>
      </c>
      <c r="I6" t="s">
        <v>168</v>
      </c>
      <c r="J6" t="s">
        <v>168</v>
      </c>
      <c r="K6" t="s">
        <v>168</v>
      </c>
      <c r="L6" t="s">
        <v>168</v>
      </c>
      <c r="M6" t="s">
        <v>168</v>
      </c>
      <c r="N6" t="s">
        <v>168</v>
      </c>
      <c r="O6">
        <v>7.4789904898273293E-2</v>
      </c>
      <c r="P6">
        <v>5.2065074124728897E-2</v>
      </c>
      <c r="Q6">
        <v>1.43646976702855</v>
      </c>
      <c r="R6">
        <v>0.15086871320985801</v>
      </c>
      <c r="T6" t="str">
        <f t="shared" si="0"/>
        <v>^</v>
      </c>
      <c r="U6" t="str">
        <f t="shared" si="1"/>
        <v/>
      </c>
      <c r="V6" t="str">
        <f t="shared" si="2"/>
        <v/>
      </c>
      <c r="W6" t="str">
        <f t="shared" si="3"/>
        <v/>
      </c>
    </row>
    <row r="7" spans="1:23" x14ac:dyDescent="0.25">
      <c r="A7">
        <v>6</v>
      </c>
      <c r="B7" t="s">
        <v>25</v>
      </c>
      <c r="C7">
        <v>8.9807823238680001E-2</v>
      </c>
      <c r="D7">
        <v>6.7582846755894904E-2</v>
      </c>
      <c r="E7">
        <v>1.3288552872456001</v>
      </c>
      <c r="F7">
        <v>0.18389571777702601</v>
      </c>
      <c r="G7">
        <v>5.1489619088738302E-2</v>
      </c>
      <c r="H7">
        <v>9.2100588258281393E-2</v>
      </c>
      <c r="I7">
        <v>0.55905852571043202</v>
      </c>
      <c r="J7">
        <v>0.57612177860070102</v>
      </c>
      <c r="K7">
        <v>0.11011860357535801</v>
      </c>
      <c r="L7">
        <v>0.10818370857194901</v>
      </c>
      <c r="M7">
        <v>1.01788527153441</v>
      </c>
      <c r="N7">
        <v>0.30873248183462298</v>
      </c>
      <c r="O7">
        <v>7.76411127322362E-2</v>
      </c>
      <c r="P7">
        <v>6.6471897085944198E-2</v>
      </c>
      <c r="Q7">
        <v>1.16802913916916</v>
      </c>
      <c r="R7">
        <v>0.24279501125051001</v>
      </c>
      <c r="T7" t="str">
        <f t="shared" si="0"/>
        <v/>
      </c>
      <c r="U7" t="str">
        <f t="shared" si="1"/>
        <v/>
      </c>
      <c r="V7" t="str">
        <f t="shared" si="2"/>
        <v/>
      </c>
      <c r="W7" t="str">
        <f t="shared" si="3"/>
        <v/>
      </c>
    </row>
    <row r="8" spans="1:23" x14ac:dyDescent="0.25">
      <c r="A8">
        <v>7</v>
      </c>
      <c r="B8" t="s">
        <v>26</v>
      </c>
      <c r="C8">
        <v>0.10052777337128201</v>
      </c>
      <c r="D8">
        <v>0.12641580728608801</v>
      </c>
      <c r="E8">
        <v>0.79521521500693704</v>
      </c>
      <c r="F8">
        <v>0.42648832272090398</v>
      </c>
      <c r="G8">
        <v>6.1700433177203098E-2</v>
      </c>
      <c r="H8">
        <v>0.16458623784992099</v>
      </c>
      <c r="I8">
        <v>0.374882092107028</v>
      </c>
      <c r="J8">
        <v>0.70774815789420797</v>
      </c>
      <c r="K8">
        <v>0.115700428584413</v>
      </c>
      <c r="L8">
        <v>0.213882595779635</v>
      </c>
      <c r="M8">
        <v>0.540952984803031</v>
      </c>
      <c r="N8">
        <v>0.58853998897615101</v>
      </c>
      <c r="O8">
        <v>6.1692471102418801E-2</v>
      </c>
      <c r="P8">
        <v>0.124072159903591</v>
      </c>
      <c r="Q8">
        <v>0.497230572518092</v>
      </c>
      <c r="R8">
        <v>0.61902646448555398</v>
      </c>
      <c r="T8" t="str">
        <f t="shared" si="0"/>
        <v/>
      </c>
      <c r="U8" t="str">
        <f t="shared" si="1"/>
        <v/>
      </c>
      <c r="V8" t="str">
        <f t="shared" si="2"/>
        <v/>
      </c>
      <c r="W8" t="str">
        <f t="shared" si="3"/>
        <v/>
      </c>
    </row>
    <row r="9" spans="1:23" x14ac:dyDescent="0.25">
      <c r="A9">
        <v>8</v>
      </c>
      <c r="B9" t="s">
        <v>30</v>
      </c>
      <c r="C9">
        <v>1.80298707763515E-2</v>
      </c>
      <c r="D9">
        <v>7.0751187173787797E-2</v>
      </c>
      <c r="E9">
        <v>0.25483488682761302</v>
      </c>
      <c r="F9">
        <v>0.79885062880985303</v>
      </c>
      <c r="G9">
        <v>8.9484343865866803E-2</v>
      </c>
      <c r="H9">
        <v>0.104263064044005</v>
      </c>
      <c r="I9">
        <v>0.85825545878931297</v>
      </c>
      <c r="J9">
        <v>0.390751418545287</v>
      </c>
      <c r="K9">
        <v>-6.0749177904397003E-2</v>
      </c>
      <c r="L9">
        <v>0.100181404478712</v>
      </c>
      <c r="M9">
        <v>-0.60639175723780003</v>
      </c>
      <c r="N9">
        <v>0.54425464070217799</v>
      </c>
      <c r="O9">
        <v>5.9281235081447099E-3</v>
      </c>
      <c r="P9">
        <v>6.9648201653356098E-2</v>
      </c>
      <c r="Q9">
        <v>8.5115241562867594E-2</v>
      </c>
      <c r="R9">
        <v>0.93216977326407302</v>
      </c>
      <c r="T9" t="str">
        <f t="shared" si="0"/>
        <v/>
      </c>
      <c r="U9" t="str">
        <f t="shared" si="1"/>
        <v/>
      </c>
      <c r="V9" t="str">
        <f t="shared" si="2"/>
        <v/>
      </c>
      <c r="W9" t="str">
        <f t="shared" si="3"/>
        <v/>
      </c>
    </row>
    <row r="10" spans="1:23" x14ac:dyDescent="0.25">
      <c r="A10">
        <v>9</v>
      </c>
      <c r="B10" t="s">
        <v>27</v>
      </c>
      <c r="C10">
        <v>-5.88617994140338E-2</v>
      </c>
      <c r="D10">
        <v>0.12582600663430499</v>
      </c>
      <c r="E10">
        <v>-0.46780312741790198</v>
      </c>
      <c r="F10">
        <v>0.63992538393327902</v>
      </c>
      <c r="G10">
        <v>-5.0892860398621897E-2</v>
      </c>
      <c r="H10">
        <v>0.16819274740450499</v>
      </c>
      <c r="I10">
        <v>-0.30258653350982101</v>
      </c>
      <c r="J10">
        <v>0.76220497835604295</v>
      </c>
      <c r="K10">
        <v>-0.108472244648355</v>
      </c>
      <c r="L10">
        <v>0.20550177495129801</v>
      </c>
      <c r="M10">
        <v>-0.52784091365664398</v>
      </c>
      <c r="N10">
        <v>0.59760975754193302</v>
      </c>
      <c r="O10">
        <v>-8.7759058165736994E-2</v>
      </c>
      <c r="P10">
        <v>0.121192887945961</v>
      </c>
      <c r="Q10">
        <v>-0.724127130338443</v>
      </c>
      <c r="R10">
        <v>0.46898768992511902</v>
      </c>
      <c r="T10" t="str">
        <f t="shared" si="0"/>
        <v/>
      </c>
      <c r="U10" t="str">
        <f t="shared" si="1"/>
        <v/>
      </c>
      <c r="V10" t="str">
        <f t="shared" si="2"/>
        <v/>
      </c>
      <c r="W10" t="str">
        <f t="shared" si="3"/>
        <v/>
      </c>
    </row>
    <row r="11" spans="1:23" x14ac:dyDescent="0.25">
      <c r="A11">
        <v>10</v>
      </c>
      <c r="B11" t="s">
        <v>29</v>
      </c>
      <c r="C11">
        <v>-9.6264032126288895E-2</v>
      </c>
      <c r="D11">
        <v>6.4327800336810695E-2</v>
      </c>
      <c r="E11">
        <v>-1.4964608088923399</v>
      </c>
      <c r="F11">
        <v>0.13453361345548001</v>
      </c>
      <c r="G11">
        <v>-8.4690368392731294E-2</v>
      </c>
      <c r="H11">
        <v>9.6297046160689001E-2</v>
      </c>
      <c r="I11">
        <v>-0.87947005405970802</v>
      </c>
      <c r="J11">
        <v>0.37914646301659</v>
      </c>
      <c r="K11">
        <v>-0.109081626818997</v>
      </c>
      <c r="L11">
        <v>8.9202199404818494E-2</v>
      </c>
      <c r="M11">
        <v>-1.2228580410216301</v>
      </c>
      <c r="N11">
        <v>0.22138331881308301</v>
      </c>
      <c r="O11">
        <v>-0.101234809711547</v>
      </c>
      <c r="P11">
        <v>6.3668042382333603E-2</v>
      </c>
      <c r="Q11">
        <v>-1.59004118743939</v>
      </c>
      <c r="R11">
        <v>0.11182552134757601</v>
      </c>
      <c r="T11" t="str">
        <f t="shared" si="0"/>
        <v/>
      </c>
      <c r="U11" t="str">
        <f t="shared" si="1"/>
        <v/>
      </c>
      <c r="V11" t="str">
        <f t="shared" si="2"/>
        <v/>
      </c>
      <c r="W11" t="str">
        <f t="shared" si="3"/>
        <v/>
      </c>
    </row>
    <row r="12" spans="1:23" x14ac:dyDescent="0.25">
      <c r="A12">
        <v>11</v>
      </c>
      <c r="B12" t="s">
        <v>28</v>
      </c>
      <c r="C12">
        <v>5.3271042298812098E-2</v>
      </c>
      <c r="D12">
        <v>0.21613879395691901</v>
      </c>
      <c r="E12">
        <v>0.246466824967248</v>
      </c>
      <c r="F12">
        <v>0.80532088229952503</v>
      </c>
      <c r="G12">
        <v>9.1972489579960695E-2</v>
      </c>
      <c r="H12">
        <v>0.310174455084609</v>
      </c>
      <c r="I12">
        <v>0.29651858195373498</v>
      </c>
      <c r="J12">
        <v>0.76683407834041595</v>
      </c>
      <c r="K12">
        <v>6.5228685726962301E-3</v>
      </c>
      <c r="L12">
        <v>0.311227464912119</v>
      </c>
      <c r="M12">
        <v>2.0958524899266501E-2</v>
      </c>
      <c r="N12">
        <v>0.98327874073737198</v>
      </c>
      <c r="O12">
        <v>9.6469532095975405E-2</v>
      </c>
      <c r="P12">
        <v>0.21154935575352601</v>
      </c>
      <c r="Q12">
        <v>0.45601430338729498</v>
      </c>
      <c r="R12">
        <v>0.64837969272951101</v>
      </c>
      <c r="T12" t="str">
        <f t="shared" si="0"/>
        <v/>
      </c>
      <c r="U12" t="str">
        <f t="shared" si="1"/>
        <v/>
      </c>
      <c r="V12" t="str">
        <f t="shared" si="2"/>
        <v/>
      </c>
      <c r="W12" t="str">
        <f t="shared" si="3"/>
        <v/>
      </c>
    </row>
    <row r="13" spans="1:23" x14ac:dyDescent="0.25">
      <c r="A13">
        <v>12</v>
      </c>
      <c r="B13" t="s">
        <v>31</v>
      </c>
      <c r="C13">
        <v>-4.4101655386866702E-2</v>
      </c>
      <c r="D13">
        <v>1.68071883115073E-2</v>
      </c>
      <c r="E13">
        <v>-2.6239757994900201</v>
      </c>
      <c r="F13">
        <v>8.6909960166206401E-3</v>
      </c>
      <c r="G13">
        <v>-7.2520675532927702E-3</v>
      </c>
      <c r="H13">
        <v>2.48037677065596E-2</v>
      </c>
      <c r="I13">
        <v>-0.29237765968010099</v>
      </c>
      <c r="J13">
        <v>0.76999788734004504</v>
      </c>
      <c r="K13">
        <v>-7.7259178974561096E-2</v>
      </c>
      <c r="L13">
        <v>2.40957819644637E-2</v>
      </c>
      <c r="M13">
        <v>-3.2063362412766798</v>
      </c>
      <c r="N13">
        <v>1.34436799117015E-3</v>
      </c>
      <c r="O13">
        <v>-4.2045636320680702E-2</v>
      </c>
      <c r="P13">
        <v>1.6596524520958899E-2</v>
      </c>
      <c r="Q13">
        <v>-2.5334000662357599</v>
      </c>
      <c r="R13">
        <v>1.1296194510042899E-2</v>
      </c>
      <c r="T13" t="str">
        <f t="shared" si="0"/>
        <v>**</v>
      </c>
      <c r="U13" t="str">
        <f t="shared" si="1"/>
        <v/>
      </c>
      <c r="V13" t="str">
        <f t="shared" si="2"/>
        <v>**</v>
      </c>
      <c r="W13" t="str">
        <f t="shared" si="3"/>
        <v>*</v>
      </c>
    </row>
    <row r="14" spans="1:23" x14ac:dyDescent="0.25">
      <c r="A14">
        <v>13</v>
      </c>
      <c r="B14" t="s">
        <v>171</v>
      </c>
      <c r="C14">
        <v>-6.1036823672394498E-2</v>
      </c>
      <c r="D14">
        <v>8.1406208363257099E-2</v>
      </c>
      <c r="E14">
        <v>-0.749780942996771</v>
      </c>
      <c r="F14">
        <v>0.45338664811794999</v>
      </c>
      <c r="G14">
        <v>-0.11151248663485901</v>
      </c>
      <c r="H14">
        <v>0.12043636836258099</v>
      </c>
      <c r="I14">
        <v>-0.92590376271678798</v>
      </c>
      <c r="J14">
        <v>0.35449599570421497</v>
      </c>
      <c r="K14">
        <v>-6.6291945158849204E-3</v>
      </c>
      <c r="L14">
        <v>0.115292784144992</v>
      </c>
      <c r="M14">
        <v>-5.7498780735037398E-2</v>
      </c>
      <c r="N14">
        <v>0.95414787733606099</v>
      </c>
      <c r="O14">
        <v>-4.1928642514512802E-2</v>
      </c>
      <c r="P14">
        <v>8.0287374251614002E-2</v>
      </c>
      <c r="Q14">
        <v>-0.52223208076418004</v>
      </c>
      <c r="R14">
        <v>0.60150875201912501</v>
      </c>
      <c r="T14" t="str">
        <f t="shared" si="0"/>
        <v/>
      </c>
      <c r="U14" t="str">
        <f t="shared" si="1"/>
        <v/>
      </c>
      <c r="V14" t="str">
        <f t="shared" si="2"/>
        <v/>
      </c>
      <c r="W14" t="str">
        <f t="shared" si="3"/>
        <v/>
      </c>
    </row>
    <row r="15" spans="1:23" x14ac:dyDescent="0.25">
      <c r="A15">
        <v>14</v>
      </c>
      <c r="B15" t="s">
        <v>32</v>
      </c>
      <c r="C15">
        <v>2.9691562098643601E-2</v>
      </c>
      <c r="D15">
        <v>3.3201030794365698E-2</v>
      </c>
      <c r="E15">
        <v>0.894296393462648</v>
      </c>
      <c r="F15">
        <v>0.37116332910993299</v>
      </c>
      <c r="G15">
        <v>3.8397170967100103E-2</v>
      </c>
      <c r="H15">
        <v>4.48691254333458E-2</v>
      </c>
      <c r="I15">
        <v>0.85575929096590098</v>
      </c>
      <c r="J15">
        <v>0.39213093693226098</v>
      </c>
      <c r="K15">
        <v>2.1183376385266401E-3</v>
      </c>
      <c r="L15">
        <v>5.4240584307604298E-2</v>
      </c>
      <c r="M15">
        <v>3.9054476745923598E-2</v>
      </c>
      <c r="N15">
        <v>0.96884695555012101</v>
      </c>
      <c r="O15">
        <v>3.4119994679811201E-2</v>
      </c>
      <c r="P15">
        <v>3.2656674574528297E-2</v>
      </c>
      <c r="Q15">
        <v>1.0448092196878001</v>
      </c>
      <c r="R15">
        <v>0.29611115289249801</v>
      </c>
      <c r="T15" t="str">
        <f t="shared" si="0"/>
        <v/>
      </c>
      <c r="U15" t="str">
        <f t="shared" si="1"/>
        <v/>
      </c>
      <c r="V15" t="str">
        <f t="shared" si="2"/>
        <v/>
      </c>
      <c r="W15" t="str">
        <f t="shared" si="3"/>
        <v/>
      </c>
    </row>
    <row r="16" spans="1:23" x14ac:dyDescent="0.25">
      <c r="A16">
        <v>15</v>
      </c>
      <c r="B16" t="s">
        <v>33</v>
      </c>
      <c r="C16">
        <v>1.6444504669644502E-2</v>
      </c>
      <c r="D16">
        <v>8.8078849474395593E-3</v>
      </c>
      <c r="E16">
        <v>1.86702083051447</v>
      </c>
      <c r="F16">
        <v>6.1898678984581998E-2</v>
      </c>
      <c r="G16">
        <v>2.08394494602572E-2</v>
      </c>
      <c r="H16">
        <v>1.5771562338392799E-2</v>
      </c>
      <c r="I16">
        <v>1.3213306971832199</v>
      </c>
      <c r="J16">
        <v>0.18639112278515901</v>
      </c>
      <c r="K16">
        <v>1.5527843461110099E-2</v>
      </c>
      <c r="L16">
        <v>1.08943365033772E-2</v>
      </c>
      <c r="M16">
        <v>1.42531336867523</v>
      </c>
      <c r="N16">
        <v>0.15406663742523199</v>
      </c>
      <c r="O16">
        <v>1.4539342173630799E-2</v>
      </c>
      <c r="P16">
        <v>8.6899162775011096E-3</v>
      </c>
      <c r="Q16">
        <v>1.67312799218496</v>
      </c>
      <c r="R16">
        <v>9.4302102027848805E-2</v>
      </c>
      <c r="T16" t="str">
        <f t="shared" si="0"/>
        <v>^</v>
      </c>
      <c r="U16" t="str">
        <f t="shared" si="1"/>
        <v/>
      </c>
      <c r="V16" t="str">
        <f t="shared" si="2"/>
        <v/>
      </c>
      <c r="W16" t="str">
        <f t="shared" si="3"/>
        <v>^</v>
      </c>
    </row>
    <row r="17" spans="1:23" x14ac:dyDescent="0.25">
      <c r="A17">
        <v>16</v>
      </c>
      <c r="B17" t="s">
        <v>117</v>
      </c>
      <c r="C17">
        <v>-1.27467108628852E-2</v>
      </c>
      <c r="D17">
        <v>1.3420210730548001E-2</v>
      </c>
      <c r="E17">
        <v>-0.94981450878936602</v>
      </c>
      <c r="F17">
        <v>0.34220651236516197</v>
      </c>
      <c r="G17">
        <v>-7.7376091713525098E-3</v>
      </c>
      <c r="H17">
        <v>1.95706489587163E-2</v>
      </c>
      <c r="I17">
        <v>-0.39536804260680097</v>
      </c>
      <c r="J17">
        <v>0.69257129021262798</v>
      </c>
      <c r="K17">
        <v>-1.9579997219934302E-2</v>
      </c>
      <c r="L17">
        <v>1.9505363257039599E-2</v>
      </c>
      <c r="M17">
        <v>-1.00382633032316</v>
      </c>
      <c r="N17">
        <v>0.31546233065907597</v>
      </c>
      <c r="O17">
        <v>-1.2423887230145401E-2</v>
      </c>
      <c r="P17">
        <v>1.32714718312419E-2</v>
      </c>
      <c r="Q17">
        <v>-0.93613484533785496</v>
      </c>
      <c r="R17">
        <v>0.34920376417243598</v>
      </c>
      <c r="T17" t="str">
        <f t="shared" si="0"/>
        <v/>
      </c>
      <c r="U17" t="str">
        <f t="shared" si="1"/>
        <v/>
      </c>
      <c r="V17" t="str">
        <f t="shared" si="2"/>
        <v/>
      </c>
      <c r="W17" t="str">
        <f t="shared" si="3"/>
        <v/>
      </c>
    </row>
    <row r="18" spans="1:23" x14ac:dyDescent="0.25">
      <c r="A18">
        <v>17</v>
      </c>
      <c r="B18" t="s">
        <v>34</v>
      </c>
      <c r="C18">
        <v>4.1676270174635204E-3</v>
      </c>
      <c r="D18">
        <v>1.1320939375510099E-3</v>
      </c>
      <c r="E18">
        <v>3.6813438171739401</v>
      </c>
      <c r="F18">
        <v>2.3200789308304399E-4</v>
      </c>
      <c r="G18">
        <v>5.02837070897574E-3</v>
      </c>
      <c r="H18">
        <v>1.72756597408502E-3</v>
      </c>
      <c r="I18">
        <v>2.91066783231763</v>
      </c>
      <c r="J18">
        <v>3.6065721166828801E-3</v>
      </c>
      <c r="K18">
        <v>3.6995749068900298E-3</v>
      </c>
      <c r="L18">
        <v>1.5603628569098101E-3</v>
      </c>
      <c r="M18">
        <v>2.37097088700046</v>
      </c>
      <c r="N18">
        <v>1.7741428478684901E-2</v>
      </c>
      <c r="O18">
        <v>4.3332830190222502E-3</v>
      </c>
      <c r="P18">
        <v>1.11431131629814E-3</v>
      </c>
      <c r="Q18">
        <v>3.88875438635755</v>
      </c>
      <c r="R18">
        <v>1.0076002294338601E-4</v>
      </c>
      <c r="T18" t="str">
        <f t="shared" si="0"/>
        <v>***</v>
      </c>
      <c r="U18" t="str">
        <f t="shared" si="1"/>
        <v>**</v>
      </c>
      <c r="V18" t="str">
        <f t="shared" si="2"/>
        <v>*</v>
      </c>
      <c r="W18" t="str">
        <f t="shared" si="3"/>
        <v>***</v>
      </c>
    </row>
    <row r="19" spans="1:23" x14ac:dyDescent="0.25">
      <c r="A19">
        <v>18</v>
      </c>
      <c r="B19" t="s">
        <v>35</v>
      </c>
      <c r="C19">
        <v>-9.2330397438115301E-4</v>
      </c>
      <c r="D19">
        <v>4.6694970596242099E-4</v>
      </c>
      <c r="E19">
        <v>-1.97730925320565</v>
      </c>
      <c r="F19">
        <v>4.8006684376630103E-2</v>
      </c>
      <c r="G19">
        <v>-7.70963001741339E-4</v>
      </c>
      <c r="H19">
        <v>7.5448412062937003E-4</v>
      </c>
      <c r="I19">
        <v>-1.02184125637823</v>
      </c>
      <c r="J19">
        <v>0.306856039296104</v>
      </c>
      <c r="K19">
        <v>-8.4012968652630304E-4</v>
      </c>
      <c r="L19">
        <v>6.3022557660688105E-4</v>
      </c>
      <c r="M19">
        <v>-1.33306187135333</v>
      </c>
      <c r="N19">
        <v>0.18251150056669699</v>
      </c>
      <c r="O19">
        <v>-8.2473544434179496E-4</v>
      </c>
      <c r="P19">
        <v>4.44421131554525E-4</v>
      </c>
      <c r="Q19">
        <v>-1.8557520913935499</v>
      </c>
      <c r="R19">
        <v>6.3488902134669095E-2</v>
      </c>
      <c r="T19" t="str">
        <f t="shared" si="0"/>
        <v>*</v>
      </c>
      <c r="U19" t="str">
        <f t="shared" si="1"/>
        <v/>
      </c>
      <c r="V19" t="str">
        <f t="shared" si="2"/>
        <v/>
      </c>
      <c r="W19" t="str">
        <f t="shared" si="3"/>
        <v>^</v>
      </c>
    </row>
    <row r="20" spans="1:23" x14ac:dyDescent="0.25">
      <c r="A20">
        <v>19</v>
      </c>
      <c r="B20" t="s">
        <v>36</v>
      </c>
      <c r="C20">
        <v>5.8867835653647301E-4</v>
      </c>
      <c r="D20">
        <v>2.7383178832831499E-4</v>
      </c>
      <c r="E20">
        <v>2.1497809298556199</v>
      </c>
      <c r="F20">
        <v>3.1572547330186398E-2</v>
      </c>
      <c r="G20">
        <v>1.8026325913545401E-4</v>
      </c>
      <c r="H20">
        <v>4.1560749763572502E-4</v>
      </c>
      <c r="I20">
        <v>0.43373437717298502</v>
      </c>
      <c r="J20">
        <v>0.66448133984033697</v>
      </c>
      <c r="K20">
        <v>9.7944385976484198E-4</v>
      </c>
      <c r="L20">
        <v>3.8655048562975699E-4</v>
      </c>
      <c r="M20">
        <v>2.5338057929720601</v>
      </c>
      <c r="N20">
        <v>1.12831245476304E-2</v>
      </c>
      <c r="O20">
        <v>5.3952720909989402E-4</v>
      </c>
      <c r="P20">
        <v>2.6932641216274601E-4</v>
      </c>
      <c r="Q20">
        <v>2.0032465615510202</v>
      </c>
      <c r="R20">
        <v>4.5150830204916302E-2</v>
      </c>
      <c r="T20" t="str">
        <f t="shared" si="0"/>
        <v>*</v>
      </c>
      <c r="U20" t="str">
        <f t="shared" si="1"/>
        <v/>
      </c>
      <c r="V20" t="str">
        <f t="shared" si="2"/>
        <v>*</v>
      </c>
      <c r="W20" t="str">
        <f t="shared" si="3"/>
        <v>*</v>
      </c>
    </row>
    <row r="21" spans="1:23" x14ac:dyDescent="0.25">
      <c r="A21">
        <v>20</v>
      </c>
      <c r="B21" t="s">
        <v>37</v>
      </c>
      <c r="C21">
        <v>-3.64336152757858E-2</v>
      </c>
      <c r="D21">
        <v>5.0307497915143502E-2</v>
      </c>
      <c r="E21">
        <v>-0.72421839259906096</v>
      </c>
      <c r="F21">
        <v>0.46893166857336799</v>
      </c>
      <c r="G21">
        <v>4.2996345857285602E-2</v>
      </c>
      <c r="H21">
        <v>7.15406714256826E-2</v>
      </c>
      <c r="I21">
        <v>0.60100562380031297</v>
      </c>
      <c r="J21">
        <v>0.54783624057923197</v>
      </c>
      <c r="K21">
        <v>-0.13404596051706</v>
      </c>
      <c r="L21">
        <v>7.4203005874871206E-2</v>
      </c>
      <c r="M21">
        <v>-1.80647615196482</v>
      </c>
      <c r="N21">
        <v>7.0843995956573494E-2</v>
      </c>
      <c r="O21">
        <v>-4.2500643918245297E-2</v>
      </c>
      <c r="P21">
        <v>4.9741884468393699E-2</v>
      </c>
      <c r="Q21">
        <v>-0.85442367880634895</v>
      </c>
      <c r="R21">
        <v>0.39287028064338197</v>
      </c>
      <c r="T21" t="str">
        <f t="shared" si="0"/>
        <v/>
      </c>
      <c r="U21" t="str">
        <f t="shared" si="1"/>
        <v/>
      </c>
      <c r="V21" t="str">
        <f t="shared" si="2"/>
        <v>^</v>
      </c>
      <c r="W21" t="str">
        <f t="shared" si="3"/>
        <v/>
      </c>
    </row>
    <row r="22" spans="1:23" x14ac:dyDescent="0.25">
      <c r="A22">
        <v>21</v>
      </c>
      <c r="B22" t="s">
        <v>38</v>
      </c>
      <c r="C22">
        <v>-7.9186367013303699E-2</v>
      </c>
      <c r="D22">
        <v>7.5520950460839703E-2</v>
      </c>
      <c r="E22">
        <v>-1.04853509562707</v>
      </c>
      <c r="F22">
        <v>0.29439214146270998</v>
      </c>
      <c r="G22">
        <v>2.2439583362607901E-2</v>
      </c>
      <c r="H22">
        <v>0.105435092211781</v>
      </c>
      <c r="I22">
        <v>0.21282841312013001</v>
      </c>
      <c r="J22">
        <v>0.83146080095413899</v>
      </c>
      <c r="K22">
        <v>-0.198125266443715</v>
      </c>
      <c r="L22">
        <v>0.113225799743755</v>
      </c>
      <c r="M22">
        <v>-1.7498243941937099</v>
      </c>
      <c r="N22">
        <v>8.0148619980223906E-2</v>
      </c>
      <c r="O22">
        <v>-6.9887283996301702E-2</v>
      </c>
      <c r="P22">
        <v>7.4604033478205101E-2</v>
      </c>
      <c r="Q22">
        <v>-0.93677621353701501</v>
      </c>
      <c r="R22">
        <v>0.348873683240852</v>
      </c>
      <c r="T22" t="str">
        <f t="shared" si="0"/>
        <v/>
      </c>
      <c r="U22" t="str">
        <f t="shared" si="1"/>
        <v/>
      </c>
      <c r="V22" t="str">
        <f t="shared" si="2"/>
        <v>^</v>
      </c>
      <c r="W22" t="str">
        <f t="shared" si="3"/>
        <v/>
      </c>
    </row>
    <row r="23" spans="1:23" x14ac:dyDescent="0.25">
      <c r="A23">
        <v>22</v>
      </c>
      <c r="B23" t="s">
        <v>40</v>
      </c>
      <c r="C23">
        <v>-0.37211524216841502</v>
      </c>
      <c r="D23">
        <v>7.7665099970781706E-2</v>
      </c>
      <c r="E23">
        <v>-4.79128002549934</v>
      </c>
      <c r="F23" s="1">
        <v>1.6572064428752401E-6</v>
      </c>
      <c r="G23">
        <v>-0.37087210766561002</v>
      </c>
      <c r="H23">
        <v>0.11309210601102</v>
      </c>
      <c r="I23">
        <v>-3.2793810350429902</v>
      </c>
      <c r="J23">
        <v>1.04035063175382E-3</v>
      </c>
      <c r="K23">
        <v>-0.33117067420510599</v>
      </c>
      <c r="L23">
        <v>0.11149976080686499</v>
      </c>
      <c r="M23">
        <v>-2.97014694747863</v>
      </c>
      <c r="N23">
        <v>2.9765732827602902E-3</v>
      </c>
      <c r="O23">
        <v>-0.38311225358308998</v>
      </c>
      <c r="P23">
        <v>7.6766452440266197E-2</v>
      </c>
      <c r="Q23">
        <v>-4.99062079078357</v>
      </c>
      <c r="R23" s="1">
        <v>6.0185550054568705E-7</v>
      </c>
      <c r="T23" t="str">
        <f t="shared" si="0"/>
        <v>***</v>
      </c>
      <c r="U23" t="str">
        <f t="shared" si="1"/>
        <v>**</v>
      </c>
      <c r="V23" t="str">
        <f t="shared" si="2"/>
        <v>**</v>
      </c>
      <c r="W23" t="str">
        <f t="shared" si="3"/>
        <v>***</v>
      </c>
    </row>
    <row r="24" spans="1:23" x14ac:dyDescent="0.25">
      <c r="A24">
        <v>23</v>
      </c>
      <c r="B24" t="s">
        <v>41</v>
      </c>
      <c r="C24">
        <v>-1.0558003391160401E-2</v>
      </c>
      <c r="D24">
        <v>6.0175875445932302E-2</v>
      </c>
      <c r="E24">
        <v>-0.17545242695549601</v>
      </c>
      <c r="F24">
        <v>0.86072414865657698</v>
      </c>
      <c r="G24">
        <v>0.124735324103254</v>
      </c>
      <c r="H24">
        <v>8.7941121228915994E-2</v>
      </c>
      <c r="I24">
        <v>1.4183958807912</v>
      </c>
      <c r="J24">
        <v>0.15607521757361401</v>
      </c>
      <c r="K24">
        <v>-0.101700073201936</v>
      </c>
      <c r="L24">
        <v>8.7271591488335895E-2</v>
      </c>
      <c r="M24">
        <v>-1.1653285045859201</v>
      </c>
      <c r="N24">
        <v>0.243886045169972</v>
      </c>
      <c r="O24">
        <v>-1.98223220739632E-2</v>
      </c>
      <c r="P24">
        <v>5.9400560298675201E-2</v>
      </c>
      <c r="Q24">
        <v>-0.33370597809673003</v>
      </c>
      <c r="R24">
        <v>0.73860143807045597</v>
      </c>
      <c r="T24" t="str">
        <f t="shared" si="0"/>
        <v/>
      </c>
      <c r="U24" t="str">
        <f t="shared" si="1"/>
        <v/>
      </c>
      <c r="V24" t="str">
        <f t="shared" si="2"/>
        <v/>
      </c>
      <c r="W24" t="str">
        <f t="shared" si="3"/>
        <v/>
      </c>
    </row>
    <row r="25" spans="1:23" x14ac:dyDescent="0.25">
      <c r="A25">
        <v>24</v>
      </c>
      <c r="B25" t="s">
        <v>39</v>
      </c>
      <c r="C25">
        <v>-7.5097454050115905E-2</v>
      </c>
      <c r="D25">
        <v>9.1345782055600205E-2</v>
      </c>
      <c r="E25">
        <v>-0.82212284311503003</v>
      </c>
      <c r="F25">
        <v>0.411006985820903</v>
      </c>
      <c r="G25">
        <v>0.12526523651841301</v>
      </c>
      <c r="H25">
        <v>0.13612854747405401</v>
      </c>
      <c r="I25">
        <v>0.92019814243804399</v>
      </c>
      <c r="J25">
        <v>0.35746922485688798</v>
      </c>
      <c r="K25">
        <v>-0.19220437564908299</v>
      </c>
      <c r="L25">
        <v>0.13046467995158201</v>
      </c>
      <c r="M25">
        <v>-1.4732291967482301</v>
      </c>
      <c r="N25">
        <v>0.14068924487687101</v>
      </c>
      <c r="O25">
        <v>-6.6266314031129994E-2</v>
      </c>
      <c r="P25">
        <v>9.0158020344246997E-2</v>
      </c>
      <c r="Q25">
        <v>-0.73500187535293904</v>
      </c>
      <c r="R25">
        <v>0.46233835199430601</v>
      </c>
      <c r="T25" t="str">
        <f t="shared" si="0"/>
        <v/>
      </c>
      <c r="U25" t="str">
        <f t="shared" si="1"/>
        <v/>
      </c>
      <c r="V25" t="str">
        <f t="shared" si="2"/>
        <v/>
      </c>
      <c r="W25" t="str">
        <f t="shared" si="3"/>
        <v/>
      </c>
    </row>
    <row r="26" spans="1:23" x14ac:dyDescent="0.25">
      <c r="A26">
        <v>25</v>
      </c>
      <c r="B26" t="s">
        <v>43</v>
      </c>
      <c r="C26">
        <v>-7.3133794449047398E-2</v>
      </c>
      <c r="D26">
        <v>1.6391162948137399E-2</v>
      </c>
      <c r="E26">
        <v>-4.4617819175153803</v>
      </c>
      <c r="F26" s="1">
        <v>8.1280923366292492E-6</v>
      </c>
      <c r="G26">
        <v>-8.0488834893984507E-2</v>
      </c>
      <c r="H26">
        <v>2.48679585197106E-2</v>
      </c>
      <c r="I26">
        <v>-3.2366482689034601</v>
      </c>
      <c r="J26">
        <v>1.2094237961815101E-3</v>
      </c>
      <c r="K26">
        <v>-7.2309120746589101E-2</v>
      </c>
      <c r="L26">
        <v>2.2823997046526202E-2</v>
      </c>
      <c r="M26">
        <v>-3.1681182134395001</v>
      </c>
      <c r="N26">
        <v>1.53429120103344E-3</v>
      </c>
      <c r="O26">
        <v>-7.2778100722324796E-2</v>
      </c>
      <c r="P26">
        <v>1.61958442314241E-2</v>
      </c>
      <c r="Q26">
        <v>-4.49362809881295</v>
      </c>
      <c r="R26" s="1">
        <v>7.0019869025134402E-6</v>
      </c>
      <c r="T26" t="str">
        <f t="shared" si="0"/>
        <v>***</v>
      </c>
      <c r="U26" t="str">
        <f t="shared" si="1"/>
        <v>**</v>
      </c>
      <c r="V26" t="str">
        <f t="shared" si="2"/>
        <v>**</v>
      </c>
      <c r="W26" t="str">
        <f t="shared" si="3"/>
        <v>***</v>
      </c>
    </row>
    <row r="27" spans="1:23" x14ac:dyDescent="0.25">
      <c r="A27">
        <v>26</v>
      </c>
      <c r="B27" t="s">
        <v>44</v>
      </c>
      <c r="C27">
        <v>5.8762516360848199E-2</v>
      </c>
      <c r="D27">
        <v>5.1187879646164003E-2</v>
      </c>
      <c r="E27">
        <v>1.14797715332309</v>
      </c>
      <c r="F27">
        <v>0.25097799552392702</v>
      </c>
      <c r="G27">
        <v>6.8298034993235807E-2</v>
      </c>
      <c r="H27">
        <v>8.3803166756044697E-2</v>
      </c>
      <c r="I27">
        <v>0.81498155304864495</v>
      </c>
      <c r="J27">
        <v>0.41508286933837202</v>
      </c>
      <c r="K27">
        <v>4.7789732412682501E-2</v>
      </c>
      <c r="L27">
        <v>6.7403660625417097E-2</v>
      </c>
      <c r="M27">
        <v>0.70900796736048</v>
      </c>
      <c r="N27">
        <v>0.47831953262430099</v>
      </c>
      <c r="O27">
        <v>7.6184069835698004E-2</v>
      </c>
      <c r="P27">
        <v>5.0274970362666198E-2</v>
      </c>
      <c r="Q27">
        <v>1.51534788158267</v>
      </c>
      <c r="R27">
        <v>0.129684328584693</v>
      </c>
      <c r="T27" t="str">
        <f t="shared" si="0"/>
        <v/>
      </c>
      <c r="U27" t="str">
        <f t="shared" si="1"/>
        <v/>
      </c>
      <c r="V27" t="str">
        <f t="shared" si="2"/>
        <v/>
      </c>
      <c r="W27" t="str">
        <f t="shared" si="3"/>
        <v/>
      </c>
    </row>
    <row r="28" spans="1:23" x14ac:dyDescent="0.25">
      <c r="A28">
        <v>27</v>
      </c>
      <c r="B28" t="s">
        <v>129</v>
      </c>
      <c r="C28">
        <v>1.5450141499216199</v>
      </c>
      <c r="D28">
        <v>0.52609755537688196</v>
      </c>
      <c r="E28">
        <v>2.93674459067732</v>
      </c>
      <c r="F28">
        <v>3.31677148836976E-3</v>
      </c>
      <c r="G28">
        <v>20.439705892837299</v>
      </c>
      <c r="H28">
        <v>3956.204148799</v>
      </c>
      <c r="I28">
        <v>5.1664942263007904E-3</v>
      </c>
      <c r="J28">
        <v>0.99587775236232601</v>
      </c>
      <c r="K28">
        <v>1.2731679396659801</v>
      </c>
      <c r="L28">
        <v>0.58620718041812503</v>
      </c>
      <c r="M28">
        <v>2.1718736688927298</v>
      </c>
      <c r="N28">
        <v>2.9865193063861602E-2</v>
      </c>
      <c r="O28">
        <v>-0.12128885360903199</v>
      </c>
      <c r="P28">
        <v>5.6658745410003E-2</v>
      </c>
      <c r="Q28">
        <v>-2.1406907747664099</v>
      </c>
      <c r="R28">
        <v>3.2298982953101699E-2</v>
      </c>
      <c r="T28" t="str">
        <f t="shared" si="0"/>
        <v>**</v>
      </c>
      <c r="U28" t="str">
        <f t="shared" si="1"/>
        <v/>
      </c>
      <c r="V28" t="str">
        <f t="shared" si="2"/>
        <v>*</v>
      </c>
      <c r="W28" t="str">
        <f t="shared" si="3"/>
        <v>*</v>
      </c>
    </row>
    <row r="29" spans="1:23" x14ac:dyDescent="0.25">
      <c r="A29">
        <v>28</v>
      </c>
      <c r="B29" t="s">
        <v>143</v>
      </c>
      <c r="C29">
        <v>1.2406431894699601</v>
      </c>
      <c r="D29">
        <v>0.60369979749347202</v>
      </c>
      <c r="E29">
        <v>2.0550664330533901</v>
      </c>
      <c r="F29">
        <v>3.9872588534168397E-2</v>
      </c>
      <c r="G29">
        <v>20.794133229632799</v>
      </c>
      <c r="H29">
        <v>3956.2041780356199</v>
      </c>
      <c r="I29">
        <v>5.2560819143459203E-3</v>
      </c>
      <c r="J29">
        <v>0.99580627269983302</v>
      </c>
      <c r="K29">
        <v>0.63647073379988495</v>
      </c>
      <c r="L29">
        <v>0.69708395049475003</v>
      </c>
      <c r="M29">
        <v>0.91304746486869204</v>
      </c>
      <c r="N29">
        <v>0.36121757860078002</v>
      </c>
      <c r="O29">
        <v>-0.43994069177689299</v>
      </c>
      <c r="P29">
        <v>0.291462916158719</v>
      </c>
      <c r="Q29">
        <v>-1.50942252817274</v>
      </c>
      <c r="R29">
        <v>0.13119083955129801</v>
      </c>
      <c r="T29" t="str">
        <f t="shared" si="0"/>
        <v>*</v>
      </c>
      <c r="U29" t="str">
        <f t="shared" si="1"/>
        <v/>
      </c>
      <c r="V29" t="str">
        <f t="shared" si="2"/>
        <v/>
      </c>
      <c r="W29" t="str">
        <f t="shared" si="3"/>
        <v/>
      </c>
    </row>
    <row r="30" spans="1:23" x14ac:dyDescent="0.25">
      <c r="A30">
        <v>29</v>
      </c>
      <c r="B30" t="s">
        <v>46</v>
      </c>
      <c r="C30">
        <v>1.46077319648324</v>
      </c>
      <c r="D30">
        <v>0.55098753683219603</v>
      </c>
      <c r="E30">
        <v>2.6511909958648001</v>
      </c>
      <c r="F30">
        <v>8.0208469568945704E-3</v>
      </c>
      <c r="G30">
        <v>20.349214496165899</v>
      </c>
      <c r="H30">
        <v>3956.2041563786102</v>
      </c>
      <c r="I30">
        <v>5.1436209284995496E-3</v>
      </c>
      <c r="J30">
        <v>0.99589600237100095</v>
      </c>
      <c r="K30">
        <v>1.2001287564682199</v>
      </c>
      <c r="L30">
        <v>0.62944248392444802</v>
      </c>
      <c r="M30">
        <v>1.9066535658439501</v>
      </c>
      <c r="N30">
        <v>5.6565463677062902E-2</v>
      </c>
      <c r="O30">
        <v>-0.26709005576334899</v>
      </c>
      <c r="P30">
        <v>0.16195498176810799</v>
      </c>
      <c r="Q30">
        <v>-1.6491623341712101</v>
      </c>
      <c r="R30">
        <v>9.9114382167537499E-2</v>
      </c>
      <c r="T30" t="str">
        <f t="shared" si="0"/>
        <v>**</v>
      </c>
      <c r="U30" t="str">
        <f t="shared" si="1"/>
        <v/>
      </c>
      <c r="V30" t="str">
        <f t="shared" si="2"/>
        <v>^</v>
      </c>
      <c r="W30" t="str">
        <f t="shared" si="3"/>
        <v>^</v>
      </c>
    </row>
    <row r="31" spans="1:23" x14ac:dyDescent="0.25">
      <c r="A31">
        <v>30</v>
      </c>
      <c r="B31" t="s">
        <v>127</v>
      </c>
      <c r="C31">
        <v>1.13671305173157</v>
      </c>
      <c r="D31">
        <v>0.572130637430737</v>
      </c>
      <c r="E31">
        <v>1.98680681886955</v>
      </c>
      <c r="F31">
        <v>4.6943808691879099E-2</v>
      </c>
      <c r="G31">
        <v>19.813016641451199</v>
      </c>
      <c r="H31">
        <v>3956.2041614964501</v>
      </c>
      <c r="I31">
        <v>5.0080875082940098E-3</v>
      </c>
      <c r="J31">
        <v>0.99600414100130596</v>
      </c>
      <c r="K31">
        <v>0.93045023632967705</v>
      </c>
      <c r="L31">
        <v>0.66166268338897405</v>
      </c>
      <c r="M31">
        <v>1.40623048524363</v>
      </c>
      <c r="N31">
        <v>0.15965569448907699</v>
      </c>
      <c r="O31">
        <v>-0.50460790394427801</v>
      </c>
      <c r="P31">
        <v>0.20704867621318301</v>
      </c>
      <c r="Q31">
        <v>-2.4371462458650099</v>
      </c>
      <c r="R31">
        <v>1.4803690897842999E-2</v>
      </c>
      <c r="T31" t="str">
        <f t="shared" si="0"/>
        <v>*</v>
      </c>
      <c r="U31" t="str">
        <f t="shared" si="1"/>
        <v/>
      </c>
      <c r="V31" t="str">
        <f t="shared" si="2"/>
        <v/>
      </c>
      <c r="W31" t="str">
        <f t="shared" si="3"/>
        <v>*</v>
      </c>
    </row>
    <row r="32" spans="1:23" x14ac:dyDescent="0.25">
      <c r="A32">
        <v>31</v>
      </c>
      <c r="B32" t="s">
        <v>128</v>
      </c>
      <c r="C32">
        <v>1.10855356607899</v>
      </c>
      <c r="D32">
        <v>0.56856059894546995</v>
      </c>
      <c r="E32">
        <v>1.9497544644054901</v>
      </c>
      <c r="F32">
        <v>5.12053912932878E-2</v>
      </c>
      <c r="G32">
        <v>20.423087793528801</v>
      </c>
      <c r="H32">
        <v>3956.2041671597799</v>
      </c>
      <c r="I32">
        <v>5.1622936862206698E-3</v>
      </c>
      <c r="J32">
        <v>0.99588110386370898</v>
      </c>
      <c r="K32">
        <v>0.55904746800486504</v>
      </c>
      <c r="L32">
        <v>0.64307701602467904</v>
      </c>
      <c r="M32">
        <v>0.86933206143913999</v>
      </c>
      <c r="N32">
        <v>0.384665531242667</v>
      </c>
      <c r="O32">
        <v>-0.52095228817089401</v>
      </c>
      <c r="P32">
        <v>0.20945035641722601</v>
      </c>
      <c r="Q32">
        <v>-2.4872351476602699</v>
      </c>
      <c r="R32">
        <v>1.2874027319878099E-2</v>
      </c>
      <c r="T32" t="str">
        <f t="shared" si="0"/>
        <v>^</v>
      </c>
      <c r="U32" t="str">
        <f t="shared" si="1"/>
        <v/>
      </c>
      <c r="V32" t="str">
        <f t="shared" si="2"/>
        <v/>
      </c>
      <c r="W32" t="str">
        <f t="shared" si="3"/>
        <v>*</v>
      </c>
    </row>
    <row r="33" spans="1:23" x14ac:dyDescent="0.25">
      <c r="A33">
        <v>32</v>
      </c>
      <c r="B33" t="s">
        <v>45</v>
      </c>
      <c r="C33">
        <v>1.95180424881974</v>
      </c>
      <c r="D33">
        <v>0.68439634549797201</v>
      </c>
      <c r="E33">
        <v>2.8518624648698201</v>
      </c>
      <c r="F33">
        <v>4.3463901757108004E-3</v>
      </c>
      <c r="G33">
        <v>20.422528751525299</v>
      </c>
      <c r="H33">
        <v>3956.20423082151</v>
      </c>
      <c r="I33">
        <v>5.1621522954806102E-3</v>
      </c>
      <c r="J33">
        <v>0.99588121667569496</v>
      </c>
      <c r="K33">
        <v>1.81273344969263</v>
      </c>
      <c r="L33">
        <v>0.79425633227749903</v>
      </c>
      <c r="M33">
        <v>2.28230279825996</v>
      </c>
      <c r="N33">
        <v>2.2471469458613499E-2</v>
      </c>
      <c r="O33">
        <v>0.34741323705310601</v>
      </c>
      <c r="P33">
        <v>0.432038170823137</v>
      </c>
      <c r="Q33">
        <v>0.80412625669440196</v>
      </c>
      <c r="R33">
        <v>0.42132406200740502</v>
      </c>
      <c r="T33" t="str">
        <f t="shared" si="0"/>
        <v>**</v>
      </c>
      <c r="U33" t="str">
        <f t="shared" si="1"/>
        <v/>
      </c>
      <c r="V33" t="str">
        <f t="shared" si="2"/>
        <v>*</v>
      </c>
      <c r="W33" t="str">
        <f t="shared" si="3"/>
        <v/>
      </c>
    </row>
    <row r="34" spans="1:23" x14ac:dyDescent="0.25">
      <c r="A34">
        <v>33</v>
      </c>
      <c r="B34" t="s">
        <v>106</v>
      </c>
      <c r="C34">
        <v>0.144220203097636</v>
      </c>
      <c r="D34">
        <v>0.157050264717185</v>
      </c>
      <c r="E34">
        <v>0.91830601723178595</v>
      </c>
      <c r="F34">
        <v>0.35845867794594899</v>
      </c>
      <c r="G34">
        <v>-4.5757822199680297E-2</v>
      </c>
      <c r="H34">
        <v>0.28045234663712498</v>
      </c>
      <c r="I34">
        <v>-0.16315720923129201</v>
      </c>
      <c r="J34">
        <v>0.87039465675838201</v>
      </c>
      <c r="K34">
        <v>0.14966383917367901</v>
      </c>
      <c r="L34">
        <v>0.20175657815984999</v>
      </c>
      <c r="M34">
        <v>0.74180401223449499</v>
      </c>
      <c r="N34">
        <v>0.458206089290847</v>
      </c>
      <c r="O34" t="s">
        <v>168</v>
      </c>
      <c r="P34" t="s">
        <v>168</v>
      </c>
      <c r="Q34" t="s">
        <v>168</v>
      </c>
      <c r="R34" t="s">
        <v>168</v>
      </c>
      <c r="T34" t="str">
        <f t="shared" si="0"/>
        <v/>
      </c>
      <c r="U34" t="str">
        <f t="shared" si="1"/>
        <v/>
      </c>
      <c r="V34" t="str">
        <f t="shared" si="2"/>
        <v/>
      </c>
      <c r="W34" t="str">
        <f t="shared" si="3"/>
        <v/>
      </c>
    </row>
    <row r="35" spans="1:23" x14ac:dyDescent="0.25">
      <c r="A35">
        <v>34</v>
      </c>
      <c r="B35" t="s">
        <v>47</v>
      </c>
      <c r="C35">
        <v>-0.94332561118573099</v>
      </c>
      <c r="D35">
        <v>0.643730540952968</v>
      </c>
      <c r="E35">
        <v>-1.4654044684430301</v>
      </c>
      <c r="F35">
        <v>0.14281059903999499</v>
      </c>
      <c r="G35">
        <v>-2.3153374861229699</v>
      </c>
      <c r="H35">
        <v>1.71705217604904</v>
      </c>
      <c r="I35">
        <v>-1.3484374665018</v>
      </c>
      <c r="J35">
        <v>0.177517720315301</v>
      </c>
      <c r="K35">
        <v>-0.65310179523733503</v>
      </c>
      <c r="L35">
        <v>0.84759306567766601</v>
      </c>
      <c r="M35">
        <v>-0.77053697308763103</v>
      </c>
      <c r="N35">
        <v>0.44098143173932203</v>
      </c>
      <c r="O35" t="s">
        <v>168</v>
      </c>
      <c r="P35" t="s">
        <v>168</v>
      </c>
      <c r="Q35" t="s">
        <v>168</v>
      </c>
      <c r="R35" t="s">
        <v>168</v>
      </c>
      <c r="T35" t="str">
        <f t="shared" si="0"/>
        <v/>
      </c>
      <c r="U35" t="str">
        <f t="shared" si="1"/>
        <v/>
      </c>
      <c r="V35" t="str">
        <f t="shared" si="2"/>
        <v/>
      </c>
      <c r="W35" t="str">
        <f t="shared" si="3"/>
        <v/>
      </c>
    </row>
    <row r="36" spans="1:23" x14ac:dyDescent="0.25">
      <c r="A36">
        <v>35</v>
      </c>
      <c r="B36" t="s">
        <v>67</v>
      </c>
      <c r="C36">
        <v>-0.62093210338741101</v>
      </c>
      <c r="D36">
        <v>0.53362429329433103</v>
      </c>
      <c r="E36">
        <v>-1.1636128849271199</v>
      </c>
      <c r="F36">
        <v>0.244580927347855</v>
      </c>
      <c r="G36">
        <v>-2.2690133836876201</v>
      </c>
      <c r="H36">
        <v>1.64787463509475</v>
      </c>
      <c r="I36">
        <v>-1.37693325412291</v>
      </c>
      <c r="J36">
        <v>0.168532884778933</v>
      </c>
      <c r="K36">
        <v>-0.26009261566137298</v>
      </c>
      <c r="L36">
        <v>0.67211314690791202</v>
      </c>
      <c r="M36">
        <v>-0.38697742613418701</v>
      </c>
      <c r="N36">
        <v>0.69877291985822598</v>
      </c>
      <c r="O36" t="s">
        <v>168</v>
      </c>
      <c r="P36" t="s">
        <v>168</v>
      </c>
      <c r="Q36" t="s">
        <v>168</v>
      </c>
      <c r="R36" t="s">
        <v>168</v>
      </c>
      <c r="T36" t="str">
        <f t="shared" si="0"/>
        <v/>
      </c>
      <c r="U36" t="str">
        <f t="shared" si="1"/>
        <v/>
      </c>
      <c r="V36" t="str">
        <f t="shared" si="2"/>
        <v/>
      </c>
      <c r="W36" t="str">
        <f t="shared" si="3"/>
        <v/>
      </c>
    </row>
    <row r="37" spans="1:23" x14ac:dyDescent="0.25">
      <c r="A37">
        <v>36</v>
      </c>
      <c r="B37" t="s">
        <v>62</v>
      </c>
      <c r="C37">
        <v>-0.75484464575166899</v>
      </c>
      <c r="D37">
        <v>0.52413764914319105</v>
      </c>
      <c r="E37">
        <v>-1.4401649013109701</v>
      </c>
      <c r="F37">
        <v>0.14982075074015999</v>
      </c>
      <c r="G37">
        <v>-2.4633840615560598</v>
      </c>
      <c r="H37">
        <v>1.6148184543989701</v>
      </c>
      <c r="I37">
        <v>-1.5254866916126</v>
      </c>
      <c r="J37">
        <v>0.127137750475803</v>
      </c>
      <c r="K37">
        <v>-0.482827493514627</v>
      </c>
      <c r="L37">
        <v>0.66061505091975403</v>
      </c>
      <c r="M37">
        <v>-0.73087570869358898</v>
      </c>
      <c r="N37">
        <v>0.46485507456768199</v>
      </c>
      <c r="O37" t="s">
        <v>168</v>
      </c>
      <c r="P37" t="s">
        <v>168</v>
      </c>
      <c r="Q37" t="s">
        <v>168</v>
      </c>
      <c r="R37" t="s">
        <v>168</v>
      </c>
      <c r="T37" t="str">
        <f t="shared" si="0"/>
        <v/>
      </c>
      <c r="U37" t="str">
        <f t="shared" si="1"/>
        <v/>
      </c>
      <c r="V37" t="str">
        <f t="shared" si="2"/>
        <v/>
      </c>
      <c r="W37" t="str">
        <f t="shared" si="3"/>
        <v/>
      </c>
    </row>
    <row r="38" spans="1:23" x14ac:dyDescent="0.25">
      <c r="A38">
        <v>37</v>
      </c>
      <c r="B38" t="s">
        <v>58</v>
      </c>
      <c r="C38">
        <v>-0.15587078424862399</v>
      </c>
      <c r="D38">
        <v>0.54383585461211703</v>
      </c>
      <c r="E38">
        <v>-0.28661365911557402</v>
      </c>
      <c r="F38">
        <v>0.77440815458208301</v>
      </c>
      <c r="G38">
        <v>-2.1383269398782598</v>
      </c>
      <c r="H38">
        <v>1.62858154358553</v>
      </c>
      <c r="I38">
        <v>-1.31299961509477</v>
      </c>
      <c r="J38">
        <v>0.18918307787299701</v>
      </c>
      <c r="K38">
        <v>0.52643891355028105</v>
      </c>
      <c r="L38">
        <v>0.71703637542432896</v>
      </c>
      <c r="M38">
        <v>0.73418717877282502</v>
      </c>
      <c r="N38">
        <v>0.46283466650733202</v>
      </c>
      <c r="O38" t="s">
        <v>168</v>
      </c>
      <c r="P38" t="s">
        <v>168</v>
      </c>
      <c r="Q38" t="s">
        <v>168</v>
      </c>
      <c r="R38" t="s">
        <v>168</v>
      </c>
      <c r="T38" t="str">
        <f t="shared" si="0"/>
        <v/>
      </c>
      <c r="U38" t="str">
        <f t="shared" si="1"/>
        <v/>
      </c>
      <c r="V38" t="str">
        <f t="shared" si="2"/>
        <v/>
      </c>
      <c r="W38" t="str">
        <f t="shared" si="3"/>
        <v/>
      </c>
    </row>
    <row r="39" spans="1:23" x14ac:dyDescent="0.25">
      <c r="A39">
        <v>38</v>
      </c>
      <c r="B39" t="s">
        <v>65</v>
      </c>
      <c r="C39">
        <v>-0.58317122279079403</v>
      </c>
      <c r="D39">
        <v>0.56685889232369102</v>
      </c>
      <c r="E39">
        <v>-1.02877670384641</v>
      </c>
      <c r="F39">
        <v>0.30358461624983701</v>
      </c>
      <c r="G39">
        <v>-3.2338791037963199</v>
      </c>
      <c r="H39">
        <v>1.7423154293651499</v>
      </c>
      <c r="I39">
        <v>-1.85608130955636</v>
      </c>
      <c r="J39">
        <v>6.3441969376563601E-2</v>
      </c>
      <c r="K39">
        <v>-0.12147771539221799</v>
      </c>
      <c r="L39">
        <v>0.70352800164747398</v>
      </c>
      <c r="M39">
        <v>-0.17266933953979099</v>
      </c>
      <c r="N39">
        <v>0.86291134525444901</v>
      </c>
      <c r="O39" t="s">
        <v>168</v>
      </c>
      <c r="P39" t="s">
        <v>168</v>
      </c>
      <c r="Q39" t="s">
        <v>168</v>
      </c>
      <c r="R39" t="s">
        <v>168</v>
      </c>
      <c r="T39" t="str">
        <f t="shared" si="0"/>
        <v/>
      </c>
      <c r="U39" t="str">
        <f t="shared" si="1"/>
        <v>^</v>
      </c>
      <c r="V39" t="str">
        <f t="shared" si="2"/>
        <v/>
      </c>
      <c r="W39" t="str">
        <f t="shared" si="3"/>
        <v/>
      </c>
    </row>
    <row r="40" spans="1:23" x14ac:dyDescent="0.25">
      <c r="A40">
        <v>39</v>
      </c>
      <c r="B40" t="s">
        <v>61</v>
      </c>
      <c r="C40">
        <v>-0.53017447711024301</v>
      </c>
      <c r="D40">
        <v>0.53206732798730905</v>
      </c>
      <c r="E40">
        <v>-0.99644245985893098</v>
      </c>
      <c r="F40">
        <v>0.31903521139104701</v>
      </c>
      <c r="G40">
        <v>-2.2528439268565599</v>
      </c>
      <c r="H40">
        <v>1.62048326386693</v>
      </c>
      <c r="I40">
        <v>-1.3902296784482899</v>
      </c>
      <c r="J40">
        <v>0.16445914396255101</v>
      </c>
      <c r="K40">
        <v>-0.22518188156556801</v>
      </c>
      <c r="L40">
        <v>0.67956801463871597</v>
      </c>
      <c r="M40">
        <v>-0.33136032996679998</v>
      </c>
      <c r="N40">
        <v>0.74037232594690705</v>
      </c>
      <c r="O40" t="s">
        <v>168</v>
      </c>
      <c r="P40" t="s">
        <v>168</v>
      </c>
      <c r="Q40" t="s">
        <v>168</v>
      </c>
      <c r="R40" t="s">
        <v>168</v>
      </c>
      <c r="T40" t="str">
        <f t="shared" si="0"/>
        <v/>
      </c>
      <c r="U40" t="str">
        <f t="shared" si="1"/>
        <v/>
      </c>
      <c r="V40" t="str">
        <f t="shared" si="2"/>
        <v/>
      </c>
      <c r="W40" t="str">
        <f t="shared" si="3"/>
        <v/>
      </c>
    </row>
    <row r="41" spans="1:23" x14ac:dyDescent="0.25">
      <c r="A41">
        <v>40</v>
      </c>
      <c r="B41" t="s">
        <v>64</v>
      </c>
      <c r="C41">
        <v>-0.21347758062775099</v>
      </c>
      <c r="D41">
        <v>0.55968820755270898</v>
      </c>
      <c r="E41">
        <v>-0.381422330767343</v>
      </c>
      <c r="F41">
        <v>0.70288989361638898</v>
      </c>
      <c r="G41">
        <v>-2.2637959291333098</v>
      </c>
      <c r="H41">
        <v>1.8482747071310299</v>
      </c>
      <c r="I41">
        <v>-1.2248157270123901</v>
      </c>
      <c r="J41">
        <v>0.22064465802167699</v>
      </c>
      <c r="K41">
        <v>7.5835180460317494E-2</v>
      </c>
      <c r="L41">
        <v>0.69947851917582804</v>
      </c>
      <c r="M41">
        <v>0.108416739587188</v>
      </c>
      <c r="N41">
        <v>0.91366512313187898</v>
      </c>
      <c r="O41" t="s">
        <v>168</v>
      </c>
      <c r="P41" t="s">
        <v>168</v>
      </c>
      <c r="Q41" t="s">
        <v>168</v>
      </c>
      <c r="R41" t="s">
        <v>168</v>
      </c>
      <c r="T41" t="str">
        <f t="shared" si="0"/>
        <v/>
      </c>
      <c r="U41" t="str">
        <f t="shared" si="1"/>
        <v/>
      </c>
      <c r="V41" t="str">
        <f t="shared" si="2"/>
        <v/>
      </c>
      <c r="W41" t="str">
        <f t="shared" si="3"/>
        <v/>
      </c>
    </row>
    <row r="42" spans="1:23" x14ac:dyDescent="0.25">
      <c r="A42">
        <v>41</v>
      </c>
      <c r="B42" t="s">
        <v>59</v>
      </c>
      <c r="C42">
        <v>-0.36184245732693199</v>
      </c>
      <c r="D42">
        <v>0.55292780385681395</v>
      </c>
      <c r="E42">
        <v>-0.65441176009415303</v>
      </c>
      <c r="F42">
        <v>0.51284655983632899</v>
      </c>
      <c r="G42">
        <v>-2.7948855191540498</v>
      </c>
      <c r="H42">
        <v>1.65560150128203</v>
      </c>
      <c r="I42">
        <v>-1.6881390340548701</v>
      </c>
      <c r="J42">
        <v>9.1384542964595306E-2</v>
      </c>
      <c r="K42">
        <v>0.26564335688714602</v>
      </c>
      <c r="L42">
        <v>0.69370529211175302</v>
      </c>
      <c r="M42">
        <v>0.38293402098531498</v>
      </c>
      <c r="N42">
        <v>0.70176868540788395</v>
      </c>
      <c r="O42" t="s">
        <v>168</v>
      </c>
      <c r="P42" t="s">
        <v>168</v>
      </c>
      <c r="Q42" t="s">
        <v>168</v>
      </c>
      <c r="R42" t="s">
        <v>168</v>
      </c>
      <c r="T42" t="str">
        <f t="shared" si="0"/>
        <v/>
      </c>
      <c r="U42" t="str">
        <f t="shared" si="1"/>
        <v>^</v>
      </c>
      <c r="V42" t="str">
        <f t="shared" si="2"/>
        <v/>
      </c>
      <c r="W42" t="str">
        <f t="shared" si="3"/>
        <v/>
      </c>
    </row>
    <row r="43" spans="1:23" x14ac:dyDescent="0.25">
      <c r="A43">
        <v>42</v>
      </c>
      <c r="B43" t="s">
        <v>60</v>
      </c>
      <c r="C43">
        <v>-0.51784618049678299</v>
      </c>
      <c r="D43">
        <v>0.54035873586747396</v>
      </c>
      <c r="E43">
        <v>-0.95833775994284498</v>
      </c>
      <c r="F43">
        <v>0.337892469002742</v>
      </c>
      <c r="G43">
        <v>-2.38432495350072</v>
      </c>
      <c r="H43">
        <v>1.63735835491042</v>
      </c>
      <c r="I43">
        <v>-1.4562022701690001</v>
      </c>
      <c r="J43">
        <v>0.14533671215887001</v>
      </c>
      <c r="K43">
        <v>-3.8322685571037698E-2</v>
      </c>
      <c r="L43">
        <v>0.70620343228919902</v>
      </c>
      <c r="M43">
        <v>-5.4265787758652699E-2</v>
      </c>
      <c r="N43">
        <v>0.95672340678604295</v>
      </c>
      <c r="O43" t="s">
        <v>168</v>
      </c>
      <c r="P43" t="s">
        <v>168</v>
      </c>
      <c r="Q43" t="s">
        <v>168</v>
      </c>
      <c r="R43" t="s">
        <v>168</v>
      </c>
      <c r="T43" t="str">
        <f t="shared" si="0"/>
        <v/>
      </c>
      <c r="U43" t="str">
        <f t="shared" si="1"/>
        <v/>
      </c>
      <c r="V43" t="str">
        <f t="shared" si="2"/>
        <v/>
      </c>
      <c r="W43" t="str">
        <f t="shared" si="3"/>
        <v/>
      </c>
    </row>
    <row r="44" spans="1:23" x14ac:dyDescent="0.25">
      <c r="A44">
        <v>43</v>
      </c>
      <c r="B44" t="s">
        <v>56</v>
      </c>
      <c r="C44">
        <v>-0.647861218993253</v>
      </c>
      <c r="D44">
        <v>0.56448943617855696</v>
      </c>
      <c r="E44">
        <v>-1.1476941417701301</v>
      </c>
      <c r="F44">
        <v>0.251094850428287</v>
      </c>
      <c r="G44">
        <v>-2.4036603055178198</v>
      </c>
      <c r="H44">
        <v>1.63770536929063</v>
      </c>
      <c r="I44">
        <v>-1.46770008243849</v>
      </c>
      <c r="J44">
        <v>0.142185708352395</v>
      </c>
      <c r="K44">
        <v>-2.2615361403575999E-2</v>
      </c>
      <c r="L44">
        <v>0.86353852538541898</v>
      </c>
      <c r="M44">
        <v>-2.6189174818207699E-2</v>
      </c>
      <c r="N44">
        <v>0.97910645016620701</v>
      </c>
      <c r="O44" t="s">
        <v>168</v>
      </c>
      <c r="P44" t="s">
        <v>168</v>
      </c>
      <c r="Q44" t="s">
        <v>168</v>
      </c>
      <c r="R44" t="s">
        <v>168</v>
      </c>
      <c r="T44" t="str">
        <f t="shared" si="0"/>
        <v/>
      </c>
      <c r="U44" t="str">
        <f t="shared" si="1"/>
        <v/>
      </c>
      <c r="V44" t="str">
        <f t="shared" si="2"/>
        <v/>
      </c>
      <c r="W44" t="str">
        <f t="shared" si="3"/>
        <v/>
      </c>
    </row>
    <row r="45" spans="1:23" x14ac:dyDescent="0.25">
      <c r="A45">
        <v>44</v>
      </c>
      <c r="B45" t="s">
        <v>66</v>
      </c>
      <c r="C45">
        <v>-0.51120142456978002</v>
      </c>
      <c r="D45">
        <v>0.54786889679167505</v>
      </c>
      <c r="E45">
        <v>-0.93307254265277695</v>
      </c>
      <c r="F45">
        <v>0.35078251467014598</v>
      </c>
      <c r="G45">
        <v>-2.45461198002236</v>
      </c>
      <c r="H45">
        <v>1.6410595737392399</v>
      </c>
      <c r="I45">
        <v>-1.49574824662178</v>
      </c>
      <c r="J45">
        <v>0.13471927244478701</v>
      </c>
      <c r="K45">
        <v>-7.3870593855210206E-2</v>
      </c>
      <c r="L45">
        <v>0.68921962032971795</v>
      </c>
      <c r="M45">
        <v>-0.107180050707017</v>
      </c>
      <c r="N45">
        <v>0.91464614148359902</v>
      </c>
      <c r="O45" t="s">
        <v>168</v>
      </c>
      <c r="P45" t="s">
        <v>168</v>
      </c>
      <c r="Q45" t="s">
        <v>168</v>
      </c>
      <c r="R45" t="s">
        <v>168</v>
      </c>
      <c r="T45" t="str">
        <f t="shared" si="0"/>
        <v/>
      </c>
      <c r="U45" t="str">
        <f t="shared" si="1"/>
        <v/>
      </c>
      <c r="V45" t="str">
        <f t="shared" si="2"/>
        <v/>
      </c>
      <c r="W45" t="str">
        <f t="shared" si="3"/>
        <v/>
      </c>
    </row>
    <row r="46" spans="1:23" x14ac:dyDescent="0.25">
      <c r="A46">
        <v>45</v>
      </c>
      <c r="B46" t="s">
        <v>48</v>
      </c>
      <c r="C46">
        <v>-0.62391533368762797</v>
      </c>
      <c r="D46">
        <v>0.59721667105813903</v>
      </c>
      <c r="E46">
        <v>-1.0447051529592899</v>
      </c>
      <c r="F46">
        <v>0.29615926251321001</v>
      </c>
      <c r="G46">
        <v>-2.1718952520897998</v>
      </c>
      <c r="H46">
        <v>1.6593467408313001</v>
      </c>
      <c r="I46">
        <v>-1.3088857190883001</v>
      </c>
      <c r="J46">
        <v>0.190573064781593</v>
      </c>
      <c r="K46">
        <v>-0.56341267035496201</v>
      </c>
      <c r="L46">
        <v>0.81137943114159705</v>
      </c>
      <c r="M46">
        <v>-0.69438865311417897</v>
      </c>
      <c r="N46">
        <v>0.48743850769942498</v>
      </c>
      <c r="O46" t="s">
        <v>168</v>
      </c>
      <c r="P46" t="s">
        <v>168</v>
      </c>
      <c r="Q46" t="s">
        <v>168</v>
      </c>
      <c r="R46" t="s">
        <v>168</v>
      </c>
      <c r="T46" t="str">
        <f t="shared" si="0"/>
        <v/>
      </c>
      <c r="U46" t="str">
        <f t="shared" si="1"/>
        <v/>
      </c>
      <c r="V46" t="str">
        <f t="shared" si="2"/>
        <v/>
      </c>
      <c r="W46" t="str">
        <f t="shared" si="3"/>
        <v/>
      </c>
    </row>
    <row r="47" spans="1:23" x14ac:dyDescent="0.25">
      <c r="A47">
        <v>46</v>
      </c>
      <c r="B47" t="s">
        <v>57</v>
      </c>
      <c r="C47">
        <v>-0.760870489976882</v>
      </c>
      <c r="D47">
        <v>0.59714541758706197</v>
      </c>
      <c r="E47">
        <v>-1.2741795676024801</v>
      </c>
      <c r="F47">
        <v>0.20259978471100901</v>
      </c>
      <c r="G47">
        <v>-2.7367014410236901</v>
      </c>
      <c r="H47">
        <v>1.6816518900549</v>
      </c>
      <c r="I47">
        <v>-1.62738879384504</v>
      </c>
      <c r="J47">
        <v>0.10365455002536</v>
      </c>
      <c r="K47">
        <v>-0.113474090036952</v>
      </c>
      <c r="L47">
        <v>0.769725259802851</v>
      </c>
      <c r="M47">
        <v>-0.147421548912161</v>
      </c>
      <c r="N47">
        <v>0.88279929777432198</v>
      </c>
      <c r="O47" t="s">
        <v>168</v>
      </c>
      <c r="P47" t="s">
        <v>168</v>
      </c>
      <c r="Q47" t="s">
        <v>168</v>
      </c>
      <c r="R47" t="s">
        <v>168</v>
      </c>
      <c r="T47" t="str">
        <f t="shared" si="0"/>
        <v/>
      </c>
      <c r="U47" t="str">
        <f t="shared" si="1"/>
        <v/>
      </c>
      <c r="V47" t="str">
        <f t="shared" si="2"/>
        <v/>
      </c>
      <c r="W47" t="str">
        <f t="shared" si="3"/>
        <v/>
      </c>
    </row>
    <row r="48" spans="1:23" x14ac:dyDescent="0.25">
      <c r="A48">
        <v>47</v>
      </c>
      <c r="B48" t="s">
        <v>54</v>
      </c>
      <c r="C48">
        <v>-6.7277710814175995E-2</v>
      </c>
      <c r="D48">
        <v>0.58667828535674404</v>
      </c>
      <c r="E48">
        <v>-0.114675645056926</v>
      </c>
      <c r="F48">
        <v>0.90870221898117898</v>
      </c>
      <c r="G48">
        <v>-1.9197635930810699</v>
      </c>
      <c r="H48">
        <v>1.65097096880203</v>
      </c>
      <c r="I48">
        <v>-1.1628088133337</v>
      </c>
      <c r="J48">
        <v>0.24490708055412599</v>
      </c>
      <c r="K48">
        <v>1.11526527718813</v>
      </c>
      <c r="L48">
        <v>1.09688875780331</v>
      </c>
      <c r="M48">
        <v>1.0167533118140599</v>
      </c>
      <c r="N48">
        <v>0.309270797460863</v>
      </c>
      <c r="O48" t="s">
        <v>168</v>
      </c>
      <c r="P48" t="s">
        <v>168</v>
      </c>
      <c r="Q48" t="s">
        <v>168</v>
      </c>
      <c r="R48" t="s">
        <v>168</v>
      </c>
      <c r="T48" t="str">
        <f t="shared" si="0"/>
        <v/>
      </c>
      <c r="U48" t="str">
        <f t="shared" si="1"/>
        <v/>
      </c>
      <c r="V48" t="str">
        <f t="shared" si="2"/>
        <v/>
      </c>
      <c r="W48" t="str">
        <f t="shared" si="3"/>
        <v/>
      </c>
    </row>
    <row r="49" spans="1:23" x14ac:dyDescent="0.25">
      <c r="A49">
        <v>48</v>
      </c>
      <c r="B49" t="s">
        <v>55</v>
      </c>
      <c r="C49">
        <v>-0.45057220642089302</v>
      </c>
      <c r="D49">
        <v>0.61758293754459903</v>
      </c>
      <c r="E49">
        <v>-0.72957359899269403</v>
      </c>
      <c r="F49">
        <v>0.46565086483411</v>
      </c>
      <c r="G49">
        <v>-1.94585797238923</v>
      </c>
      <c r="H49">
        <v>1.73054555828896</v>
      </c>
      <c r="I49">
        <v>-1.1244188071611101</v>
      </c>
      <c r="J49">
        <v>0.260835397170675</v>
      </c>
      <c r="K49">
        <v>-9.7066873272059498E-2</v>
      </c>
      <c r="L49">
        <v>0.77251309242434396</v>
      </c>
      <c r="M49">
        <v>-0.125650780839764</v>
      </c>
      <c r="N49">
        <v>0.90000836416636398</v>
      </c>
      <c r="O49" t="s">
        <v>168</v>
      </c>
      <c r="P49" t="s">
        <v>168</v>
      </c>
      <c r="Q49" t="s">
        <v>168</v>
      </c>
      <c r="R49" t="s">
        <v>168</v>
      </c>
      <c r="T49" t="str">
        <f t="shared" si="0"/>
        <v/>
      </c>
      <c r="U49" t="str">
        <f t="shared" si="1"/>
        <v/>
      </c>
      <c r="V49" t="str">
        <f t="shared" si="2"/>
        <v/>
      </c>
      <c r="W49" t="str">
        <f t="shared" si="3"/>
        <v/>
      </c>
    </row>
    <row r="50" spans="1:23" x14ac:dyDescent="0.25">
      <c r="A50">
        <v>49</v>
      </c>
      <c r="B50" t="s">
        <v>51</v>
      </c>
      <c r="C50">
        <v>1.1362032047030399</v>
      </c>
      <c r="D50">
        <v>1.4261731837400999</v>
      </c>
      <c r="E50">
        <v>0.79667968635013597</v>
      </c>
      <c r="F50">
        <v>0.42563708448214799</v>
      </c>
      <c r="G50" t="s">
        <v>168</v>
      </c>
      <c r="H50" t="s">
        <v>168</v>
      </c>
      <c r="I50" t="s">
        <v>168</v>
      </c>
      <c r="J50" t="s">
        <v>168</v>
      </c>
      <c r="K50">
        <v>1.39232719959771</v>
      </c>
      <c r="L50">
        <v>1.48790048520824</v>
      </c>
      <c r="M50">
        <v>0.93576634555828497</v>
      </c>
      <c r="N50">
        <v>0.34939350270908598</v>
      </c>
      <c r="O50" t="s">
        <v>168</v>
      </c>
      <c r="P50" t="s">
        <v>168</v>
      </c>
      <c r="Q50" t="s">
        <v>168</v>
      </c>
      <c r="R50" t="s">
        <v>168</v>
      </c>
      <c r="T50" t="str">
        <f t="shared" si="0"/>
        <v/>
      </c>
      <c r="U50" t="str">
        <f t="shared" si="1"/>
        <v/>
      </c>
      <c r="V50" t="str">
        <f t="shared" si="2"/>
        <v/>
      </c>
      <c r="W50" t="str">
        <f t="shared" si="3"/>
        <v/>
      </c>
    </row>
    <row r="51" spans="1:23" x14ac:dyDescent="0.25">
      <c r="A51">
        <v>50</v>
      </c>
      <c r="B51" t="s">
        <v>52</v>
      </c>
      <c r="C51">
        <v>-0.556788043166353</v>
      </c>
      <c r="D51">
        <v>0.65812234321545604</v>
      </c>
      <c r="E51">
        <v>-0.84602513333006801</v>
      </c>
      <c r="F51">
        <v>0.39753872357084202</v>
      </c>
      <c r="G51">
        <v>-2.4517982339794702</v>
      </c>
      <c r="H51">
        <v>1.67890841423157</v>
      </c>
      <c r="I51">
        <v>-1.4603525798050501</v>
      </c>
      <c r="J51">
        <v>0.14419319827684601</v>
      </c>
      <c r="K51" t="s">
        <v>168</v>
      </c>
      <c r="L51" t="s">
        <v>168</v>
      </c>
      <c r="M51" t="s">
        <v>168</v>
      </c>
      <c r="N51" t="s">
        <v>168</v>
      </c>
      <c r="O51" t="s">
        <v>168</v>
      </c>
      <c r="P51" t="s">
        <v>168</v>
      </c>
      <c r="Q51" t="s">
        <v>168</v>
      </c>
      <c r="R51" t="s">
        <v>168</v>
      </c>
      <c r="T51" t="str">
        <f t="shared" si="0"/>
        <v/>
      </c>
      <c r="U51" t="str">
        <f t="shared" si="1"/>
        <v/>
      </c>
      <c r="V51" t="str">
        <f t="shared" si="2"/>
        <v/>
      </c>
      <c r="W51" t="str">
        <f t="shared" si="3"/>
        <v/>
      </c>
    </row>
    <row r="52" spans="1:23" x14ac:dyDescent="0.25">
      <c r="A52">
        <v>51</v>
      </c>
      <c r="B52" t="s">
        <v>50</v>
      </c>
      <c r="C52">
        <v>-1.0970439441123201</v>
      </c>
      <c r="D52">
        <v>0.70803248319615597</v>
      </c>
      <c r="E52">
        <v>-1.5494260081968401</v>
      </c>
      <c r="F52">
        <v>0.121279345665519</v>
      </c>
      <c r="G52">
        <v>-2.1740497121003002</v>
      </c>
      <c r="H52">
        <v>1.8356090852685401</v>
      </c>
      <c r="I52">
        <v>-1.18437510990105</v>
      </c>
      <c r="J52">
        <v>0.23626460845101899</v>
      </c>
      <c r="K52">
        <v>-0.90860385479531103</v>
      </c>
      <c r="L52">
        <v>0.88526729903354495</v>
      </c>
      <c r="M52">
        <v>-1.0263610276661601</v>
      </c>
      <c r="N52">
        <v>0.30472144093679498</v>
      </c>
      <c r="O52" t="s">
        <v>168</v>
      </c>
      <c r="P52" t="s">
        <v>168</v>
      </c>
      <c r="Q52" t="s">
        <v>168</v>
      </c>
      <c r="R52" t="s">
        <v>168</v>
      </c>
      <c r="T52" t="str">
        <f t="shared" si="0"/>
        <v/>
      </c>
      <c r="U52" t="str">
        <f t="shared" si="1"/>
        <v/>
      </c>
      <c r="V52" t="str">
        <f t="shared" si="2"/>
        <v/>
      </c>
      <c r="W52" t="str">
        <f t="shared" si="3"/>
        <v/>
      </c>
    </row>
    <row r="53" spans="1:23" x14ac:dyDescent="0.25">
      <c r="A53">
        <v>52</v>
      </c>
      <c r="B53" t="s">
        <v>63</v>
      </c>
      <c r="C53">
        <v>-1.7761316585514499</v>
      </c>
      <c r="D53">
        <v>0.94049790709453995</v>
      </c>
      <c r="E53">
        <v>-1.8885014471094601</v>
      </c>
      <c r="F53">
        <v>5.8958663827024499E-2</v>
      </c>
      <c r="G53">
        <v>-3.7452388902002598</v>
      </c>
      <c r="H53">
        <v>1.94457758886565</v>
      </c>
      <c r="I53">
        <v>-1.9259909769838599</v>
      </c>
      <c r="J53">
        <v>5.41055005057769E-2</v>
      </c>
      <c r="K53">
        <v>-1.2654525444017</v>
      </c>
      <c r="L53">
        <v>1.34670848685233</v>
      </c>
      <c r="M53">
        <v>-0.93966330260488995</v>
      </c>
      <c r="N53">
        <v>0.34739029444078501</v>
      </c>
      <c r="O53" t="s">
        <v>168</v>
      </c>
      <c r="P53" t="s">
        <v>168</v>
      </c>
      <c r="Q53" t="s">
        <v>168</v>
      </c>
      <c r="R53" t="s">
        <v>168</v>
      </c>
      <c r="T53" t="str">
        <f t="shared" si="0"/>
        <v>^</v>
      </c>
      <c r="U53" t="str">
        <f t="shared" si="1"/>
        <v>^</v>
      </c>
      <c r="V53" t="str">
        <f t="shared" si="2"/>
        <v/>
      </c>
      <c r="W53" t="str">
        <f t="shared" si="3"/>
        <v/>
      </c>
    </row>
    <row r="54" spans="1:23" x14ac:dyDescent="0.25">
      <c r="A54">
        <v>53</v>
      </c>
      <c r="B54" t="s">
        <v>53</v>
      </c>
      <c r="C54">
        <v>-0.16866645033531</v>
      </c>
      <c r="D54">
        <v>0.80642355935575005</v>
      </c>
      <c r="E54">
        <v>-0.209153674118918</v>
      </c>
      <c r="F54">
        <v>0.83432827526015796</v>
      </c>
      <c r="G54">
        <v>-1.99543053862279</v>
      </c>
      <c r="H54">
        <v>1.7281558489844899</v>
      </c>
      <c r="I54">
        <v>-1.1546589040539099</v>
      </c>
      <c r="J54">
        <v>0.248230134801038</v>
      </c>
      <c r="K54" t="s">
        <v>168</v>
      </c>
      <c r="L54" t="s">
        <v>168</v>
      </c>
      <c r="M54" t="s">
        <v>168</v>
      </c>
      <c r="N54" t="s">
        <v>168</v>
      </c>
      <c r="O54" t="s">
        <v>168</v>
      </c>
      <c r="P54" t="s">
        <v>168</v>
      </c>
      <c r="Q54" t="s">
        <v>168</v>
      </c>
      <c r="R54" t="s">
        <v>168</v>
      </c>
      <c r="T54" t="str">
        <f t="shared" si="0"/>
        <v/>
      </c>
      <c r="U54" t="str">
        <f t="shared" si="1"/>
        <v/>
      </c>
      <c r="V54" t="str">
        <f t="shared" si="2"/>
        <v/>
      </c>
      <c r="W54" t="str">
        <f t="shared" si="3"/>
        <v/>
      </c>
    </row>
    <row r="55" spans="1:23" x14ac:dyDescent="0.25">
      <c r="A55">
        <v>54</v>
      </c>
      <c r="B55" t="s">
        <v>49</v>
      </c>
      <c r="C55">
        <v>-0.107323220473655</v>
      </c>
      <c r="D55">
        <v>1.00220373407289</v>
      </c>
      <c r="E55">
        <v>-0.107087228698999</v>
      </c>
      <c r="F55">
        <v>0.91471977892460199</v>
      </c>
      <c r="G55" t="s">
        <v>168</v>
      </c>
      <c r="H55" t="s">
        <v>168</v>
      </c>
      <c r="I55" t="s">
        <v>168</v>
      </c>
      <c r="J55" t="s">
        <v>168</v>
      </c>
      <c r="K55">
        <v>0.195611333186131</v>
      </c>
      <c r="L55">
        <v>1.0858787887863699</v>
      </c>
      <c r="M55">
        <v>0.18014103895035499</v>
      </c>
      <c r="N55">
        <v>0.85704184514731396</v>
      </c>
      <c r="O55" t="s">
        <v>168</v>
      </c>
      <c r="P55" t="s">
        <v>168</v>
      </c>
      <c r="Q55" t="s">
        <v>168</v>
      </c>
      <c r="R55" t="s">
        <v>168</v>
      </c>
      <c r="T55" t="str">
        <f t="shared" si="0"/>
        <v/>
      </c>
      <c r="U55" t="str">
        <f t="shared" si="1"/>
        <v/>
      </c>
      <c r="V55" t="str">
        <f t="shared" si="2"/>
        <v/>
      </c>
      <c r="W55" t="str">
        <f t="shared" si="3"/>
        <v/>
      </c>
    </row>
    <row r="56" spans="1:23" x14ac:dyDescent="0.25">
      <c r="A56">
        <v>55</v>
      </c>
      <c r="B56" t="s">
        <v>74</v>
      </c>
      <c r="C56">
        <v>-1.1077028930558599</v>
      </c>
      <c r="D56">
        <v>0.55576590861196495</v>
      </c>
      <c r="E56">
        <v>-1.99311054508969</v>
      </c>
      <c r="F56">
        <v>4.6249343548664501E-2</v>
      </c>
      <c r="G56">
        <v>-18.361694250918699</v>
      </c>
      <c r="H56">
        <v>3956.20447870612</v>
      </c>
      <c r="I56">
        <v>-4.6412399434227099E-3</v>
      </c>
      <c r="J56">
        <v>0.99629683960119597</v>
      </c>
      <c r="K56">
        <v>-1.0576249089015499</v>
      </c>
      <c r="L56">
        <v>0.62857342844172204</v>
      </c>
      <c r="M56">
        <v>-1.6825797290278</v>
      </c>
      <c r="N56">
        <v>9.2456478579589801E-2</v>
      </c>
      <c r="O56" t="s">
        <v>168</v>
      </c>
      <c r="P56" t="s">
        <v>168</v>
      </c>
      <c r="Q56" t="s">
        <v>168</v>
      </c>
      <c r="R56" t="s">
        <v>168</v>
      </c>
      <c r="T56" t="str">
        <f t="shared" si="0"/>
        <v>*</v>
      </c>
      <c r="U56" t="str">
        <f t="shared" si="1"/>
        <v/>
      </c>
      <c r="V56" t="str">
        <f t="shared" si="2"/>
        <v>^</v>
      </c>
      <c r="W56" t="str">
        <f t="shared" si="3"/>
        <v/>
      </c>
    </row>
    <row r="57" spans="1:23" x14ac:dyDescent="0.25">
      <c r="A57">
        <v>56</v>
      </c>
      <c r="B57" t="s">
        <v>79</v>
      </c>
      <c r="C57">
        <v>-1.2658574703422201</v>
      </c>
      <c r="D57">
        <v>0.54267200337896504</v>
      </c>
      <c r="E57">
        <v>-2.33263824641831</v>
      </c>
      <c r="F57">
        <v>1.9667139815323201E-2</v>
      </c>
      <c r="G57">
        <v>-18.451151094877002</v>
      </c>
      <c r="H57">
        <v>3956.2044769624599</v>
      </c>
      <c r="I57">
        <v>-4.6638517301925801E-3</v>
      </c>
      <c r="J57">
        <v>0.99627879820090504</v>
      </c>
      <c r="K57">
        <v>-1.3058382379565801</v>
      </c>
      <c r="L57">
        <v>0.59478181892630799</v>
      </c>
      <c r="M57">
        <v>-2.1954911808061999</v>
      </c>
      <c r="N57">
        <v>2.8128382838063001E-2</v>
      </c>
      <c r="O57" t="s">
        <v>168</v>
      </c>
      <c r="P57" t="s">
        <v>168</v>
      </c>
      <c r="Q57" t="s">
        <v>168</v>
      </c>
      <c r="R57" t="s">
        <v>168</v>
      </c>
      <c r="T57" t="str">
        <f t="shared" si="0"/>
        <v>*</v>
      </c>
      <c r="U57" t="str">
        <f t="shared" si="1"/>
        <v/>
      </c>
      <c r="V57" t="str">
        <f t="shared" si="2"/>
        <v>*</v>
      </c>
      <c r="W57" t="str">
        <f t="shared" si="3"/>
        <v/>
      </c>
    </row>
    <row r="58" spans="1:23" x14ac:dyDescent="0.25">
      <c r="A58">
        <v>57</v>
      </c>
      <c r="B58" t="s">
        <v>84</v>
      </c>
      <c r="C58">
        <v>-0.85740488137505799</v>
      </c>
      <c r="D58">
        <v>0.57603006547268099</v>
      </c>
      <c r="E58">
        <v>-1.48847244747804</v>
      </c>
      <c r="F58">
        <v>0.13662634307542301</v>
      </c>
      <c r="G58">
        <v>-18.0405322229783</v>
      </c>
      <c r="H58">
        <v>3956.2045003885901</v>
      </c>
      <c r="I58">
        <v>-4.5600605886794397E-3</v>
      </c>
      <c r="J58">
        <v>0.99636161066950901</v>
      </c>
      <c r="K58">
        <v>-0.94626666157709005</v>
      </c>
      <c r="L58">
        <v>0.63517413400431799</v>
      </c>
      <c r="M58">
        <v>-1.4897751827700501</v>
      </c>
      <c r="N58">
        <v>0.13628335857124199</v>
      </c>
      <c r="O58" t="s">
        <v>168</v>
      </c>
      <c r="P58" t="s">
        <v>168</v>
      </c>
      <c r="Q58" t="s">
        <v>168</v>
      </c>
      <c r="R58" t="s">
        <v>168</v>
      </c>
      <c r="T58" t="str">
        <f t="shared" si="0"/>
        <v/>
      </c>
      <c r="U58" t="str">
        <f t="shared" si="1"/>
        <v/>
      </c>
      <c r="V58" t="str">
        <f t="shared" si="2"/>
        <v/>
      </c>
      <c r="W58" t="str">
        <f t="shared" si="3"/>
        <v/>
      </c>
    </row>
    <row r="59" spans="1:23" x14ac:dyDescent="0.25">
      <c r="A59">
        <v>58</v>
      </c>
      <c r="B59" t="s">
        <v>72</v>
      </c>
      <c r="C59">
        <v>-1.35722676373831</v>
      </c>
      <c r="D59">
        <v>0.55191371788732402</v>
      </c>
      <c r="E59">
        <v>-2.4591285190983401</v>
      </c>
      <c r="F59">
        <v>1.39274750135113E-2</v>
      </c>
      <c r="G59">
        <v>-18.427920898282</v>
      </c>
      <c r="H59">
        <v>3956.2044786879101</v>
      </c>
      <c r="I59">
        <v>-4.6579798889448904E-3</v>
      </c>
      <c r="J59">
        <v>0.99628348320149096</v>
      </c>
      <c r="K59">
        <v>-1.5875108111135601</v>
      </c>
      <c r="L59">
        <v>0.63496800260620401</v>
      </c>
      <c r="M59">
        <v>-2.5001430065730501</v>
      </c>
      <c r="N59">
        <v>1.24143182232654E-2</v>
      </c>
      <c r="O59" t="s">
        <v>168</v>
      </c>
      <c r="P59" t="s">
        <v>168</v>
      </c>
      <c r="Q59" t="s">
        <v>168</v>
      </c>
      <c r="R59" t="s">
        <v>168</v>
      </c>
      <c r="T59" t="str">
        <f t="shared" si="0"/>
        <v>*</v>
      </c>
      <c r="U59" t="str">
        <f t="shared" si="1"/>
        <v/>
      </c>
      <c r="V59" t="str">
        <f t="shared" si="2"/>
        <v>*</v>
      </c>
      <c r="W59" t="str">
        <f t="shared" si="3"/>
        <v/>
      </c>
    </row>
    <row r="60" spans="1:23" x14ac:dyDescent="0.25">
      <c r="A60">
        <v>59</v>
      </c>
      <c r="B60" t="s">
        <v>75</v>
      </c>
      <c r="C60">
        <v>-0.83026879023994904</v>
      </c>
      <c r="D60">
        <v>0.59656491888790097</v>
      </c>
      <c r="E60">
        <v>-1.39174926978226</v>
      </c>
      <c r="F60">
        <v>0.163998336825703</v>
      </c>
      <c r="G60">
        <v>-17.526235003455401</v>
      </c>
      <c r="H60">
        <v>3956.2045056745401</v>
      </c>
      <c r="I60">
        <v>-4.4300629500615496E-3</v>
      </c>
      <c r="J60">
        <v>0.99646533273034199</v>
      </c>
      <c r="K60">
        <v>-1.05303434026194</v>
      </c>
      <c r="L60">
        <v>0.667095990302641</v>
      </c>
      <c r="M60">
        <v>-1.5785349568421301</v>
      </c>
      <c r="N60">
        <v>0.114442763916117</v>
      </c>
      <c r="O60" t="s">
        <v>168</v>
      </c>
      <c r="P60" t="s">
        <v>168</v>
      </c>
      <c r="Q60" t="s">
        <v>168</v>
      </c>
      <c r="R60" t="s">
        <v>168</v>
      </c>
      <c r="T60" t="str">
        <f t="shared" si="0"/>
        <v/>
      </c>
      <c r="U60" t="str">
        <f t="shared" si="1"/>
        <v/>
      </c>
      <c r="V60" t="str">
        <f t="shared" si="2"/>
        <v/>
      </c>
      <c r="W60" t="str">
        <f t="shared" si="3"/>
        <v/>
      </c>
    </row>
    <row r="61" spans="1:23" x14ac:dyDescent="0.25">
      <c r="A61">
        <v>60</v>
      </c>
      <c r="B61" t="s">
        <v>78</v>
      </c>
      <c r="C61">
        <v>-1.05785506721078</v>
      </c>
      <c r="D61">
        <v>0.54054702834881596</v>
      </c>
      <c r="E61">
        <v>-1.95700838545383</v>
      </c>
      <c r="F61">
        <v>5.0346482480776E-2</v>
      </c>
      <c r="G61">
        <v>-18.172642386878</v>
      </c>
      <c r="H61">
        <v>3956.2044723817899</v>
      </c>
      <c r="I61">
        <v>-4.5934537796873199E-3</v>
      </c>
      <c r="J61">
        <v>0.99633496703701796</v>
      </c>
      <c r="K61">
        <v>-1.1480774483287799</v>
      </c>
      <c r="L61">
        <v>0.59390314103254005</v>
      </c>
      <c r="M61">
        <v>-1.9331055335601901</v>
      </c>
      <c r="N61">
        <v>5.3223198557793901E-2</v>
      </c>
      <c r="O61" t="s">
        <v>168</v>
      </c>
      <c r="P61" t="s">
        <v>168</v>
      </c>
      <c r="Q61" t="s">
        <v>168</v>
      </c>
      <c r="R61" t="s">
        <v>168</v>
      </c>
      <c r="T61" t="str">
        <f t="shared" si="0"/>
        <v>^</v>
      </c>
      <c r="U61" t="str">
        <f t="shared" si="1"/>
        <v/>
      </c>
      <c r="V61" t="str">
        <f t="shared" si="2"/>
        <v>^</v>
      </c>
      <c r="W61" t="str">
        <f t="shared" si="3"/>
        <v/>
      </c>
    </row>
    <row r="62" spans="1:23" x14ac:dyDescent="0.25">
      <c r="A62">
        <v>61</v>
      </c>
      <c r="B62" t="s">
        <v>71</v>
      </c>
      <c r="C62">
        <v>-0.67619541602973199</v>
      </c>
      <c r="D62">
        <v>0.595378359709691</v>
      </c>
      <c r="E62">
        <v>-1.13574066810129</v>
      </c>
      <c r="F62">
        <v>0.25606511492672401</v>
      </c>
      <c r="G62">
        <v>-17.856263834459899</v>
      </c>
      <c r="H62">
        <v>3956.2044869461101</v>
      </c>
      <c r="I62">
        <v>-4.5134835404434899E-3</v>
      </c>
      <c r="J62">
        <v>0.99639877339473104</v>
      </c>
      <c r="K62">
        <v>-0.854616373738043</v>
      </c>
      <c r="L62">
        <v>0.79479802122413101</v>
      </c>
      <c r="M62">
        <v>-1.07526233195923</v>
      </c>
      <c r="N62">
        <v>0.28225729557694501</v>
      </c>
      <c r="O62" t="s">
        <v>168</v>
      </c>
      <c r="P62" t="s">
        <v>168</v>
      </c>
      <c r="Q62" t="s">
        <v>168</v>
      </c>
      <c r="R62" t="s">
        <v>168</v>
      </c>
      <c r="T62" t="str">
        <f t="shared" si="0"/>
        <v/>
      </c>
      <c r="U62" t="str">
        <f t="shared" si="1"/>
        <v/>
      </c>
      <c r="V62" t="str">
        <f t="shared" si="2"/>
        <v/>
      </c>
      <c r="W62" t="str">
        <f t="shared" si="3"/>
        <v/>
      </c>
    </row>
    <row r="63" spans="1:23" x14ac:dyDescent="0.25">
      <c r="A63">
        <v>62</v>
      </c>
      <c r="B63" t="s">
        <v>70</v>
      </c>
      <c r="C63">
        <v>-1.0961534612508801</v>
      </c>
      <c r="D63">
        <v>0.56620706536537202</v>
      </c>
      <c r="E63">
        <v>-1.93595864181514</v>
      </c>
      <c r="F63">
        <v>5.2872766559889699E-2</v>
      </c>
      <c r="G63">
        <v>-18.520363395960999</v>
      </c>
      <c r="H63">
        <v>3956.2044908684502</v>
      </c>
      <c r="I63">
        <v>-4.6813463355367298E-3</v>
      </c>
      <c r="J63">
        <v>0.99626483967778401</v>
      </c>
      <c r="K63">
        <v>-1.0812172581164801</v>
      </c>
      <c r="L63">
        <v>0.62291878263082401</v>
      </c>
      <c r="M63">
        <v>-1.7357274949233099</v>
      </c>
      <c r="N63">
        <v>8.2612029521471494E-2</v>
      </c>
      <c r="O63" t="s">
        <v>168</v>
      </c>
      <c r="P63" t="s">
        <v>168</v>
      </c>
      <c r="Q63" t="s">
        <v>168</v>
      </c>
      <c r="R63" t="s">
        <v>168</v>
      </c>
      <c r="T63" t="str">
        <f t="shared" si="0"/>
        <v>^</v>
      </c>
      <c r="U63" t="str">
        <f t="shared" si="1"/>
        <v/>
      </c>
      <c r="V63" t="str">
        <f t="shared" si="2"/>
        <v>^</v>
      </c>
      <c r="W63" t="str">
        <f t="shared" si="3"/>
        <v/>
      </c>
    </row>
    <row r="64" spans="1:23" x14ac:dyDescent="0.25">
      <c r="A64">
        <v>63</v>
      </c>
      <c r="B64" t="s">
        <v>76</v>
      </c>
      <c r="C64">
        <v>-1.1781067293982901</v>
      </c>
      <c r="D64">
        <v>0.55829150332208799</v>
      </c>
      <c r="E64">
        <v>-2.1101999983664799</v>
      </c>
      <c r="F64">
        <v>3.48411326832955E-2</v>
      </c>
      <c r="G64">
        <v>-18.278255255247501</v>
      </c>
      <c r="H64">
        <v>3956.2044794212202</v>
      </c>
      <c r="I64">
        <v>-4.6201492744686401E-3</v>
      </c>
      <c r="J64">
        <v>0.996313667339909</v>
      </c>
      <c r="K64">
        <v>-1.5499211506010899</v>
      </c>
      <c r="L64">
        <v>0.69650927840723498</v>
      </c>
      <c r="M64">
        <v>-2.2252699262606002</v>
      </c>
      <c r="N64">
        <v>2.6063123068356099E-2</v>
      </c>
      <c r="O64" t="s">
        <v>168</v>
      </c>
      <c r="P64" t="s">
        <v>168</v>
      </c>
      <c r="Q64" t="s">
        <v>168</v>
      </c>
      <c r="R64" t="s">
        <v>168</v>
      </c>
      <c r="T64" t="str">
        <f t="shared" si="0"/>
        <v>*</v>
      </c>
      <c r="U64" t="str">
        <f t="shared" si="1"/>
        <v/>
      </c>
      <c r="V64" t="str">
        <f t="shared" si="2"/>
        <v>*</v>
      </c>
      <c r="W64" t="str">
        <f t="shared" si="3"/>
        <v/>
      </c>
    </row>
    <row r="65" spans="1:23" x14ac:dyDescent="0.25">
      <c r="A65">
        <v>64</v>
      </c>
      <c r="B65" t="s">
        <v>82</v>
      </c>
      <c r="C65">
        <v>-0.97599915434981699</v>
      </c>
      <c r="D65">
        <v>0.57678707153624198</v>
      </c>
      <c r="E65">
        <v>-1.6921307749674299</v>
      </c>
      <c r="F65">
        <v>9.0621041826039306E-2</v>
      </c>
      <c r="G65">
        <v>-18.120495921696001</v>
      </c>
      <c r="H65">
        <v>3956.20450068436</v>
      </c>
      <c r="I65">
        <v>-4.5802728141483597E-3</v>
      </c>
      <c r="J65">
        <v>0.99634548381528498</v>
      </c>
      <c r="K65">
        <v>-1.04239194300048</v>
      </c>
      <c r="L65">
        <v>0.63429502908208601</v>
      </c>
      <c r="M65">
        <v>-1.6433865870097899</v>
      </c>
      <c r="N65">
        <v>0.10030297349957799</v>
      </c>
      <c r="O65" t="s">
        <v>168</v>
      </c>
      <c r="P65" t="s">
        <v>168</v>
      </c>
      <c r="Q65" t="s">
        <v>168</v>
      </c>
      <c r="R65" t="s">
        <v>168</v>
      </c>
      <c r="T65" t="str">
        <f t="shared" si="0"/>
        <v>^</v>
      </c>
      <c r="U65" t="str">
        <f t="shared" si="1"/>
        <v/>
      </c>
      <c r="V65" t="str">
        <f t="shared" si="2"/>
        <v/>
      </c>
      <c r="W65" t="str">
        <f t="shared" si="3"/>
        <v/>
      </c>
    </row>
    <row r="66" spans="1:23" x14ac:dyDescent="0.25">
      <c r="A66">
        <v>65</v>
      </c>
      <c r="B66" t="s">
        <v>77</v>
      </c>
      <c r="C66">
        <v>-1.04129179943631</v>
      </c>
      <c r="D66">
        <v>0.55317986606339897</v>
      </c>
      <c r="E66">
        <v>-1.8823747271325499</v>
      </c>
      <c r="F66">
        <v>5.9785154854877197E-2</v>
      </c>
      <c r="G66">
        <v>-18.160785702625699</v>
      </c>
      <c r="H66">
        <v>3956.2044862121902</v>
      </c>
      <c r="I66">
        <v>-4.5904567789451E-3</v>
      </c>
      <c r="J66">
        <v>0.99633735827242798</v>
      </c>
      <c r="K66">
        <v>-1.1693636355328501</v>
      </c>
      <c r="L66">
        <v>0.60709573212472401</v>
      </c>
      <c r="M66">
        <v>-1.9261601978987599</v>
      </c>
      <c r="N66">
        <v>5.4084373964797101E-2</v>
      </c>
      <c r="O66" t="s">
        <v>168</v>
      </c>
      <c r="P66" t="s">
        <v>168</v>
      </c>
      <c r="Q66" t="s">
        <v>168</v>
      </c>
      <c r="R66" t="s">
        <v>168</v>
      </c>
      <c r="T66" t="str">
        <f t="shared" si="0"/>
        <v>^</v>
      </c>
      <c r="U66" t="str">
        <f t="shared" si="1"/>
        <v/>
      </c>
      <c r="V66" t="str">
        <f t="shared" si="2"/>
        <v>^</v>
      </c>
      <c r="W66" t="str">
        <f t="shared" si="3"/>
        <v/>
      </c>
    </row>
    <row r="67" spans="1:23" x14ac:dyDescent="0.25">
      <c r="A67">
        <v>66</v>
      </c>
      <c r="B67" t="s">
        <v>80</v>
      </c>
      <c r="C67">
        <v>-1.0376011934658</v>
      </c>
      <c r="D67">
        <v>0.56390060630783301</v>
      </c>
      <c r="E67">
        <v>-1.8400426987648499</v>
      </c>
      <c r="F67">
        <v>6.5761968804120302E-2</v>
      </c>
      <c r="G67">
        <v>-18.171487680572898</v>
      </c>
      <c r="H67">
        <v>3956.2044857484302</v>
      </c>
      <c r="I67">
        <v>-4.5931618919175504E-3</v>
      </c>
      <c r="J67">
        <v>0.99633519992730601</v>
      </c>
      <c r="K67">
        <v>-1.12814005750896</v>
      </c>
      <c r="L67">
        <v>0.73231019300645595</v>
      </c>
      <c r="M67">
        <v>-1.5405221288501301</v>
      </c>
      <c r="N67">
        <v>0.123433133027313</v>
      </c>
      <c r="O67" t="s">
        <v>168</v>
      </c>
      <c r="P67" t="s">
        <v>168</v>
      </c>
      <c r="Q67" t="s">
        <v>168</v>
      </c>
      <c r="R67" t="s">
        <v>168</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-1.25157321891136</v>
      </c>
      <c r="D68">
        <v>0.56185275346841401</v>
      </c>
      <c r="E68">
        <v>-2.2275822467455701</v>
      </c>
      <c r="F68">
        <v>2.5908385618650099E-2</v>
      </c>
      <c r="G68">
        <v>-18.267035128896499</v>
      </c>
      <c r="H68">
        <v>3956.20448643601</v>
      </c>
      <c r="I68">
        <v>-4.6173131827552602E-3</v>
      </c>
      <c r="J68">
        <v>0.99631593018956399</v>
      </c>
      <c r="K68">
        <v>-1.4057434958485999</v>
      </c>
      <c r="L68">
        <v>0.63226626398099695</v>
      </c>
      <c r="M68">
        <v>-2.22334098137308</v>
      </c>
      <c r="N68">
        <v>2.6192816095106201E-2</v>
      </c>
      <c r="O68" t="s">
        <v>168</v>
      </c>
      <c r="P68" t="s">
        <v>168</v>
      </c>
      <c r="Q68" t="s">
        <v>168</v>
      </c>
      <c r="R68" t="s">
        <v>168</v>
      </c>
      <c r="T68" t="str">
        <f t="shared" si="4"/>
        <v>*</v>
      </c>
      <c r="U68" t="str">
        <f t="shared" si="5"/>
        <v/>
      </c>
      <c r="V68" t="str">
        <f t="shared" si="6"/>
        <v>*</v>
      </c>
      <c r="W68" t="str">
        <f t="shared" si="7"/>
        <v/>
      </c>
    </row>
    <row r="69" spans="1:23" x14ac:dyDescent="0.25">
      <c r="A69">
        <v>68</v>
      </c>
      <c r="B69" t="s">
        <v>68</v>
      </c>
      <c r="C69">
        <v>-0.56499028912295102</v>
      </c>
      <c r="D69">
        <v>0.658864816646479</v>
      </c>
      <c r="E69">
        <v>-0.85752080676983999</v>
      </c>
      <c r="F69">
        <v>0.391157120813656</v>
      </c>
      <c r="G69">
        <v>-17.634184093584899</v>
      </c>
      <c r="H69">
        <v>3956.2045123563198</v>
      </c>
      <c r="I69">
        <v>-4.4573489662904104E-3</v>
      </c>
      <c r="J69">
        <v>0.99644356185421901</v>
      </c>
      <c r="K69">
        <v>-0.80708316562904403</v>
      </c>
      <c r="L69">
        <v>0.82340319781400095</v>
      </c>
      <c r="M69">
        <v>-0.98017978041828902</v>
      </c>
      <c r="N69">
        <v>0.32699738344608698</v>
      </c>
      <c r="O69" t="s">
        <v>168</v>
      </c>
      <c r="P69" t="s">
        <v>168</v>
      </c>
      <c r="Q69" t="s">
        <v>168</v>
      </c>
      <c r="R69" t="s">
        <v>168</v>
      </c>
      <c r="T69" t="str">
        <f t="shared" si="4"/>
        <v/>
      </c>
      <c r="U69" t="str">
        <f t="shared" si="5"/>
        <v/>
      </c>
      <c r="V69" t="str">
        <f t="shared" si="6"/>
        <v/>
      </c>
      <c r="W69" t="str">
        <f t="shared" si="7"/>
        <v/>
      </c>
    </row>
    <row r="70" spans="1:23" x14ac:dyDescent="0.25">
      <c r="A70">
        <v>69</v>
      </c>
      <c r="B70" t="s">
        <v>69</v>
      </c>
      <c r="C70">
        <v>0.56811915878699704</v>
      </c>
      <c r="D70">
        <v>1.17506672326261</v>
      </c>
      <c r="E70">
        <v>0.48347821237724697</v>
      </c>
      <c r="F70">
        <v>0.62875622616724602</v>
      </c>
      <c r="G70">
        <v>-16.081854920103002</v>
      </c>
      <c r="H70">
        <v>3956.2047937216698</v>
      </c>
      <c r="I70">
        <v>-4.0649702830410197E-3</v>
      </c>
      <c r="J70">
        <v>0.99675663190326802</v>
      </c>
      <c r="K70">
        <v>0.24572754913372399</v>
      </c>
      <c r="L70">
        <v>1.5712625809351699</v>
      </c>
      <c r="M70">
        <v>0.15638859609797001</v>
      </c>
      <c r="N70">
        <v>0.87572672557266296</v>
      </c>
      <c r="O70" t="s">
        <v>168</v>
      </c>
      <c r="P70" t="s">
        <v>168</v>
      </c>
      <c r="Q70" t="s">
        <v>168</v>
      </c>
      <c r="R70" t="s">
        <v>168</v>
      </c>
      <c r="T70" t="str">
        <f t="shared" si="4"/>
        <v/>
      </c>
      <c r="U70" t="str">
        <f t="shared" si="5"/>
        <v/>
      </c>
      <c r="V70" t="str">
        <f t="shared" si="6"/>
        <v/>
      </c>
      <c r="W70" t="str">
        <f t="shared" si="7"/>
        <v/>
      </c>
    </row>
    <row r="71" spans="1:23" x14ac:dyDescent="0.25">
      <c r="A71">
        <v>70</v>
      </c>
      <c r="B71" t="s">
        <v>73</v>
      </c>
      <c r="C71">
        <v>-1.3544530655845599</v>
      </c>
      <c r="D71">
        <v>0.90718674686802603</v>
      </c>
      <c r="E71">
        <v>-1.49302563144874</v>
      </c>
      <c r="F71">
        <v>0.13543047766524</v>
      </c>
      <c r="G71" t="s">
        <v>168</v>
      </c>
      <c r="H71" t="s">
        <v>168</v>
      </c>
      <c r="I71" t="s">
        <v>168</v>
      </c>
      <c r="J71" t="s">
        <v>168</v>
      </c>
      <c r="K71">
        <v>-1.23831834075898</v>
      </c>
      <c r="L71">
        <v>0.95524398701917901</v>
      </c>
      <c r="M71">
        <v>-1.29633722649553</v>
      </c>
      <c r="N71">
        <v>0.19485932856579</v>
      </c>
      <c r="O71" t="s">
        <v>168</v>
      </c>
      <c r="P71" t="s">
        <v>168</v>
      </c>
      <c r="Q71" t="s">
        <v>168</v>
      </c>
      <c r="R71" t="s">
        <v>168</v>
      </c>
      <c r="T71" t="str">
        <f t="shared" si="4"/>
        <v/>
      </c>
      <c r="U71" t="str">
        <f t="shared" si="5"/>
        <v/>
      </c>
      <c r="V71" t="str">
        <f t="shared" si="6"/>
        <v/>
      </c>
      <c r="W71" t="str">
        <f t="shared" si="7"/>
        <v/>
      </c>
    </row>
    <row r="72" spans="1:23" x14ac:dyDescent="0.25">
      <c r="A72">
        <v>71</v>
      </c>
      <c r="B72" t="s">
        <v>83</v>
      </c>
      <c r="C72">
        <v>-1.8989094542829199</v>
      </c>
      <c r="D72">
        <v>0.94240774276658601</v>
      </c>
      <c r="E72">
        <v>-2.01495527690422</v>
      </c>
      <c r="F72">
        <v>4.3909335318611402E-2</v>
      </c>
      <c r="G72">
        <v>-18.598697349410099</v>
      </c>
      <c r="H72">
        <v>3956.2046417167899</v>
      </c>
      <c r="I72">
        <v>-4.7011464354733802E-3</v>
      </c>
      <c r="J72">
        <v>0.99624904165758399</v>
      </c>
      <c r="K72">
        <v>-2.2929070311950501</v>
      </c>
      <c r="L72">
        <v>1.2282600330048401</v>
      </c>
      <c r="M72">
        <v>-1.86679283668103</v>
      </c>
      <c r="N72">
        <v>6.1930523229498102E-2</v>
      </c>
      <c r="O72" t="s">
        <v>168</v>
      </c>
      <c r="P72" t="s">
        <v>168</v>
      </c>
      <c r="Q72" t="s">
        <v>168</v>
      </c>
      <c r="R72" t="s">
        <v>168</v>
      </c>
      <c r="T72" t="str">
        <f t="shared" si="4"/>
        <v>*</v>
      </c>
      <c r="U72" t="str">
        <f t="shared" si="5"/>
        <v/>
      </c>
      <c r="V72" t="str">
        <f t="shared" si="6"/>
        <v>^</v>
      </c>
      <c r="W72" t="str">
        <f t="shared" si="7"/>
        <v/>
      </c>
    </row>
    <row r="73" spans="1:23" x14ac:dyDescent="0.25">
      <c r="A73">
        <v>72</v>
      </c>
      <c r="B73" t="s">
        <v>172</v>
      </c>
      <c r="C73">
        <v>1.4814662516608701</v>
      </c>
      <c r="D73">
        <v>0.13615686928538301</v>
      </c>
      <c r="E73">
        <v>10.880583986957999</v>
      </c>
      <c r="F73" s="1">
        <v>1.4264613351242301E-27</v>
      </c>
      <c r="G73">
        <v>1.5241148738269099</v>
      </c>
      <c r="H73">
        <v>0.20128297867039299</v>
      </c>
      <c r="I73">
        <v>7.5720007915954399</v>
      </c>
      <c r="J73" s="1">
        <v>3.6751922525463798E-14</v>
      </c>
      <c r="K73">
        <v>1.50601895206477</v>
      </c>
      <c r="L73">
        <v>0.18606230858086401</v>
      </c>
      <c r="M73">
        <v>8.0941646029842804</v>
      </c>
      <c r="N73" s="1">
        <v>5.7658678090376102E-16</v>
      </c>
      <c r="O73">
        <v>1.4406027537235</v>
      </c>
      <c r="P73">
        <v>0.13582707926662499</v>
      </c>
      <c r="Q73">
        <v>10.6061527752919</v>
      </c>
      <c r="R73" s="1">
        <v>2.79001843699171E-26</v>
      </c>
      <c r="T73" t="str">
        <f t="shared" si="4"/>
        <v>***</v>
      </c>
      <c r="U73" t="str">
        <f t="shared" si="5"/>
        <v>***</v>
      </c>
      <c r="V73" t="str">
        <f t="shared" si="6"/>
        <v>***</v>
      </c>
      <c r="W73" t="str">
        <f t="shared" si="7"/>
        <v>***</v>
      </c>
    </row>
    <row r="74" spans="1:23" x14ac:dyDescent="0.25">
      <c r="A74">
        <v>73</v>
      </c>
      <c r="B74" t="s">
        <v>173</v>
      </c>
      <c r="C74">
        <v>0.45740983930198498</v>
      </c>
      <c r="D74">
        <v>0.18636334525441001</v>
      </c>
      <c r="E74">
        <v>2.4543980935605201</v>
      </c>
      <c r="F74">
        <v>1.41120656899508E-2</v>
      </c>
      <c r="G74">
        <v>0.584468326454332</v>
      </c>
      <c r="H74">
        <v>0.26925134415529201</v>
      </c>
      <c r="I74">
        <v>2.1707164667569399</v>
      </c>
      <c r="J74">
        <v>2.99526116693619E-2</v>
      </c>
      <c r="K74">
        <v>0.41158804916238301</v>
      </c>
      <c r="L74">
        <v>0.25925817168437798</v>
      </c>
      <c r="M74">
        <v>1.58756056362016</v>
      </c>
      <c r="N74">
        <v>0.11238574174586501</v>
      </c>
      <c r="O74">
        <v>0.41790817624040999</v>
      </c>
      <c r="P74">
        <v>0.18611534056318299</v>
      </c>
      <c r="Q74">
        <v>2.24542573962911</v>
      </c>
      <c r="R74">
        <v>2.4740814553281101E-2</v>
      </c>
      <c r="T74" t="str">
        <f t="shared" si="4"/>
        <v>*</v>
      </c>
      <c r="U74" t="str">
        <f t="shared" si="5"/>
        <v>*</v>
      </c>
      <c r="V74" t="str">
        <f t="shared" si="6"/>
        <v/>
      </c>
      <c r="W74" t="str">
        <f t="shared" si="7"/>
        <v>*</v>
      </c>
    </row>
    <row r="75" spans="1:23" x14ac:dyDescent="0.25">
      <c r="A75">
        <v>74</v>
      </c>
      <c r="B75" t="s">
        <v>174</v>
      </c>
      <c r="C75">
        <v>1.5200445673857499</v>
      </c>
      <c r="D75">
        <v>0.14185787096449501</v>
      </c>
      <c r="E75">
        <v>10.715264208118599</v>
      </c>
      <c r="F75" s="1">
        <v>8.6310467375516799E-27</v>
      </c>
      <c r="G75">
        <v>1.6757243585450301</v>
      </c>
      <c r="H75">
        <v>0.20516525197546601</v>
      </c>
      <c r="I75">
        <v>8.1676811370836493</v>
      </c>
      <c r="J75" s="1">
        <v>3.1437351218843202E-16</v>
      </c>
      <c r="K75">
        <v>1.44868799264251</v>
      </c>
      <c r="L75">
        <v>0.19785542983691701</v>
      </c>
      <c r="M75">
        <v>7.3219521639441298</v>
      </c>
      <c r="N75" s="1">
        <v>2.4438927847936699E-13</v>
      </c>
      <c r="O75">
        <v>1.47982537893532</v>
      </c>
      <c r="P75">
        <v>0.141527181207697</v>
      </c>
      <c r="Q75">
        <v>10.4561213351916</v>
      </c>
      <c r="R75" s="1">
        <v>1.3736417233477699E-25</v>
      </c>
      <c r="T75" t="str">
        <f t="shared" si="4"/>
        <v>***</v>
      </c>
      <c r="U75" t="str">
        <f t="shared" si="5"/>
        <v>***</v>
      </c>
      <c r="V75" t="str">
        <f t="shared" si="6"/>
        <v>***</v>
      </c>
      <c r="W75" t="str">
        <f t="shared" si="7"/>
        <v>***</v>
      </c>
    </row>
    <row r="76" spans="1:23" x14ac:dyDescent="0.25">
      <c r="A76">
        <v>75</v>
      </c>
      <c r="B76" t="s">
        <v>175</v>
      </c>
      <c r="C76">
        <v>0.89991670494763898</v>
      </c>
      <c r="D76">
        <v>0.17388649972664399</v>
      </c>
      <c r="E76">
        <v>5.1753109434161999</v>
      </c>
      <c r="F76" s="1">
        <v>2.2753172429564299E-7</v>
      </c>
      <c r="G76">
        <v>1.08219511096323</v>
      </c>
      <c r="H76">
        <v>0.24817650415229101</v>
      </c>
      <c r="I76">
        <v>4.3605864892800303</v>
      </c>
      <c r="J76" s="1">
        <v>1.2971429692462399E-5</v>
      </c>
      <c r="K76">
        <v>0.80020210443390505</v>
      </c>
      <c r="L76">
        <v>0.24526688883245601</v>
      </c>
      <c r="M76">
        <v>3.2625769758123702</v>
      </c>
      <c r="N76">
        <v>1.1040418500094899E-3</v>
      </c>
      <c r="O76">
        <v>0.85624904148159997</v>
      </c>
      <c r="P76">
        <v>0.17359970752529899</v>
      </c>
      <c r="Q76">
        <v>4.9323184565666196</v>
      </c>
      <c r="R76" s="1">
        <v>8.1259292185607101E-7</v>
      </c>
      <c r="T76" t="str">
        <f t="shared" si="4"/>
        <v>***</v>
      </c>
      <c r="U76" t="str">
        <f t="shared" si="5"/>
        <v>***</v>
      </c>
      <c r="V76" t="str">
        <f t="shared" si="6"/>
        <v>**</v>
      </c>
      <c r="W76" t="str">
        <f t="shared" si="7"/>
        <v>***</v>
      </c>
    </row>
    <row r="77" spans="1:23" x14ac:dyDescent="0.25">
      <c r="A77">
        <v>76</v>
      </c>
      <c r="B77" t="s">
        <v>182</v>
      </c>
      <c r="C77">
        <v>1.7512307324191001</v>
      </c>
      <c r="D77">
        <v>0.105957482888135</v>
      </c>
      <c r="E77">
        <v>16.5276739753055</v>
      </c>
      <c r="F77" s="1">
        <v>2.3192218640424999E-61</v>
      </c>
      <c r="G77">
        <v>1.9122536087453801</v>
      </c>
      <c r="H77">
        <v>0.154502577011119</v>
      </c>
      <c r="I77">
        <v>12.3768395695288</v>
      </c>
      <c r="J77" s="1">
        <v>3.4880970865667899E-35</v>
      </c>
      <c r="K77">
        <v>1.6155239441549401</v>
      </c>
      <c r="L77">
        <v>0.14704807020326699</v>
      </c>
      <c r="M77">
        <v>10.986366172107999</v>
      </c>
      <c r="N77" s="1">
        <v>4.4446242845416497E-28</v>
      </c>
      <c r="O77">
        <v>1.7416224554702699</v>
      </c>
      <c r="P77">
        <v>0.105744195276209</v>
      </c>
      <c r="Q77">
        <v>16.470147140663901</v>
      </c>
      <c r="R77" s="1">
        <v>6.0123962204399E-61</v>
      </c>
      <c r="T77" t="str">
        <f t="shared" si="4"/>
        <v>***</v>
      </c>
      <c r="U77" t="str">
        <f t="shared" si="5"/>
        <v>***</v>
      </c>
      <c r="V77" t="str">
        <f t="shared" si="6"/>
        <v>***</v>
      </c>
      <c r="W77" t="str">
        <f t="shared" si="7"/>
        <v>***</v>
      </c>
    </row>
    <row r="78" spans="1:23" x14ac:dyDescent="0.25">
      <c r="A78">
        <v>77</v>
      </c>
      <c r="B78" t="s">
        <v>193</v>
      </c>
      <c r="C78">
        <v>1.5551829785724101</v>
      </c>
      <c r="D78">
        <v>0.11076811856900901</v>
      </c>
      <c r="E78">
        <v>14.039987305585001</v>
      </c>
      <c r="F78" s="1">
        <v>8.8728524773126894E-45</v>
      </c>
      <c r="G78">
        <v>1.6758694607067</v>
      </c>
      <c r="H78">
        <v>0.16163570133303301</v>
      </c>
      <c r="I78">
        <v>10.368188753385301</v>
      </c>
      <c r="J78" s="1">
        <v>3.46020988863599E-25</v>
      </c>
      <c r="K78">
        <v>1.4733777040422</v>
      </c>
      <c r="L78">
        <v>0.15344023839638599</v>
      </c>
      <c r="M78">
        <v>9.6022902430325008</v>
      </c>
      <c r="N78" s="1">
        <v>7.8187447406432705E-22</v>
      </c>
      <c r="O78">
        <v>1.5387534609251301</v>
      </c>
      <c r="P78">
        <v>0.11052147209228499</v>
      </c>
      <c r="Q78">
        <v>13.9226652685216</v>
      </c>
      <c r="R78" s="1">
        <v>4.6137296566692997E-44</v>
      </c>
      <c r="T78" t="str">
        <f t="shared" si="4"/>
        <v>***</v>
      </c>
      <c r="U78" t="str">
        <f t="shared" si="5"/>
        <v>***</v>
      </c>
      <c r="V78" t="str">
        <f t="shared" si="6"/>
        <v>***</v>
      </c>
      <c r="W78" t="str">
        <f t="shared" si="7"/>
        <v>***</v>
      </c>
    </row>
    <row r="79" spans="1:23" x14ac:dyDescent="0.25">
      <c r="A79">
        <v>78</v>
      </c>
      <c r="B79" t="s">
        <v>204</v>
      </c>
      <c r="C79">
        <v>1.83282613021915</v>
      </c>
      <c r="D79">
        <v>0.11107894082441699</v>
      </c>
      <c r="E79">
        <v>16.500212521078101</v>
      </c>
      <c r="F79" s="1">
        <v>3.6560362563325101E-61</v>
      </c>
      <c r="G79">
        <v>1.90602534202583</v>
      </c>
      <c r="H79">
        <v>0.16277808745706199</v>
      </c>
      <c r="I79">
        <v>11.709348425221</v>
      </c>
      <c r="J79" s="1">
        <v>1.14153481452907E-31</v>
      </c>
      <c r="K79">
        <v>1.80494890025545</v>
      </c>
      <c r="L79">
        <v>0.153218825662745</v>
      </c>
      <c r="M79">
        <v>11.780203199235901</v>
      </c>
      <c r="N79" s="1">
        <v>4.9373902864914995E-32</v>
      </c>
      <c r="O79">
        <v>1.80908838885667</v>
      </c>
      <c r="P79">
        <v>0.11077922105933</v>
      </c>
      <c r="Q79">
        <v>16.330575098445401</v>
      </c>
      <c r="R79" s="1">
        <v>5.9817812602459195E-60</v>
      </c>
      <c r="T79" t="str">
        <f t="shared" si="4"/>
        <v>***</v>
      </c>
      <c r="U79" t="str">
        <f t="shared" si="5"/>
        <v>***</v>
      </c>
      <c r="V79" t="str">
        <f t="shared" si="6"/>
        <v>***</v>
      </c>
      <c r="W79" t="str">
        <f t="shared" si="7"/>
        <v>***</v>
      </c>
    </row>
    <row r="80" spans="1:23" x14ac:dyDescent="0.25">
      <c r="A80">
        <v>79</v>
      </c>
      <c r="B80" t="s">
        <v>215</v>
      </c>
      <c r="C80">
        <v>1.29832910437899</v>
      </c>
      <c r="D80">
        <v>0.12300255283952299</v>
      </c>
      <c r="E80">
        <v>10.5553021007042</v>
      </c>
      <c r="F80" s="1">
        <v>4.8009271457432598E-26</v>
      </c>
      <c r="G80">
        <v>1.31503471409066</v>
      </c>
      <c r="H80">
        <v>0.18133973952251201</v>
      </c>
      <c r="I80">
        <v>7.2517734808337897</v>
      </c>
      <c r="J80" s="1">
        <v>4.1134943275302598E-13</v>
      </c>
      <c r="K80">
        <v>1.3269738567414799</v>
      </c>
      <c r="L80">
        <v>0.16857510311138499</v>
      </c>
      <c r="M80">
        <v>7.8717072227723799</v>
      </c>
      <c r="N80" s="1">
        <v>3.4983408919445901E-15</v>
      </c>
      <c r="O80">
        <v>1.2740611751983699</v>
      </c>
      <c r="P80">
        <v>0.122713730933905</v>
      </c>
      <c r="Q80">
        <v>10.382384803250799</v>
      </c>
      <c r="R80" s="1">
        <v>2.9823071698445699E-25</v>
      </c>
      <c r="T80" t="str">
        <f t="shared" si="4"/>
        <v>***</v>
      </c>
      <c r="U80" t="str">
        <f t="shared" si="5"/>
        <v>***</v>
      </c>
      <c r="V80" t="str">
        <f t="shared" si="6"/>
        <v>***</v>
      </c>
      <c r="W80" t="str">
        <f t="shared" si="7"/>
        <v>***</v>
      </c>
    </row>
    <row r="81" spans="1:23" x14ac:dyDescent="0.25">
      <c r="A81">
        <v>80</v>
      </c>
      <c r="B81" t="s">
        <v>226</v>
      </c>
      <c r="C81">
        <v>1.2199835124135801</v>
      </c>
      <c r="D81">
        <v>0.12840896732753601</v>
      </c>
      <c r="E81">
        <v>9.5007657004337602</v>
      </c>
      <c r="F81" s="1">
        <v>2.0835256540249099E-21</v>
      </c>
      <c r="G81">
        <v>1.4331327805299801</v>
      </c>
      <c r="H81">
        <v>0.18315120796113801</v>
      </c>
      <c r="I81">
        <v>7.8248611979347302</v>
      </c>
      <c r="J81" s="1">
        <v>5.08217331058673E-15</v>
      </c>
      <c r="K81">
        <v>1.05260096365587</v>
      </c>
      <c r="L81">
        <v>0.18246374623102099</v>
      </c>
      <c r="M81">
        <v>5.7688224943225599</v>
      </c>
      <c r="N81" s="1">
        <v>7.9827331545006893E-9</v>
      </c>
      <c r="O81">
        <v>1.19320031769901</v>
      </c>
      <c r="P81">
        <v>0.12812641195513699</v>
      </c>
      <c r="Q81">
        <v>9.3126803403875904</v>
      </c>
      <c r="R81" s="1">
        <v>1.2464634750056701E-20</v>
      </c>
      <c r="T81" t="str">
        <f t="shared" si="4"/>
        <v>***</v>
      </c>
      <c r="U81" t="str">
        <f t="shared" si="5"/>
        <v>***</v>
      </c>
      <c r="V81" t="str">
        <f t="shared" si="6"/>
        <v>***</v>
      </c>
      <c r="W81" t="str">
        <f t="shared" si="7"/>
        <v>***</v>
      </c>
    </row>
    <row r="82" spans="1:23" x14ac:dyDescent="0.25">
      <c r="A82">
        <v>81</v>
      </c>
      <c r="B82" t="s">
        <v>228</v>
      </c>
      <c r="C82">
        <v>0.80535962508672199</v>
      </c>
      <c r="D82">
        <v>0.14450181789972899</v>
      </c>
      <c r="E82">
        <v>5.5733528947405304</v>
      </c>
      <c r="F82" s="1">
        <v>2.4988266440389801E-8</v>
      </c>
      <c r="G82">
        <v>0.74734488688667799</v>
      </c>
      <c r="H82">
        <v>0.21864743089071301</v>
      </c>
      <c r="I82">
        <v>3.4180364426976699</v>
      </c>
      <c r="J82">
        <v>6.3074660904089395E-4</v>
      </c>
      <c r="K82">
        <v>0.89500038858720998</v>
      </c>
      <c r="L82">
        <v>0.19392047528016201</v>
      </c>
      <c r="M82">
        <v>4.6152959727134597</v>
      </c>
      <c r="N82" s="1">
        <v>3.9253550152003704E-6</v>
      </c>
      <c r="O82">
        <v>0.77685301156333797</v>
      </c>
      <c r="P82">
        <v>0.14424514314120301</v>
      </c>
      <c r="Q82">
        <v>5.3856441516569298</v>
      </c>
      <c r="R82" s="1">
        <v>7.2185653862751702E-8</v>
      </c>
      <c r="T82" t="str">
        <f t="shared" si="4"/>
        <v>***</v>
      </c>
      <c r="U82" t="str">
        <f t="shared" si="5"/>
        <v>***</v>
      </c>
      <c r="V82" t="str">
        <f t="shared" si="6"/>
        <v>***</v>
      </c>
      <c r="W82" t="str">
        <f t="shared" si="7"/>
        <v>***</v>
      </c>
    </row>
    <row r="83" spans="1:23" x14ac:dyDescent="0.25">
      <c r="A83">
        <v>82</v>
      </c>
      <c r="B83" t="s">
        <v>229</v>
      </c>
      <c r="C83">
        <v>1.64055943139812</v>
      </c>
      <c r="D83">
        <v>0.12527828350838199</v>
      </c>
      <c r="E83">
        <v>13.0953217545351</v>
      </c>
      <c r="F83" s="1">
        <v>3.5018718161263198E-39</v>
      </c>
      <c r="G83">
        <v>1.8633292867134901</v>
      </c>
      <c r="H83">
        <v>0.179640184115722</v>
      </c>
      <c r="I83">
        <v>10.372563888674</v>
      </c>
      <c r="J83" s="1">
        <v>3.3053523063337402E-25</v>
      </c>
      <c r="K83">
        <v>1.47726123608939</v>
      </c>
      <c r="L83">
        <v>0.177084512728437</v>
      </c>
      <c r="M83">
        <v>8.3421255384134092</v>
      </c>
      <c r="N83" s="1">
        <v>7.2966929589825798E-17</v>
      </c>
      <c r="O83">
        <v>1.60598023518459</v>
      </c>
      <c r="P83">
        <v>0.124952214188013</v>
      </c>
      <c r="Q83">
        <v>12.8527553162691</v>
      </c>
      <c r="R83" s="1">
        <v>8.30003587181758E-38</v>
      </c>
      <c r="T83" t="str">
        <f t="shared" si="4"/>
        <v>***</v>
      </c>
      <c r="U83" t="str">
        <f t="shared" si="5"/>
        <v>***</v>
      </c>
      <c r="V83" t="str">
        <f t="shared" si="6"/>
        <v>***</v>
      </c>
      <c r="W83" t="str">
        <f t="shared" si="7"/>
        <v>***</v>
      </c>
    </row>
    <row r="84" spans="1:23" x14ac:dyDescent="0.25">
      <c r="A84">
        <v>83</v>
      </c>
      <c r="B84" t="s">
        <v>230</v>
      </c>
      <c r="C84">
        <v>0.55505612487657596</v>
      </c>
      <c r="D84">
        <v>0.16824960838695199</v>
      </c>
      <c r="E84">
        <v>3.2990039632069799</v>
      </c>
      <c r="F84">
        <v>9.7028541397559901E-4</v>
      </c>
      <c r="G84">
        <v>0.42742786534203703</v>
      </c>
      <c r="H84">
        <v>0.26391594533033402</v>
      </c>
      <c r="I84">
        <v>1.6195605945940199</v>
      </c>
      <c r="J84">
        <v>0.105326700128519</v>
      </c>
      <c r="K84">
        <v>0.69553693228065205</v>
      </c>
      <c r="L84">
        <v>0.22040020601360699</v>
      </c>
      <c r="M84">
        <v>3.1557907538331098</v>
      </c>
      <c r="N84">
        <v>1.6006364454328799E-3</v>
      </c>
      <c r="O84">
        <v>0.51778477002901802</v>
      </c>
      <c r="P84">
        <v>0.16799410991612601</v>
      </c>
      <c r="Q84">
        <v>3.0821602631635701</v>
      </c>
      <c r="R84">
        <v>2.05504163652633E-3</v>
      </c>
      <c r="T84" t="str">
        <f t="shared" si="4"/>
        <v>***</v>
      </c>
      <c r="U84" t="str">
        <f t="shared" si="5"/>
        <v/>
      </c>
      <c r="V84" t="str">
        <f t="shared" si="6"/>
        <v>**</v>
      </c>
      <c r="W84" t="str">
        <f t="shared" si="7"/>
        <v>**</v>
      </c>
    </row>
    <row r="85" spans="1:23" x14ac:dyDescent="0.25">
      <c r="A85">
        <v>84</v>
      </c>
      <c r="B85" t="s">
        <v>176</v>
      </c>
      <c r="C85">
        <v>0.71480647643175899</v>
      </c>
      <c r="D85">
        <v>0.18897530162332399</v>
      </c>
      <c r="E85">
        <v>3.7825391481927602</v>
      </c>
      <c r="F85">
        <v>1.55236668726694E-4</v>
      </c>
      <c r="G85">
        <v>0.82566729416724205</v>
      </c>
      <c r="H85">
        <v>0.27558041186064902</v>
      </c>
      <c r="I85">
        <v>2.9961029834905402</v>
      </c>
      <c r="J85">
        <v>2.7345406530505001E-3</v>
      </c>
      <c r="K85">
        <v>0.68459095835109296</v>
      </c>
      <c r="L85">
        <v>0.26064154057865002</v>
      </c>
      <c r="M85">
        <v>2.62656120291199</v>
      </c>
      <c r="N85">
        <v>8.6252479823170792E-3</v>
      </c>
      <c r="O85">
        <v>0.67262846537471899</v>
      </c>
      <c r="P85">
        <v>0.18870801750736399</v>
      </c>
      <c r="Q85">
        <v>3.5643873231219301</v>
      </c>
      <c r="R85">
        <v>3.6470707723153999E-4</v>
      </c>
      <c r="T85" t="str">
        <f t="shared" si="4"/>
        <v>***</v>
      </c>
      <c r="U85" t="str">
        <f t="shared" si="5"/>
        <v>**</v>
      </c>
      <c r="V85" t="str">
        <f t="shared" si="6"/>
        <v>**</v>
      </c>
      <c r="W85" t="str">
        <f t="shared" si="7"/>
        <v>***</v>
      </c>
    </row>
    <row r="86" spans="1:23" x14ac:dyDescent="0.25">
      <c r="A86">
        <v>85</v>
      </c>
      <c r="B86" t="s">
        <v>177</v>
      </c>
      <c r="C86">
        <v>1.20862555531786</v>
      </c>
      <c r="D86">
        <v>0.16588177885907801</v>
      </c>
      <c r="E86">
        <v>7.2860657971640501</v>
      </c>
      <c r="F86" s="1">
        <v>3.1913716086718199E-13</v>
      </c>
      <c r="G86">
        <v>1.6410882505277</v>
      </c>
      <c r="H86">
        <v>0.22368822031748201</v>
      </c>
      <c r="I86">
        <v>7.3364983109011899</v>
      </c>
      <c r="J86" s="1">
        <v>2.1925457899062701E-13</v>
      </c>
      <c r="K86">
        <v>0.79094763596522899</v>
      </c>
      <c r="L86">
        <v>0.25681155397647398</v>
      </c>
      <c r="M86">
        <v>3.0798755886103399</v>
      </c>
      <c r="N86">
        <v>2.07087079370294E-3</v>
      </c>
      <c r="O86">
        <v>1.1672077140911401</v>
      </c>
      <c r="P86">
        <v>0.16557598361255699</v>
      </c>
      <c r="Q86">
        <v>7.0493781080133804</v>
      </c>
      <c r="R86" s="1">
        <v>1.79719186207091E-12</v>
      </c>
      <c r="T86" t="str">
        <f t="shared" si="4"/>
        <v>***</v>
      </c>
      <c r="U86" t="str">
        <f t="shared" si="5"/>
        <v>***</v>
      </c>
      <c r="V86" t="str">
        <f t="shared" si="6"/>
        <v>**</v>
      </c>
      <c r="W86" t="str">
        <f t="shared" si="7"/>
        <v>***</v>
      </c>
    </row>
    <row r="87" spans="1:23" x14ac:dyDescent="0.25">
      <c r="A87">
        <v>86</v>
      </c>
      <c r="B87" t="s">
        <v>178</v>
      </c>
      <c r="C87">
        <v>0.92362845600894194</v>
      </c>
      <c r="D87">
        <v>0.186506883647517</v>
      </c>
      <c r="E87">
        <v>4.9522486138073303</v>
      </c>
      <c r="F87" s="1">
        <v>7.3360794767741797E-7</v>
      </c>
      <c r="G87">
        <v>1.2641343346963201</v>
      </c>
      <c r="H87">
        <v>0.25636487426863702</v>
      </c>
      <c r="I87">
        <v>4.9309966441489603</v>
      </c>
      <c r="J87" s="1">
        <v>8.1811139735608905E-7</v>
      </c>
      <c r="K87">
        <v>0.65221865601414297</v>
      </c>
      <c r="L87">
        <v>0.27612830229964902</v>
      </c>
      <c r="M87">
        <v>2.3620130590828401</v>
      </c>
      <c r="N87">
        <v>1.8176001920069899E-2</v>
      </c>
      <c r="O87">
        <v>0.88043847216599203</v>
      </c>
      <c r="P87">
        <v>0.186218647517601</v>
      </c>
      <c r="Q87">
        <v>4.7279823148902196</v>
      </c>
      <c r="R87" s="1">
        <v>2.2676193034941098E-6</v>
      </c>
      <c r="T87" t="str">
        <f t="shared" si="4"/>
        <v>***</v>
      </c>
      <c r="U87" t="str">
        <f t="shared" si="5"/>
        <v>***</v>
      </c>
      <c r="V87" t="str">
        <f t="shared" si="6"/>
        <v>*</v>
      </c>
      <c r="W87" t="str">
        <f t="shared" si="7"/>
        <v>***</v>
      </c>
    </row>
    <row r="88" spans="1:23" x14ac:dyDescent="0.25">
      <c r="A88">
        <v>87</v>
      </c>
      <c r="B88" t="s">
        <v>179</v>
      </c>
      <c r="C88">
        <v>0.67932177624629198</v>
      </c>
      <c r="D88">
        <v>0.208178388558004</v>
      </c>
      <c r="E88">
        <v>3.2631714605525199</v>
      </c>
      <c r="F88">
        <v>1.1017284235183601E-3</v>
      </c>
      <c r="G88">
        <v>0.43634791132191197</v>
      </c>
      <c r="H88">
        <v>0.35246596529826402</v>
      </c>
      <c r="I88">
        <v>1.23798594554418</v>
      </c>
      <c r="J88">
        <v>0.215721272155219</v>
      </c>
      <c r="K88">
        <v>0.88076286961739803</v>
      </c>
      <c r="L88">
        <v>0.261819723046393</v>
      </c>
      <c r="M88">
        <v>3.3640050465614899</v>
      </c>
      <c r="N88">
        <v>7.6820138519900901E-4</v>
      </c>
      <c r="O88">
        <v>0.637126335543169</v>
      </c>
      <c r="P88">
        <v>0.207913690715407</v>
      </c>
      <c r="Q88">
        <v>3.0643789418142302</v>
      </c>
      <c r="R88">
        <v>2.18122431614253E-3</v>
      </c>
      <c r="T88" t="str">
        <f t="shared" si="4"/>
        <v>**</v>
      </c>
      <c r="U88" t="str">
        <f t="shared" si="5"/>
        <v/>
      </c>
      <c r="V88" t="str">
        <f t="shared" si="6"/>
        <v>***</v>
      </c>
      <c r="W88" t="str">
        <f t="shared" si="7"/>
        <v>**</v>
      </c>
    </row>
    <row r="89" spans="1:23" x14ac:dyDescent="0.25">
      <c r="A89">
        <v>88</v>
      </c>
      <c r="B89" t="s">
        <v>180</v>
      </c>
      <c r="C89">
        <v>0.73799814152840404</v>
      </c>
      <c r="D89">
        <v>0.20843354097917799</v>
      </c>
      <c r="E89">
        <v>3.5406880200827602</v>
      </c>
      <c r="F89">
        <v>3.9908517048269201E-4</v>
      </c>
      <c r="G89">
        <v>0.24368391277096799</v>
      </c>
      <c r="H89">
        <v>0.38646013589559602</v>
      </c>
      <c r="I89">
        <v>0.63055381431838298</v>
      </c>
      <c r="J89">
        <v>0.52833230560023103</v>
      </c>
      <c r="K89">
        <v>1.0547243002225</v>
      </c>
      <c r="L89">
        <v>0.25433840482449299</v>
      </c>
      <c r="M89">
        <v>4.1469329059852997</v>
      </c>
      <c r="N89" s="1">
        <v>3.3695875201422702E-5</v>
      </c>
      <c r="O89">
        <v>0.69551138061925599</v>
      </c>
      <c r="P89">
        <v>0.20816601424431899</v>
      </c>
      <c r="Q89">
        <v>3.3411380005717599</v>
      </c>
      <c r="R89">
        <v>8.3435740795425803E-4</v>
      </c>
      <c r="T89" t="str">
        <f t="shared" si="4"/>
        <v>***</v>
      </c>
      <c r="U89" t="str">
        <f t="shared" si="5"/>
        <v/>
      </c>
      <c r="V89" t="str">
        <f t="shared" si="6"/>
        <v>***</v>
      </c>
      <c r="W89" t="str">
        <f t="shared" si="7"/>
        <v>***</v>
      </c>
    </row>
    <row r="90" spans="1:23" x14ac:dyDescent="0.25">
      <c r="A90">
        <v>89</v>
      </c>
      <c r="B90" t="s">
        <v>181</v>
      </c>
      <c r="C90">
        <v>0.86922661014560698</v>
      </c>
      <c r="D90">
        <v>0.20399626879624</v>
      </c>
      <c r="E90">
        <v>4.2609926900860504</v>
      </c>
      <c r="F90" s="1">
        <v>2.0352089065024901E-5</v>
      </c>
      <c r="G90">
        <v>0.94129377249829804</v>
      </c>
      <c r="H90">
        <v>0.302155384733518</v>
      </c>
      <c r="I90">
        <v>3.1152639339141999</v>
      </c>
      <c r="J90">
        <v>1.8378038626750499E-3</v>
      </c>
      <c r="K90">
        <v>0.88079932716053999</v>
      </c>
      <c r="L90">
        <v>0.27750844183226298</v>
      </c>
      <c r="M90">
        <v>3.1739550744655598</v>
      </c>
      <c r="N90">
        <v>1.5037696434781101E-3</v>
      </c>
      <c r="O90">
        <v>0.82288651279029301</v>
      </c>
      <c r="P90">
        <v>0.20371551391492199</v>
      </c>
      <c r="Q90">
        <v>4.0393905057911104</v>
      </c>
      <c r="R90" s="1">
        <v>5.3590278022616302E-5</v>
      </c>
      <c r="T90" t="str">
        <f t="shared" si="4"/>
        <v>***</v>
      </c>
      <c r="U90" t="str">
        <f t="shared" si="5"/>
        <v>**</v>
      </c>
      <c r="V90" t="str">
        <f t="shared" si="6"/>
        <v>**</v>
      </c>
      <c r="W90" t="str">
        <f t="shared" si="7"/>
        <v>***</v>
      </c>
    </row>
    <row r="91" spans="1:23" x14ac:dyDescent="0.25">
      <c r="A91">
        <v>90</v>
      </c>
      <c r="B91" t="s">
        <v>183</v>
      </c>
      <c r="C91">
        <v>1.72795421184167</v>
      </c>
      <c r="D91">
        <v>0.16288756372080199</v>
      </c>
      <c r="E91">
        <v>10.6082635922008</v>
      </c>
      <c r="F91" s="1">
        <v>2.7277107955544498E-26</v>
      </c>
      <c r="G91">
        <v>1.8574190276933</v>
      </c>
      <c r="H91">
        <v>0.23778875920529799</v>
      </c>
      <c r="I91">
        <v>7.8112146003069798</v>
      </c>
      <c r="J91" s="1">
        <v>5.6639481211219697E-15</v>
      </c>
      <c r="K91">
        <v>1.69059452663353</v>
      </c>
      <c r="L91">
        <v>0.22489693487165599</v>
      </c>
      <c r="M91">
        <v>7.5171968332886197</v>
      </c>
      <c r="N91" s="1">
        <v>5.5963132409350501E-14</v>
      </c>
      <c r="O91">
        <v>1.6807029522577499</v>
      </c>
      <c r="P91">
        <v>0.16252441078247101</v>
      </c>
      <c r="Q91">
        <v>10.341233936281</v>
      </c>
      <c r="R91" s="1">
        <v>4.5859409548690898E-25</v>
      </c>
      <c r="T91" t="str">
        <f t="shared" si="4"/>
        <v>***</v>
      </c>
      <c r="U91" t="str">
        <f t="shared" si="5"/>
        <v>***</v>
      </c>
      <c r="V91" t="str">
        <f t="shared" si="6"/>
        <v>***</v>
      </c>
      <c r="W91" t="str">
        <f t="shared" si="7"/>
        <v>***</v>
      </c>
    </row>
    <row r="92" spans="1:23" x14ac:dyDescent="0.25">
      <c r="A92">
        <v>91</v>
      </c>
      <c r="B92" t="s">
        <v>184</v>
      </c>
      <c r="C92">
        <v>1.0623663929232801</v>
      </c>
      <c r="D92">
        <v>0.207471403397053</v>
      </c>
      <c r="E92">
        <v>5.1205437256822703</v>
      </c>
      <c r="F92" s="1">
        <v>3.04655964101615E-7</v>
      </c>
      <c r="G92">
        <v>1.17956742314577</v>
      </c>
      <c r="H92">
        <v>0.303977229762182</v>
      </c>
      <c r="I92">
        <v>3.8804466507856801</v>
      </c>
      <c r="J92">
        <v>1.0426481408052701E-4</v>
      </c>
      <c r="K92">
        <v>1.04275851956333</v>
      </c>
      <c r="L92">
        <v>0.28495464007472798</v>
      </c>
      <c r="M92">
        <v>3.6593842419617202</v>
      </c>
      <c r="N92">
        <v>2.5282201536251198E-4</v>
      </c>
      <c r="O92">
        <v>1.01465619627231</v>
      </c>
      <c r="P92">
        <v>0.20716630091256899</v>
      </c>
      <c r="Q92">
        <v>4.8977859420317902</v>
      </c>
      <c r="R92" s="1">
        <v>9.6922534164378601E-7</v>
      </c>
      <c r="T92" t="str">
        <f t="shared" si="4"/>
        <v>***</v>
      </c>
      <c r="U92" t="str">
        <f t="shared" si="5"/>
        <v>***</v>
      </c>
      <c r="V92" t="str">
        <f t="shared" si="6"/>
        <v>***</v>
      </c>
      <c r="W92" t="str">
        <f t="shared" si="7"/>
        <v>***</v>
      </c>
    </row>
    <row r="93" spans="1:23" x14ac:dyDescent="0.25">
      <c r="A93">
        <v>92</v>
      </c>
      <c r="B93" t="s">
        <v>185</v>
      </c>
      <c r="C93">
        <v>0.26959805106780599</v>
      </c>
      <c r="D93">
        <v>0.28864338332665701</v>
      </c>
      <c r="E93">
        <v>0.93401777640162398</v>
      </c>
      <c r="F93">
        <v>0.35029472338972001</v>
      </c>
      <c r="G93">
        <v>0.30198063054882801</v>
      </c>
      <c r="H93">
        <v>0.43884675704797799</v>
      </c>
      <c r="I93">
        <v>0.68812319038240699</v>
      </c>
      <c r="J93">
        <v>0.49137520791643502</v>
      </c>
      <c r="K93">
        <v>0.32552699469792801</v>
      </c>
      <c r="L93">
        <v>0.38417545723138602</v>
      </c>
      <c r="M93">
        <v>0.84733938248914697</v>
      </c>
      <c r="N93">
        <v>0.396805981320139</v>
      </c>
      <c r="O93">
        <v>0.22182195632157001</v>
      </c>
      <c r="P93">
        <v>0.28841625552699002</v>
      </c>
      <c r="Q93">
        <v>0.769103516430655</v>
      </c>
      <c r="R93">
        <v>0.44183186084892001</v>
      </c>
      <c r="T93" t="str">
        <f t="shared" si="4"/>
        <v/>
      </c>
      <c r="U93" t="str">
        <f t="shared" si="5"/>
        <v/>
      </c>
      <c r="V93" t="str">
        <f t="shared" si="6"/>
        <v/>
      </c>
      <c r="W93" t="str">
        <f t="shared" si="7"/>
        <v/>
      </c>
    </row>
    <row r="94" spans="1:23" x14ac:dyDescent="0.25">
      <c r="A94">
        <v>93</v>
      </c>
      <c r="B94" t="s">
        <v>186</v>
      </c>
      <c r="C94">
        <v>0.82691131968544795</v>
      </c>
      <c r="D94">
        <v>0.23563188176281399</v>
      </c>
      <c r="E94">
        <v>3.5093354664026899</v>
      </c>
      <c r="F94">
        <v>4.4922790626357201E-4</v>
      </c>
      <c r="G94">
        <v>0.49660540616702797</v>
      </c>
      <c r="H94">
        <v>0.41110442316353102</v>
      </c>
      <c r="I94">
        <v>1.20797874745679</v>
      </c>
      <c r="J94">
        <v>0.22705543722704899</v>
      </c>
      <c r="K94">
        <v>1.10285048459781</v>
      </c>
      <c r="L94">
        <v>0.29235157252744498</v>
      </c>
      <c r="M94">
        <v>3.7723432614485999</v>
      </c>
      <c r="N94">
        <v>1.61721558049722E-4</v>
      </c>
      <c r="O94">
        <v>0.77797423197415905</v>
      </c>
      <c r="P94">
        <v>0.235342446673975</v>
      </c>
      <c r="Q94">
        <v>3.3057114981553002</v>
      </c>
      <c r="R94">
        <v>9.4735576660117196E-4</v>
      </c>
      <c r="T94" t="str">
        <f t="shared" si="4"/>
        <v>***</v>
      </c>
      <c r="U94" t="str">
        <f t="shared" si="5"/>
        <v/>
      </c>
      <c r="V94" t="str">
        <f t="shared" si="6"/>
        <v>***</v>
      </c>
      <c r="W94" t="str">
        <f t="shared" si="7"/>
        <v>***</v>
      </c>
    </row>
    <row r="95" spans="1:23" x14ac:dyDescent="0.25">
      <c r="A95">
        <v>94</v>
      </c>
      <c r="B95" t="s">
        <v>187</v>
      </c>
      <c r="C95">
        <v>0.70482334233098998</v>
      </c>
      <c r="D95">
        <v>0.254608556076655</v>
      </c>
      <c r="E95">
        <v>2.76826259569529</v>
      </c>
      <c r="F95">
        <v>5.6356027432059403E-3</v>
      </c>
      <c r="G95">
        <v>0.54154179294557503</v>
      </c>
      <c r="H95">
        <v>0.41141122134670699</v>
      </c>
      <c r="I95">
        <v>1.31630292234835</v>
      </c>
      <c r="J95">
        <v>0.18807239040519599</v>
      </c>
      <c r="K95">
        <v>0.90944059219157403</v>
      </c>
      <c r="L95">
        <v>0.32655406532887599</v>
      </c>
      <c r="M95">
        <v>2.78496178351253</v>
      </c>
      <c r="N95">
        <v>5.3534032218660798E-3</v>
      </c>
      <c r="O95">
        <v>0.65302615876677605</v>
      </c>
      <c r="P95">
        <v>0.25433626526160402</v>
      </c>
      <c r="Q95">
        <v>2.5675699770738101</v>
      </c>
      <c r="R95">
        <v>1.02414116109387E-2</v>
      </c>
      <c r="T95" t="str">
        <f t="shared" si="4"/>
        <v>**</v>
      </c>
      <c r="U95" t="str">
        <f t="shared" si="5"/>
        <v/>
      </c>
      <c r="V95" t="str">
        <f t="shared" si="6"/>
        <v>**</v>
      </c>
      <c r="W95" t="str">
        <f t="shared" si="7"/>
        <v>*</v>
      </c>
    </row>
    <row r="96" spans="1:23" x14ac:dyDescent="0.25">
      <c r="A96">
        <v>95</v>
      </c>
      <c r="B96" t="s">
        <v>188</v>
      </c>
      <c r="C96">
        <v>1.1789025100902399</v>
      </c>
      <c r="D96">
        <v>0.219391281859526</v>
      </c>
      <c r="E96">
        <v>5.3735157573174401</v>
      </c>
      <c r="F96" s="1">
        <v>7.72160540638048E-8</v>
      </c>
      <c r="G96">
        <v>1.1643222991825499</v>
      </c>
      <c r="H96">
        <v>0.331953553355055</v>
      </c>
      <c r="I96">
        <v>3.5074855726493701</v>
      </c>
      <c r="J96">
        <v>4.5236288239004698E-4</v>
      </c>
      <c r="K96">
        <v>1.28992413273627</v>
      </c>
      <c r="L96">
        <v>0.29374146452845501</v>
      </c>
      <c r="M96">
        <v>4.3913586895435399</v>
      </c>
      <c r="N96" s="1">
        <v>1.12644534750114E-5</v>
      </c>
      <c r="O96">
        <v>1.1232690418868201</v>
      </c>
      <c r="P96">
        <v>0.219067771108264</v>
      </c>
      <c r="Q96">
        <v>5.1274956430341199</v>
      </c>
      <c r="R96" s="1">
        <v>2.9362177338825802E-7</v>
      </c>
      <c r="T96" t="str">
        <f t="shared" si="4"/>
        <v>***</v>
      </c>
      <c r="U96" t="str">
        <f t="shared" si="5"/>
        <v>***</v>
      </c>
      <c r="V96" t="str">
        <f t="shared" si="6"/>
        <v>***</v>
      </c>
      <c r="W96" t="str">
        <f t="shared" si="7"/>
        <v>***</v>
      </c>
    </row>
    <row r="97" spans="1:23" x14ac:dyDescent="0.25">
      <c r="A97">
        <v>96</v>
      </c>
      <c r="B97" t="s">
        <v>189</v>
      </c>
      <c r="C97">
        <v>0.80538494880873301</v>
      </c>
      <c r="D97">
        <v>0.26107788603071402</v>
      </c>
      <c r="E97">
        <v>3.08484552657203</v>
      </c>
      <c r="F97">
        <v>2.03657897756026E-3</v>
      </c>
      <c r="G97">
        <v>0.67716455855346402</v>
      </c>
      <c r="H97">
        <v>0.41233542961318098</v>
      </c>
      <c r="I97">
        <v>1.64226624713943</v>
      </c>
      <c r="J97">
        <v>0.10053483884414501</v>
      </c>
      <c r="K97">
        <v>1.0055453073926901</v>
      </c>
      <c r="L97">
        <v>0.33935996516904499</v>
      </c>
      <c r="M97">
        <v>2.9630640340612899</v>
      </c>
      <c r="N97">
        <v>3.04593197558461E-3</v>
      </c>
      <c r="O97">
        <v>0.75226303867948996</v>
      </c>
      <c r="P97">
        <v>0.26079738722262003</v>
      </c>
      <c r="Q97">
        <v>2.88447306428476</v>
      </c>
      <c r="R97">
        <v>3.9206929736474699E-3</v>
      </c>
      <c r="T97" t="str">
        <f t="shared" si="4"/>
        <v>**</v>
      </c>
      <c r="U97" t="str">
        <f t="shared" si="5"/>
        <v/>
      </c>
      <c r="V97" t="str">
        <f t="shared" si="6"/>
        <v>**</v>
      </c>
      <c r="W97" t="str">
        <f t="shared" si="7"/>
        <v>**</v>
      </c>
    </row>
    <row r="98" spans="1:23" x14ac:dyDescent="0.25">
      <c r="A98">
        <v>97</v>
      </c>
      <c r="B98" t="s">
        <v>190</v>
      </c>
      <c r="C98">
        <v>0.51397064902927803</v>
      </c>
      <c r="D98">
        <v>0.29942076810924301</v>
      </c>
      <c r="E98">
        <v>1.71654976465012</v>
      </c>
      <c r="F98">
        <v>8.6061467874482697E-2</v>
      </c>
      <c r="G98">
        <v>0.37839646638550101</v>
      </c>
      <c r="H98">
        <v>0.47687475542058999</v>
      </c>
      <c r="I98">
        <v>0.79349234171929495</v>
      </c>
      <c r="J98">
        <v>0.42749102942969702</v>
      </c>
      <c r="K98">
        <v>0.715138163333779</v>
      </c>
      <c r="L98">
        <v>0.38666070019008097</v>
      </c>
      <c r="M98">
        <v>1.84952378915732</v>
      </c>
      <c r="N98">
        <v>6.4382215980465604E-2</v>
      </c>
      <c r="O98">
        <v>0.46091507466696502</v>
      </c>
      <c r="P98">
        <v>0.299170719436538</v>
      </c>
      <c r="Q98">
        <v>1.5406423313586901</v>
      </c>
      <c r="R98">
        <v>0.12340385932046</v>
      </c>
      <c r="T98" t="str">
        <f t="shared" si="4"/>
        <v>^</v>
      </c>
      <c r="U98" t="str">
        <f t="shared" si="5"/>
        <v/>
      </c>
      <c r="V98" t="str">
        <f t="shared" si="6"/>
        <v>^</v>
      </c>
      <c r="W98" t="str">
        <f t="shared" si="7"/>
        <v/>
      </c>
    </row>
    <row r="99" spans="1:23" x14ac:dyDescent="0.25">
      <c r="A99">
        <v>98</v>
      </c>
      <c r="B99" t="s">
        <v>191</v>
      </c>
      <c r="C99">
        <v>0.77842051085419695</v>
      </c>
      <c r="D99">
        <v>0.27459845956779999</v>
      </c>
      <c r="E99">
        <v>2.8347592046924799</v>
      </c>
      <c r="F99">
        <v>4.5860237825228797E-3</v>
      </c>
      <c r="G99">
        <v>0.90710646323798205</v>
      </c>
      <c r="H99">
        <v>0.39085899016592901</v>
      </c>
      <c r="I99">
        <v>2.3208023508756801</v>
      </c>
      <c r="J99">
        <v>2.0297513581720699E-2</v>
      </c>
      <c r="K99">
        <v>0.77014304298804204</v>
      </c>
      <c r="L99">
        <v>0.387100327661552</v>
      </c>
      <c r="M99">
        <v>1.9895179310243001</v>
      </c>
      <c r="N99">
        <v>4.6644064638239197E-2</v>
      </c>
      <c r="O99">
        <v>0.72530554635053202</v>
      </c>
      <c r="P99">
        <v>0.27432067256216403</v>
      </c>
      <c r="Q99">
        <v>2.6440061537329802</v>
      </c>
      <c r="R99">
        <v>8.1931166606026406E-3</v>
      </c>
      <c r="T99" t="str">
        <f t="shared" si="4"/>
        <v>**</v>
      </c>
      <c r="U99" t="str">
        <f t="shared" si="5"/>
        <v>*</v>
      </c>
      <c r="V99" t="str">
        <f t="shared" si="6"/>
        <v>*</v>
      </c>
      <c r="W99" t="str">
        <f t="shared" si="7"/>
        <v>**</v>
      </c>
    </row>
    <row r="100" spans="1:23" x14ac:dyDescent="0.25">
      <c r="A100">
        <v>99</v>
      </c>
      <c r="B100" t="s">
        <v>192</v>
      </c>
      <c r="C100">
        <v>0.34615099031630803</v>
      </c>
      <c r="D100">
        <v>0.33619137203680599</v>
      </c>
      <c r="E100">
        <v>1.0296248479524099</v>
      </c>
      <c r="F100">
        <v>0.30318614629958202</v>
      </c>
      <c r="G100">
        <v>-5.0645760611087699E-2</v>
      </c>
      <c r="H100">
        <v>0.60103244760307195</v>
      </c>
      <c r="I100">
        <v>-8.42646030394264E-2</v>
      </c>
      <c r="J100">
        <v>0.93284605495883599</v>
      </c>
      <c r="K100">
        <v>0.69325728009277898</v>
      </c>
      <c r="L100">
        <v>0.40996269277421798</v>
      </c>
      <c r="M100">
        <v>1.6910252867194</v>
      </c>
      <c r="N100">
        <v>9.0831973232911797E-2</v>
      </c>
      <c r="O100">
        <v>0.29221826314357002</v>
      </c>
      <c r="P100">
        <v>0.33595291693467599</v>
      </c>
      <c r="Q100">
        <v>0.86981909789576195</v>
      </c>
      <c r="R100">
        <v>0.38439927297190302</v>
      </c>
      <c r="T100" t="str">
        <f t="shared" si="4"/>
        <v/>
      </c>
      <c r="U100" t="str">
        <f t="shared" si="5"/>
        <v/>
      </c>
      <c r="V100" t="str">
        <f t="shared" si="6"/>
        <v>^</v>
      </c>
      <c r="W100" t="str">
        <f t="shared" si="7"/>
        <v/>
      </c>
    </row>
    <row r="101" spans="1:23" x14ac:dyDescent="0.25">
      <c r="A101">
        <v>100</v>
      </c>
      <c r="B101" t="s">
        <v>194</v>
      </c>
      <c r="C101">
        <v>1.6909344958722501</v>
      </c>
      <c r="D101">
        <v>0.207043167348017</v>
      </c>
      <c r="E101">
        <v>8.1670625383641404</v>
      </c>
      <c r="F101" s="1">
        <v>3.1598911191161798E-16</v>
      </c>
      <c r="G101">
        <v>2.0015088825558802</v>
      </c>
      <c r="H101">
        <v>0.28116568381301599</v>
      </c>
      <c r="I101">
        <v>7.1186101213082003</v>
      </c>
      <c r="J101" s="1">
        <v>1.09020814215646E-12</v>
      </c>
      <c r="K101">
        <v>1.4778704309977999</v>
      </c>
      <c r="L101">
        <v>0.31193255140249099</v>
      </c>
      <c r="M101">
        <v>4.7377884236611303</v>
      </c>
      <c r="N101" s="1">
        <v>2.1606321760672899E-6</v>
      </c>
      <c r="O101">
        <v>1.6360444227361599</v>
      </c>
      <c r="P101">
        <v>0.20663798879731701</v>
      </c>
      <c r="Q101">
        <v>7.9174426360725496</v>
      </c>
      <c r="R101" s="1">
        <v>2.4244542009266601E-15</v>
      </c>
      <c r="T101" t="str">
        <f t="shared" si="4"/>
        <v>***</v>
      </c>
      <c r="U101" t="str">
        <f t="shared" si="5"/>
        <v>***</v>
      </c>
      <c r="V101" t="str">
        <f t="shared" si="6"/>
        <v>***</v>
      </c>
      <c r="W101" t="str">
        <f t="shared" si="7"/>
        <v>***</v>
      </c>
    </row>
    <row r="102" spans="1:23" x14ac:dyDescent="0.25">
      <c r="A102">
        <v>101</v>
      </c>
      <c r="B102" t="s">
        <v>195</v>
      </c>
      <c r="C102">
        <v>0.99844627842007405</v>
      </c>
      <c r="D102">
        <v>0.27611759110234502</v>
      </c>
      <c r="E102">
        <v>3.61601835809872</v>
      </c>
      <c r="F102">
        <v>2.9916916844419702E-4</v>
      </c>
      <c r="G102">
        <v>1.2805512496485101</v>
      </c>
      <c r="H102">
        <v>0.37539812596926198</v>
      </c>
      <c r="I102">
        <v>3.4111817855834499</v>
      </c>
      <c r="J102">
        <v>6.46819521286905E-4</v>
      </c>
      <c r="K102">
        <v>0.83611287201318496</v>
      </c>
      <c r="L102">
        <v>0.411348626693472</v>
      </c>
      <c r="M102">
        <v>2.0326137435636502</v>
      </c>
      <c r="N102">
        <v>4.2091561889987902E-2</v>
      </c>
      <c r="O102">
        <v>0.93964551732928703</v>
      </c>
      <c r="P102">
        <v>0.27577410020016602</v>
      </c>
      <c r="Q102">
        <v>3.40730154371734</v>
      </c>
      <c r="R102">
        <v>6.5608600246324202E-4</v>
      </c>
      <c r="T102" t="str">
        <f t="shared" si="4"/>
        <v>***</v>
      </c>
      <c r="U102" t="str">
        <f t="shared" si="5"/>
        <v>***</v>
      </c>
      <c r="V102" t="str">
        <f t="shared" si="6"/>
        <v>*</v>
      </c>
      <c r="W102" t="str">
        <f t="shared" si="7"/>
        <v>***</v>
      </c>
    </row>
    <row r="103" spans="1:23" x14ac:dyDescent="0.25">
      <c r="A103">
        <v>102</v>
      </c>
      <c r="B103" t="s">
        <v>196</v>
      </c>
      <c r="C103">
        <v>0.84675025835363504</v>
      </c>
      <c r="D103">
        <v>0.30148224998559198</v>
      </c>
      <c r="E103">
        <v>2.8086239186356798</v>
      </c>
      <c r="F103">
        <v>4.9753730399605704E-3</v>
      </c>
      <c r="G103">
        <v>1.2439527687485099</v>
      </c>
      <c r="H103">
        <v>0.39430573266973101</v>
      </c>
      <c r="I103">
        <v>3.15479250155978</v>
      </c>
      <c r="J103">
        <v>1.6061229009107E-3</v>
      </c>
      <c r="K103">
        <v>0.53927636596350104</v>
      </c>
      <c r="L103">
        <v>0.47611480381664001</v>
      </c>
      <c r="M103">
        <v>1.1326603618298401</v>
      </c>
      <c r="N103">
        <v>0.25735690949176798</v>
      </c>
      <c r="O103">
        <v>0.78617020072787402</v>
      </c>
      <c r="P103">
        <v>0.301153447597581</v>
      </c>
      <c r="Q103">
        <v>2.6105303027392202</v>
      </c>
      <c r="R103">
        <v>9.0401962387987693E-3</v>
      </c>
      <c r="T103" t="str">
        <f t="shared" si="4"/>
        <v>**</v>
      </c>
      <c r="U103" t="str">
        <f t="shared" si="5"/>
        <v>**</v>
      </c>
      <c r="V103" t="str">
        <f t="shared" si="6"/>
        <v/>
      </c>
      <c r="W103" t="str">
        <f t="shared" si="7"/>
        <v>**</v>
      </c>
    </row>
    <row r="104" spans="1:23" x14ac:dyDescent="0.25">
      <c r="A104">
        <v>103</v>
      </c>
      <c r="B104" t="s">
        <v>197</v>
      </c>
      <c r="C104">
        <v>0.63338890108261503</v>
      </c>
      <c r="D104">
        <v>0.33788293743613002</v>
      </c>
      <c r="E104">
        <v>1.87458090038164</v>
      </c>
      <c r="F104">
        <v>6.0850402792282703E-2</v>
      </c>
      <c r="G104">
        <v>0.82785588941860699</v>
      </c>
      <c r="H104">
        <v>0.48055188164656698</v>
      </c>
      <c r="I104">
        <v>1.7227190674647499</v>
      </c>
      <c r="J104">
        <v>8.4939340501120106E-2</v>
      </c>
      <c r="K104">
        <v>0.58358332543812996</v>
      </c>
      <c r="L104">
        <v>0.47652175872935498</v>
      </c>
      <c r="M104">
        <v>1.22467298658986</v>
      </c>
      <c r="N104">
        <v>0.220698456061486</v>
      </c>
      <c r="O104">
        <v>0.573274027824626</v>
      </c>
      <c r="P104">
        <v>0.33758163420755299</v>
      </c>
      <c r="Q104">
        <v>1.6981789580180899</v>
      </c>
      <c r="R104">
        <v>8.9473990715868604E-2</v>
      </c>
      <c r="T104" t="str">
        <f t="shared" si="4"/>
        <v>^</v>
      </c>
      <c r="U104" t="str">
        <f t="shared" si="5"/>
        <v>^</v>
      </c>
      <c r="V104" t="str">
        <f t="shared" si="6"/>
        <v/>
      </c>
      <c r="W104" t="str">
        <f t="shared" si="7"/>
        <v>^</v>
      </c>
    </row>
    <row r="105" spans="1:23" x14ac:dyDescent="0.25">
      <c r="A105">
        <v>104</v>
      </c>
      <c r="B105" t="s">
        <v>198</v>
      </c>
      <c r="C105">
        <v>0.869737831212124</v>
      </c>
      <c r="D105">
        <v>0.31265665295525602</v>
      </c>
      <c r="E105">
        <v>2.7817665896160899</v>
      </c>
      <c r="F105">
        <v>5.4063907449532602E-3</v>
      </c>
      <c r="G105">
        <v>0.88508071058959603</v>
      </c>
      <c r="H105">
        <v>0.48111277793343998</v>
      </c>
      <c r="I105">
        <v>1.8396533020622501</v>
      </c>
      <c r="J105">
        <v>6.5819153537002795E-2</v>
      </c>
      <c r="K105">
        <v>0.97158564797298097</v>
      </c>
      <c r="L105">
        <v>0.41283644502267303</v>
      </c>
      <c r="M105">
        <v>2.3534396240613402</v>
      </c>
      <c r="N105">
        <v>1.8600628271557101E-2</v>
      </c>
      <c r="O105">
        <v>0.81254318146807103</v>
      </c>
      <c r="P105">
        <v>0.31232437634641602</v>
      </c>
      <c r="Q105">
        <v>2.6016002688398401</v>
      </c>
      <c r="R105">
        <v>9.2789935744285405E-3</v>
      </c>
      <c r="T105" t="str">
        <f t="shared" si="4"/>
        <v>**</v>
      </c>
      <c r="U105" t="str">
        <f t="shared" si="5"/>
        <v>^</v>
      </c>
      <c r="V105" t="str">
        <f t="shared" si="6"/>
        <v>*</v>
      </c>
      <c r="W105" t="str">
        <f t="shared" si="7"/>
        <v>**</v>
      </c>
    </row>
    <row r="106" spans="1:23" x14ac:dyDescent="0.25">
      <c r="A106">
        <v>105</v>
      </c>
      <c r="B106" t="s">
        <v>199</v>
      </c>
      <c r="C106">
        <v>0.50567751898179503</v>
      </c>
      <c r="D106">
        <v>0.373661023741853</v>
      </c>
      <c r="E106">
        <v>1.3533055011141499</v>
      </c>
      <c r="F106">
        <v>0.17595805249291999</v>
      </c>
      <c r="G106">
        <v>0.40916848776436099</v>
      </c>
      <c r="H106">
        <v>0.60428318687858995</v>
      </c>
      <c r="I106">
        <v>0.67711380466815596</v>
      </c>
      <c r="J106">
        <v>0.49833375082008902</v>
      </c>
      <c r="K106">
        <v>0.69016893045496697</v>
      </c>
      <c r="L106">
        <v>0.47757728214164302</v>
      </c>
      <c r="M106">
        <v>1.44514606590996</v>
      </c>
      <c r="N106">
        <v>0.148416861993898</v>
      </c>
      <c r="O106">
        <v>0.44903831886777501</v>
      </c>
      <c r="P106">
        <v>0.37337532192704198</v>
      </c>
      <c r="Q106">
        <v>1.20264595032748</v>
      </c>
      <c r="R106">
        <v>0.229113358011065</v>
      </c>
      <c r="T106" t="str">
        <f t="shared" si="4"/>
        <v/>
      </c>
      <c r="U106" t="str">
        <f t="shared" si="5"/>
        <v/>
      </c>
      <c r="V106" t="str">
        <f t="shared" si="6"/>
        <v/>
      </c>
      <c r="W106" t="str">
        <f t="shared" si="7"/>
        <v/>
      </c>
    </row>
    <row r="107" spans="1:23" x14ac:dyDescent="0.25">
      <c r="A107">
        <v>106</v>
      </c>
      <c r="B107" t="s">
        <v>200</v>
      </c>
      <c r="C107">
        <v>0.87937356478978301</v>
      </c>
      <c r="D107">
        <v>0.32531656992715902</v>
      </c>
      <c r="E107">
        <v>2.7031317986252001</v>
      </c>
      <c r="F107">
        <v>6.8689503648544396E-3</v>
      </c>
      <c r="G107">
        <v>1.47905120218468</v>
      </c>
      <c r="H107">
        <v>0.39728042170737299</v>
      </c>
      <c r="I107">
        <v>3.7229400729797599</v>
      </c>
      <c r="J107">
        <v>1.9691627306647701E-4</v>
      </c>
      <c r="K107">
        <v>0.20663506963488601</v>
      </c>
      <c r="L107">
        <v>0.60147534924657298</v>
      </c>
      <c r="M107">
        <v>0.343547029639242</v>
      </c>
      <c r="N107">
        <v>0.73118696663661498</v>
      </c>
      <c r="O107">
        <v>0.82072557954784298</v>
      </c>
      <c r="P107">
        <v>0.32496536784355401</v>
      </c>
      <c r="Q107">
        <v>2.5255786024034399</v>
      </c>
      <c r="R107">
        <v>1.15507938944041E-2</v>
      </c>
      <c r="T107" t="str">
        <f t="shared" si="4"/>
        <v>**</v>
      </c>
      <c r="U107" t="str">
        <f t="shared" si="5"/>
        <v>***</v>
      </c>
      <c r="V107" t="str">
        <f t="shared" si="6"/>
        <v/>
      </c>
      <c r="W107" t="str">
        <f t="shared" si="7"/>
        <v>*</v>
      </c>
    </row>
    <row r="108" spans="1:23" x14ac:dyDescent="0.25">
      <c r="A108">
        <v>107</v>
      </c>
      <c r="B108" t="s">
        <v>201</v>
      </c>
      <c r="C108">
        <v>0.605700923335874</v>
      </c>
      <c r="D108">
        <v>0.37436985551563001</v>
      </c>
      <c r="E108">
        <v>1.6179211932051201</v>
      </c>
      <c r="F108">
        <v>0.105679582309197</v>
      </c>
      <c r="G108">
        <v>0.83890638342037704</v>
      </c>
      <c r="H108">
        <v>0.53229994706721495</v>
      </c>
      <c r="I108">
        <v>1.57600313139698</v>
      </c>
      <c r="J108">
        <v>0.115025081553371</v>
      </c>
      <c r="K108">
        <v>0.535254887831772</v>
      </c>
      <c r="L108">
        <v>0.52807309719574003</v>
      </c>
      <c r="M108">
        <v>1.0135999933989599</v>
      </c>
      <c r="N108">
        <v>0.31077366083640701</v>
      </c>
      <c r="O108">
        <v>0.54297723978502199</v>
      </c>
      <c r="P108">
        <v>0.37404511846559302</v>
      </c>
      <c r="Q108">
        <v>1.45163567970736</v>
      </c>
      <c r="R108">
        <v>0.14660293240561301</v>
      </c>
      <c r="T108" t="str">
        <f t="shared" si="4"/>
        <v/>
      </c>
      <c r="U108" t="str">
        <f t="shared" si="5"/>
        <v/>
      </c>
      <c r="V108" t="str">
        <f t="shared" si="6"/>
        <v/>
      </c>
      <c r="W108" t="str">
        <f t="shared" si="7"/>
        <v/>
      </c>
    </row>
    <row r="109" spans="1:23" x14ac:dyDescent="0.25">
      <c r="A109">
        <v>108</v>
      </c>
      <c r="B109" t="s">
        <v>202</v>
      </c>
      <c r="C109">
        <v>0.77385347868381804</v>
      </c>
      <c r="D109">
        <v>0.35569934058379199</v>
      </c>
      <c r="E109">
        <v>2.17558311301261</v>
      </c>
      <c r="F109">
        <v>2.9586447185724701E-2</v>
      </c>
      <c r="G109">
        <v>0.88679331510320902</v>
      </c>
      <c r="H109">
        <v>0.532826794524216</v>
      </c>
      <c r="I109">
        <v>1.6643181690873201</v>
      </c>
      <c r="J109">
        <v>9.6048863382213606E-2</v>
      </c>
      <c r="K109">
        <v>0.80858200098169197</v>
      </c>
      <c r="L109">
        <v>0.478893697376789</v>
      </c>
      <c r="M109">
        <v>1.68843734091891</v>
      </c>
      <c r="N109">
        <v>9.1327307549375597E-2</v>
      </c>
      <c r="O109">
        <v>0.71081323990870005</v>
      </c>
      <c r="P109">
        <v>0.35535476749037898</v>
      </c>
      <c r="Q109">
        <v>2.0002918349138099</v>
      </c>
      <c r="R109">
        <v>4.5468760193462798E-2</v>
      </c>
      <c r="T109" t="str">
        <f t="shared" si="4"/>
        <v>*</v>
      </c>
      <c r="U109" t="str">
        <f t="shared" si="5"/>
        <v>^</v>
      </c>
      <c r="V109" t="str">
        <f t="shared" si="6"/>
        <v>^</v>
      </c>
      <c r="W109" t="str">
        <f t="shared" si="7"/>
        <v>*</v>
      </c>
    </row>
    <row r="110" spans="1:23" x14ac:dyDescent="0.25">
      <c r="A110">
        <v>109</v>
      </c>
      <c r="B110" t="s">
        <v>203</v>
      </c>
      <c r="C110">
        <v>0.93390415253855597</v>
      </c>
      <c r="D110">
        <v>0.34016335144606602</v>
      </c>
      <c r="E110">
        <v>2.7454578765420901</v>
      </c>
      <c r="F110">
        <v>6.0426524280038597E-3</v>
      </c>
      <c r="G110">
        <v>1.16381077392736</v>
      </c>
      <c r="H110">
        <v>0.48442621825737398</v>
      </c>
      <c r="I110">
        <v>2.4024520764254498</v>
      </c>
      <c r="J110">
        <v>1.6285568288853702E-2</v>
      </c>
      <c r="K110">
        <v>0.85655722025866898</v>
      </c>
      <c r="L110">
        <v>0.47943112285492301</v>
      </c>
      <c r="M110">
        <v>1.7866116307969999</v>
      </c>
      <c r="N110">
        <v>7.4000280564675905E-2</v>
      </c>
      <c r="O110">
        <v>0.86921653374936303</v>
      </c>
      <c r="P110">
        <v>0.33980004300071098</v>
      </c>
      <c r="Q110">
        <v>2.5580236131622298</v>
      </c>
      <c r="R110">
        <v>1.0526894388059101E-2</v>
      </c>
      <c r="T110" t="str">
        <f t="shared" si="4"/>
        <v>**</v>
      </c>
      <c r="U110" t="str">
        <f t="shared" si="5"/>
        <v>*</v>
      </c>
      <c r="V110" t="str">
        <f t="shared" si="6"/>
        <v>^</v>
      </c>
      <c r="W110" t="str">
        <f t="shared" si="7"/>
        <v>*</v>
      </c>
    </row>
    <row r="111" spans="1:23" x14ac:dyDescent="0.25">
      <c r="A111">
        <v>110</v>
      </c>
      <c r="B111" t="s">
        <v>205</v>
      </c>
      <c r="C111">
        <v>1.57341756470381</v>
      </c>
      <c r="D111">
        <v>0.27415716487971697</v>
      </c>
      <c r="E111">
        <v>5.7391079507046001</v>
      </c>
      <c r="F111" s="1">
        <v>9.5176540445000606E-9</v>
      </c>
      <c r="G111">
        <v>0.69303658184107697</v>
      </c>
      <c r="H111">
        <v>0.60711458602631596</v>
      </c>
      <c r="I111">
        <v>1.1415251713472001</v>
      </c>
      <c r="J111">
        <v>0.25365144329838002</v>
      </c>
      <c r="K111">
        <v>2.0514601919207802</v>
      </c>
      <c r="L111">
        <v>0.32080358880930199</v>
      </c>
      <c r="M111">
        <v>6.39475449615448</v>
      </c>
      <c r="N111" s="1">
        <v>1.6080551068482101E-10</v>
      </c>
      <c r="O111">
        <v>1.5050199580171699</v>
      </c>
      <c r="P111">
        <v>0.27368315927459003</v>
      </c>
      <c r="Q111">
        <v>5.4991325078470004</v>
      </c>
      <c r="R111" s="1">
        <v>3.8166425023267498E-8</v>
      </c>
      <c r="T111" t="str">
        <f t="shared" si="4"/>
        <v>***</v>
      </c>
      <c r="U111" t="str">
        <f t="shared" si="5"/>
        <v/>
      </c>
      <c r="V111" t="str">
        <f t="shared" si="6"/>
        <v>***</v>
      </c>
      <c r="W111" t="str">
        <f t="shared" si="7"/>
        <v>***</v>
      </c>
    </row>
    <row r="112" spans="1:23" x14ac:dyDescent="0.25">
      <c r="A112">
        <v>111</v>
      </c>
      <c r="B112" t="s">
        <v>206</v>
      </c>
      <c r="C112">
        <v>0.88601151087809205</v>
      </c>
      <c r="D112">
        <v>0.376425419545805</v>
      </c>
      <c r="E112">
        <v>2.3537504771786</v>
      </c>
      <c r="F112">
        <v>1.8585081945515201E-2</v>
      </c>
      <c r="G112">
        <v>1.2761908165888101</v>
      </c>
      <c r="H112">
        <v>0.48609069398874499</v>
      </c>
      <c r="I112">
        <v>2.6254170926760398</v>
      </c>
      <c r="J112">
        <v>8.6542882089515397E-3</v>
      </c>
      <c r="K112">
        <v>0.57936504350512597</v>
      </c>
      <c r="L112">
        <v>0.60448641797538605</v>
      </c>
      <c r="M112">
        <v>0.95844178839551097</v>
      </c>
      <c r="N112">
        <v>0.33784003173197003</v>
      </c>
      <c r="O112">
        <v>0.81690884577285106</v>
      </c>
      <c r="P112">
        <v>0.37604265357580702</v>
      </c>
      <c r="Q112">
        <v>2.1723834730045302</v>
      </c>
      <c r="R112">
        <v>2.9826750549934802E-2</v>
      </c>
      <c r="T112" t="str">
        <f t="shared" si="4"/>
        <v>*</v>
      </c>
      <c r="U112" t="str">
        <f t="shared" si="5"/>
        <v>**</v>
      </c>
      <c r="V112" t="str">
        <f t="shared" si="6"/>
        <v/>
      </c>
      <c r="W112" t="str">
        <f t="shared" si="7"/>
        <v>*</v>
      </c>
    </row>
    <row r="113" spans="1:23" x14ac:dyDescent="0.25">
      <c r="A113">
        <v>112</v>
      </c>
      <c r="B113" t="s">
        <v>207</v>
      </c>
      <c r="C113">
        <v>0.45655208717692503</v>
      </c>
      <c r="D113">
        <v>0.46578070832556201</v>
      </c>
      <c r="E113">
        <v>0.98018676818579897</v>
      </c>
      <c r="F113">
        <v>0.32699393477093402</v>
      </c>
      <c r="G113">
        <v>0.80776015181083005</v>
      </c>
      <c r="H113">
        <v>0.60857686943769296</v>
      </c>
      <c r="I113">
        <v>1.32729354725094</v>
      </c>
      <c r="J113">
        <v>0.18441159755811801</v>
      </c>
      <c r="K113">
        <v>0.21758204414766899</v>
      </c>
      <c r="L113">
        <v>0.72965823457894996</v>
      </c>
      <c r="M113">
        <v>0.29819720224664398</v>
      </c>
      <c r="N113">
        <v>0.76555265699994302</v>
      </c>
      <c r="O113">
        <v>0.382960713588191</v>
      </c>
      <c r="P113">
        <v>0.46545590272551901</v>
      </c>
      <c r="Q113">
        <v>0.82276475890783696</v>
      </c>
      <c r="R113">
        <v>0.41064178080981201</v>
      </c>
      <c r="T113" t="str">
        <f t="shared" si="4"/>
        <v/>
      </c>
      <c r="U113" t="str">
        <f t="shared" si="5"/>
        <v/>
      </c>
      <c r="V113" t="str">
        <f t="shared" si="6"/>
        <v/>
      </c>
      <c r="W113" t="str">
        <f t="shared" si="7"/>
        <v/>
      </c>
    </row>
    <row r="114" spans="1:23" x14ac:dyDescent="0.25">
      <c r="A114">
        <v>113</v>
      </c>
      <c r="B114" t="s">
        <v>208</v>
      </c>
      <c r="C114">
        <v>1.11814247624401</v>
      </c>
      <c r="D114">
        <v>0.358463092045683</v>
      </c>
      <c r="E114">
        <v>3.11926806707763</v>
      </c>
      <c r="F114">
        <v>1.8130093290760201E-3</v>
      </c>
      <c r="G114">
        <v>1.4134910853437901</v>
      </c>
      <c r="H114">
        <v>0.48803356657242197</v>
      </c>
      <c r="I114">
        <v>2.8962989067966798</v>
      </c>
      <c r="J114">
        <v>3.7759255633491098E-3</v>
      </c>
      <c r="K114">
        <v>0.96589411440722805</v>
      </c>
      <c r="L114">
        <v>0.53209287229091295</v>
      </c>
      <c r="M114">
        <v>1.8152735447264901</v>
      </c>
      <c r="N114">
        <v>6.9481882453687596E-2</v>
      </c>
      <c r="O114">
        <v>1.04157755424678</v>
      </c>
      <c r="P114">
        <v>0.35803172769175201</v>
      </c>
      <c r="Q114">
        <v>2.9091766837589601</v>
      </c>
      <c r="R114">
        <v>3.6238199669244701E-3</v>
      </c>
      <c r="T114" t="str">
        <f t="shared" si="4"/>
        <v>**</v>
      </c>
      <c r="U114" t="str">
        <f t="shared" si="5"/>
        <v>**</v>
      </c>
      <c r="V114" t="str">
        <f t="shared" si="6"/>
        <v>^</v>
      </c>
      <c r="W114" t="str">
        <f t="shared" si="7"/>
        <v>**</v>
      </c>
    </row>
    <row r="115" spans="1:23" x14ac:dyDescent="0.25">
      <c r="A115">
        <v>114</v>
      </c>
      <c r="B115" t="s">
        <v>209</v>
      </c>
      <c r="C115">
        <v>0.555421776010534</v>
      </c>
      <c r="D115">
        <v>0.46653923894395799</v>
      </c>
      <c r="E115">
        <v>1.1905146012321799</v>
      </c>
      <c r="F115">
        <v>0.23384419459011399</v>
      </c>
      <c r="G115">
        <v>1.23176130209423</v>
      </c>
      <c r="H115">
        <v>0.53770706781215005</v>
      </c>
      <c r="I115">
        <v>2.2907664336756501</v>
      </c>
      <c r="J115">
        <v>2.1976925980385299E-2</v>
      </c>
      <c r="K115">
        <v>-0.40513675029623802</v>
      </c>
      <c r="L115">
        <v>1.01653386809473</v>
      </c>
      <c r="M115">
        <v>-0.39854722308030799</v>
      </c>
      <c r="N115">
        <v>0.69022685608571999</v>
      </c>
      <c r="O115">
        <v>0.47729494480979701</v>
      </c>
      <c r="P115">
        <v>0.466187249104979</v>
      </c>
      <c r="Q115">
        <v>1.0238266827892499</v>
      </c>
      <c r="R115">
        <v>0.30591714492977201</v>
      </c>
      <c r="T115" t="str">
        <f t="shared" si="4"/>
        <v/>
      </c>
      <c r="U115" t="str">
        <f t="shared" si="5"/>
        <v>*</v>
      </c>
      <c r="V115" t="str">
        <f t="shared" si="6"/>
        <v/>
      </c>
      <c r="W115" t="str">
        <f t="shared" si="7"/>
        <v/>
      </c>
    </row>
    <row r="116" spans="1:23" x14ac:dyDescent="0.25">
      <c r="A116">
        <v>115</v>
      </c>
      <c r="B116" t="s">
        <v>210</v>
      </c>
      <c r="C116">
        <v>1.20729627719858</v>
      </c>
      <c r="D116">
        <v>0.35959728357017701</v>
      </c>
      <c r="E116">
        <v>3.35735649950474</v>
      </c>
      <c r="F116">
        <v>7.8691579116886502E-4</v>
      </c>
      <c r="G116">
        <v>1.53303183045268</v>
      </c>
      <c r="H116">
        <v>0.49058654564438903</v>
      </c>
      <c r="I116">
        <v>3.1248957886503699</v>
      </c>
      <c r="J116">
        <v>1.7786806079723601E-3</v>
      </c>
      <c r="K116">
        <v>1.0381802601539101</v>
      </c>
      <c r="L116">
        <v>0.53311006817300199</v>
      </c>
      <c r="M116">
        <v>1.94740321395883</v>
      </c>
      <c r="N116">
        <v>5.1486413056632603E-2</v>
      </c>
      <c r="O116">
        <v>1.12978536040873</v>
      </c>
      <c r="P116">
        <v>0.35912498432823697</v>
      </c>
      <c r="Q116">
        <v>3.1459391847160298</v>
      </c>
      <c r="R116">
        <v>1.65554426361044E-3</v>
      </c>
      <c r="T116" t="str">
        <f t="shared" si="4"/>
        <v>***</v>
      </c>
      <c r="U116" t="str">
        <f t="shared" si="5"/>
        <v>**</v>
      </c>
      <c r="V116" t="str">
        <f t="shared" si="6"/>
        <v>^</v>
      </c>
      <c r="W116" t="str">
        <f t="shared" si="7"/>
        <v>**</v>
      </c>
    </row>
    <row r="117" spans="1:23" x14ac:dyDescent="0.25">
      <c r="A117">
        <v>116</v>
      </c>
      <c r="B117" t="s">
        <v>211</v>
      </c>
      <c r="C117">
        <v>0.66489288268234903</v>
      </c>
      <c r="D117">
        <v>0.46752608426958397</v>
      </c>
      <c r="E117">
        <v>1.4221514158319299</v>
      </c>
      <c r="F117">
        <v>0.15498229934827901</v>
      </c>
      <c r="G117">
        <v>0.64542710625241895</v>
      </c>
      <c r="H117">
        <v>0.73582403947346897</v>
      </c>
      <c r="I117">
        <v>0.87714870896887998</v>
      </c>
      <c r="J117">
        <v>0.38040587094118</v>
      </c>
      <c r="K117">
        <v>0.81284845052029797</v>
      </c>
      <c r="L117">
        <v>0.60687778518458901</v>
      </c>
      <c r="M117">
        <v>1.33939397744319</v>
      </c>
      <c r="N117">
        <v>0.18044244899756501</v>
      </c>
      <c r="O117">
        <v>0.58602848429798104</v>
      </c>
      <c r="P117">
        <v>0.46714028407397301</v>
      </c>
      <c r="Q117">
        <v>1.2545021362473301</v>
      </c>
      <c r="R117">
        <v>0.209659549757159</v>
      </c>
      <c r="T117" t="str">
        <f t="shared" si="4"/>
        <v/>
      </c>
      <c r="U117" t="str">
        <f t="shared" si="5"/>
        <v/>
      </c>
      <c r="V117" t="str">
        <f t="shared" si="6"/>
        <v/>
      </c>
      <c r="W117" t="str">
        <f t="shared" si="7"/>
        <v/>
      </c>
    </row>
    <row r="118" spans="1:23" x14ac:dyDescent="0.25">
      <c r="A118">
        <v>117</v>
      </c>
      <c r="B118" t="s">
        <v>212</v>
      </c>
      <c r="C118">
        <v>1.20735054877698</v>
      </c>
      <c r="D118">
        <v>0.37973946585002699</v>
      </c>
      <c r="E118">
        <v>3.17941814679281</v>
      </c>
      <c r="F118">
        <v>1.4757104130169001E-3</v>
      </c>
      <c r="G118">
        <v>0.68072945132239404</v>
      </c>
      <c r="H118">
        <v>0.73637074956680304</v>
      </c>
      <c r="I118">
        <v>0.92443847304209004</v>
      </c>
      <c r="J118">
        <v>0.35525807153626598</v>
      </c>
      <c r="K118">
        <v>1.61104126517454</v>
      </c>
      <c r="L118">
        <v>0.450655514740533</v>
      </c>
      <c r="M118">
        <v>3.5748841686806099</v>
      </c>
      <c r="N118">
        <v>3.5038298424084702E-4</v>
      </c>
      <c r="O118">
        <v>1.12416170227712</v>
      </c>
      <c r="P118">
        <v>0.37922935849525602</v>
      </c>
      <c r="Q118">
        <v>2.9643319460752702</v>
      </c>
      <c r="R118">
        <v>3.0334087743390001E-3</v>
      </c>
      <c r="T118" t="str">
        <f t="shared" si="4"/>
        <v>**</v>
      </c>
      <c r="U118" t="str">
        <f t="shared" si="5"/>
        <v/>
      </c>
      <c r="V118" t="str">
        <f t="shared" si="6"/>
        <v>***</v>
      </c>
      <c r="W118" t="str">
        <f t="shared" si="7"/>
        <v>**</v>
      </c>
    </row>
    <row r="119" spans="1:23" x14ac:dyDescent="0.25">
      <c r="A119">
        <v>118</v>
      </c>
      <c r="B119" t="s">
        <v>213</v>
      </c>
      <c r="C119">
        <v>1.14105431643583</v>
      </c>
      <c r="D119">
        <v>0.40331169764862901</v>
      </c>
      <c r="E119">
        <v>2.8292120538242602</v>
      </c>
      <c r="F119">
        <v>4.66627693654362E-3</v>
      </c>
      <c r="G119">
        <v>1.6952428364623899</v>
      </c>
      <c r="H119">
        <v>0.49438846377579898</v>
      </c>
      <c r="I119">
        <v>3.4289692431641599</v>
      </c>
      <c r="J119">
        <v>6.0587818356693099E-4</v>
      </c>
      <c r="K119">
        <v>0.55251782409014005</v>
      </c>
      <c r="L119">
        <v>0.73284128527054504</v>
      </c>
      <c r="M119">
        <v>0.75393927061050603</v>
      </c>
      <c r="N119">
        <v>0.45088568850959299</v>
      </c>
      <c r="O119">
        <v>1.05619802456885</v>
      </c>
      <c r="P119">
        <v>0.402829349559509</v>
      </c>
      <c r="Q119">
        <v>2.62194903555016</v>
      </c>
      <c r="R119">
        <v>8.7428503970412696E-3</v>
      </c>
      <c r="T119" t="str">
        <f t="shared" si="4"/>
        <v>**</v>
      </c>
      <c r="U119" t="str">
        <f t="shared" si="5"/>
        <v>***</v>
      </c>
      <c r="V119" t="str">
        <f t="shared" si="6"/>
        <v/>
      </c>
      <c r="W119" t="str">
        <f t="shared" si="7"/>
        <v>**</v>
      </c>
    </row>
    <row r="120" spans="1:23" x14ac:dyDescent="0.25">
      <c r="A120">
        <v>119</v>
      </c>
      <c r="B120" t="s">
        <v>214</v>
      </c>
      <c r="C120">
        <v>1.21342438116704</v>
      </c>
      <c r="D120">
        <v>0.40409279181709601</v>
      </c>
      <c r="E120">
        <v>3.00283599643191</v>
      </c>
      <c r="F120">
        <v>2.6747653159728099E-3</v>
      </c>
      <c r="G120">
        <v>1.5758879700519799</v>
      </c>
      <c r="H120">
        <v>0.54450485465802501</v>
      </c>
      <c r="I120">
        <v>2.8941669786244799</v>
      </c>
      <c r="J120">
        <v>3.8016593618209701E-3</v>
      </c>
      <c r="K120">
        <v>1.0042033453820201</v>
      </c>
      <c r="L120">
        <v>0.60928715351807905</v>
      </c>
      <c r="M120">
        <v>1.6481610347168101</v>
      </c>
      <c r="N120">
        <v>9.9319630358418898E-2</v>
      </c>
      <c r="O120">
        <v>1.12575246858033</v>
      </c>
      <c r="P120">
        <v>0.40360263344851599</v>
      </c>
      <c r="Q120">
        <v>2.7892594727678599</v>
      </c>
      <c r="R120">
        <v>5.2828721178722199E-3</v>
      </c>
      <c r="T120" t="str">
        <f t="shared" si="4"/>
        <v>**</v>
      </c>
      <c r="U120" t="str">
        <f t="shared" si="5"/>
        <v>**</v>
      </c>
      <c r="V120" t="str">
        <f t="shared" si="6"/>
        <v>^</v>
      </c>
      <c r="W120" t="str">
        <f t="shared" si="7"/>
        <v>**</v>
      </c>
    </row>
    <row r="121" spans="1:23" x14ac:dyDescent="0.25">
      <c r="A121">
        <v>120</v>
      </c>
      <c r="B121" t="s">
        <v>216</v>
      </c>
      <c r="C121">
        <v>1.78895767939154</v>
      </c>
      <c r="D121">
        <v>0.33553802966575602</v>
      </c>
      <c r="E121">
        <v>5.3316092997673099</v>
      </c>
      <c r="F121" s="1">
        <v>9.7346201340381703E-8</v>
      </c>
      <c r="G121">
        <v>2.4950648734236802</v>
      </c>
      <c r="H121">
        <v>0.42071045850352601</v>
      </c>
      <c r="I121">
        <v>5.93059864092438</v>
      </c>
      <c r="J121" s="1">
        <v>3.0183219004353499E-9</v>
      </c>
      <c r="K121">
        <v>1.05685671033305</v>
      </c>
      <c r="L121">
        <v>0.61015389699019695</v>
      </c>
      <c r="M121">
        <v>1.7321149886059499</v>
      </c>
      <c r="N121">
        <v>8.3253091013194502E-2</v>
      </c>
      <c r="O121">
        <v>1.7025626384257599</v>
      </c>
      <c r="P121">
        <v>0.33489730263975098</v>
      </c>
      <c r="Q121">
        <v>5.0838350294424597</v>
      </c>
      <c r="R121" s="1">
        <v>3.6988923733547499E-7</v>
      </c>
      <c r="T121" t="str">
        <f t="shared" si="4"/>
        <v>***</v>
      </c>
      <c r="U121" t="str">
        <f t="shared" si="5"/>
        <v>***</v>
      </c>
      <c r="V121" t="str">
        <f t="shared" si="6"/>
        <v>^</v>
      </c>
      <c r="W121" t="str">
        <f t="shared" si="7"/>
        <v>***</v>
      </c>
    </row>
    <row r="122" spans="1:23" x14ac:dyDescent="0.25">
      <c r="A122">
        <v>121</v>
      </c>
      <c r="B122" t="s">
        <v>217</v>
      </c>
      <c r="C122">
        <v>1.08399596320391</v>
      </c>
      <c r="D122">
        <v>0.47168686878564697</v>
      </c>
      <c r="E122">
        <v>2.2981262251260999</v>
      </c>
      <c r="F122">
        <v>2.15546060445755E-2</v>
      </c>
      <c r="G122">
        <v>1.21264428875381</v>
      </c>
      <c r="H122">
        <v>0.74473535679559699</v>
      </c>
      <c r="I122">
        <v>1.6282888648814899</v>
      </c>
      <c r="J122">
        <v>0.10346364944603199</v>
      </c>
      <c r="K122">
        <v>1.12545558639744</v>
      </c>
      <c r="L122">
        <v>0.61115194272483697</v>
      </c>
      <c r="M122">
        <v>1.84153155331481</v>
      </c>
      <c r="N122">
        <v>6.5543701038627805E-2</v>
      </c>
      <c r="O122">
        <v>0.99625743865361804</v>
      </c>
      <c r="P122">
        <v>0.47119009447436999</v>
      </c>
      <c r="Q122">
        <v>2.11434291666292</v>
      </c>
      <c r="R122">
        <v>3.44859893410671E-2</v>
      </c>
      <c r="T122" t="str">
        <f t="shared" si="4"/>
        <v>*</v>
      </c>
      <c r="U122" t="str">
        <f t="shared" si="5"/>
        <v/>
      </c>
      <c r="V122" t="str">
        <f t="shared" si="6"/>
        <v>^</v>
      </c>
      <c r="W122" t="str">
        <f t="shared" si="7"/>
        <v>*</v>
      </c>
    </row>
    <row r="123" spans="1:23" x14ac:dyDescent="0.25">
      <c r="A123">
        <v>122</v>
      </c>
      <c r="B123" t="s">
        <v>218</v>
      </c>
      <c r="C123">
        <v>1.3477128644821801</v>
      </c>
      <c r="D123">
        <v>0.43587195345558499</v>
      </c>
      <c r="E123">
        <v>3.0919926225983101</v>
      </c>
      <c r="F123">
        <v>1.98817790214056E-3</v>
      </c>
      <c r="G123">
        <v>2.0425078054736998</v>
      </c>
      <c r="H123">
        <v>0.55585813026492803</v>
      </c>
      <c r="I123">
        <v>3.6745127835050599</v>
      </c>
      <c r="J123">
        <v>2.38303713554263E-4</v>
      </c>
      <c r="K123">
        <v>0.764667901880979</v>
      </c>
      <c r="L123">
        <v>0.73538591570384904</v>
      </c>
      <c r="M123">
        <v>1.03981853004229</v>
      </c>
      <c r="N123">
        <v>0.29842421847310102</v>
      </c>
      <c r="O123">
        <v>1.25839455777196</v>
      </c>
      <c r="P123">
        <v>0.43528225453958602</v>
      </c>
      <c r="Q123">
        <v>2.8909852047679001</v>
      </c>
      <c r="R123">
        <v>3.8403619961625301E-3</v>
      </c>
      <c r="T123" t="str">
        <f t="shared" si="4"/>
        <v>**</v>
      </c>
      <c r="U123" t="str">
        <f t="shared" si="5"/>
        <v>***</v>
      </c>
      <c r="V123" t="str">
        <f t="shared" si="6"/>
        <v/>
      </c>
      <c r="W123" t="str">
        <f t="shared" si="7"/>
        <v>**</v>
      </c>
    </row>
    <row r="124" spans="1:23" x14ac:dyDescent="0.25">
      <c r="A124">
        <v>123</v>
      </c>
      <c r="B124" t="s">
        <v>219</v>
      </c>
      <c r="C124">
        <v>-0.42559981863870799</v>
      </c>
      <c r="D124">
        <v>1.01162268386131</v>
      </c>
      <c r="E124">
        <v>-0.42071003885975999</v>
      </c>
      <c r="F124">
        <v>0.67396682969183197</v>
      </c>
      <c r="G124">
        <v>-13.428485933204</v>
      </c>
      <c r="H124">
        <v>696.31496444210302</v>
      </c>
      <c r="I124">
        <v>-1.92850744547233E-2</v>
      </c>
      <c r="J124">
        <v>0.98461369057544901</v>
      </c>
      <c r="K124">
        <v>8.7467384250789801E-2</v>
      </c>
      <c r="L124">
        <v>1.0204171153444499</v>
      </c>
      <c r="M124">
        <v>8.5717284564817101E-2</v>
      </c>
      <c r="N124">
        <v>0.93169116160405896</v>
      </c>
      <c r="O124">
        <v>-0.52078778432303197</v>
      </c>
      <c r="P124">
        <v>1.01134456953317</v>
      </c>
      <c r="Q124">
        <v>-0.51494594425263496</v>
      </c>
      <c r="R124">
        <v>0.60659079418951001</v>
      </c>
      <c r="T124" t="str">
        <f t="shared" si="4"/>
        <v/>
      </c>
      <c r="U124" t="str">
        <f t="shared" si="5"/>
        <v/>
      </c>
      <c r="V124" t="str">
        <f t="shared" si="6"/>
        <v/>
      </c>
      <c r="W124" t="str">
        <f t="shared" si="7"/>
        <v/>
      </c>
    </row>
    <row r="125" spans="1:23" x14ac:dyDescent="0.25">
      <c r="A125">
        <v>124</v>
      </c>
      <c r="B125" t="s">
        <v>220</v>
      </c>
      <c r="C125">
        <v>1.01642003673171</v>
      </c>
      <c r="D125">
        <v>0.52367904728077697</v>
      </c>
      <c r="E125">
        <v>1.94092171915128</v>
      </c>
      <c r="F125">
        <v>5.2267773147789402E-2</v>
      </c>
      <c r="G125">
        <v>1.8730719294878799</v>
      </c>
      <c r="H125">
        <v>0.62956123835456002</v>
      </c>
      <c r="I125">
        <v>2.9752021175626902</v>
      </c>
      <c r="J125">
        <v>2.9279556231564499E-3</v>
      </c>
      <c r="K125">
        <v>0.11580004580405</v>
      </c>
      <c r="L125">
        <v>1.0206474273851001</v>
      </c>
      <c r="M125">
        <v>0.113457441518988</v>
      </c>
      <c r="N125">
        <v>0.90966790190180202</v>
      </c>
      <c r="O125">
        <v>0.91964038700425099</v>
      </c>
      <c r="P125">
        <v>0.52313035973944599</v>
      </c>
      <c r="Q125">
        <v>1.7579564440922399</v>
      </c>
      <c r="R125">
        <v>7.8754920652757104E-2</v>
      </c>
      <c r="T125" t="str">
        <f t="shared" si="4"/>
        <v>^</v>
      </c>
      <c r="U125" t="str">
        <f t="shared" si="5"/>
        <v>**</v>
      </c>
      <c r="V125" t="str">
        <f t="shared" si="6"/>
        <v/>
      </c>
      <c r="W125" t="str">
        <f t="shared" si="7"/>
        <v>^</v>
      </c>
    </row>
    <row r="126" spans="1:23" x14ac:dyDescent="0.25">
      <c r="A126">
        <v>125</v>
      </c>
      <c r="B126" t="s">
        <v>221</v>
      </c>
      <c r="C126">
        <v>2.0897174906914802</v>
      </c>
      <c r="D126">
        <v>0.35519396751346199</v>
      </c>
      <c r="E126">
        <v>5.8833135746098604</v>
      </c>
      <c r="F126" s="1">
        <v>4.0213300092402603E-9</v>
      </c>
      <c r="G126">
        <v>2.0118149032278199</v>
      </c>
      <c r="H126">
        <v>0.63381489641998201</v>
      </c>
      <c r="I126">
        <v>3.17413635209788</v>
      </c>
      <c r="J126">
        <v>1.50283074197321E-3</v>
      </c>
      <c r="K126">
        <v>2.2226551725199899</v>
      </c>
      <c r="L126">
        <v>0.43322139628635298</v>
      </c>
      <c r="M126">
        <v>5.1305295434919902</v>
      </c>
      <c r="N126" s="1">
        <v>2.8892820618241202E-7</v>
      </c>
      <c r="O126">
        <v>1.9850101315279101</v>
      </c>
      <c r="P126">
        <v>0.35432671297699703</v>
      </c>
      <c r="Q126">
        <v>5.6022028789479803</v>
      </c>
      <c r="R126" s="1">
        <v>2.11644626826548E-8</v>
      </c>
      <c r="T126" t="str">
        <f t="shared" si="4"/>
        <v>***</v>
      </c>
      <c r="U126" t="str">
        <f t="shared" si="5"/>
        <v>**</v>
      </c>
      <c r="V126" t="str">
        <f t="shared" si="6"/>
        <v>***</v>
      </c>
      <c r="W126" t="str">
        <f t="shared" si="7"/>
        <v>***</v>
      </c>
    </row>
    <row r="127" spans="1:23" x14ac:dyDescent="0.25">
      <c r="A127">
        <v>126</v>
      </c>
      <c r="B127" t="s">
        <v>222</v>
      </c>
      <c r="C127">
        <v>0.92720229277025701</v>
      </c>
      <c r="D127">
        <v>0.60035686448710901</v>
      </c>
      <c r="E127">
        <v>1.5444185743797201</v>
      </c>
      <c r="F127">
        <v>0.12248696313709</v>
      </c>
      <c r="G127">
        <v>0.95351889100272902</v>
      </c>
      <c r="H127">
        <v>1.0349481425028599</v>
      </c>
      <c r="I127">
        <v>0.92132045253668005</v>
      </c>
      <c r="J127">
        <v>0.35688314607210903</v>
      </c>
      <c r="K127">
        <v>1.01137472763196</v>
      </c>
      <c r="L127">
        <v>0.73900622135177896</v>
      </c>
      <c r="M127">
        <v>1.36856050519029</v>
      </c>
      <c r="N127">
        <v>0.17113669668839099</v>
      </c>
      <c r="O127">
        <v>0.82367525919915296</v>
      </c>
      <c r="P127">
        <v>0.59986005303268797</v>
      </c>
      <c r="Q127">
        <v>1.3731123701852299</v>
      </c>
      <c r="R127">
        <v>0.169717416015461</v>
      </c>
      <c r="T127" t="str">
        <f t="shared" si="4"/>
        <v/>
      </c>
      <c r="U127" t="str">
        <f t="shared" si="5"/>
        <v/>
      </c>
      <c r="V127" t="str">
        <f t="shared" si="6"/>
        <v/>
      </c>
      <c r="W127" t="str">
        <f t="shared" si="7"/>
        <v/>
      </c>
    </row>
    <row r="128" spans="1:23" x14ac:dyDescent="0.25">
      <c r="A128">
        <v>127</v>
      </c>
      <c r="B128" t="s">
        <v>223</v>
      </c>
      <c r="C128">
        <v>-0.153694111445276</v>
      </c>
      <c r="D128">
        <v>1.01355393938354</v>
      </c>
      <c r="E128">
        <v>-0.15163880823032999</v>
      </c>
      <c r="F128">
        <v>0.87947182279428104</v>
      </c>
      <c r="G128">
        <v>0.99794767823756503</v>
      </c>
      <c r="H128">
        <v>1.03611321587187</v>
      </c>
      <c r="I128">
        <v>0.96316470338409199</v>
      </c>
      <c r="J128">
        <v>0.335464875235503</v>
      </c>
      <c r="K128">
        <v>-14.3720747973526</v>
      </c>
      <c r="L128">
        <v>936.43408074537797</v>
      </c>
      <c r="M128">
        <v>-1.53476631114416E-2</v>
      </c>
      <c r="N128">
        <v>0.98775481728788606</v>
      </c>
      <c r="O128">
        <v>-0.26305986883711502</v>
      </c>
      <c r="P128">
        <v>1.01323544638635</v>
      </c>
      <c r="Q128">
        <v>-0.259623634146737</v>
      </c>
      <c r="R128">
        <v>0.79515410389521701</v>
      </c>
      <c r="T128" t="str">
        <f t="shared" si="4"/>
        <v/>
      </c>
      <c r="U128" t="str">
        <f t="shared" si="5"/>
        <v/>
      </c>
      <c r="V128" t="str">
        <f t="shared" si="6"/>
        <v/>
      </c>
      <c r="W128" t="str">
        <f t="shared" si="7"/>
        <v/>
      </c>
    </row>
    <row r="129" spans="1:23" x14ac:dyDescent="0.25">
      <c r="A129">
        <v>128</v>
      </c>
      <c r="B129" t="s">
        <v>224</v>
      </c>
      <c r="C129">
        <v>1.5478323205619799</v>
      </c>
      <c r="D129">
        <v>0.47829558917950998</v>
      </c>
      <c r="E129">
        <v>3.23614174075326</v>
      </c>
      <c r="F129">
        <v>1.2115720650385899E-3</v>
      </c>
      <c r="G129">
        <v>2.2664103990128699</v>
      </c>
      <c r="H129">
        <v>0.64381854075734701</v>
      </c>
      <c r="I129">
        <v>3.5202627068596199</v>
      </c>
      <c r="J129">
        <v>4.3111956094842702E-4</v>
      </c>
      <c r="K129">
        <v>1.057216541137</v>
      </c>
      <c r="L129">
        <v>0.73997549192953604</v>
      </c>
      <c r="M129">
        <v>1.4287183192787101</v>
      </c>
      <c r="N129">
        <v>0.153085210312424</v>
      </c>
      <c r="O129">
        <v>1.4356776725421401</v>
      </c>
      <c r="P129">
        <v>0.47761969358088602</v>
      </c>
      <c r="Q129">
        <v>3.0059013307813101</v>
      </c>
      <c r="R129">
        <v>2.6479490622744002E-3</v>
      </c>
      <c r="T129" t="str">
        <f t="shared" si="4"/>
        <v>**</v>
      </c>
      <c r="U129" t="str">
        <f t="shared" si="5"/>
        <v>***</v>
      </c>
      <c r="V129" t="str">
        <f t="shared" si="6"/>
        <v/>
      </c>
      <c r="W129" t="str">
        <f t="shared" si="7"/>
        <v>**</v>
      </c>
    </row>
    <row r="130" spans="1:23" x14ac:dyDescent="0.25">
      <c r="A130">
        <v>129</v>
      </c>
      <c r="B130" t="s">
        <v>225</v>
      </c>
      <c r="C130">
        <v>2.0080234786286399</v>
      </c>
      <c r="D130">
        <v>0.41677671831247798</v>
      </c>
      <c r="E130">
        <v>4.8179838037957001</v>
      </c>
      <c r="F130" s="1">
        <v>1.4501613892213E-6</v>
      </c>
      <c r="G130">
        <v>1.2257235357556</v>
      </c>
      <c r="H130">
        <v>1.04110005025095</v>
      </c>
      <c r="I130">
        <v>1.17733500777389</v>
      </c>
      <c r="J130">
        <v>0.23906181932319701</v>
      </c>
      <c r="K130">
        <v>2.3100695409731502</v>
      </c>
      <c r="L130">
        <v>0.46722651334926701</v>
      </c>
      <c r="M130">
        <v>4.9442175796352998</v>
      </c>
      <c r="N130" s="1">
        <v>7.6450282032234898E-7</v>
      </c>
      <c r="O130">
        <v>1.8923603316589399</v>
      </c>
      <c r="P130">
        <v>0.41602804315250802</v>
      </c>
      <c r="Q130">
        <v>4.548636474886</v>
      </c>
      <c r="R130" s="1">
        <v>5.3994622217993304E-6</v>
      </c>
      <c r="T130" t="str">
        <f t="shared" si="4"/>
        <v>***</v>
      </c>
      <c r="U130" t="str">
        <f t="shared" si="5"/>
        <v/>
      </c>
      <c r="V130" t="str">
        <f t="shared" si="6"/>
        <v>***</v>
      </c>
      <c r="W130" t="str">
        <f t="shared" si="7"/>
        <v>***</v>
      </c>
    </row>
    <row r="131" spans="1:23" x14ac:dyDescent="0.25">
      <c r="A131">
        <v>130</v>
      </c>
      <c r="B131" t="s">
        <v>227</v>
      </c>
      <c r="C131">
        <v>2.1468464894596999</v>
      </c>
      <c r="D131">
        <v>0.42015794265037998</v>
      </c>
      <c r="E131">
        <v>5.10961776877825</v>
      </c>
      <c r="F131" s="1">
        <v>3.2281122123960201E-7</v>
      </c>
      <c r="G131">
        <v>1.9971129988231799</v>
      </c>
      <c r="H131">
        <v>0.76751016650162596</v>
      </c>
      <c r="I131">
        <v>2.6020671594829698</v>
      </c>
      <c r="J131">
        <v>9.2663703992671397E-3</v>
      </c>
      <c r="K131">
        <v>2.3167050272885299</v>
      </c>
      <c r="L131">
        <v>0.50703326792045</v>
      </c>
      <c r="M131">
        <v>4.5691381095964099</v>
      </c>
      <c r="N131" s="1">
        <v>4.8973399803715801E-6</v>
      </c>
      <c r="O131">
        <v>2.0379050956298999</v>
      </c>
      <c r="P131">
        <v>0.41950997664428302</v>
      </c>
      <c r="Q131">
        <v>4.85782271957242</v>
      </c>
      <c r="R131" s="1">
        <v>1.1868359811143001E-6</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231</v>
      </c>
      <c r="C132">
        <v>-13.382751064584101</v>
      </c>
      <c r="D132">
        <v>545.63348857957601</v>
      </c>
      <c r="E132">
        <v>-2.4526997232928002E-2</v>
      </c>
      <c r="F132">
        <v>0.98043224951165497</v>
      </c>
      <c r="G132">
        <v>-13.3747580395073</v>
      </c>
      <c r="H132">
        <v>937.55547441375097</v>
      </c>
      <c r="I132">
        <v>-1.42655644433952E-2</v>
      </c>
      <c r="J132">
        <v>0.98861811242847897</v>
      </c>
      <c r="K132">
        <v>-14.286936467334501</v>
      </c>
      <c r="L132">
        <v>1101.9995449911601</v>
      </c>
      <c r="M132">
        <v>-1.29645575012003E-2</v>
      </c>
      <c r="N132">
        <v>0.989656069500507</v>
      </c>
      <c r="O132">
        <v>-13.4926568779942</v>
      </c>
      <c r="P132">
        <v>545.80060040600404</v>
      </c>
      <c r="Q132">
        <v>-2.47208538575397E-2</v>
      </c>
      <c r="R132">
        <v>0.98027762118970796</v>
      </c>
      <c r="T132" t="str">
        <f t="shared" si="8"/>
        <v/>
      </c>
      <c r="U132" t="str">
        <f t="shared" si="9"/>
        <v/>
      </c>
      <c r="V132" t="str">
        <f t="shared" si="10"/>
        <v/>
      </c>
      <c r="W132" t="str">
        <f t="shared" si="11"/>
        <v/>
      </c>
    </row>
    <row r="133" spans="1:23" x14ac:dyDescent="0.25">
      <c r="A133">
        <v>132</v>
      </c>
      <c r="B133" t="s">
        <v>232</v>
      </c>
      <c r="C133">
        <v>1.38944969447619</v>
      </c>
      <c r="D133">
        <v>0.60743042856747298</v>
      </c>
      <c r="E133">
        <v>2.2874219484739799</v>
      </c>
      <c r="F133">
        <v>2.2171206399649701E-2</v>
      </c>
      <c r="G133">
        <v>1.3771546726886501</v>
      </c>
      <c r="H133">
        <v>1.04596875821181</v>
      </c>
      <c r="I133">
        <v>1.3166307902379799</v>
      </c>
      <c r="J133">
        <v>0.18796241278300199</v>
      </c>
      <c r="K133">
        <v>1.4903893735747</v>
      </c>
      <c r="L133">
        <v>0.74877903168648396</v>
      </c>
      <c r="M133">
        <v>1.9904261611304499</v>
      </c>
      <c r="N133">
        <v>4.6544010427713098E-2</v>
      </c>
      <c r="O133">
        <v>1.2795216668863401</v>
      </c>
      <c r="P133">
        <v>0.60690995648296298</v>
      </c>
      <c r="Q133">
        <v>2.1082561807045499</v>
      </c>
      <c r="R133">
        <v>3.5008836060802503E-2</v>
      </c>
      <c r="T133" t="str">
        <f t="shared" si="8"/>
        <v>*</v>
      </c>
      <c r="U133" t="str">
        <f t="shared" si="9"/>
        <v/>
      </c>
      <c r="V133" t="str">
        <f t="shared" si="10"/>
        <v>*</v>
      </c>
      <c r="W133" t="str">
        <f t="shared" si="11"/>
        <v>*</v>
      </c>
    </row>
    <row r="134" spans="1:23" x14ac:dyDescent="0.25">
      <c r="A134">
        <v>133</v>
      </c>
      <c r="B134" t="s">
        <v>233</v>
      </c>
      <c r="C134">
        <v>1.0261867750370799</v>
      </c>
      <c r="D134">
        <v>0.73256325668954603</v>
      </c>
      <c r="E134">
        <v>1.40081660616508</v>
      </c>
      <c r="F134">
        <v>0.161268921481553</v>
      </c>
      <c r="G134">
        <v>1.4718836528792101</v>
      </c>
      <c r="H134">
        <v>1.0482235231813699</v>
      </c>
      <c r="I134">
        <v>1.40416964543213</v>
      </c>
      <c r="J134">
        <v>0.16026833851687</v>
      </c>
      <c r="K134">
        <v>0.80589507375010605</v>
      </c>
      <c r="L134">
        <v>1.0305497759544999</v>
      </c>
      <c r="M134">
        <v>0.78200499631730902</v>
      </c>
      <c r="N134">
        <v>0.43421163730378698</v>
      </c>
      <c r="O134">
        <v>0.92689220131260897</v>
      </c>
      <c r="P134">
        <v>0.73218364128817304</v>
      </c>
      <c r="Q134">
        <v>1.2659285854596201</v>
      </c>
      <c r="R134">
        <v>0.20553865116905801</v>
      </c>
      <c r="T134" t="str">
        <f t="shared" si="8"/>
        <v/>
      </c>
      <c r="U134" t="str">
        <f t="shared" si="9"/>
        <v/>
      </c>
      <c r="V134" t="str">
        <f t="shared" si="10"/>
        <v/>
      </c>
      <c r="W134" t="str">
        <f t="shared" si="11"/>
        <v/>
      </c>
    </row>
    <row r="135" spans="1:23" x14ac:dyDescent="0.25">
      <c r="A135">
        <v>134</v>
      </c>
      <c r="B135" t="s">
        <v>234</v>
      </c>
      <c r="C135">
        <v>2.0642113546986298</v>
      </c>
      <c r="D135">
        <v>0.48973760065627803</v>
      </c>
      <c r="E135">
        <v>4.2149333682618204</v>
      </c>
      <c r="F135" s="1">
        <v>2.4985194487298901E-5</v>
      </c>
      <c r="G135">
        <v>1.5333529792923299</v>
      </c>
      <c r="H135">
        <v>1.0508862194917901</v>
      </c>
      <c r="I135">
        <v>1.4591046593358801</v>
      </c>
      <c r="J135">
        <v>0.14453630403059201</v>
      </c>
      <c r="K135">
        <v>2.3496751567025602</v>
      </c>
      <c r="L135">
        <v>0.56381371470557196</v>
      </c>
      <c r="M135">
        <v>4.1674671889270796</v>
      </c>
      <c r="N135" s="1">
        <v>3.0800282916818299E-5</v>
      </c>
      <c r="O135">
        <v>1.9623721145756301</v>
      </c>
      <c r="P135">
        <v>0.489128567855945</v>
      </c>
      <c r="Q135">
        <v>4.0119760805988696</v>
      </c>
      <c r="R135" s="1">
        <v>6.0212602180882198E-5</v>
      </c>
      <c r="T135" t="str">
        <f t="shared" si="8"/>
        <v>***</v>
      </c>
      <c r="U135" t="str">
        <f t="shared" si="9"/>
        <v/>
      </c>
      <c r="V135" t="str">
        <f t="shared" si="10"/>
        <v>***</v>
      </c>
      <c r="W135" t="str">
        <f t="shared" si="11"/>
        <v>***</v>
      </c>
    </row>
    <row r="136" spans="1:23" x14ac:dyDescent="0.25">
      <c r="A136">
        <v>135</v>
      </c>
      <c r="B136" t="s">
        <v>235</v>
      </c>
      <c r="C136">
        <v>0.50151284354969805</v>
      </c>
      <c r="D136">
        <v>1.0204282699207099</v>
      </c>
      <c r="E136">
        <v>0.49147290243994102</v>
      </c>
      <c r="F136">
        <v>0.62309201302527395</v>
      </c>
      <c r="G136">
        <v>1.6175364865436599</v>
      </c>
      <c r="H136">
        <v>1.05426462492559</v>
      </c>
      <c r="I136">
        <v>1.5342793908671899</v>
      </c>
      <c r="J136">
        <v>0.12496093361815699</v>
      </c>
      <c r="K136">
        <v>-14.269391908320699</v>
      </c>
      <c r="L136">
        <v>1242.4654157259499</v>
      </c>
      <c r="M136">
        <v>-1.14847397180737E-2</v>
      </c>
      <c r="N136">
        <v>0.990836704933171</v>
      </c>
      <c r="O136">
        <v>0.39176113362986997</v>
      </c>
      <c r="P136">
        <v>1.0200311057539</v>
      </c>
      <c r="Q136">
        <v>0.38406783030437402</v>
      </c>
      <c r="R136">
        <v>0.70092817406945696</v>
      </c>
      <c r="T136" t="str">
        <f t="shared" si="8"/>
        <v/>
      </c>
      <c r="U136" t="str">
        <f t="shared" si="9"/>
        <v/>
      </c>
      <c r="V136" t="str">
        <f t="shared" si="10"/>
        <v/>
      </c>
      <c r="W136" t="str">
        <f t="shared" si="11"/>
        <v/>
      </c>
    </row>
    <row r="137" spans="1:23" x14ac:dyDescent="0.25">
      <c r="A137">
        <v>136</v>
      </c>
      <c r="B137" t="s">
        <v>236</v>
      </c>
      <c r="C137">
        <v>0.53232342874463001</v>
      </c>
      <c r="D137">
        <v>1.0209029439988</v>
      </c>
      <c r="E137">
        <v>0.52142412936881299</v>
      </c>
      <c r="F137">
        <v>0.602071346026539</v>
      </c>
      <c r="G137">
        <v>-13.3262325112829</v>
      </c>
      <c r="H137">
        <v>1068.9955342360499</v>
      </c>
      <c r="I137">
        <v>-1.2466125521101001E-2</v>
      </c>
      <c r="J137">
        <v>0.99005372852988505</v>
      </c>
      <c r="K137">
        <v>1.02829303113363</v>
      </c>
      <c r="L137">
        <v>1.0355783184849201</v>
      </c>
      <c r="M137">
        <v>0.99296500590901704</v>
      </c>
      <c r="N137">
        <v>0.32072700840581497</v>
      </c>
      <c r="O137">
        <v>0.42536456729859601</v>
      </c>
      <c r="P137">
        <v>1.02049453459643</v>
      </c>
      <c r="Q137">
        <v>0.41682199451152502</v>
      </c>
      <c r="R137">
        <v>0.67680861343202903</v>
      </c>
      <c r="T137" t="str">
        <f t="shared" si="8"/>
        <v/>
      </c>
      <c r="U137" t="str">
        <f t="shared" si="9"/>
        <v/>
      </c>
      <c r="V137" t="str">
        <f t="shared" si="10"/>
        <v/>
      </c>
      <c r="W137" t="str">
        <f t="shared" si="11"/>
        <v/>
      </c>
    </row>
    <row r="138" spans="1:23" x14ac:dyDescent="0.25">
      <c r="A138">
        <v>137</v>
      </c>
      <c r="B138" t="s">
        <v>237</v>
      </c>
      <c r="C138">
        <v>-13.3339500797453</v>
      </c>
      <c r="D138">
        <v>625.40778054033694</v>
      </c>
      <c r="E138">
        <v>-2.1320409650524501E-2</v>
      </c>
      <c r="F138">
        <v>0.98299006299206804</v>
      </c>
      <c r="G138">
        <v>-13.326232511282999</v>
      </c>
      <c r="H138">
        <v>1068.9955342360499</v>
      </c>
      <c r="I138">
        <v>-1.24661255211009E-2</v>
      </c>
      <c r="J138">
        <v>0.99005372852988505</v>
      </c>
      <c r="K138">
        <v>-14.241276885599801</v>
      </c>
      <c r="L138">
        <v>1266.4450846063</v>
      </c>
      <c r="M138">
        <v>-1.1245080468709799E-2</v>
      </c>
      <c r="N138">
        <v>0.99102791299890602</v>
      </c>
      <c r="O138">
        <v>-13.442047938179</v>
      </c>
      <c r="P138">
        <v>625.20819195290096</v>
      </c>
      <c r="Q138">
        <v>-2.1500114859646001E-2</v>
      </c>
      <c r="R138">
        <v>0.982846711840209</v>
      </c>
      <c r="T138" t="str">
        <f t="shared" si="8"/>
        <v/>
      </c>
      <c r="U138" t="str">
        <f t="shared" si="9"/>
        <v/>
      </c>
      <c r="V138" t="str">
        <f t="shared" si="10"/>
        <v/>
      </c>
      <c r="W138" t="str">
        <f t="shared" si="11"/>
        <v/>
      </c>
    </row>
    <row r="139" spans="1:23" x14ac:dyDescent="0.25">
      <c r="A139">
        <v>138</v>
      </c>
      <c r="B139" t="s">
        <v>238</v>
      </c>
      <c r="C139">
        <v>2.6474414197193301</v>
      </c>
      <c r="D139">
        <v>0.78064158429520603</v>
      </c>
      <c r="E139">
        <v>3.3913661185619999</v>
      </c>
      <c r="F139">
        <v>6.9545131308436695E-4</v>
      </c>
      <c r="G139">
        <v>-13.269292443382801</v>
      </c>
      <c r="H139">
        <v>1732.1080951141601</v>
      </c>
      <c r="I139">
        <v>-7.6607761841261902E-3</v>
      </c>
      <c r="J139">
        <v>0.993887644745444</v>
      </c>
      <c r="K139">
        <v>3.4745043575534602</v>
      </c>
      <c r="L139">
        <v>0.82927161659686399</v>
      </c>
      <c r="M139">
        <v>4.1898266961216004</v>
      </c>
      <c r="N139" s="1">
        <v>2.7916758589652301E-5</v>
      </c>
      <c r="O139">
        <v>2.5428314977176498</v>
      </c>
      <c r="P139">
        <v>0.77905243858245099</v>
      </c>
      <c r="Q139">
        <v>3.2640055685398202</v>
      </c>
      <c r="R139">
        <v>1.0984900642394501E-3</v>
      </c>
      <c r="T139" t="str">
        <f t="shared" si="8"/>
        <v>***</v>
      </c>
      <c r="U139" t="str">
        <f t="shared" si="9"/>
        <v/>
      </c>
      <c r="V139" t="str">
        <f t="shared" si="10"/>
        <v>***</v>
      </c>
      <c r="W139" t="str">
        <f t="shared" si="11"/>
        <v>**</v>
      </c>
    </row>
    <row r="140" spans="1:23" x14ac:dyDescent="0.25">
      <c r="A140">
        <v>139</v>
      </c>
      <c r="B140" t="s">
        <v>239</v>
      </c>
      <c r="C140">
        <v>2.0485504755825299</v>
      </c>
      <c r="D140">
        <v>1.05790979429309</v>
      </c>
      <c r="E140">
        <v>1.9364131862976099</v>
      </c>
      <c r="F140">
        <v>5.2817115757051197E-2</v>
      </c>
      <c r="G140">
        <v>2.8718244026527699</v>
      </c>
      <c r="H140">
        <v>1.1397050711291301</v>
      </c>
      <c r="I140">
        <v>2.5197961081348801</v>
      </c>
      <c r="J140">
        <v>1.17422829731993E-2</v>
      </c>
      <c r="K140">
        <v>-13.801003478216799</v>
      </c>
      <c r="L140">
        <v>2441.09673063942</v>
      </c>
      <c r="M140">
        <v>-5.6536077841543497E-3</v>
      </c>
      <c r="N140">
        <v>0.99548909766674099</v>
      </c>
      <c r="O140">
        <v>1.9420177658178901</v>
      </c>
      <c r="P140">
        <v>1.0564253284795599</v>
      </c>
      <c r="Q140">
        <v>1.8382915606661001</v>
      </c>
      <c r="R140">
        <v>6.6019454014733095E-2</v>
      </c>
      <c r="T140" t="str">
        <f t="shared" si="8"/>
        <v>^</v>
      </c>
      <c r="U140" t="str">
        <f t="shared" si="9"/>
        <v>*</v>
      </c>
      <c r="V140" t="str">
        <f t="shared" si="10"/>
        <v/>
      </c>
      <c r="W140" t="str">
        <f t="shared" si="11"/>
        <v>^</v>
      </c>
    </row>
    <row r="141" spans="1:23" x14ac:dyDescent="0.25">
      <c r="A141">
        <v>140</v>
      </c>
      <c r="B141" t="s">
        <v>240</v>
      </c>
      <c r="C141">
        <v>2.17917316054465</v>
      </c>
      <c r="D141">
        <v>1.06300099289332</v>
      </c>
      <c r="E141">
        <v>2.0500198730890098</v>
      </c>
      <c r="F141">
        <v>4.0362491554655398E-2</v>
      </c>
      <c r="G141">
        <v>3.19563286823985</v>
      </c>
      <c r="H141">
        <v>1.17873129167266</v>
      </c>
      <c r="I141">
        <v>2.7110783355086299</v>
      </c>
      <c r="J141">
        <v>6.7064780078195897E-3</v>
      </c>
      <c r="K141">
        <v>-13.801003478216799</v>
      </c>
      <c r="L141">
        <v>2441.0967306394</v>
      </c>
      <c r="M141">
        <v>-5.6536077841543896E-3</v>
      </c>
      <c r="N141">
        <v>0.99548909766674099</v>
      </c>
      <c r="O141">
        <v>2.0645834819552098</v>
      </c>
      <c r="P141">
        <v>1.0613860032303</v>
      </c>
      <c r="Q141">
        <v>1.9451768495832</v>
      </c>
      <c r="R141">
        <v>5.1753697116761699E-2</v>
      </c>
      <c r="T141" t="str">
        <f t="shared" si="8"/>
        <v>*</v>
      </c>
      <c r="U141" t="str">
        <f t="shared" si="9"/>
        <v>**</v>
      </c>
      <c r="V141" t="str">
        <f t="shared" si="10"/>
        <v/>
      </c>
      <c r="W141" t="str">
        <f t="shared" si="11"/>
        <v>^</v>
      </c>
    </row>
    <row r="142" spans="1:23" x14ac:dyDescent="0.25">
      <c r="A142">
        <v>141</v>
      </c>
      <c r="B142" t="s">
        <v>241</v>
      </c>
      <c r="C142">
        <v>-13.0279819119917</v>
      </c>
      <c r="D142">
        <v>1235.7248102250901</v>
      </c>
      <c r="E142">
        <v>-1.0542785743387901E-2</v>
      </c>
      <c r="F142">
        <v>0.99158822985629302</v>
      </c>
      <c r="G142">
        <v>-13.192310074715801</v>
      </c>
      <c r="H142">
        <v>2250.6335782512301</v>
      </c>
      <c r="I142">
        <v>-5.8615983526587503E-3</v>
      </c>
      <c r="J142">
        <v>0.99532314795427601</v>
      </c>
      <c r="K142">
        <v>-13.8010034782167</v>
      </c>
      <c r="L142">
        <v>2441.09673063938</v>
      </c>
      <c r="M142">
        <v>-5.6536077841544399E-3</v>
      </c>
      <c r="N142">
        <v>0.99548909766674099</v>
      </c>
      <c r="O142">
        <v>-13.152204168475601</v>
      </c>
      <c r="P142">
        <v>1239.1401174892101</v>
      </c>
      <c r="Q142">
        <v>-1.06139765655599E-2</v>
      </c>
      <c r="R142">
        <v>0.99153143097647001</v>
      </c>
      <c r="T142" t="str">
        <f t="shared" si="8"/>
        <v/>
      </c>
      <c r="U142" t="str">
        <f t="shared" si="9"/>
        <v/>
      </c>
      <c r="V142" t="str">
        <f t="shared" si="10"/>
        <v/>
      </c>
      <c r="W142" t="str">
        <f t="shared" si="11"/>
        <v/>
      </c>
    </row>
    <row r="143" spans="1:23" x14ac:dyDescent="0.25">
      <c r="A143">
        <v>142</v>
      </c>
      <c r="B143" t="s">
        <v>242</v>
      </c>
      <c r="C143">
        <v>-13.0279819119917</v>
      </c>
      <c r="D143">
        <v>1235.7248102250801</v>
      </c>
      <c r="E143">
        <v>-1.0542785743387901E-2</v>
      </c>
      <c r="F143">
        <v>0.99158822985629302</v>
      </c>
      <c r="G143">
        <v>-13.192310074715801</v>
      </c>
      <c r="H143">
        <v>2250.6335782512301</v>
      </c>
      <c r="I143">
        <v>-5.8615983526587503E-3</v>
      </c>
      <c r="J143">
        <v>0.99532314795427601</v>
      </c>
      <c r="K143">
        <v>-13.8010034782167</v>
      </c>
      <c r="L143">
        <v>2441.09673063936</v>
      </c>
      <c r="M143">
        <v>-5.6536077841544798E-3</v>
      </c>
      <c r="N143">
        <v>0.99548909766674099</v>
      </c>
      <c r="O143">
        <v>-13.152204168475601</v>
      </c>
      <c r="P143">
        <v>1239.1401174892101</v>
      </c>
      <c r="Q143">
        <v>-1.06139765655599E-2</v>
      </c>
      <c r="R143">
        <v>0.99153143097647001</v>
      </c>
      <c r="T143" t="str">
        <f t="shared" si="8"/>
        <v/>
      </c>
      <c r="U143" t="str">
        <f t="shared" si="9"/>
        <v/>
      </c>
      <c r="V143" t="str">
        <f t="shared" si="10"/>
        <v/>
      </c>
      <c r="W143" t="str">
        <f t="shared" si="11"/>
        <v/>
      </c>
    </row>
    <row r="144" spans="1:23" x14ac:dyDescent="0.25">
      <c r="A144">
        <v>143</v>
      </c>
      <c r="B144" t="s">
        <v>243</v>
      </c>
      <c r="C144">
        <v>-13.0279819119917</v>
      </c>
      <c r="D144">
        <v>1235.7248102250701</v>
      </c>
      <c r="E144">
        <v>-1.0542785743387999E-2</v>
      </c>
      <c r="F144">
        <v>0.99158822985629302</v>
      </c>
      <c r="G144">
        <v>-13.192310074715801</v>
      </c>
      <c r="H144">
        <v>2250.6335782512301</v>
      </c>
      <c r="I144">
        <v>-5.8615983526587399E-3</v>
      </c>
      <c r="J144">
        <v>0.99532314795427601</v>
      </c>
      <c r="K144">
        <v>-13.801003478216799</v>
      </c>
      <c r="L144">
        <v>2441.09673063938</v>
      </c>
      <c r="M144">
        <v>-5.6536077841544304E-3</v>
      </c>
      <c r="N144">
        <v>0.99548909766674099</v>
      </c>
      <c r="O144">
        <v>-13.152204168475601</v>
      </c>
      <c r="P144">
        <v>1239.1401174892201</v>
      </c>
      <c r="Q144">
        <v>-1.0613976565559799E-2</v>
      </c>
      <c r="R144">
        <v>0.99153143097647101</v>
      </c>
      <c r="T144" t="str">
        <f t="shared" si="8"/>
        <v/>
      </c>
      <c r="U144" t="str">
        <f t="shared" si="9"/>
        <v/>
      </c>
      <c r="V144" t="str">
        <f t="shared" si="10"/>
        <v/>
      </c>
      <c r="W144" t="str">
        <f t="shared" si="11"/>
        <v/>
      </c>
    </row>
    <row r="145" spans="1:23" x14ac:dyDescent="0.25">
      <c r="A145">
        <v>144</v>
      </c>
      <c r="B145" t="s">
        <v>244</v>
      </c>
      <c r="C145">
        <v>-13.0279819119917</v>
      </c>
      <c r="D145">
        <v>1235.7248102250801</v>
      </c>
      <c r="E145">
        <v>-1.0542785743387901E-2</v>
      </c>
      <c r="F145">
        <v>0.99158822985629302</v>
      </c>
      <c r="G145">
        <v>-13.192310074715801</v>
      </c>
      <c r="H145">
        <v>2250.6335782512201</v>
      </c>
      <c r="I145">
        <v>-5.8615983526587503E-3</v>
      </c>
      <c r="J145">
        <v>0.99532314795427601</v>
      </c>
      <c r="K145">
        <v>-13.801003478216799</v>
      </c>
      <c r="L145">
        <v>2441.09673063938</v>
      </c>
      <c r="M145">
        <v>-5.6536077841544304E-3</v>
      </c>
      <c r="N145">
        <v>0.99548909766674099</v>
      </c>
      <c r="O145">
        <v>-13.152204168475601</v>
      </c>
      <c r="P145">
        <v>1239.1401174892201</v>
      </c>
      <c r="Q145">
        <v>-1.06139765655599E-2</v>
      </c>
      <c r="R145">
        <v>0.99153143097647101</v>
      </c>
      <c r="T145" t="str">
        <f t="shared" si="8"/>
        <v/>
      </c>
      <c r="U145" t="str">
        <f t="shared" si="9"/>
        <v/>
      </c>
      <c r="V145" t="str">
        <f t="shared" si="10"/>
        <v/>
      </c>
      <c r="W145" t="str">
        <f t="shared" si="11"/>
        <v/>
      </c>
    </row>
    <row r="146" spans="1:23" x14ac:dyDescent="0.25">
      <c r="A146">
        <v>145</v>
      </c>
      <c r="B146" t="s">
        <v>245</v>
      </c>
      <c r="C146">
        <v>2.3253918664355901</v>
      </c>
      <c r="D146">
        <v>1.06921532653824</v>
      </c>
      <c r="E146">
        <v>2.1748583365003098</v>
      </c>
      <c r="F146">
        <v>2.9640733897416002E-2</v>
      </c>
      <c r="G146">
        <v>-13.192310074715801</v>
      </c>
      <c r="H146">
        <v>2250.6335782512201</v>
      </c>
      <c r="I146">
        <v>-5.8615983526587503E-3</v>
      </c>
      <c r="J146">
        <v>0.99532314795427601</v>
      </c>
      <c r="K146">
        <v>2.9623874619341799</v>
      </c>
      <c r="L146">
        <v>1.1041331246302599</v>
      </c>
      <c r="M146">
        <v>2.6829984499615298</v>
      </c>
      <c r="N146">
        <v>7.2965328519015897E-3</v>
      </c>
      <c r="O146">
        <v>2.2041226519130701</v>
      </c>
      <c r="P146">
        <v>1.06740272363461</v>
      </c>
      <c r="Q146">
        <v>2.06494006723893</v>
      </c>
      <c r="R146">
        <v>3.8928671384166898E-2</v>
      </c>
      <c r="T146" t="str">
        <f t="shared" si="8"/>
        <v>*</v>
      </c>
      <c r="U146" t="str">
        <f t="shared" si="9"/>
        <v/>
      </c>
      <c r="V146" t="str">
        <f t="shared" si="10"/>
        <v>**</v>
      </c>
      <c r="W146" t="str">
        <f t="shared" si="11"/>
        <v>*</v>
      </c>
    </row>
    <row r="147" spans="1:23" x14ac:dyDescent="0.25">
      <c r="A147">
        <v>146</v>
      </c>
      <c r="B147" t="s">
        <v>246</v>
      </c>
      <c r="C147">
        <v>2.47837639902921</v>
      </c>
      <c r="D147">
        <v>1.0769254299006701</v>
      </c>
      <c r="E147">
        <v>2.3013444851588201</v>
      </c>
      <c r="F147">
        <v>2.1372167152992099E-2</v>
      </c>
      <c r="G147">
        <v>-13.192310074715801</v>
      </c>
      <c r="H147">
        <v>2250.6335782512201</v>
      </c>
      <c r="I147">
        <v>-5.8615983526587503E-3</v>
      </c>
      <c r="J147">
        <v>0.99532314795427601</v>
      </c>
      <c r="K147">
        <v>3.22601211878137</v>
      </c>
      <c r="L147">
        <v>1.1196885567758199</v>
      </c>
      <c r="M147">
        <v>2.8811691423111201</v>
      </c>
      <c r="N147">
        <v>3.9620295913480198E-3</v>
      </c>
      <c r="O147">
        <v>2.3512505313578602</v>
      </c>
      <c r="P147">
        <v>1.07482622186358</v>
      </c>
      <c r="Q147">
        <v>2.1875634251657599</v>
      </c>
      <c r="R147">
        <v>2.8701418469662499E-2</v>
      </c>
      <c r="T147" t="str">
        <f t="shared" si="8"/>
        <v>*</v>
      </c>
      <c r="U147" t="str">
        <f t="shared" si="9"/>
        <v/>
      </c>
      <c r="V147" t="str">
        <f t="shared" si="10"/>
        <v>**</v>
      </c>
      <c r="W147" t="str">
        <f t="shared" si="11"/>
        <v>*</v>
      </c>
    </row>
    <row r="148" spans="1:23" x14ac:dyDescent="0.25">
      <c r="A148">
        <v>147</v>
      </c>
      <c r="B148" t="s">
        <v>247</v>
      </c>
      <c r="C148">
        <v>-13.0451152560432</v>
      </c>
      <c r="D148">
        <v>1381.4196676438301</v>
      </c>
      <c r="E148">
        <v>-9.4432673586392207E-3</v>
      </c>
      <c r="F148">
        <v>0.99246547475343105</v>
      </c>
      <c r="G148">
        <v>-13.1923100747159</v>
      </c>
      <c r="H148">
        <v>2250.6335782512301</v>
      </c>
      <c r="I148">
        <v>-5.8615983526587399E-3</v>
      </c>
      <c r="J148">
        <v>0.99532314795427601</v>
      </c>
      <c r="K148">
        <v>-13.791674075432701</v>
      </c>
      <c r="L148">
        <v>2896.0927807427802</v>
      </c>
      <c r="M148">
        <v>-4.7621658280904396E-3</v>
      </c>
      <c r="N148">
        <v>0.99620035577131905</v>
      </c>
      <c r="O148">
        <v>-13.132683850940101</v>
      </c>
      <c r="P148">
        <v>1384.80834493119</v>
      </c>
      <c r="Q148">
        <v>-9.4833945065464099E-3</v>
      </c>
      <c r="R148">
        <v>0.99243345935524396</v>
      </c>
      <c r="T148" t="str">
        <f t="shared" si="8"/>
        <v/>
      </c>
      <c r="U148" t="str">
        <f t="shared" si="9"/>
        <v/>
      </c>
      <c r="V148" t="str">
        <f t="shared" si="10"/>
        <v/>
      </c>
      <c r="W148" t="str">
        <f t="shared" si="11"/>
        <v/>
      </c>
    </row>
    <row r="149" spans="1:23" x14ac:dyDescent="0.25">
      <c r="A149">
        <v>148</v>
      </c>
      <c r="B149" t="s">
        <v>248</v>
      </c>
      <c r="C149">
        <v>-13.0451152560432</v>
      </c>
      <c r="D149">
        <v>1381.4196676438301</v>
      </c>
      <c r="E149">
        <v>-9.4432673586392294E-3</v>
      </c>
      <c r="F149">
        <v>0.99246547475343105</v>
      </c>
      <c r="G149">
        <v>-13.1923100747159</v>
      </c>
      <c r="H149">
        <v>2250.6335782512301</v>
      </c>
      <c r="I149">
        <v>-5.8615983526587399E-3</v>
      </c>
      <c r="J149">
        <v>0.99532314795427601</v>
      </c>
      <c r="K149">
        <v>-13.791674075432701</v>
      </c>
      <c r="L149">
        <v>2896.0927807428202</v>
      </c>
      <c r="M149">
        <v>-4.7621658280903797E-3</v>
      </c>
      <c r="N149">
        <v>0.99620035577131905</v>
      </c>
      <c r="O149">
        <v>-13.132683850940101</v>
      </c>
      <c r="P149">
        <v>1384.80834493118</v>
      </c>
      <c r="Q149">
        <v>-9.4833945065464793E-3</v>
      </c>
      <c r="R149">
        <v>0.99243345935524396</v>
      </c>
      <c r="T149" t="str">
        <f t="shared" si="8"/>
        <v/>
      </c>
      <c r="U149" t="str">
        <f t="shared" si="9"/>
        <v/>
      </c>
      <c r="V149" t="str">
        <f t="shared" si="10"/>
        <v/>
      </c>
      <c r="W149" t="str">
        <f t="shared" si="11"/>
        <v/>
      </c>
    </row>
    <row r="150" spans="1:23" x14ac:dyDescent="0.25">
      <c r="A150">
        <v>149</v>
      </c>
      <c r="B150" t="s">
        <v>249</v>
      </c>
      <c r="C150">
        <v>-13.0451152560432</v>
      </c>
      <c r="D150">
        <v>1381.4196676438301</v>
      </c>
      <c r="E150">
        <v>-9.4432673586392103E-3</v>
      </c>
      <c r="F150">
        <v>0.99246547475343105</v>
      </c>
      <c r="G150">
        <v>-13.1923100747159</v>
      </c>
      <c r="H150">
        <v>2250.6335782512401</v>
      </c>
      <c r="I150">
        <v>-5.8615983526587104E-3</v>
      </c>
      <c r="J150">
        <v>0.99532314795427701</v>
      </c>
      <c r="K150">
        <v>-13.791674075432701</v>
      </c>
      <c r="L150">
        <v>2896.0927807428302</v>
      </c>
      <c r="M150">
        <v>-4.7621658280903797E-3</v>
      </c>
      <c r="N150">
        <v>0.99620035577131905</v>
      </c>
      <c r="O150">
        <v>-13.132683850940101</v>
      </c>
      <c r="P150">
        <v>1384.80834493117</v>
      </c>
      <c r="Q150">
        <v>-9.4833945065465105E-3</v>
      </c>
      <c r="R150">
        <v>0.99243345935524396</v>
      </c>
      <c r="T150" t="str">
        <f t="shared" si="8"/>
        <v/>
      </c>
      <c r="U150" t="str">
        <f t="shared" si="9"/>
        <v/>
      </c>
      <c r="V150" t="str">
        <f t="shared" si="10"/>
        <v/>
      </c>
      <c r="W150" t="str">
        <f t="shared" si="11"/>
        <v/>
      </c>
    </row>
    <row r="151" spans="1:23" x14ac:dyDescent="0.25">
      <c r="A151">
        <v>150</v>
      </c>
      <c r="B151" t="s">
        <v>250</v>
      </c>
      <c r="C151">
        <v>-13.0451152560432</v>
      </c>
      <c r="D151">
        <v>1381.4196676438301</v>
      </c>
      <c r="E151">
        <v>-9.4432673586392103E-3</v>
      </c>
      <c r="F151">
        <v>0.99246547475343105</v>
      </c>
      <c r="G151">
        <v>-13.1923100747159</v>
      </c>
      <c r="H151">
        <v>2250.6335782512401</v>
      </c>
      <c r="I151">
        <v>-5.8615983526587104E-3</v>
      </c>
      <c r="J151">
        <v>0.99532314795427701</v>
      </c>
      <c r="K151">
        <v>-13.791674075432701</v>
      </c>
      <c r="L151">
        <v>2896.0927807428002</v>
      </c>
      <c r="M151">
        <v>-4.7621658280904196E-3</v>
      </c>
      <c r="N151">
        <v>0.99620035577131905</v>
      </c>
      <c r="O151">
        <v>-13.132683850940101</v>
      </c>
      <c r="P151">
        <v>1384.80834493117</v>
      </c>
      <c r="Q151">
        <v>-9.4833945065465105E-3</v>
      </c>
      <c r="R151">
        <v>0.99243345935524396</v>
      </c>
      <c r="T151" t="str">
        <f t="shared" si="8"/>
        <v/>
      </c>
      <c r="U151" t="str">
        <f t="shared" si="9"/>
        <v/>
      </c>
      <c r="V151" t="str">
        <f t="shared" si="10"/>
        <v/>
      </c>
      <c r="W151" t="str">
        <f t="shared" si="11"/>
        <v/>
      </c>
    </row>
    <row r="152" spans="1:23" x14ac:dyDescent="0.25">
      <c r="A152">
        <v>151</v>
      </c>
      <c r="B152" t="s">
        <v>251</v>
      </c>
      <c r="C152">
        <v>-13.0451152560432</v>
      </c>
      <c r="D152">
        <v>1381.4196676438301</v>
      </c>
      <c r="E152">
        <v>-9.4432673586392103E-3</v>
      </c>
      <c r="F152">
        <v>0.99246547475343105</v>
      </c>
      <c r="G152">
        <v>-13.1923100747159</v>
      </c>
      <c r="H152">
        <v>2250.6335782512301</v>
      </c>
      <c r="I152">
        <v>-5.8615983526587399E-3</v>
      </c>
      <c r="J152">
        <v>0.99532314795427601</v>
      </c>
      <c r="K152">
        <v>-13.791674075432701</v>
      </c>
      <c r="L152">
        <v>2896.0927807428202</v>
      </c>
      <c r="M152">
        <v>-4.7621658280903797E-3</v>
      </c>
      <c r="N152">
        <v>0.99620035577131905</v>
      </c>
      <c r="O152">
        <v>-13.132683850940101</v>
      </c>
      <c r="P152">
        <v>1384.80834493118</v>
      </c>
      <c r="Q152">
        <v>-9.4833945065464793E-3</v>
      </c>
      <c r="R152">
        <v>0.99243345935524396</v>
      </c>
      <c r="T152" t="str">
        <f t="shared" si="8"/>
        <v/>
      </c>
      <c r="U152" t="str">
        <f t="shared" si="9"/>
        <v/>
      </c>
      <c r="V152" t="str">
        <f t="shared" si="10"/>
        <v/>
      </c>
      <c r="W152" t="str">
        <f t="shared" si="11"/>
        <v/>
      </c>
    </row>
    <row r="153" spans="1:23" x14ac:dyDescent="0.25">
      <c r="A153">
        <v>152</v>
      </c>
      <c r="B153" t="s">
        <v>252</v>
      </c>
      <c r="C153">
        <v>-13.0451152560432</v>
      </c>
      <c r="D153">
        <v>1381.4196676438301</v>
      </c>
      <c r="E153">
        <v>-9.4432673586392294E-3</v>
      </c>
      <c r="F153">
        <v>0.99246547475343105</v>
      </c>
      <c r="G153">
        <v>-13.192310074715801</v>
      </c>
      <c r="H153">
        <v>2250.6335782512201</v>
      </c>
      <c r="I153">
        <v>-5.8615983526587503E-3</v>
      </c>
      <c r="J153">
        <v>0.99532314795427601</v>
      </c>
      <c r="K153">
        <v>-13.791674075432701</v>
      </c>
      <c r="L153">
        <v>2896.0927807427802</v>
      </c>
      <c r="M153">
        <v>-4.7621658280904396E-3</v>
      </c>
      <c r="N153">
        <v>0.99620035577131905</v>
      </c>
      <c r="O153">
        <v>-13.132683850939999</v>
      </c>
      <c r="P153">
        <v>1384.80834493117</v>
      </c>
      <c r="Q153">
        <v>-9.4833945065465296E-3</v>
      </c>
      <c r="R153">
        <v>0.99243345935524396</v>
      </c>
      <c r="T153" t="str">
        <f t="shared" si="8"/>
        <v/>
      </c>
      <c r="U153" t="str">
        <f t="shared" si="9"/>
        <v/>
      </c>
      <c r="V153" t="str">
        <f t="shared" si="10"/>
        <v/>
      </c>
      <c r="W153" t="str">
        <f t="shared" si="11"/>
        <v/>
      </c>
    </row>
    <row r="154" spans="1:23" x14ac:dyDescent="0.25">
      <c r="A154">
        <v>153</v>
      </c>
      <c r="B154" t="s">
        <v>253</v>
      </c>
      <c r="C154">
        <v>2.5595716621893301</v>
      </c>
      <c r="D154">
        <v>1.0846203555824401</v>
      </c>
      <c r="E154">
        <v>2.3598779508566801</v>
      </c>
      <c r="F154">
        <v>1.8280948377749798E-2</v>
      </c>
      <c r="G154">
        <v>3.6559834410480998</v>
      </c>
      <c r="H154">
        <v>1.2525122378506699</v>
      </c>
      <c r="I154">
        <v>2.91892033511931</v>
      </c>
      <c r="J154">
        <v>3.5124597511554398E-3</v>
      </c>
      <c r="K154">
        <v>-13.791674075432701</v>
      </c>
      <c r="L154">
        <v>2896.0927807428302</v>
      </c>
      <c r="M154">
        <v>-4.7621658280903797E-3</v>
      </c>
      <c r="N154">
        <v>0.99620035577131905</v>
      </c>
      <c r="O154">
        <v>2.4769043966445699</v>
      </c>
      <c r="P154">
        <v>1.0841445625753401</v>
      </c>
      <c r="Q154">
        <v>2.2846624722821001</v>
      </c>
      <c r="R154">
        <v>2.2332626720167399E-2</v>
      </c>
      <c r="T154" t="str">
        <f t="shared" si="8"/>
        <v>*</v>
      </c>
      <c r="U154" t="str">
        <f t="shared" si="9"/>
        <v>**</v>
      </c>
      <c r="V154" t="str">
        <f t="shared" si="10"/>
        <v/>
      </c>
      <c r="W154" t="str">
        <f t="shared" si="11"/>
        <v>*</v>
      </c>
    </row>
    <row r="155" spans="1:23" x14ac:dyDescent="0.25">
      <c r="A155">
        <v>154</v>
      </c>
      <c r="B155" t="s">
        <v>254</v>
      </c>
      <c r="C155">
        <v>-13.0249423877378</v>
      </c>
      <c r="D155">
        <v>1475.1554497182301</v>
      </c>
      <c r="E155">
        <v>-8.8295388734968509E-3</v>
      </c>
      <c r="F155">
        <v>0.99295513879106601</v>
      </c>
      <c r="G155">
        <v>-13.251581985139</v>
      </c>
      <c r="H155">
        <v>2776.6377258141702</v>
      </c>
      <c r="I155">
        <v>-4.7725282495228501E-3</v>
      </c>
      <c r="J155">
        <v>0.99619208784920099</v>
      </c>
      <c r="K155">
        <v>-13.791674075432701</v>
      </c>
      <c r="L155">
        <v>2896.0927807428302</v>
      </c>
      <c r="M155">
        <v>-4.7621658280903797E-3</v>
      </c>
      <c r="N155">
        <v>0.99620035577131905</v>
      </c>
      <c r="O155">
        <v>-13.121181028354099</v>
      </c>
      <c r="P155">
        <v>1479.96211944284</v>
      </c>
      <c r="Q155">
        <v>-8.86588977918824E-3</v>
      </c>
      <c r="R155">
        <v>0.99292613609986202</v>
      </c>
      <c r="T155" t="str">
        <f t="shared" si="8"/>
        <v/>
      </c>
      <c r="U155" t="str">
        <f t="shared" si="9"/>
        <v/>
      </c>
      <c r="V155" t="str">
        <f t="shared" si="10"/>
        <v/>
      </c>
      <c r="W155" t="str">
        <f t="shared" si="11"/>
        <v/>
      </c>
    </row>
    <row r="156" spans="1:23" x14ac:dyDescent="0.25">
      <c r="A156">
        <v>155</v>
      </c>
      <c r="B156" t="s">
        <v>255</v>
      </c>
      <c r="C156">
        <v>-13.0249423877378</v>
      </c>
      <c r="D156">
        <v>1475.1554497182301</v>
      </c>
      <c r="E156">
        <v>-8.8295388734968509E-3</v>
      </c>
      <c r="F156">
        <v>0.99295513879106601</v>
      </c>
      <c r="G156">
        <v>-13.251581985139</v>
      </c>
      <c r="H156">
        <v>2776.6377258141702</v>
      </c>
      <c r="I156">
        <v>-4.7725282495228501E-3</v>
      </c>
      <c r="J156">
        <v>0.99619208784920099</v>
      </c>
      <c r="K156">
        <v>-13.791674075432701</v>
      </c>
      <c r="L156">
        <v>2896.0927807428302</v>
      </c>
      <c r="M156">
        <v>-4.7621658280903797E-3</v>
      </c>
      <c r="N156">
        <v>0.99620035577131905</v>
      </c>
      <c r="O156">
        <v>-13.121181028354099</v>
      </c>
      <c r="P156">
        <v>1479.96211944283</v>
      </c>
      <c r="Q156">
        <v>-8.8658897791883302E-3</v>
      </c>
      <c r="R156">
        <v>0.99292613609986202</v>
      </c>
      <c r="T156" t="str">
        <f t="shared" si="8"/>
        <v/>
      </c>
      <c r="U156" t="str">
        <f t="shared" si="9"/>
        <v/>
      </c>
      <c r="V156" t="str">
        <f t="shared" si="10"/>
        <v/>
      </c>
      <c r="W156" t="str">
        <f t="shared" si="11"/>
        <v/>
      </c>
    </row>
    <row r="157" spans="1:23" x14ac:dyDescent="0.25">
      <c r="A157">
        <v>156</v>
      </c>
      <c r="B157" t="s">
        <v>256</v>
      </c>
      <c r="C157">
        <v>-13.0249423877378</v>
      </c>
      <c r="D157">
        <v>1475.1554497182301</v>
      </c>
      <c r="E157">
        <v>-8.8295388734968509E-3</v>
      </c>
      <c r="F157">
        <v>0.99295513879106601</v>
      </c>
      <c r="G157">
        <v>-13.251581985139</v>
      </c>
      <c r="H157">
        <v>2776.6377258141802</v>
      </c>
      <c r="I157">
        <v>-4.7725282495228302E-3</v>
      </c>
      <c r="J157">
        <v>0.99619208784920099</v>
      </c>
      <c r="K157">
        <v>-13.791674075432701</v>
      </c>
      <c r="L157">
        <v>2896.0927807428302</v>
      </c>
      <c r="M157">
        <v>-4.7621658280903797E-3</v>
      </c>
      <c r="N157">
        <v>0.99620035577131905</v>
      </c>
      <c r="O157">
        <v>-13.121181028354099</v>
      </c>
      <c r="P157">
        <v>1479.96211944284</v>
      </c>
      <c r="Q157">
        <v>-8.8658897791882903E-3</v>
      </c>
      <c r="R157">
        <v>0.99292613609986202</v>
      </c>
      <c r="T157" t="str">
        <f t="shared" si="8"/>
        <v/>
      </c>
      <c r="U157" t="str">
        <f t="shared" si="9"/>
        <v/>
      </c>
      <c r="V157" t="str">
        <f t="shared" si="10"/>
        <v/>
      </c>
      <c r="W157" t="str">
        <f t="shared" si="11"/>
        <v/>
      </c>
    </row>
    <row r="158" spans="1:23" x14ac:dyDescent="0.25">
      <c r="A158">
        <v>157</v>
      </c>
      <c r="B158" t="s">
        <v>257</v>
      </c>
      <c r="C158">
        <v>-13.0249423877378</v>
      </c>
      <c r="D158">
        <v>1475.1554497182301</v>
      </c>
      <c r="E158">
        <v>-8.8295388734968405E-3</v>
      </c>
      <c r="F158">
        <v>0.99295513879106601</v>
      </c>
      <c r="G158">
        <v>-13.251581985139</v>
      </c>
      <c r="H158">
        <v>2776.6377258141702</v>
      </c>
      <c r="I158">
        <v>-4.7725282495228501E-3</v>
      </c>
      <c r="J158">
        <v>0.99619208784920099</v>
      </c>
      <c r="K158">
        <v>-13.791674075432701</v>
      </c>
      <c r="L158">
        <v>2896.0927807428102</v>
      </c>
      <c r="M158">
        <v>-4.7621658280903997E-3</v>
      </c>
      <c r="N158">
        <v>0.99620035577131905</v>
      </c>
      <c r="O158">
        <v>-13.121181028354099</v>
      </c>
      <c r="P158">
        <v>1479.96211944283</v>
      </c>
      <c r="Q158">
        <v>-8.8658897791883406E-3</v>
      </c>
      <c r="R158">
        <v>0.99292613609986202</v>
      </c>
      <c r="T158" t="str">
        <f t="shared" si="8"/>
        <v/>
      </c>
      <c r="U158" t="str">
        <f t="shared" si="9"/>
        <v/>
      </c>
      <c r="V158" t="str">
        <f t="shared" si="10"/>
        <v/>
      </c>
      <c r="W158" t="str">
        <f t="shared" si="11"/>
        <v/>
      </c>
    </row>
    <row r="159" spans="1:23" x14ac:dyDescent="0.25">
      <c r="A159">
        <v>158</v>
      </c>
      <c r="B159" t="s">
        <v>258</v>
      </c>
      <c r="C159">
        <v>-13.0249423877378</v>
      </c>
      <c r="D159">
        <v>1475.1554497182301</v>
      </c>
      <c r="E159">
        <v>-8.8295388734968405E-3</v>
      </c>
      <c r="F159">
        <v>0.99295513879106601</v>
      </c>
      <c r="G159">
        <v>-13.251581985139</v>
      </c>
      <c r="H159">
        <v>2776.6377258141702</v>
      </c>
      <c r="I159">
        <v>-4.7725282495228501E-3</v>
      </c>
      <c r="J159">
        <v>0.99619208784920099</v>
      </c>
      <c r="K159">
        <v>-13.791674075432701</v>
      </c>
      <c r="L159">
        <v>2896.0927807427802</v>
      </c>
      <c r="M159">
        <v>-4.7621658280904396E-3</v>
      </c>
      <c r="N159">
        <v>0.99620035577131905</v>
      </c>
      <c r="O159">
        <v>-13.121181028354099</v>
      </c>
      <c r="P159">
        <v>1479.96211944283</v>
      </c>
      <c r="Q159">
        <v>-8.8658897791883302E-3</v>
      </c>
      <c r="R159">
        <v>0.99292613609986202</v>
      </c>
      <c r="T159" t="str">
        <f t="shared" si="8"/>
        <v/>
      </c>
      <c r="U159" t="str">
        <f t="shared" si="9"/>
        <v/>
      </c>
      <c r="V159" t="str">
        <f t="shared" si="10"/>
        <v/>
      </c>
      <c r="W159" t="str">
        <f t="shared" si="11"/>
        <v/>
      </c>
    </row>
    <row r="160" spans="1:23" x14ac:dyDescent="0.25">
      <c r="A160">
        <v>159</v>
      </c>
      <c r="B160" t="s">
        <v>259</v>
      </c>
      <c r="C160">
        <v>-13.0249423877378</v>
      </c>
      <c r="D160">
        <v>1475.1554497182201</v>
      </c>
      <c r="E160">
        <v>-8.8295388734968595E-3</v>
      </c>
      <c r="F160">
        <v>0.99295513879106601</v>
      </c>
      <c r="G160">
        <v>-13.251581985139</v>
      </c>
      <c r="H160">
        <v>2776.6377258141802</v>
      </c>
      <c r="I160">
        <v>-4.7725282495228397E-3</v>
      </c>
      <c r="J160">
        <v>0.99619208784920099</v>
      </c>
      <c r="K160">
        <v>-13.791674075432701</v>
      </c>
      <c r="L160">
        <v>2896.0927807428102</v>
      </c>
      <c r="M160">
        <v>-4.7621658280903997E-3</v>
      </c>
      <c r="N160">
        <v>0.99620035577131905</v>
      </c>
      <c r="O160">
        <v>-13.121181028354099</v>
      </c>
      <c r="P160">
        <v>1479.96211944282</v>
      </c>
      <c r="Q160">
        <v>-8.8658897791883406E-3</v>
      </c>
      <c r="R160">
        <v>0.99292613609986202</v>
      </c>
      <c r="T160" t="str">
        <f t="shared" si="8"/>
        <v/>
      </c>
      <c r="U160" t="str">
        <f t="shared" si="9"/>
        <v/>
      </c>
      <c r="V160" t="str">
        <f t="shared" si="10"/>
        <v/>
      </c>
      <c r="W160" t="str">
        <f t="shared" si="11"/>
        <v/>
      </c>
    </row>
    <row r="161" spans="1:23" x14ac:dyDescent="0.25">
      <c r="A161">
        <v>160</v>
      </c>
      <c r="B161" t="s">
        <v>260</v>
      </c>
      <c r="C161">
        <v>-13.0249423877378</v>
      </c>
      <c r="D161">
        <v>1475.1554497182201</v>
      </c>
      <c r="E161">
        <v>-8.8295388734968595E-3</v>
      </c>
      <c r="F161">
        <v>0.99295513879106601</v>
      </c>
      <c r="G161">
        <v>-13.251581985139</v>
      </c>
      <c r="H161">
        <v>2776.6377258141802</v>
      </c>
      <c r="I161">
        <v>-4.7725282495228397E-3</v>
      </c>
      <c r="J161">
        <v>0.99619208784920099</v>
      </c>
      <c r="K161">
        <v>-13.791674075432701</v>
      </c>
      <c r="L161">
        <v>2896.0927807428002</v>
      </c>
      <c r="M161">
        <v>-4.7621658280904196E-3</v>
      </c>
      <c r="N161">
        <v>0.99620035577131905</v>
      </c>
      <c r="O161">
        <v>-13.121181028354099</v>
      </c>
      <c r="P161">
        <v>1479.96211944282</v>
      </c>
      <c r="Q161">
        <v>-8.8658897791883597E-3</v>
      </c>
      <c r="R161">
        <v>0.99292613609986202</v>
      </c>
      <c r="T161" t="str">
        <f t="shared" si="8"/>
        <v/>
      </c>
      <c r="U161" t="str">
        <f t="shared" si="9"/>
        <v/>
      </c>
      <c r="V161" t="str">
        <f t="shared" si="10"/>
        <v/>
      </c>
      <c r="W161" t="str">
        <f t="shared" si="11"/>
        <v/>
      </c>
    </row>
    <row r="162" spans="1:23" x14ac:dyDescent="0.25">
      <c r="A162">
        <v>161</v>
      </c>
      <c r="B162" t="s">
        <v>261</v>
      </c>
      <c r="C162">
        <v>-13.0249423877378</v>
      </c>
      <c r="D162">
        <v>1475.1554497182201</v>
      </c>
      <c r="E162">
        <v>-8.8295388734968804E-3</v>
      </c>
      <c r="F162">
        <v>0.99295513879106601</v>
      </c>
      <c r="G162">
        <v>-13.251581985139</v>
      </c>
      <c r="H162">
        <v>2776.6377258141702</v>
      </c>
      <c r="I162">
        <v>-4.7725282495228501E-3</v>
      </c>
      <c r="J162">
        <v>0.99619208784920099</v>
      </c>
      <c r="K162">
        <v>-13.791674075432701</v>
      </c>
      <c r="L162">
        <v>2896.0927807428202</v>
      </c>
      <c r="M162">
        <v>-4.7621658280903902E-3</v>
      </c>
      <c r="N162">
        <v>0.99620035577131905</v>
      </c>
      <c r="O162">
        <v>-13.121181028354099</v>
      </c>
      <c r="P162">
        <v>1479.96211944282</v>
      </c>
      <c r="Q162">
        <v>-8.8658897791883597E-3</v>
      </c>
      <c r="R162">
        <v>0.99292613609986202</v>
      </c>
      <c r="T162" t="str">
        <f t="shared" si="8"/>
        <v/>
      </c>
      <c r="U162" t="str">
        <f t="shared" si="9"/>
        <v/>
      </c>
      <c r="V162" t="str">
        <f t="shared" si="10"/>
        <v/>
      </c>
      <c r="W162" t="str">
        <f t="shared" si="11"/>
        <v/>
      </c>
    </row>
    <row r="163" spans="1:23" x14ac:dyDescent="0.25">
      <c r="A163">
        <v>162</v>
      </c>
      <c r="B163" t="s">
        <v>262</v>
      </c>
      <c r="C163">
        <v>-13.0249423877378</v>
      </c>
      <c r="D163">
        <v>1475.1554497182301</v>
      </c>
      <c r="E163">
        <v>-8.8295388734968196E-3</v>
      </c>
      <c r="F163">
        <v>0.99295513879106601</v>
      </c>
      <c r="G163">
        <v>-13.251581985139</v>
      </c>
      <c r="H163">
        <v>2776.6377258141902</v>
      </c>
      <c r="I163">
        <v>-4.7725282495228198E-3</v>
      </c>
      <c r="J163">
        <v>0.99619208784920099</v>
      </c>
      <c r="K163">
        <v>-13.791674075432701</v>
      </c>
      <c r="L163">
        <v>2896.0927807428102</v>
      </c>
      <c r="M163">
        <v>-4.7621658280903997E-3</v>
      </c>
      <c r="N163">
        <v>0.99620035577131905</v>
      </c>
      <c r="O163">
        <v>-13.121181028354099</v>
      </c>
      <c r="P163">
        <v>1479.96211944282</v>
      </c>
      <c r="Q163">
        <v>-8.8658897791883406E-3</v>
      </c>
      <c r="R163">
        <v>0.99292613609986202</v>
      </c>
      <c r="T163" t="str">
        <f t="shared" si="8"/>
        <v/>
      </c>
      <c r="U163" t="str">
        <f t="shared" si="9"/>
        <v/>
      </c>
      <c r="V163" t="str">
        <f t="shared" si="10"/>
        <v/>
      </c>
      <c r="W163" t="str">
        <f t="shared" si="11"/>
        <v/>
      </c>
    </row>
    <row r="164" spans="1:23" x14ac:dyDescent="0.25">
      <c r="A164">
        <v>163</v>
      </c>
      <c r="B164" t="s">
        <v>263</v>
      </c>
      <c r="C164">
        <v>-13.0249423877378</v>
      </c>
      <c r="D164">
        <v>1475.1554497182201</v>
      </c>
      <c r="E164">
        <v>-8.8295388734968595E-3</v>
      </c>
      <c r="F164">
        <v>0.99295513879106601</v>
      </c>
      <c r="G164">
        <v>-13.251581985139</v>
      </c>
      <c r="H164">
        <v>2776.6377258141802</v>
      </c>
      <c r="I164">
        <v>-4.7725282495228302E-3</v>
      </c>
      <c r="J164">
        <v>0.99619208784920099</v>
      </c>
      <c r="K164">
        <v>-13.791674075432701</v>
      </c>
      <c r="L164">
        <v>2896.0927807428202</v>
      </c>
      <c r="M164">
        <v>-4.7621658280903797E-3</v>
      </c>
      <c r="N164">
        <v>0.99620035577131905</v>
      </c>
      <c r="O164">
        <v>-13.121181028354</v>
      </c>
      <c r="P164">
        <v>1479.96211944282</v>
      </c>
      <c r="Q164">
        <v>-8.8658897791883805E-3</v>
      </c>
      <c r="R164">
        <v>0.99292613609986202</v>
      </c>
      <c r="T164" t="str">
        <f t="shared" si="8"/>
        <v/>
      </c>
      <c r="U164" t="str">
        <f t="shared" si="9"/>
        <v/>
      </c>
      <c r="V164" t="str">
        <f t="shared" si="10"/>
        <v/>
      </c>
      <c r="W164" t="str">
        <f t="shared" si="11"/>
        <v/>
      </c>
    </row>
    <row r="165" spans="1:23" x14ac:dyDescent="0.25">
      <c r="A165">
        <v>164</v>
      </c>
      <c r="B165" t="s">
        <v>264</v>
      </c>
      <c r="C165">
        <v>2.73448967746838</v>
      </c>
      <c r="D165">
        <v>1.09759985211265</v>
      </c>
      <c r="E165">
        <v>2.4913356832228599</v>
      </c>
      <c r="F165">
        <v>1.27263818070005E-2</v>
      </c>
      <c r="G165">
        <v>-13.251581985139</v>
      </c>
      <c r="H165">
        <v>2776.6377258141702</v>
      </c>
      <c r="I165">
        <v>-4.7725282495228501E-3</v>
      </c>
      <c r="J165">
        <v>0.99619208784920099</v>
      </c>
      <c r="K165">
        <v>3.3746001248675199</v>
      </c>
      <c r="L165">
        <v>1.1396505780478401</v>
      </c>
      <c r="M165">
        <v>2.9610831511602602</v>
      </c>
      <c r="N165">
        <v>3.0655916168621801E-3</v>
      </c>
      <c r="O165">
        <v>2.6448756795558102</v>
      </c>
      <c r="P165">
        <v>1.09709426746548</v>
      </c>
      <c r="Q165">
        <v>2.41080074701879</v>
      </c>
      <c r="R165">
        <v>1.59175418369908E-2</v>
      </c>
      <c r="T165" t="str">
        <f t="shared" si="8"/>
        <v>*</v>
      </c>
      <c r="U165" t="str">
        <f t="shared" si="9"/>
        <v/>
      </c>
      <c r="V165" t="str">
        <f t="shared" si="10"/>
        <v>**</v>
      </c>
      <c r="W165" t="str">
        <f t="shared" si="11"/>
        <v>*</v>
      </c>
    </row>
    <row r="166" spans="1:23" x14ac:dyDescent="0.25">
      <c r="A166">
        <v>165</v>
      </c>
      <c r="B166" t="s">
        <v>265</v>
      </c>
      <c r="C166">
        <v>-13.054430595232001</v>
      </c>
      <c r="D166">
        <v>1597.374340635</v>
      </c>
      <c r="E166">
        <v>-8.1724303835020492E-3</v>
      </c>
      <c r="F166">
        <v>0.993479416556308</v>
      </c>
      <c r="G166">
        <v>-13.251581985139</v>
      </c>
      <c r="H166">
        <v>2776.6377258141702</v>
      </c>
      <c r="I166">
        <v>-4.7725282495228501E-3</v>
      </c>
      <c r="J166">
        <v>0.99619208784920099</v>
      </c>
      <c r="K166">
        <v>-13.794116865194599</v>
      </c>
      <c r="L166">
        <v>3241.7271129237902</v>
      </c>
      <c r="M166">
        <v>-4.2551752151504503E-3</v>
      </c>
      <c r="N166">
        <v>0.99660487163798095</v>
      </c>
      <c r="O166">
        <v>-13.163538195978999</v>
      </c>
      <c r="P166">
        <v>1599.8646742124699</v>
      </c>
      <c r="Q166">
        <v>-8.2279072775068695E-3</v>
      </c>
      <c r="R166">
        <v>0.99343515388730297</v>
      </c>
      <c r="T166" t="str">
        <f t="shared" si="8"/>
        <v/>
      </c>
      <c r="U166" t="str">
        <f t="shared" si="9"/>
        <v/>
      </c>
      <c r="V166" t="str">
        <f t="shared" si="10"/>
        <v/>
      </c>
      <c r="W166" t="str">
        <f t="shared" si="11"/>
        <v/>
      </c>
    </row>
    <row r="167" spans="1:23" x14ac:dyDescent="0.25">
      <c r="A167">
        <v>166</v>
      </c>
      <c r="B167" t="s">
        <v>266</v>
      </c>
      <c r="C167">
        <v>-13.054430595232001</v>
      </c>
      <c r="D167">
        <v>1597.37434063501</v>
      </c>
      <c r="E167">
        <v>-8.1724303835019902E-3</v>
      </c>
      <c r="F167">
        <v>0.993479416556308</v>
      </c>
      <c r="G167">
        <v>-13.251581985139</v>
      </c>
      <c r="H167">
        <v>2776.6377258141902</v>
      </c>
      <c r="I167">
        <v>-4.7725282495228102E-3</v>
      </c>
      <c r="J167">
        <v>0.99619208784920099</v>
      </c>
      <c r="K167">
        <v>-13.7941168651945</v>
      </c>
      <c r="L167">
        <v>3241.7271129237802</v>
      </c>
      <c r="M167">
        <v>-4.2551752151504599E-3</v>
      </c>
      <c r="N167">
        <v>0.99660487163798095</v>
      </c>
      <c r="O167">
        <v>-13.163538195978999</v>
      </c>
      <c r="P167">
        <v>1599.8646742124799</v>
      </c>
      <c r="Q167">
        <v>-8.2279072775068192E-3</v>
      </c>
      <c r="R167">
        <v>0.99343515388730297</v>
      </c>
      <c r="T167" t="str">
        <f t="shared" si="8"/>
        <v/>
      </c>
      <c r="U167" t="str">
        <f t="shared" si="9"/>
        <v/>
      </c>
      <c r="V167" t="str">
        <f t="shared" si="10"/>
        <v/>
      </c>
      <c r="W167" t="str">
        <f t="shared" si="11"/>
        <v/>
      </c>
    </row>
    <row r="168" spans="1:23" x14ac:dyDescent="0.25">
      <c r="A168">
        <v>167</v>
      </c>
      <c r="B168" t="s">
        <v>267</v>
      </c>
      <c r="C168">
        <v>-13.054430595232001</v>
      </c>
      <c r="D168">
        <v>1597.37434063501</v>
      </c>
      <c r="E168">
        <v>-8.1724303835019798E-3</v>
      </c>
      <c r="F168">
        <v>0.993479416556308</v>
      </c>
      <c r="G168">
        <v>-13.251581985139</v>
      </c>
      <c r="H168">
        <v>2776.6377258141702</v>
      </c>
      <c r="I168">
        <v>-4.7725282495228501E-3</v>
      </c>
      <c r="J168">
        <v>0.99619208784920099</v>
      </c>
      <c r="K168">
        <v>-13.7941168651945</v>
      </c>
      <c r="L168">
        <v>3241.7271129237602</v>
      </c>
      <c r="M168">
        <v>-4.2551752151504902E-3</v>
      </c>
      <c r="N168">
        <v>0.99660487163798095</v>
      </c>
      <c r="O168">
        <v>-13.163538195978999</v>
      </c>
      <c r="P168">
        <v>1599.8646742124999</v>
      </c>
      <c r="Q168">
        <v>-8.2279072775067602E-3</v>
      </c>
      <c r="R168">
        <v>0.99343515388730297</v>
      </c>
      <c r="T168" t="str">
        <f t="shared" si="8"/>
        <v/>
      </c>
      <c r="U168" t="str">
        <f t="shared" si="9"/>
        <v/>
      </c>
      <c r="V168" t="str">
        <f t="shared" si="10"/>
        <v/>
      </c>
      <c r="W168" t="str">
        <f t="shared" si="11"/>
        <v/>
      </c>
    </row>
    <row r="169" spans="1:23" x14ac:dyDescent="0.25">
      <c r="A169">
        <v>168</v>
      </c>
      <c r="B169" t="s">
        <v>268</v>
      </c>
      <c r="C169">
        <v>-13.054430595232001</v>
      </c>
      <c r="D169">
        <v>1597.37434063501</v>
      </c>
      <c r="E169">
        <v>-8.1724303835020093E-3</v>
      </c>
      <c r="F169">
        <v>0.993479416556308</v>
      </c>
      <c r="G169">
        <v>-13.251581985139</v>
      </c>
      <c r="H169">
        <v>2776.6377258141702</v>
      </c>
      <c r="I169">
        <v>-4.7725282495228397E-3</v>
      </c>
      <c r="J169">
        <v>0.99619208784920099</v>
      </c>
      <c r="K169">
        <v>-13.7941168651945</v>
      </c>
      <c r="L169">
        <v>3241.7271129237702</v>
      </c>
      <c r="M169">
        <v>-4.2551752151504798E-3</v>
      </c>
      <c r="N169">
        <v>0.99660487163798095</v>
      </c>
      <c r="O169">
        <v>-13.163538195978999</v>
      </c>
      <c r="P169">
        <v>1599.8646742124699</v>
      </c>
      <c r="Q169">
        <v>-8.2279072775068695E-3</v>
      </c>
      <c r="R169">
        <v>0.99343515388730297</v>
      </c>
      <c r="T169" t="str">
        <f t="shared" si="8"/>
        <v/>
      </c>
      <c r="U169" t="str">
        <f t="shared" si="9"/>
        <v/>
      </c>
      <c r="V169" t="str">
        <f t="shared" si="10"/>
        <v/>
      </c>
      <c r="W169" t="str">
        <f t="shared" si="11"/>
        <v/>
      </c>
    </row>
    <row r="170" spans="1:23" x14ac:dyDescent="0.25">
      <c r="A170">
        <v>169</v>
      </c>
      <c r="B170" t="s">
        <v>269</v>
      </c>
      <c r="C170">
        <v>-13.054430595232001</v>
      </c>
      <c r="D170">
        <v>1597.37434063502</v>
      </c>
      <c r="E170">
        <v>-8.1724303835019694E-3</v>
      </c>
      <c r="F170">
        <v>0.993479416556308</v>
      </c>
      <c r="G170">
        <v>-13.251581985139</v>
      </c>
      <c r="H170">
        <v>2776.6377258141702</v>
      </c>
      <c r="I170">
        <v>-4.7725282495228501E-3</v>
      </c>
      <c r="J170">
        <v>0.99619208784920099</v>
      </c>
      <c r="K170">
        <v>-13.7941168651945</v>
      </c>
      <c r="L170">
        <v>3241.7271129237802</v>
      </c>
      <c r="M170">
        <v>-4.2551752151504599E-3</v>
      </c>
      <c r="N170">
        <v>0.99660487163798095</v>
      </c>
      <c r="O170">
        <v>-13.163538195978999</v>
      </c>
      <c r="P170">
        <v>1599.8646742124799</v>
      </c>
      <c r="Q170">
        <v>-8.2279072775068192E-3</v>
      </c>
      <c r="R170">
        <v>0.99343515388730297</v>
      </c>
      <c r="T170" t="str">
        <f t="shared" si="8"/>
        <v/>
      </c>
      <c r="U170" t="str">
        <f t="shared" si="9"/>
        <v/>
      </c>
      <c r="V170" t="str">
        <f t="shared" si="10"/>
        <v/>
      </c>
      <c r="W170" t="str">
        <f t="shared" si="11"/>
        <v/>
      </c>
    </row>
    <row r="171" spans="1:23" x14ac:dyDescent="0.25">
      <c r="A171">
        <v>170</v>
      </c>
      <c r="B171" t="s">
        <v>270</v>
      </c>
      <c r="C171">
        <v>2.8953999764314799</v>
      </c>
      <c r="D171">
        <v>1.11542695078711</v>
      </c>
      <c r="E171">
        <v>2.5957773159311901</v>
      </c>
      <c r="F171">
        <v>9.4377209069266294E-3</v>
      </c>
      <c r="G171">
        <v>4.3070519047499696</v>
      </c>
      <c r="H171">
        <v>1.44770002569039</v>
      </c>
      <c r="I171">
        <v>2.9750996949081299</v>
      </c>
      <c r="J171">
        <v>2.92893342828627E-3</v>
      </c>
      <c r="K171">
        <v>-13.7941168651945</v>
      </c>
      <c r="L171">
        <v>3241.7271129237502</v>
      </c>
      <c r="M171">
        <v>-4.2551752151504998E-3</v>
      </c>
      <c r="N171">
        <v>0.99660487163798095</v>
      </c>
      <c r="O171">
        <v>2.7879048080653202</v>
      </c>
      <c r="P171">
        <v>1.11402557422722</v>
      </c>
      <c r="Q171">
        <v>2.5025500963020999</v>
      </c>
      <c r="R171">
        <v>1.2330217400786599E-2</v>
      </c>
      <c r="T171" t="str">
        <f t="shared" si="8"/>
        <v>**</v>
      </c>
      <c r="U171" t="str">
        <f t="shared" si="9"/>
        <v>**</v>
      </c>
      <c r="V171" t="str">
        <f t="shared" si="10"/>
        <v/>
      </c>
      <c r="W171" t="str">
        <f t="shared" si="11"/>
        <v>*</v>
      </c>
    </row>
    <row r="172" spans="1:23" x14ac:dyDescent="0.25">
      <c r="A172">
        <v>171</v>
      </c>
      <c r="B172" t="s">
        <v>271</v>
      </c>
      <c r="C172">
        <v>-13.0321917528782</v>
      </c>
      <c r="D172">
        <v>1745.99393663621</v>
      </c>
      <c r="E172">
        <v>-7.4640532704172502E-3</v>
      </c>
      <c r="F172">
        <v>0.99404460243251702</v>
      </c>
      <c r="G172">
        <v>-13.3816031020098</v>
      </c>
      <c r="H172">
        <v>3956.1803435011302</v>
      </c>
      <c r="I172">
        <v>-3.3824552826546301E-3</v>
      </c>
      <c r="J172">
        <v>0.99730119629853498</v>
      </c>
      <c r="K172">
        <v>-13.7941168651945</v>
      </c>
      <c r="L172">
        <v>3241.7271129237702</v>
      </c>
      <c r="M172">
        <v>-4.2551752151504902E-3</v>
      </c>
      <c r="N172">
        <v>0.99660487163798095</v>
      </c>
      <c r="O172">
        <v>-13.1406357723573</v>
      </c>
      <c r="P172">
        <v>1749.2653034099301</v>
      </c>
      <c r="Q172">
        <v>-7.5120885018079304E-3</v>
      </c>
      <c r="R172">
        <v>0.99400627693751298</v>
      </c>
      <c r="T172" t="str">
        <f t="shared" si="8"/>
        <v/>
      </c>
      <c r="U172" t="str">
        <f t="shared" si="9"/>
        <v/>
      </c>
      <c r="V172" t="str">
        <f t="shared" si="10"/>
        <v/>
      </c>
      <c r="W172" t="str">
        <f t="shared" si="11"/>
        <v/>
      </c>
    </row>
    <row r="173" spans="1:23" x14ac:dyDescent="0.25">
      <c r="A173">
        <v>172</v>
      </c>
      <c r="B173" t="s">
        <v>272</v>
      </c>
      <c r="C173">
        <v>-13.0321917528782</v>
      </c>
      <c r="D173">
        <v>1745.99393663622</v>
      </c>
      <c r="E173">
        <v>-7.4640532704172303E-3</v>
      </c>
      <c r="F173">
        <v>0.99404460243251702</v>
      </c>
      <c r="G173">
        <v>-13.3816031020098</v>
      </c>
      <c r="H173">
        <v>3956.1803435010802</v>
      </c>
      <c r="I173">
        <v>-3.38245528265467E-3</v>
      </c>
      <c r="J173">
        <v>0.99730119629853498</v>
      </c>
      <c r="K173">
        <v>-13.7941168651945</v>
      </c>
      <c r="L173">
        <v>3241.7271129237602</v>
      </c>
      <c r="M173">
        <v>-4.2551752151504902E-3</v>
      </c>
      <c r="N173">
        <v>0.99660487163798095</v>
      </c>
      <c r="O173">
        <v>-13.1406357723573</v>
      </c>
      <c r="P173">
        <v>1749.2653034099601</v>
      </c>
      <c r="Q173">
        <v>-7.5120885018078298E-3</v>
      </c>
      <c r="R173">
        <v>0.99400627693751298</v>
      </c>
      <c r="T173" t="str">
        <f t="shared" si="8"/>
        <v/>
      </c>
      <c r="U173" t="str">
        <f t="shared" si="9"/>
        <v/>
      </c>
      <c r="V173" t="str">
        <f t="shared" si="10"/>
        <v/>
      </c>
      <c r="W173" t="str">
        <f t="shared" si="11"/>
        <v/>
      </c>
    </row>
    <row r="174" spans="1:23" x14ac:dyDescent="0.25">
      <c r="A174">
        <v>173</v>
      </c>
      <c r="B174" t="s">
        <v>273</v>
      </c>
      <c r="C174">
        <v>-13.0321917528782</v>
      </c>
      <c r="D174">
        <v>1745.99393663621</v>
      </c>
      <c r="E174">
        <v>-7.4640532704172702E-3</v>
      </c>
      <c r="F174">
        <v>0.99404460243251702</v>
      </c>
      <c r="G174">
        <v>-13.3816031020098</v>
      </c>
      <c r="H174">
        <v>3956.1803435010902</v>
      </c>
      <c r="I174">
        <v>-3.38245528265467E-3</v>
      </c>
      <c r="J174">
        <v>0.99730119629853498</v>
      </c>
      <c r="K174">
        <v>-13.7941168651945</v>
      </c>
      <c r="L174">
        <v>3241.7271129237702</v>
      </c>
      <c r="M174">
        <v>-4.2551752151504798E-3</v>
      </c>
      <c r="N174">
        <v>0.99660487163798095</v>
      </c>
      <c r="O174">
        <v>-13.1406357723573</v>
      </c>
      <c r="P174">
        <v>1749.2653034099601</v>
      </c>
      <c r="Q174">
        <v>-7.5120885018078298E-3</v>
      </c>
      <c r="R174">
        <v>0.99400627693751298</v>
      </c>
      <c r="T174" t="str">
        <f t="shared" si="8"/>
        <v/>
      </c>
      <c r="U174" t="str">
        <f t="shared" si="9"/>
        <v/>
      </c>
      <c r="V174" t="str">
        <f t="shared" si="10"/>
        <v/>
      </c>
      <c r="W174" t="str">
        <f t="shared" si="11"/>
        <v/>
      </c>
    </row>
    <row r="175" spans="1:23" x14ac:dyDescent="0.25">
      <c r="A175">
        <v>174</v>
      </c>
      <c r="B175" t="s">
        <v>274</v>
      </c>
      <c r="C175">
        <v>-13.0321917528782</v>
      </c>
      <c r="D175">
        <v>1745.99393663621</v>
      </c>
      <c r="E175">
        <v>-7.4640532704172598E-3</v>
      </c>
      <c r="F175">
        <v>0.99404460243251702</v>
      </c>
      <c r="G175">
        <v>-13.3816031020098</v>
      </c>
      <c r="H175">
        <v>3956.1803435011302</v>
      </c>
      <c r="I175">
        <v>-3.3824552826546301E-3</v>
      </c>
      <c r="J175">
        <v>0.99730119629853498</v>
      </c>
      <c r="K175">
        <v>-13.794116865194599</v>
      </c>
      <c r="L175">
        <v>3241.7271129237802</v>
      </c>
      <c r="M175">
        <v>-4.2551752151504599E-3</v>
      </c>
      <c r="N175">
        <v>0.99660487163798095</v>
      </c>
      <c r="O175">
        <v>-13.1406357723573</v>
      </c>
      <c r="P175">
        <v>1749.2653034099401</v>
      </c>
      <c r="Q175">
        <v>-7.5120885018078801E-3</v>
      </c>
      <c r="R175">
        <v>0.99400627693751298</v>
      </c>
      <c r="T175" t="str">
        <f t="shared" si="8"/>
        <v/>
      </c>
      <c r="U175" t="str">
        <f t="shared" si="9"/>
        <v/>
      </c>
      <c r="V175" t="str">
        <f t="shared" si="10"/>
        <v/>
      </c>
      <c r="W175" t="str">
        <f t="shared" si="11"/>
        <v/>
      </c>
    </row>
    <row r="176" spans="1:23" x14ac:dyDescent="0.25">
      <c r="A176">
        <v>175</v>
      </c>
      <c r="B176" t="s">
        <v>275</v>
      </c>
      <c r="C176">
        <v>-13.0321917528782</v>
      </c>
      <c r="D176">
        <v>1745.9939366362</v>
      </c>
      <c r="E176">
        <v>-7.4640532704172901E-3</v>
      </c>
      <c r="F176">
        <v>0.99404460243251702</v>
      </c>
      <c r="G176">
        <v>-13.3816031020098</v>
      </c>
      <c r="H176">
        <v>3956.1803435011102</v>
      </c>
      <c r="I176">
        <v>-3.38245528265465E-3</v>
      </c>
      <c r="J176">
        <v>0.99730119629853498</v>
      </c>
      <c r="K176">
        <v>-13.7941168651945</v>
      </c>
      <c r="L176">
        <v>3241.7271129237802</v>
      </c>
      <c r="M176">
        <v>-4.2551752151504703E-3</v>
      </c>
      <c r="N176">
        <v>0.99660487163798095</v>
      </c>
      <c r="O176">
        <v>-13.1406357723573</v>
      </c>
      <c r="P176">
        <v>1749.2653034099401</v>
      </c>
      <c r="Q176">
        <v>-7.51208850180792E-3</v>
      </c>
      <c r="R176">
        <v>0.99400627693751298</v>
      </c>
      <c r="T176" t="str">
        <f t="shared" si="8"/>
        <v/>
      </c>
      <c r="U176" t="str">
        <f t="shared" si="9"/>
        <v/>
      </c>
      <c r="V176" t="str">
        <f t="shared" si="10"/>
        <v/>
      </c>
      <c r="W176" t="str">
        <f t="shared" si="11"/>
        <v/>
      </c>
    </row>
    <row r="177" spans="1:23" x14ac:dyDescent="0.25">
      <c r="A177">
        <v>176</v>
      </c>
      <c r="B177" t="s">
        <v>276</v>
      </c>
      <c r="C177">
        <v>-13.0321917528782</v>
      </c>
      <c r="D177">
        <v>1745.9939366362</v>
      </c>
      <c r="E177">
        <v>-7.4640532704173101E-3</v>
      </c>
      <c r="F177">
        <v>0.99404460243251702</v>
      </c>
      <c r="G177">
        <v>-13.3816031020098</v>
      </c>
      <c r="H177">
        <v>3956.1803435010902</v>
      </c>
      <c r="I177">
        <v>-3.38245528265467E-3</v>
      </c>
      <c r="J177">
        <v>0.99730119629853498</v>
      </c>
      <c r="K177">
        <v>-13.794116865194599</v>
      </c>
      <c r="L177">
        <v>3241.7271129237902</v>
      </c>
      <c r="M177">
        <v>-4.2551752151504503E-3</v>
      </c>
      <c r="N177">
        <v>0.99660487163798095</v>
      </c>
      <c r="O177">
        <v>-13.1406357723573</v>
      </c>
      <c r="P177">
        <v>1749.2653034099401</v>
      </c>
      <c r="Q177">
        <v>-7.5120885018079104E-3</v>
      </c>
      <c r="R177">
        <v>0.99400627693751298</v>
      </c>
      <c r="T177" t="str">
        <f t="shared" si="8"/>
        <v/>
      </c>
      <c r="U177" t="str">
        <f t="shared" si="9"/>
        <v/>
      </c>
      <c r="V177" t="str">
        <f t="shared" si="10"/>
        <v/>
      </c>
      <c r="W177" t="str">
        <f t="shared" si="11"/>
        <v/>
      </c>
    </row>
    <row r="178" spans="1:23" x14ac:dyDescent="0.25">
      <c r="A178">
        <v>177</v>
      </c>
      <c r="B178" t="s">
        <v>277</v>
      </c>
      <c r="C178">
        <v>-13.0321917528782</v>
      </c>
      <c r="D178">
        <v>1745.99393663622</v>
      </c>
      <c r="E178">
        <v>-7.4640532704172303E-3</v>
      </c>
      <c r="F178">
        <v>0.99404460243251702</v>
      </c>
      <c r="G178">
        <v>-13.3816031020098</v>
      </c>
      <c r="H178">
        <v>3956.1803435010802</v>
      </c>
      <c r="I178">
        <v>-3.38245528265467E-3</v>
      </c>
      <c r="J178">
        <v>0.99730119629853498</v>
      </c>
      <c r="K178">
        <v>-13.7941168651945</v>
      </c>
      <c r="L178">
        <v>3241.7271129237802</v>
      </c>
      <c r="M178">
        <v>-4.2551752151504703E-3</v>
      </c>
      <c r="N178">
        <v>0.99660487163798095</v>
      </c>
      <c r="O178">
        <v>-13.1406357723573</v>
      </c>
      <c r="P178">
        <v>1749.2653034099401</v>
      </c>
      <c r="Q178">
        <v>-7.5120885018078801E-3</v>
      </c>
      <c r="R178">
        <v>0.99400627693751298</v>
      </c>
      <c r="T178" t="str">
        <f t="shared" si="8"/>
        <v/>
      </c>
      <c r="U178" t="str">
        <f t="shared" si="9"/>
        <v/>
      </c>
      <c r="V178" t="str">
        <f t="shared" si="10"/>
        <v/>
      </c>
      <c r="W178" t="str">
        <f t="shared" si="11"/>
        <v/>
      </c>
    </row>
    <row r="179" spans="1:23" x14ac:dyDescent="0.25">
      <c r="A179">
        <v>178</v>
      </c>
      <c r="B179" t="s">
        <v>278</v>
      </c>
      <c r="C179">
        <v>-13.0321917528782</v>
      </c>
      <c r="D179">
        <v>1745.99393663622</v>
      </c>
      <c r="E179">
        <v>-7.4640532704172199E-3</v>
      </c>
      <c r="F179">
        <v>0.99404460243251702</v>
      </c>
      <c r="G179">
        <v>-13.3816031020098</v>
      </c>
      <c r="H179">
        <v>3956.1803435011202</v>
      </c>
      <c r="I179">
        <v>-3.3824552826546401E-3</v>
      </c>
      <c r="J179">
        <v>0.99730119629853498</v>
      </c>
      <c r="K179">
        <v>-13.7941168651945</v>
      </c>
      <c r="L179">
        <v>3241.7271129237702</v>
      </c>
      <c r="M179">
        <v>-4.2551752151504798E-3</v>
      </c>
      <c r="N179">
        <v>0.99660487163798095</v>
      </c>
      <c r="O179">
        <v>-13.1406357723573</v>
      </c>
      <c r="P179">
        <v>1749.2653034099501</v>
      </c>
      <c r="Q179">
        <v>-7.5120885018078697E-3</v>
      </c>
      <c r="R179">
        <v>0.99400627693751298</v>
      </c>
      <c r="T179" t="str">
        <f t="shared" si="8"/>
        <v/>
      </c>
      <c r="U179" t="str">
        <f t="shared" si="9"/>
        <v/>
      </c>
      <c r="V179" t="str">
        <f t="shared" si="10"/>
        <v/>
      </c>
      <c r="W179" t="str">
        <f t="shared" si="11"/>
        <v/>
      </c>
    </row>
    <row r="180" spans="1:23" x14ac:dyDescent="0.25">
      <c r="A180">
        <v>179</v>
      </c>
      <c r="B180" t="s">
        <v>279</v>
      </c>
      <c r="C180">
        <v>-13.0321917528782</v>
      </c>
      <c r="D180">
        <v>1745.99393663622</v>
      </c>
      <c r="E180">
        <v>-7.4640532704172199E-3</v>
      </c>
      <c r="F180">
        <v>0.99404460243251702</v>
      </c>
      <c r="G180">
        <v>-13.3816031020098</v>
      </c>
      <c r="H180">
        <v>3956.1803435011102</v>
      </c>
      <c r="I180">
        <v>-3.38245528265465E-3</v>
      </c>
      <c r="J180">
        <v>0.99730119629853498</v>
      </c>
      <c r="K180">
        <v>-13.7941168651945</v>
      </c>
      <c r="L180">
        <v>3241.7271129237702</v>
      </c>
      <c r="M180">
        <v>-4.2551752151504902E-3</v>
      </c>
      <c r="N180">
        <v>0.99660487163798095</v>
      </c>
      <c r="O180">
        <v>-13.1406357723573</v>
      </c>
      <c r="P180">
        <v>1749.2653034099501</v>
      </c>
      <c r="Q180">
        <v>-7.5120885018078697E-3</v>
      </c>
      <c r="R180">
        <v>0.99400627693751298</v>
      </c>
      <c r="T180" t="str">
        <f t="shared" si="8"/>
        <v/>
      </c>
      <c r="U180" t="str">
        <f t="shared" si="9"/>
        <v/>
      </c>
      <c r="V180" t="str">
        <f t="shared" si="10"/>
        <v/>
      </c>
      <c r="W180" t="str">
        <f t="shared" si="11"/>
        <v/>
      </c>
    </row>
    <row r="181" spans="1:23" x14ac:dyDescent="0.25">
      <c r="A181">
        <v>180</v>
      </c>
      <c r="B181" t="s">
        <v>280</v>
      </c>
      <c r="C181">
        <v>-13.0321917528782</v>
      </c>
      <c r="D181">
        <v>1745.99393663621</v>
      </c>
      <c r="E181">
        <v>-7.4640532704172502E-3</v>
      </c>
      <c r="F181">
        <v>0.99404460243251702</v>
      </c>
      <c r="G181">
        <v>-13.3816031020098</v>
      </c>
      <c r="H181">
        <v>3956.1803435011202</v>
      </c>
      <c r="I181">
        <v>-3.3824552826546401E-3</v>
      </c>
      <c r="J181">
        <v>0.99730119629853498</v>
      </c>
      <c r="K181">
        <v>-13.7941168651945</v>
      </c>
      <c r="L181">
        <v>3241.7271129237602</v>
      </c>
      <c r="M181">
        <v>-4.2551752151504902E-3</v>
      </c>
      <c r="N181">
        <v>0.99660487163798095</v>
      </c>
      <c r="O181">
        <v>-13.1406357723573</v>
      </c>
      <c r="P181">
        <v>1749.2653034099601</v>
      </c>
      <c r="Q181">
        <v>-7.5120885018078202E-3</v>
      </c>
      <c r="R181">
        <v>0.99400627693751298</v>
      </c>
      <c r="T181" t="str">
        <f t="shared" si="8"/>
        <v/>
      </c>
      <c r="U181" t="str">
        <f t="shared" si="9"/>
        <v/>
      </c>
      <c r="V181" t="str">
        <f t="shared" si="10"/>
        <v/>
      </c>
      <c r="W181" t="str">
        <f t="shared" si="11"/>
        <v/>
      </c>
    </row>
    <row r="182" spans="1:23" x14ac:dyDescent="0.25">
      <c r="A182">
        <v>181</v>
      </c>
      <c r="B182" t="s">
        <v>281</v>
      </c>
      <c r="C182">
        <v>-13.0321917528782</v>
      </c>
      <c r="D182">
        <v>1745.99393663623</v>
      </c>
      <c r="E182">
        <v>-7.4640532704171904E-3</v>
      </c>
      <c r="F182">
        <v>0.99404460243251702</v>
      </c>
      <c r="G182">
        <v>-13.3816031020098</v>
      </c>
      <c r="H182">
        <v>3956.1803435011102</v>
      </c>
      <c r="I182">
        <v>-3.38245528265465E-3</v>
      </c>
      <c r="J182">
        <v>0.99730119629853498</v>
      </c>
      <c r="K182">
        <v>-13.7941168651945</v>
      </c>
      <c r="L182">
        <v>3241.7271129237802</v>
      </c>
      <c r="M182">
        <v>-4.2551752151504599E-3</v>
      </c>
      <c r="N182">
        <v>0.99660487163798095</v>
      </c>
      <c r="O182">
        <v>-13.1406357723573</v>
      </c>
      <c r="P182">
        <v>1749.2653034099501</v>
      </c>
      <c r="Q182">
        <v>-7.5120885018078801E-3</v>
      </c>
      <c r="R182">
        <v>0.99400627693751298</v>
      </c>
      <c r="T182" t="str">
        <f t="shared" si="8"/>
        <v/>
      </c>
      <c r="U182" t="str">
        <f t="shared" si="9"/>
        <v/>
      </c>
      <c r="V182" t="str">
        <f t="shared" si="10"/>
        <v/>
      </c>
      <c r="W182" t="str">
        <f t="shared" si="11"/>
        <v/>
      </c>
    </row>
    <row r="183" spans="1:23" x14ac:dyDescent="0.25">
      <c r="A183">
        <v>182</v>
      </c>
      <c r="B183" t="s">
        <v>282</v>
      </c>
      <c r="C183">
        <v>-13.0321917528782</v>
      </c>
      <c r="D183">
        <v>1745.99393663621</v>
      </c>
      <c r="E183">
        <v>-7.4640532704172702E-3</v>
      </c>
      <c r="F183">
        <v>0.99404460243251702</v>
      </c>
      <c r="G183">
        <v>-13.3816031020098</v>
      </c>
      <c r="H183">
        <v>3956.1803435011102</v>
      </c>
      <c r="I183">
        <v>-3.38245528265465E-3</v>
      </c>
      <c r="J183">
        <v>0.99730119629853498</v>
      </c>
      <c r="K183">
        <v>-13.7941168651945</v>
      </c>
      <c r="L183">
        <v>3241.7271129237702</v>
      </c>
      <c r="M183">
        <v>-4.2551752151504798E-3</v>
      </c>
      <c r="N183">
        <v>0.99660487163798095</v>
      </c>
      <c r="O183">
        <v>-13.1406357723573</v>
      </c>
      <c r="P183">
        <v>1749.2653034099601</v>
      </c>
      <c r="Q183">
        <v>-7.5120885018078298E-3</v>
      </c>
      <c r="R183">
        <v>0.99400627693751298</v>
      </c>
      <c r="T183" t="str">
        <f t="shared" si="8"/>
        <v/>
      </c>
      <c r="U183" t="str">
        <f t="shared" si="9"/>
        <v/>
      </c>
      <c r="V183" t="str">
        <f t="shared" si="10"/>
        <v/>
      </c>
      <c r="W183" t="str">
        <f t="shared" si="11"/>
        <v/>
      </c>
    </row>
    <row r="184" spans="1:23" x14ac:dyDescent="0.25">
      <c r="A184">
        <v>183</v>
      </c>
      <c r="B184" t="s">
        <v>283</v>
      </c>
      <c r="C184">
        <v>-13.0321917528782</v>
      </c>
      <c r="D184">
        <v>1745.99393663622</v>
      </c>
      <c r="E184">
        <v>-7.4640532704172103E-3</v>
      </c>
      <c r="F184">
        <v>0.99404460243251702</v>
      </c>
      <c r="G184">
        <v>-13.3816031020098</v>
      </c>
      <c r="H184">
        <v>3956.1803435011302</v>
      </c>
      <c r="I184">
        <v>-3.3824552826546301E-3</v>
      </c>
      <c r="J184">
        <v>0.99730119629853498</v>
      </c>
      <c r="K184">
        <v>-13.7941168651945</v>
      </c>
      <c r="L184">
        <v>3241.7271129237602</v>
      </c>
      <c r="M184">
        <v>-4.2551752151504902E-3</v>
      </c>
      <c r="N184">
        <v>0.99660487163798095</v>
      </c>
      <c r="O184">
        <v>-13.1406357723573</v>
      </c>
      <c r="P184">
        <v>1749.2653034099501</v>
      </c>
      <c r="Q184">
        <v>-7.5120885018078402E-3</v>
      </c>
      <c r="R184">
        <v>0.99400627693751298</v>
      </c>
      <c r="T184" t="str">
        <f t="shared" si="8"/>
        <v/>
      </c>
      <c r="U184" t="str">
        <f t="shared" si="9"/>
        <v/>
      </c>
      <c r="V184" t="str">
        <f t="shared" si="10"/>
        <v/>
      </c>
      <c r="W184" t="str">
        <f t="shared" si="11"/>
        <v/>
      </c>
    </row>
    <row r="185" spans="1:23" x14ac:dyDescent="0.25">
      <c r="A185">
        <v>184</v>
      </c>
      <c r="B185" t="s">
        <v>284</v>
      </c>
      <c r="C185">
        <v>-13.0321917528782</v>
      </c>
      <c r="D185">
        <v>1745.9939366362</v>
      </c>
      <c r="E185">
        <v>-7.4640532704172901E-3</v>
      </c>
      <c r="F185">
        <v>0.99404460243251702</v>
      </c>
      <c r="G185">
        <v>-13.3816031020098</v>
      </c>
      <c r="H185">
        <v>3956.1803435011302</v>
      </c>
      <c r="I185">
        <v>-3.3824552826546401E-3</v>
      </c>
      <c r="J185">
        <v>0.99730119629853498</v>
      </c>
      <c r="K185">
        <v>-13.7941168651945</v>
      </c>
      <c r="L185">
        <v>3241.7271129237402</v>
      </c>
      <c r="M185">
        <v>-4.2551752151505102E-3</v>
      </c>
      <c r="N185">
        <v>0.99660487163798095</v>
      </c>
      <c r="O185">
        <v>-13.1406357723573</v>
      </c>
      <c r="P185">
        <v>1749.2653034099401</v>
      </c>
      <c r="Q185">
        <v>-7.5120885018078896E-3</v>
      </c>
      <c r="R185">
        <v>0.99400627693751298</v>
      </c>
      <c r="T185" t="str">
        <f t="shared" si="8"/>
        <v/>
      </c>
      <c r="U185" t="str">
        <f t="shared" si="9"/>
        <v/>
      </c>
      <c r="V185" t="str">
        <f t="shared" si="10"/>
        <v/>
      </c>
      <c r="W185" t="str">
        <f t="shared" si="11"/>
        <v/>
      </c>
    </row>
    <row r="186" spans="1:23" x14ac:dyDescent="0.25">
      <c r="A186">
        <v>185</v>
      </c>
      <c r="B186" t="s">
        <v>285</v>
      </c>
      <c r="C186">
        <v>-13.0321917528782</v>
      </c>
      <c r="D186">
        <v>1745.99393663621</v>
      </c>
      <c r="E186">
        <v>-7.4640532704172702E-3</v>
      </c>
      <c r="F186">
        <v>0.99404460243251702</v>
      </c>
      <c r="G186">
        <v>-13.3816031020098</v>
      </c>
      <c r="H186">
        <v>3956.1803435011302</v>
      </c>
      <c r="I186">
        <v>-3.3824552826546301E-3</v>
      </c>
      <c r="J186">
        <v>0.99730119629853498</v>
      </c>
      <c r="K186">
        <v>-13.794116865194599</v>
      </c>
      <c r="L186">
        <v>3241.7271129238002</v>
      </c>
      <c r="M186">
        <v>-4.2551752151504503E-3</v>
      </c>
      <c r="N186">
        <v>0.99660487163798095</v>
      </c>
      <c r="O186">
        <v>-13.1406357723573</v>
      </c>
      <c r="P186">
        <v>1749.2653034099401</v>
      </c>
      <c r="Q186">
        <v>-7.51208850180792E-3</v>
      </c>
      <c r="R186">
        <v>0.99400627693751298</v>
      </c>
      <c r="T186" t="str">
        <f t="shared" si="8"/>
        <v/>
      </c>
      <c r="U186" t="str">
        <f t="shared" si="9"/>
        <v/>
      </c>
      <c r="V186" t="str">
        <f t="shared" si="10"/>
        <v/>
      </c>
      <c r="W186" t="str">
        <f t="shared" si="11"/>
        <v/>
      </c>
    </row>
    <row r="187" spans="1:23" x14ac:dyDescent="0.25">
      <c r="A187">
        <v>186</v>
      </c>
      <c r="B187" t="s">
        <v>286</v>
      </c>
      <c r="C187">
        <v>-13.0321917528782</v>
      </c>
      <c r="D187">
        <v>1745.9939366362</v>
      </c>
      <c r="E187">
        <v>-7.4640532704172901E-3</v>
      </c>
      <c r="F187">
        <v>0.99404460243251702</v>
      </c>
      <c r="G187">
        <v>-13.3816031020098</v>
      </c>
      <c r="H187">
        <v>3956.1803435011202</v>
      </c>
      <c r="I187">
        <v>-3.3824552826546401E-3</v>
      </c>
      <c r="J187">
        <v>0.99730119629853498</v>
      </c>
      <c r="K187">
        <v>-13.794116865194599</v>
      </c>
      <c r="L187">
        <v>3241.7271129237902</v>
      </c>
      <c r="M187">
        <v>-4.2551752151504503E-3</v>
      </c>
      <c r="N187">
        <v>0.99660487163798095</v>
      </c>
      <c r="O187">
        <v>-13.1406357723573</v>
      </c>
      <c r="P187">
        <v>1749.2653034099401</v>
      </c>
      <c r="Q187">
        <v>-7.5120885018079104E-3</v>
      </c>
      <c r="R187">
        <v>0.99400627693751298</v>
      </c>
      <c r="T187" t="str">
        <f t="shared" si="8"/>
        <v/>
      </c>
      <c r="U187" t="str">
        <f t="shared" si="9"/>
        <v/>
      </c>
      <c r="V187" t="str">
        <f t="shared" si="10"/>
        <v/>
      </c>
      <c r="W187" t="str">
        <f t="shared" si="11"/>
        <v/>
      </c>
    </row>
    <row r="188" spans="1:23" x14ac:dyDescent="0.25">
      <c r="A188">
        <v>187</v>
      </c>
      <c r="B188" t="s">
        <v>287</v>
      </c>
      <c r="C188">
        <v>-13.0321917528782</v>
      </c>
      <c r="D188">
        <v>1745.99393663621</v>
      </c>
      <c r="E188">
        <v>-7.4640532704172502E-3</v>
      </c>
      <c r="F188">
        <v>0.99404460243251702</v>
      </c>
      <c r="G188">
        <v>-13.3816031020098</v>
      </c>
      <c r="H188">
        <v>3956.1803435011202</v>
      </c>
      <c r="I188">
        <v>-3.3824552826546401E-3</v>
      </c>
      <c r="J188">
        <v>0.99730119629853498</v>
      </c>
      <c r="K188">
        <v>-13.7941168651945</v>
      </c>
      <c r="L188">
        <v>3241.7271129237602</v>
      </c>
      <c r="M188">
        <v>-4.2551752151504902E-3</v>
      </c>
      <c r="N188">
        <v>0.99660487163798095</v>
      </c>
      <c r="O188">
        <v>-13.1406357723573</v>
      </c>
      <c r="P188">
        <v>1749.2653034099401</v>
      </c>
      <c r="Q188">
        <v>-7.5120885018078801E-3</v>
      </c>
      <c r="R188">
        <v>0.99400627693751298</v>
      </c>
      <c r="T188" t="str">
        <f t="shared" si="8"/>
        <v/>
      </c>
      <c r="U188" t="str">
        <f t="shared" si="9"/>
        <v/>
      </c>
      <c r="V188" t="str">
        <f t="shared" si="10"/>
        <v/>
      </c>
      <c r="W188" t="str">
        <f t="shared" si="11"/>
        <v/>
      </c>
    </row>
    <row r="189" spans="1:23" x14ac:dyDescent="0.25">
      <c r="A189">
        <v>188</v>
      </c>
      <c r="B189" t="s">
        <v>288</v>
      </c>
      <c r="C189">
        <v>-13.0321917528782</v>
      </c>
      <c r="D189">
        <v>1745.99393663621</v>
      </c>
      <c r="E189">
        <v>-7.4640532704172502E-3</v>
      </c>
      <c r="F189">
        <v>0.99404460243251702</v>
      </c>
      <c r="G189">
        <v>-13.3816031020098</v>
      </c>
      <c r="H189">
        <v>3956.1803435011202</v>
      </c>
      <c r="I189">
        <v>-3.38245528265465E-3</v>
      </c>
      <c r="J189">
        <v>0.99730119629853498</v>
      </c>
      <c r="K189">
        <v>-13.794116865194599</v>
      </c>
      <c r="L189">
        <v>3241.7271129238002</v>
      </c>
      <c r="M189">
        <v>-4.2551752151504503E-3</v>
      </c>
      <c r="N189">
        <v>0.99660487163798095</v>
      </c>
      <c r="O189">
        <v>-13.1406357723573</v>
      </c>
      <c r="P189">
        <v>1749.2653034099501</v>
      </c>
      <c r="Q189">
        <v>-7.5120885018078601E-3</v>
      </c>
      <c r="R189">
        <v>0.99400627693751298</v>
      </c>
      <c r="T189" t="str">
        <f t="shared" si="8"/>
        <v/>
      </c>
      <c r="U189" t="str">
        <f t="shared" si="9"/>
        <v/>
      </c>
      <c r="V189" t="str">
        <f t="shared" si="10"/>
        <v/>
      </c>
      <c r="W189" t="str">
        <f t="shared" si="11"/>
        <v/>
      </c>
    </row>
    <row r="190" spans="1:23" x14ac:dyDescent="0.25">
      <c r="A190">
        <v>189</v>
      </c>
      <c r="B190" t="s">
        <v>289</v>
      </c>
      <c r="C190">
        <v>-13.0321917528782</v>
      </c>
      <c r="D190">
        <v>1745.9939366362</v>
      </c>
      <c r="E190">
        <v>-7.4640532704172797E-3</v>
      </c>
      <c r="F190">
        <v>0.99404460243251702</v>
      </c>
      <c r="G190">
        <v>-13.3816031020098</v>
      </c>
      <c r="H190">
        <v>3956.1803435011402</v>
      </c>
      <c r="I190">
        <v>-3.3824552826546301E-3</v>
      </c>
      <c r="J190">
        <v>0.99730119629853498</v>
      </c>
      <c r="K190">
        <v>-13.7941168651945</v>
      </c>
      <c r="L190">
        <v>3241.7271129237502</v>
      </c>
      <c r="M190">
        <v>-4.2551752151504998E-3</v>
      </c>
      <c r="N190">
        <v>0.99660487163798095</v>
      </c>
      <c r="O190">
        <v>-13.1406357723573</v>
      </c>
      <c r="P190">
        <v>1749.2653034099401</v>
      </c>
      <c r="Q190">
        <v>-7.5120885018078801E-3</v>
      </c>
      <c r="R190">
        <v>0.99400627693751298</v>
      </c>
      <c r="T190" t="str">
        <f t="shared" si="8"/>
        <v/>
      </c>
      <c r="U190" t="str">
        <f t="shared" si="9"/>
        <v/>
      </c>
      <c r="V190" t="str">
        <f t="shared" si="10"/>
        <v/>
      </c>
      <c r="W190" t="str">
        <f t="shared" si="11"/>
        <v/>
      </c>
    </row>
    <row r="191" spans="1:23" x14ac:dyDescent="0.25">
      <c r="A191">
        <v>190</v>
      </c>
      <c r="B191" t="s">
        <v>290</v>
      </c>
      <c r="C191">
        <v>-13.0321917528782</v>
      </c>
      <c r="D191">
        <v>1745.99393663622</v>
      </c>
      <c r="E191">
        <v>-7.4640532704172303E-3</v>
      </c>
      <c r="F191">
        <v>0.99404460243251702</v>
      </c>
      <c r="G191">
        <v>-13.3816031020098</v>
      </c>
      <c r="H191">
        <v>3956.1803435011302</v>
      </c>
      <c r="I191">
        <v>-3.3824552826546401E-3</v>
      </c>
      <c r="J191">
        <v>0.99730119629853498</v>
      </c>
      <c r="K191">
        <v>-13.7941168651945</v>
      </c>
      <c r="L191">
        <v>3241.7271129237402</v>
      </c>
      <c r="M191">
        <v>-4.2551752151505102E-3</v>
      </c>
      <c r="N191">
        <v>0.99660487163798095</v>
      </c>
      <c r="O191">
        <v>-13.1406357723573</v>
      </c>
      <c r="P191">
        <v>1749.2653034099601</v>
      </c>
      <c r="Q191">
        <v>-7.5120885018078202E-3</v>
      </c>
      <c r="R191">
        <v>0.99400627693751298</v>
      </c>
      <c r="T191" t="str">
        <f t="shared" si="8"/>
        <v/>
      </c>
      <c r="U191" t="str">
        <f t="shared" si="9"/>
        <v/>
      </c>
      <c r="V191" t="str">
        <f t="shared" si="10"/>
        <v/>
      </c>
      <c r="W191" t="str">
        <f t="shared" si="11"/>
        <v/>
      </c>
    </row>
    <row r="192" spans="1:23" x14ac:dyDescent="0.25">
      <c r="A192">
        <v>191</v>
      </c>
      <c r="B192" t="s">
        <v>291</v>
      </c>
      <c r="C192">
        <v>3.14316544827558</v>
      </c>
      <c r="D192">
        <v>1.1414950761592899</v>
      </c>
      <c r="E192">
        <v>2.75355147290795</v>
      </c>
      <c r="F192">
        <v>5.8952499148674196E-3</v>
      </c>
      <c r="G192">
        <v>21.750533871442698</v>
      </c>
      <c r="H192">
        <v>3956.1803449536201</v>
      </c>
      <c r="I192">
        <v>5.4978620727406799E-3</v>
      </c>
      <c r="J192">
        <v>0.99561336283351998</v>
      </c>
      <c r="K192">
        <v>-13.7941168651945</v>
      </c>
      <c r="L192">
        <v>3241.7271129237802</v>
      </c>
      <c r="M192">
        <v>-4.2551752151504599E-3</v>
      </c>
      <c r="N192">
        <v>0.99660487163798095</v>
      </c>
      <c r="O192">
        <v>3.03629279107356</v>
      </c>
      <c r="P192">
        <v>1.13995484102024</v>
      </c>
      <c r="Q192">
        <v>2.66352023941241</v>
      </c>
      <c r="R192">
        <v>7.7327759955052701E-3</v>
      </c>
      <c r="T192" t="str">
        <f t="shared" si="8"/>
        <v>**</v>
      </c>
      <c r="U192" t="str">
        <f t="shared" si="9"/>
        <v/>
      </c>
      <c r="V192" t="str">
        <f t="shared" si="10"/>
        <v/>
      </c>
      <c r="W192" t="str">
        <f t="shared" si="11"/>
        <v>**</v>
      </c>
    </row>
    <row r="193" spans="1:23" x14ac:dyDescent="0.25">
      <c r="A193">
        <v>192</v>
      </c>
      <c r="B193" t="s">
        <v>292</v>
      </c>
      <c r="C193">
        <v>-12.863825477991099</v>
      </c>
      <c r="D193">
        <v>1964.14405782023</v>
      </c>
      <c r="E193">
        <v>-6.5493289185046596E-3</v>
      </c>
      <c r="F193">
        <v>0.99477442892968604</v>
      </c>
      <c r="G193" t="s">
        <v>168</v>
      </c>
      <c r="H193" t="s">
        <v>168</v>
      </c>
      <c r="I193" t="s">
        <v>168</v>
      </c>
      <c r="J193" t="s">
        <v>168</v>
      </c>
      <c r="K193">
        <v>-13.7941168651945</v>
      </c>
      <c r="L193">
        <v>3241.7271129237802</v>
      </c>
      <c r="M193">
        <v>-4.2551752151504599E-3</v>
      </c>
      <c r="N193">
        <v>0.99660487163798095</v>
      </c>
      <c r="O193">
        <v>-12.987704652836999</v>
      </c>
      <c r="P193">
        <v>1965.42886488361</v>
      </c>
      <c r="Q193">
        <v>-6.6080766823408202E-3</v>
      </c>
      <c r="R193">
        <v>0.99472755601027196</v>
      </c>
      <c r="T193" t="str">
        <f t="shared" si="8"/>
        <v/>
      </c>
      <c r="U193" t="str">
        <f t="shared" si="9"/>
        <v/>
      </c>
      <c r="V193" t="str">
        <f t="shared" si="10"/>
        <v/>
      </c>
      <c r="W193" t="str">
        <f t="shared" si="11"/>
        <v/>
      </c>
    </row>
    <row r="194" spans="1:23" x14ac:dyDescent="0.25">
      <c r="A194">
        <v>193</v>
      </c>
      <c r="B194" t="s">
        <v>293</v>
      </c>
      <c r="C194">
        <v>-12.863825477991201</v>
      </c>
      <c r="D194">
        <v>1964.1440578202501</v>
      </c>
      <c r="E194">
        <v>-6.5493289185045997E-3</v>
      </c>
      <c r="F194">
        <v>0.99477442892968704</v>
      </c>
      <c r="G194" t="s">
        <v>168</v>
      </c>
      <c r="H194" t="s">
        <v>168</v>
      </c>
      <c r="I194" t="s">
        <v>168</v>
      </c>
      <c r="J194" t="s">
        <v>168</v>
      </c>
      <c r="K194">
        <v>-13.7941168651945</v>
      </c>
      <c r="L194">
        <v>3241.7271129237702</v>
      </c>
      <c r="M194">
        <v>-4.2551752151504798E-3</v>
      </c>
      <c r="N194">
        <v>0.99660487163798095</v>
      </c>
      <c r="O194">
        <v>-12.987704652836999</v>
      </c>
      <c r="P194">
        <v>1965.42886488363</v>
      </c>
      <c r="Q194">
        <v>-6.6080766823407699E-3</v>
      </c>
      <c r="R194">
        <v>0.99472755601027196</v>
      </c>
      <c r="T194" t="str">
        <f t="shared" si="8"/>
        <v/>
      </c>
      <c r="U194" t="str">
        <f t="shared" si="9"/>
        <v/>
      </c>
      <c r="V194" t="str">
        <f t="shared" si="10"/>
        <v/>
      </c>
      <c r="W194" t="str">
        <f t="shared" si="11"/>
        <v/>
      </c>
    </row>
    <row r="195" spans="1:23" x14ac:dyDescent="0.25">
      <c r="A195">
        <v>194</v>
      </c>
      <c r="B195" t="s">
        <v>294</v>
      </c>
      <c r="C195">
        <v>-12.863825477991099</v>
      </c>
      <c r="D195">
        <v>1964.1440578202501</v>
      </c>
      <c r="E195">
        <v>-6.5493289185046101E-3</v>
      </c>
      <c r="F195">
        <v>0.99477442892968604</v>
      </c>
      <c r="G195" t="s">
        <v>168</v>
      </c>
      <c r="H195" t="s">
        <v>168</v>
      </c>
      <c r="I195" t="s">
        <v>168</v>
      </c>
      <c r="J195" t="s">
        <v>168</v>
      </c>
      <c r="K195">
        <v>-13.7941168651945</v>
      </c>
      <c r="L195">
        <v>3241.7271129237802</v>
      </c>
      <c r="M195">
        <v>-4.2551752151504703E-3</v>
      </c>
      <c r="N195">
        <v>0.99660487163798095</v>
      </c>
      <c r="O195">
        <v>-12.987704652836999</v>
      </c>
      <c r="P195">
        <v>1965.42886488363</v>
      </c>
      <c r="Q195">
        <v>-6.6080766823407603E-3</v>
      </c>
      <c r="R195">
        <v>0.99472755601027196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295</v>
      </c>
      <c r="C196">
        <v>-12.863825477991099</v>
      </c>
      <c r="D196">
        <v>1964.1440578202501</v>
      </c>
      <c r="E196">
        <v>-6.5493289185046197E-3</v>
      </c>
      <c r="F196">
        <v>0.99477442892968604</v>
      </c>
      <c r="G196" t="s">
        <v>168</v>
      </c>
      <c r="H196" t="s">
        <v>168</v>
      </c>
      <c r="I196" t="s">
        <v>168</v>
      </c>
      <c r="J196" t="s">
        <v>168</v>
      </c>
      <c r="K196">
        <v>-13.7941168651945</v>
      </c>
      <c r="L196">
        <v>3241.7271129237702</v>
      </c>
      <c r="M196">
        <v>-4.2551752151504798E-3</v>
      </c>
      <c r="N196">
        <v>0.99660487163798095</v>
      </c>
      <c r="O196">
        <v>-12.987704652836999</v>
      </c>
      <c r="P196">
        <v>1965.42886488361</v>
      </c>
      <c r="Q196">
        <v>-6.6080766823408297E-3</v>
      </c>
      <c r="R196">
        <v>0.99472755601027196</v>
      </c>
      <c r="T196" t="str">
        <f t="shared" si="12"/>
        <v/>
      </c>
      <c r="U196" t="str">
        <f t="shared" si="13"/>
        <v/>
      </c>
      <c r="V196" t="str">
        <f t="shared" si="14"/>
        <v/>
      </c>
      <c r="W196" t="str">
        <f t="shared" si="15"/>
        <v/>
      </c>
    </row>
    <row r="197" spans="1:23" x14ac:dyDescent="0.25">
      <c r="A197">
        <v>196</v>
      </c>
      <c r="B197" t="s">
        <v>296</v>
      </c>
      <c r="C197">
        <v>-12.863825477991099</v>
      </c>
      <c r="D197">
        <v>1964.1440578202501</v>
      </c>
      <c r="E197">
        <v>-6.5493289185046101E-3</v>
      </c>
      <c r="F197">
        <v>0.99477442892968604</v>
      </c>
      <c r="G197" t="s">
        <v>168</v>
      </c>
      <c r="H197" t="s">
        <v>168</v>
      </c>
      <c r="I197" t="s">
        <v>168</v>
      </c>
      <c r="J197" t="s">
        <v>168</v>
      </c>
      <c r="K197">
        <v>-13.7941168651945</v>
      </c>
      <c r="L197">
        <v>3241.7271129237802</v>
      </c>
      <c r="M197">
        <v>-4.2551752151504599E-3</v>
      </c>
      <c r="N197">
        <v>0.99660487163798095</v>
      </c>
      <c r="O197">
        <v>-12.987704652836999</v>
      </c>
      <c r="P197">
        <v>1965.42886488362</v>
      </c>
      <c r="Q197">
        <v>-6.6080766823407898E-3</v>
      </c>
      <c r="R197">
        <v>0.99472755601027196</v>
      </c>
      <c r="T197" t="str">
        <f t="shared" si="12"/>
        <v/>
      </c>
      <c r="U197" t="str">
        <f t="shared" si="13"/>
        <v/>
      </c>
      <c r="V197" t="str">
        <f t="shared" si="14"/>
        <v/>
      </c>
      <c r="W197" t="str">
        <f t="shared" si="15"/>
        <v/>
      </c>
    </row>
    <row r="198" spans="1:23" x14ac:dyDescent="0.25">
      <c r="A198">
        <v>197</v>
      </c>
      <c r="B198" t="s">
        <v>297</v>
      </c>
      <c r="C198">
        <v>3.5927005214294399</v>
      </c>
      <c r="D198">
        <v>1.17252548655628</v>
      </c>
      <c r="E198">
        <v>3.0640703017733601</v>
      </c>
      <c r="F198">
        <v>2.18347593195156E-3</v>
      </c>
      <c r="G198" t="s">
        <v>168</v>
      </c>
      <c r="H198" t="s">
        <v>168</v>
      </c>
      <c r="I198" t="s">
        <v>168</v>
      </c>
      <c r="J198" t="s">
        <v>168</v>
      </c>
      <c r="K198">
        <v>3.66268714283588</v>
      </c>
      <c r="L198">
        <v>1.1795371387882101</v>
      </c>
      <c r="M198">
        <v>3.1051901821410501</v>
      </c>
      <c r="N198">
        <v>1.90156715255233E-3</v>
      </c>
      <c r="O198">
        <v>3.4725617644223301</v>
      </c>
      <c r="P198">
        <v>1.17235663936837</v>
      </c>
      <c r="Q198">
        <v>2.9620353123032901</v>
      </c>
      <c r="R198">
        <v>3.05612731816367E-3</v>
      </c>
      <c r="T198" t="str">
        <f t="shared" si="12"/>
        <v>**</v>
      </c>
      <c r="U198" t="str">
        <f t="shared" si="13"/>
        <v/>
      </c>
      <c r="V198" t="str">
        <f t="shared" si="14"/>
        <v>**</v>
      </c>
      <c r="W198" t="str">
        <f t="shared" si="15"/>
        <v>**</v>
      </c>
    </row>
    <row r="199" spans="1:23" x14ac:dyDescent="0.25">
      <c r="A199">
        <v>198</v>
      </c>
      <c r="B199" t="s">
        <v>298</v>
      </c>
      <c r="C199">
        <v>-12.8542249872652</v>
      </c>
      <c r="D199">
        <v>2270.8823018990302</v>
      </c>
      <c r="E199">
        <v>-5.6604540783623302E-3</v>
      </c>
      <c r="F199">
        <v>0.99548363520169902</v>
      </c>
      <c r="G199" t="s">
        <v>168</v>
      </c>
      <c r="H199" t="s">
        <v>168</v>
      </c>
      <c r="I199" t="s">
        <v>168</v>
      </c>
      <c r="J199" t="s">
        <v>168</v>
      </c>
      <c r="K199">
        <v>-13.771168651219501</v>
      </c>
      <c r="L199">
        <v>3738.62610425601</v>
      </c>
      <c r="M199">
        <v>-3.68348378981855E-3</v>
      </c>
      <c r="N199">
        <v>0.99706101180019502</v>
      </c>
      <c r="O199">
        <v>-12.957735334431201</v>
      </c>
      <c r="P199">
        <v>2271.9367073316698</v>
      </c>
      <c r="Q199">
        <v>-5.7033874634868998E-3</v>
      </c>
      <c r="R199">
        <v>0.99544937986952597</v>
      </c>
      <c r="T199" t="str">
        <f t="shared" si="12"/>
        <v/>
      </c>
      <c r="U199" t="str">
        <f t="shared" si="13"/>
        <v/>
      </c>
      <c r="V199" t="str">
        <f t="shared" si="14"/>
        <v/>
      </c>
      <c r="W199" t="str">
        <f t="shared" si="15"/>
        <v/>
      </c>
    </row>
    <row r="200" spans="1:23" x14ac:dyDescent="0.25">
      <c r="A200">
        <v>199</v>
      </c>
      <c r="B200" t="s">
        <v>299</v>
      </c>
      <c r="C200">
        <v>-12.8542249872652</v>
      </c>
      <c r="D200">
        <v>2270.8823018990201</v>
      </c>
      <c r="E200">
        <v>-5.6604540783623597E-3</v>
      </c>
      <c r="F200">
        <v>0.99548363520169902</v>
      </c>
      <c r="G200" t="s">
        <v>168</v>
      </c>
      <c r="H200" t="s">
        <v>168</v>
      </c>
      <c r="I200" t="s">
        <v>168</v>
      </c>
      <c r="J200" t="s">
        <v>168</v>
      </c>
      <c r="K200">
        <v>-13.771168651219501</v>
      </c>
      <c r="L200">
        <v>3738.626104256</v>
      </c>
      <c r="M200">
        <v>-3.6834837898185599E-3</v>
      </c>
      <c r="N200">
        <v>0.99706101180019502</v>
      </c>
      <c r="O200">
        <v>-12.957735334431099</v>
      </c>
      <c r="P200">
        <v>2271.9367073316398</v>
      </c>
      <c r="Q200">
        <v>-5.7033874634869596E-3</v>
      </c>
      <c r="R200">
        <v>0.99544937986952597</v>
      </c>
      <c r="T200" t="str">
        <f t="shared" si="12"/>
        <v/>
      </c>
      <c r="U200" t="str">
        <f t="shared" si="13"/>
        <v/>
      </c>
      <c r="V200" t="str">
        <f t="shared" si="14"/>
        <v/>
      </c>
      <c r="W200" t="str">
        <f t="shared" si="15"/>
        <v/>
      </c>
    </row>
    <row r="201" spans="1:23" x14ac:dyDescent="0.25">
      <c r="A201">
        <v>200</v>
      </c>
      <c r="B201" t="s">
        <v>300</v>
      </c>
      <c r="C201">
        <v>-12.8542249872652</v>
      </c>
      <c r="D201">
        <v>2270.8823018990602</v>
      </c>
      <c r="E201">
        <v>-5.6604540783622599E-3</v>
      </c>
      <c r="F201">
        <v>0.99548363520169902</v>
      </c>
      <c r="G201" t="s">
        <v>168</v>
      </c>
      <c r="H201" t="s">
        <v>168</v>
      </c>
      <c r="I201" t="s">
        <v>168</v>
      </c>
      <c r="J201" t="s">
        <v>168</v>
      </c>
      <c r="K201">
        <v>-13.771168651219501</v>
      </c>
      <c r="L201">
        <v>3738.6261042559499</v>
      </c>
      <c r="M201">
        <v>-3.6834837898186098E-3</v>
      </c>
      <c r="N201">
        <v>0.99706101180019502</v>
      </c>
      <c r="O201">
        <v>-12.957735334431099</v>
      </c>
      <c r="P201">
        <v>2271.9367073316498</v>
      </c>
      <c r="Q201">
        <v>-5.7033874634869397E-3</v>
      </c>
      <c r="R201">
        <v>0.99544937986952597</v>
      </c>
      <c r="T201" t="str">
        <f t="shared" si="12"/>
        <v/>
      </c>
      <c r="U201" t="str">
        <f t="shared" si="13"/>
        <v/>
      </c>
      <c r="V201" t="str">
        <f t="shared" si="14"/>
        <v/>
      </c>
      <c r="W201" t="str">
        <f t="shared" si="15"/>
        <v/>
      </c>
    </row>
    <row r="202" spans="1:23" x14ac:dyDescent="0.25">
      <c r="A202">
        <v>201</v>
      </c>
      <c r="B202" t="s">
        <v>301</v>
      </c>
      <c r="C202">
        <v>-12.8542249872652</v>
      </c>
      <c r="D202">
        <v>2270.8823018990602</v>
      </c>
      <c r="E202">
        <v>-5.6604540783622599E-3</v>
      </c>
      <c r="F202">
        <v>0.99548363520169902</v>
      </c>
      <c r="G202" t="s">
        <v>168</v>
      </c>
      <c r="H202" t="s">
        <v>168</v>
      </c>
      <c r="I202" t="s">
        <v>168</v>
      </c>
      <c r="J202" t="s">
        <v>168</v>
      </c>
      <c r="K202">
        <v>-13.771168651219501</v>
      </c>
      <c r="L202">
        <v>3738.62610425599</v>
      </c>
      <c r="M202">
        <v>-3.6834837898185699E-3</v>
      </c>
      <c r="N202">
        <v>0.99706101180019502</v>
      </c>
      <c r="O202">
        <v>-12.957735334431099</v>
      </c>
      <c r="P202">
        <v>2271.9367073316398</v>
      </c>
      <c r="Q202">
        <v>-5.70338746348697E-3</v>
      </c>
      <c r="R202">
        <v>0.99544937986952597</v>
      </c>
      <c r="T202" t="str">
        <f t="shared" si="12"/>
        <v/>
      </c>
      <c r="U202" t="str">
        <f t="shared" si="13"/>
        <v/>
      </c>
      <c r="V202" t="str">
        <f t="shared" si="14"/>
        <v/>
      </c>
      <c r="W202" t="str">
        <f t="shared" si="15"/>
        <v/>
      </c>
    </row>
    <row r="203" spans="1:23" x14ac:dyDescent="0.25">
      <c r="A203">
        <v>202</v>
      </c>
      <c r="B203" t="s">
        <v>302</v>
      </c>
      <c r="C203">
        <v>-12.8542249872652</v>
      </c>
      <c r="D203">
        <v>2270.8823018990602</v>
      </c>
      <c r="E203">
        <v>-5.6604540783622703E-3</v>
      </c>
      <c r="F203">
        <v>0.99548363520169902</v>
      </c>
      <c r="G203" t="s">
        <v>168</v>
      </c>
      <c r="H203" t="s">
        <v>168</v>
      </c>
      <c r="I203" t="s">
        <v>168</v>
      </c>
      <c r="J203" t="s">
        <v>168</v>
      </c>
      <c r="K203">
        <v>-13.771168651219501</v>
      </c>
      <c r="L203">
        <v>3738.62610425602</v>
      </c>
      <c r="M203">
        <v>-3.68348378981855E-3</v>
      </c>
      <c r="N203">
        <v>0.99706101180019602</v>
      </c>
      <c r="O203">
        <v>-12.957735334431099</v>
      </c>
      <c r="P203">
        <v>2271.9367073316498</v>
      </c>
      <c r="Q203">
        <v>-5.7033874634869301E-3</v>
      </c>
      <c r="R203">
        <v>0.99544937986952597</v>
      </c>
      <c r="T203" t="str">
        <f t="shared" si="12"/>
        <v/>
      </c>
      <c r="U203" t="str">
        <f t="shared" si="13"/>
        <v/>
      </c>
      <c r="V203" t="str">
        <f t="shared" si="14"/>
        <v/>
      </c>
      <c r="W203" t="str">
        <f t="shared" si="15"/>
        <v/>
      </c>
    </row>
    <row r="204" spans="1:23" x14ac:dyDescent="0.25">
      <c r="A204">
        <v>203</v>
      </c>
      <c r="B204" t="s">
        <v>303</v>
      </c>
      <c r="C204">
        <v>-12.8542249872652</v>
      </c>
      <c r="D204">
        <v>2270.8823018990302</v>
      </c>
      <c r="E204">
        <v>-5.6604540783623302E-3</v>
      </c>
      <c r="F204">
        <v>0.99548363520169902</v>
      </c>
      <c r="G204" t="s">
        <v>168</v>
      </c>
      <c r="H204" t="s">
        <v>168</v>
      </c>
      <c r="I204" t="s">
        <v>168</v>
      </c>
      <c r="J204" t="s">
        <v>168</v>
      </c>
      <c r="K204">
        <v>-13.771168651219501</v>
      </c>
      <c r="L204">
        <v>3738.6261042559699</v>
      </c>
      <c r="M204">
        <v>-3.6834837898185899E-3</v>
      </c>
      <c r="N204">
        <v>0.99706101180019502</v>
      </c>
      <c r="O204">
        <v>-12.957735334431099</v>
      </c>
      <c r="P204">
        <v>2271.9367073316298</v>
      </c>
      <c r="Q204">
        <v>-5.7033874634869804E-3</v>
      </c>
      <c r="R204">
        <v>0.99544937986952597</v>
      </c>
      <c r="T204" t="str">
        <f t="shared" si="12"/>
        <v/>
      </c>
      <c r="U204" t="str">
        <f t="shared" si="13"/>
        <v/>
      </c>
      <c r="V204" t="str">
        <f t="shared" si="14"/>
        <v/>
      </c>
      <c r="W204" t="str">
        <f t="shared" si="15"/>
        <v/>
      </c>
    </row>
    <row r="205" spans="1:23" x14ac:dyDescent="0.25">
      <c r="A205">
        <v>204</v>
      </c>
      <c r="B205" t="s">
        <v>304</v>
      </c>
      <c r="C205">
        <v>-12.854224987265299</v>
      </c>
      <c r="D205">
        <v>2270.8823018990802</v>
      </c>
      <c r="E205">
        <v>-5.6604540783622304E-3</v>
      </c>
      <c r="F205">
        <v>0.99548363520169902</v>
      </c>
      <c r="G205" t="s">
        <v>168</v>
      </c>
      <c r="H205" t="s">
        <v>168</v>
      </c>
      <c r="I205" t="s">
        <v>168</v>
      </c>
      <c r="J205" t="s">
        <v>168</v>
      </c>
      <c r="K205">
        <v>-13.771168651219501</v>
      </c>
      <c r="L205">
        <v>3738.62610425599</v>
      </c>
      <c r="M205">
        <v>-3.6834837898185699E-3</v>
      </c>
      <c r="N205">
        <v>0.99706101180019502</v>
      </c>
      <c r="O205">
        <v>-12.957735334431201</v>
      </c>
      <c r="P205">
        <v>2271.9367073316798</v>
      </c>
      <c r="Q205">
        <v>-5.7033874634868798E-3</v>
      </c>
      <c r="R205">
        <v>0.99544937986952597</v>
      </c>
      <c r="T205" t="str">
        <f t="shared" si="12"/>
        <v/>
      </c>
      <c r="U205" t="str">
        <f t="shared" si="13"/>
        <v/>
      </c>
      <c r="V205" t="str">
        <f t="shared" si="14"/>
        <v/>
      </c>
      <c r="W205" t="str">
        <f t="shared" si="15"/>
        <v/>
      </c>
    </row>
    <row r="206" spans="1:23" x14ac:dyDescent="0.25">
      <c r="A206">
        <v>205</v>
      </c>
      <c r="B206" t="s">
        <v>305</v>
      </c>
      <c r="C206">
        <v>-12.8542249872652</v>
      </c>
      <c r="D206">
        <v>2270.8823018990602</v>
      </c>
      <c r="E206">
        <v>-5.6604540783622599E-3</v>
      </c>
      <c r="F206">
        <v>0.99548363520169902</v>
      </c>
      <c r="G206" t="s">
        <v>168</v>
      </c>
      <c r="H206" t="s">
        <v>168</v>
      </c>
      <c r="I206" t="s">
        <v>168</v>
      </c>
      <c r="J206" t="s">
        <v>168</v>
      </c>
      <c r="K206">
        <v>-13.771168651219501</v>
      </c>
      <c r="L206">
        <v>3738.62610425601</v>
      </c>
      <c r="M206">
        <v>-3.68348378981855E-3</v>
      </c>
      <c r="N206">
        <v>0.99706101180019502</v>
      </c>
      <c r="O206">
        <v>-12.957735334431201</v>
      </c>
      <c r="P206">
        <v>2271.9367073316698</v>
      </c>
      <c r="Q206">
        <v>-5.7033874634868998E-3</v>
      </c>
      <c r="R206">
        <v>0.99544937986952597</v>
      </c>
      <c r="T206" t="str">
        <f t="shared" si="12"/>
        <v/>
      </c>
      <c r="U206" t="str">
        <f t="shared" si="13"/>
        <v/>
      </c>
      <c r="V206" t="str">
        <f t="shared" si="14"/>
        <v/>
      </c>
      <c r="W206" t="str">
        <f t="shared" si="15"/>
        <v/>
      </c>
    </row>
    <row r="207" spans="1:23" x14ac:dyDescent="0.25">
      <c r="A207">
        <v>206</v>
      </c>
      <c r="B207" t="s">
        <v>306</v>
      </c>
      <c r="C207">
        <v>-12.8542249872652</v>
      </c>
      <c r="D207">
        <v>2270.8823018990602</v>
      </c>
      <c r="E207">
        <v>-5.6604540783622599E-3</v>
      </c>
      <c r="F207">
        <v>0.99548363520169902</v>
      </c>
      <c r="G207" t="s">
        <v>168</v>
      </c>
      <c r="H207" t="s">
        <v>168</v>
      </c>
      <c r="I207" t="s">
        <v>168</v>
      </c>
      <c r="J207" t="s">
        <v>168</v>
      </c>
      <c r="K207">
        <v>-13.771168651219501</v>
      </c>
      <c r="L207">
        <v>3738.6261042559699</v>
      </c>
      <c r="M207">
        <v>-3.6834837898185899E-3</v>
      </c>
      <c r="N207">
        <v>0.99706101180019502</v>
      </c>
      <c r="O207">
        <v>-12.957735334431099</v>
      </c>
      <c r="P207">
        <v>2271.9367073316598</v>
      </c>
      <c r="Q207">
        <v>-5.7033874634869197E-3</v>
      </c>
      <c r="R207">
        <v>0.99544937986952597</v>
      </c>
      <c r="T207" t="str">
        <f t="shared" si="12"/>
        <v/>
      </c>
      <c r="U207" t="str">
        <f t="shared" si="13"/>
        <v/>
      </c>
      <c r="V207" t="str">
        <f t="shared" si="14"/>
        <v/>
      </c>
      <c r="W207" t="str">
        <f t="shared" si="15"/>
        <v/>
      </c>
    </row>
    <row r="208" spans="1:23" x14ac:dyDescent="0.25">
      <c r="A208">
        <v>207</v>
      </c>
      <c r="B208" t="s">
        <v>307</v>
      </c>
      <c r="C208">
        <v>-12.8542249872652</v>
      </c>
      <c r="D208">
        <v>2270.8823018990602</v>
      </c>
      <c r="E208">
        <v>-5.6604540783622703E-3</v>
      </c>
      <c r="F208">
        <v>0.99548363520169902</v>
      </c>
      <c r="G208" t="s">
        <v>168</v>
      </c>
      <c r="H208" t="s">
        <v>168</v>
      </c>
      <c r="I208" t="s">
        <v>168</v>
      </c>
      <c r="J208" t="s">
        <v>168</v>
      </c>
      <c r="K208">
        <v>-13.771168651219501</v>
      </c>
      <c r="L208">
        <v>3738.62610425598</v>
      </c>
      <c r="M208">
        <v>-3.6834837898185799E-3</v>
      </c>
      <c r="N208">
        <v>0.99706101180019502</v>
      </c>
      <c r="O208">
        <v>-12.957735334431099</v>
      </c>
      <c r="P208">
        <v>2271.9367073316298</v>
      </c>
      <c r="Q208">
        <v>-5.70338746348699E-3</v>
      </c>
      <c r="R208">
        <v>0.99544937986952597</v>
      </c>
      <c r="T208" t="str">
        <f t="shared" si="12"/>
        <v/>
      </c>
      <c r="U208" t="str">
        <f t="shared" si="13"/>
        <v/>
      </c>
      <c r="V208" t="str">
        <f t="shared" si="14"/>
        <v/>
      </c>
      <c r="W208" t="str">
        <f t="shared" si="15"/>
        <v/>
      </c>
    </row>
    <row r="209" spans="1:23" x14ac:dyDescent="0.25">
      <c r="A209">
        <v>208</v>
      </c>
      <c r="B209" t="s">
        <v>308</v>
      </c>
      <c r="C209">
        <v>-12.8542249872652</v>
      </c>
      <c r="D209">
        <v>2270.8823018990602</v>
      </c>
      <c r="E209">
        <v>-5.6604540783622703E-3</v>
      </c>
      <c r="F209">
        <v>0.99548363520169902</v>
      </c>
      <c r="G209" t="s">
        <v>168</v>
      </c>
      <c r="H209" t="s">
        <v>168</v>
      </c>
      <c r="I209" t="s">
        <v>168</v>
      </c>
      <c r="J209" t="s">
        <v>168</v>
      </c>
      <c r="K209">
        <v>-13.771168651219501</v>
      </c>
      <c r="L209">
        <v>3738.62610425599</v>
      </c>
      <c r="M209">
        <v>-3.6834837898185799E-3</v>
      </c>
      <c r="N209">
        <v>0.99706101180019502</v>
      </c>
      <c r="O209">
        <v>-12.957735334431201</v>
      </c>
      <c r="P209">
        <v>2271.9367073316698</v>
      </c>
      <c r="Q209">
        <v>-5.7033874634869102E-3</v>
      </c>
      <c r="R209">
        <v>0.99544937986952597</v>
      </c>
      <c r="T209" t="str">
        <f t="shared" si="12"/>
        <v/>
      </c>
      <c r="U209" t="str">
        <f t="shared" si="13"/>
        <v/>
      </c>
      <c r="V209" t="str">
        <f t="shared" si="14"/>
        <v/>
      </c>
      <c r="W209" t="str">
        <f t="shared" si="15"/>
        <v/>
      </c>
    </row>
    <row r="210" spans="1:23" x14ac:dyDescent="0.25">
      <c r="A210">
        <v>209</v>
      </c>
      <c r="B210" t="s">
        <v>309</v>
      </c>
      <c r="C210">
        <v>-12.8542249872652</v>
      </c>
      <c r="D210">
        <v>2270.8823018990602</v>
      </c>
      <c r="E210">
        <v>-5.6604540783622703E-3</v>
      </c>
      <c r="F210">
        <v>0.99548363520169902</v>
      </c>
      <c r="G210" t="s">
        <v>168</v>
      </c>
      <c r="H210" t="s">
        <v>168</v>
      </c>
      <c r="I210" t="s">
        <v>168</v>
      </c>
      <c r="J210" t="s">
        <v>168</v>
      </c>
      <c r="K210">
        <v>-13.771168651219501</v>
      </c>
      <c r="L210">
        <v>3738.62610425599</v>
      </c>
      <c r="M210">
        <v>-3.6834837898185799E-3</v>
      </c>
      <c r="N210">
        <v>0.99706101180019502</v>
      </c>
      <c r="O210">
        <v>-12.957735334431201</v>
      </c>
      <c r="P210">
        <v>2271.9367073316798</v>
      </c>
      <c r="Q210">
        <v>-5.7033874634868998E-3</v>
      </c>
      <c r="R210">
        <v>0.99544937986952597</v>
      </c>
      <c r="T210" t="str">
        <f t="shared" si="12"/>
        <v/>
      </c>
      <c r="U210" t="str">
        <f t="shared" si="13"/>
        <v/>
      </c>
      <c r="V210" t="str">
        <f t="shared" si="14"/>
        <v/>
      </c>
      <c r="W210" t="str">
        <f t="shared" si="15"/>
        <v/>
      </c>
    </row>
    <row r="211" spans="1:23" x14ac:dyDescent="0.25">
      <c r="A211">
        <v>210</v>
      </c>
      <c r="B211" t="s">
        <v>310</v>
      </c>
      <c r="C211">
        <v>-12.8542249872652</v>
      </c>
      <c r="D211">
        <v>2270.8823018990602</v>
      </c>
      <c r="E211">
        <v>-5.6604540783622599E-3</v>
      </c>
      <c r="F211">
        <v>0.99548363520169902</v>
      </c>
      <c r="G211" t="s">
        <v>168</v>
      </c>
      <c r="H211" t="s">
        <v>168</v>
      </c>
      <c r="I211" t="s">
        <v>168</v>
      </c>
      <c r="J211" t="s">
        <v>168</v>
      </c>
      <c r="K211">
        <v>-13.771168651219501</v>
      </c>
      <c r="L211">
        <v>3738.62610425605</v>
      </c>
      <c r="M211">
        <v>-3.68348378981852E-3</v>
      </c>
      <c r="N211">
        <v>0.99706101180019602</v>
      </c>
      <c r="O211">
        <v>-12.957735334431099</v>
      </c>
      <c r="P211">
        <v>2271.9367073316398</v>
      </c>
      <c r="Q211">
        <v>-5.70338746348697E-3</v>
      </c>
      <c r="R211">
        <v>0.99544937986952597</v>
      </c>
      <c r="T211" t="str">
        <f t="shared" si="12"/>
        <v/>
      </c>
      <c r="U211" t="str">
        <f t="shared" si="13"/>
        <v/>
      </c>
      <c r="V211" t="str">
        <f t="shared" si="14"/>
        <v/>
      </c>
      <c r="W211" t="str">
        <f t="shared" si="15"/>
        <v/>
      </c>
    </row>
    <row r="212" spans="1:23" x14ac:dyDescent="0.25">
      <c r="A212">
        <v>211</v>
      </c>
      <c r="B212" t="s">
        <v>311</v>
      </c>
      <c r="C212">
        <v>-12.8542249872652</v>
      </c>
      <c r="D212">
        <v>2270.8823018990602</v>
      </c>
      <c r="E212">
        <v>-5.6604540783622599E-3</v>
      </c>
      <c r="F212">
        <v>0.99548363520169902</v>
      </c>
      <c r="G212" t="s">
        <v>168</v>
      </c>
      <c r="H212" t="s">
        <v>168</v>
      </c>
      <c r="I212" t="s">
        <v>168</v>
      </c>
      <c r="J212" t="s">
        <v>168</v>
      </c>
      <c r="K212">
        <v>-13.771168651219501</v>
      </c>
      <c r="L212">
        <v>3738.62610425599</v>
      </c>
      <c r="M212">
        <v>-3.6834837898185699E-3</v>
      </c>
      <c r="N212">
        <v>0.99706101180019502</v>
      </c>
      <c r="O212">
        <v>-12.957735334431201</v>
      </c>
      <c r="P212">
        <v>2271.9367073316798</v>
      </c>
      <c r="Q212">
        <v>-5.7033874634868998E-3</v>
      </c>
      <c r="R212">
        <v>0.99544937986952597</v>
      </c>
      <c r="T212" t="str">
        <f t="shared" si="12"/>
        <v/>
      </c>
      <c r="U212" t="str">
        <f t="shared" si="13"/>
        <v/>
      </c>
      <c r="V212" t="str">
        <f t="shared" si="14"/>
        <v/>
      </c>
      <c r="W212" t="str">
        <f t="shared" si="15"/>
        <v/>
      </c>
    </row>
    <row r="213" spans="1:23" x14ac:dyDescent="0.25">
      <c r="A213">
        <v>212</v>
      </c>
      <c r="B213" t="s">
        <v>312</v>
      </c>
      <c r="C213">
        <v>-12.8542249872652</v>
      </c>
      <c r="D213">
        <v>2270.8823018990602</v>
      </c>
      <c r="E213">
        <v>-5.6604540783622599E-3</v>
      </c>
      <c r="F213">
        <v>0.99548363520169902</v>
      </c>
      <c r="G213" t="s">
        <v>168</v>
      </c>
      <c r="H213" t="s">
        <v>168</v>
      </c>
      <c r="I213" t="s">
        <v>168</v>
      </c>
      <c r="J213" t="s">
        <v>168</v>
      </c>
      <c r="K213">
        <v>-13.771168651219501</v>
      </c>
      <c r="L213">
        <v>3738.62610425599</v>
      </c>
      <c r="M213">
        <v>-3.6834837898185699E-3</v>
      </c>
      <c r="N213">
        <v>0.99706101180019502</v>
      </c>
      <c r="O213">
        <v>-12.957735334431099</v>
      </c>
      <c r="P213">
        <v>2271.9367073316498</v>
      </c>
      <c r="Q213">
        <v>-5.7033874634869501E-3</v>
      </c>
      <c r="R213">
        <v>0.99544937986952597</v>
      </c>
      <c r="T213" t="str">
        <f t="shared" si="12"/>
        <v/>
      </c>
      <c r="U213" t="str">
        <f t="shared" si="13"/>
        <v/>
      </c>
      <c r="V213" t="str">
        <f t="shared" si="14"/>
        <v/>
      </c>
      <c r="W213" t="str">
        <f t="shared" si="15"/>
        <v/>
      </c>
    </row>
    <row r="214" spans="1:23" x14ac:dyDescent="0.25">
      <c r="A214">
        <v>213</v>
      </c>
      <c r="B214" t="s">
        <v>313</v>
      </c>
      <c r="C214">
        <v>-12.854224987265299</v>
      </c>
      <c r="D214">
        <v>2270.8823018990802</v>
      </c>
      <c r="E214">
        <v>-5.6604540783622304E-3</v>
      </c>
      <c r="F214">
        <v>0.99548363520169902</v>
      </c>
      <c r="G214" t="s">
        <v>168</v>
      </c>
      <c r="H214" t="s">
        <v>168</v>
      </c>
      <c r="I214" t="s">
        <v>168</v>
      </c>
      <c r="J214" t="s">
        <v>168</v>
      </c>
      <c r="K214">
        <v>-13.771168651219501</v>
      </c>
      <c r="L214">
        <v>3738.626104256</v>
      </c>
      <c r="M214">
        <v>-3.6834837898185599E-3</v>
      </c>
      <c r="N214">
        <v>0.99706101180019502</v>
      </c>
      <c r="O214">
        <v>-12.957735334431099</v>
      </c>
      <c r="P214">
        <v>2271.9367073316298</v>
      </c>
      <c r="Q214">
        <v>-5.7033874634869804E-3</v>
      </c>
      <c r="R214">
        <v>0.99544937986952597</v>
      </c>
      <c r="T214" t="str">
        <f t="shared" si="12"/>
        <v/>
      </c>
      <c r="U214" t="str">
        <f t="shared" si="13"/>
        <v/>
      </c>
      <c r="V214" t="str">
        <f t="shared" si="14"/>
        <v/>
      </c>
      <c r="W214" t="str">
        <f t="shared" si="15"/>
        <v/>
      </c>
    </row>
    <row r="215" spans="1:23" x14ac:dyDescent="0.25">
      <c r="A215">
        <v>214</v>
      </c>
      <c r="B215" t="s">
        <v>314</v>
      </c>
      <c r="C215">
        <v>-12.8542249872652</v>
      </c>
      <c r="D215">
        <v>2270.8823018990602</v>
      </c>
      <c r="E215">
        <v>-5.6604540783622703E-3</v>
      </c>
      <c r="F215">
        <v>0.99548363520169902</v>
      </c>
      <c r="G215" t="s">
        <v>168</v>
      </c>
      <c r="H215" t="s">
        <v>168</v>
      </c>
      <c r="I215" t="s">
        <v>168</v>
      </c>
      <c r="J215" t="s">
        <v>168</v>
      </c>
      <c r="K215">
        <v>-13.771168651219501</v>
      </c>
      <c r="L215">
        <v>3738.6261042559699</v>
      </c>
      <c r="M215">
        <v>-3.6834837898185899E-3</v>
      </c>
      <c r="N215">
        <v>0.99706101180019502</v>
      </c>
      <c r="O215">
        <v>-12.957735334431099</v>
      </c>
      <c r="P215">
        <v>2271.9367073316598</v>
      </c>
      <c r="Q215">
        <v>-5.7033874634869301E-3</v>
      </c>
      <c r="R215">
        <v>0.99544937986952597</v>
      </c>
      <c r="T215" t="str">
        <f t="shared" si="12"/>
        <v/>
      </c>
      <c r="U215" t="str">
        <f t="shared" si="13"/>
        <v/>
      </c>
      <c r="V215" t="str">
        <f t="shared" si="14"/>
        <v/>
      </c>
      <c r="W215" t="str">
        <f t="shared" si="15"/>
        <v/>
      </c>
    </row>
    <row r="216" spans="1:23" x14ac:dyDescent="0.25">
      <c r="A216">
        <v>215</v>
      </c>
      <c r="B216" t="s">
        <v>315</v>
      </c>
      <c r="C216">
        <v>-12.8542249872652</v>
      </c>
      <c r="D216">
        <v>2270.8823018990602</v>
      </c>
      <c r="E216">
        <v>-5.6604540783622703E-3</v>
      </c>
      <c r="F216">
        <v>0.99548363520169902</v>
      </c>
      <c r="G216" t="s">
        <v>168</v>
      </c>
      <c r="H216" t="s">
        <v>168</v>
      </c>
      <c r="I216" t="s">
        <v>168</v>
      </c>
      <c r="J216" t="s">
        <v>168</v>
      </c>
      <c r="K216">
        <v>-13.771168651219501</v>
      </c>
      <c r="L216">
        <v>3738.6261042559699</v>
      </c>
      <c r="M216">
        <v>-3.6834837898185899E-3</v>
      </c>
      <c r="N216">
        <v>0.99706101180019502</v>
      </c>
      <c r="O216">
        <v>-12.957735334431201</v>
      </c>
      <c r="P216">
        <v>2271.9367073316698</v>
      </c>
      <c r="Q216">
        <v>-5.7033874634869102E-3</v>
      </c>
      <c r="R216">
        <v>0.99544937986952597</v>
      </c>
      <c r="T216" t="str">
        <f t="shared" si="12"/>
        <v/>
      </c>
      <c r="U216" t="str">
        <f t="shared" si="13"/>
        <v/>
      </c>
      <c r="V216" t="str">
        <f t="shared" si="14"/>
        <v/>
      </c>
      <c r="W216" t="str">
        <f t="shared" si="15"/>
        <v/>
      </c>
    </row>
    <row r="217" spans="1:23" x14ac:dyDescent="0.25">
      <c r="A217">
        <v>216</v>
      </c>
      <c r="B217" t="s">
        <v>316</v>
      </c>
      <c r="C217">
        <v>-12.8542249872652</v>
      </c>
      <c r="D217">
        <v>2270.8823018990502</v>
      </c>
      <c r="E217">
        <v>-5.6604540783622799E-3</v>
      </c>
      <c r="F217">
        <v>0.99548363520169902</v>
      </c>
      <c r="G217" t="s">
        <v>168</v>
      </c>
      <c r="H217" t="s">
        <v>168</v>
      </c>
      <c r="I217" t="s">
        <v>168</v>
      </c>
      <c r="J217" t="s">
        <v>168</v>
      </c>
      <c r="K217">
        <v>-13.771168651219501</v>
      </c>
      <c r="L217">
        <v>3738.62610425598</v>
      </c>
      <c r="M217">
        <v>-3.6834837898185899E-3</v>
      </c>
      <c r="N217">
        <v>0.99706101180019502</v>
      </c>
      <c r="O217">
        <v>-12.957735334431201</v>
      </c>
      <c r="P217">
        <v>2271.9367073316798</v>
      </c>
      <c r="Q217">
        <v>-5.7033874634868902E-3</v>
      </c>
      <c r="R217">
        <v>0.99544937986952597</v>
      </c>
      <c r="T217" t="str">
        <f t="shared" si="12"/>
        <v/>
      </c>
      <c r="U217" t="str">
        <f t="shared" si="13"/>
        <v/>
      </c>
      <c r="V217" t="str">
        <f t="shared" si="14"/>
        <v/>
      </c>
      <c r="W217" t="str">
        <f t="shared" si="15"/>
        <v/>
      </c>
    </row>
    <row r="218" spans="1:23" x14ac:dyDescent="0.25">
      <c r="A218">
        <v>217</v>
      </c>
      <c r="B218" t="s">
        <v>317</v>
      </c>
      <c r="C218">
        <v>-12.8542249872652</v>
      </c>
      <c r="D218">
        <v>2270.8823018990602</v>
      </c>
      <c r="E218">
        <v>-5.6604540783622703E-3</v>
      </c>
      <c r="F218">
        <v>0.99548363520169902</v>
      </c>
      <c r="G218" t="s">
        <v>168</v>
      </c>
      <c r="H218" t="s">
        <v>168</v>
      </c>
      <c r="I218" t="s">
        <v>168</v>
      </c>
      <c r="J218" t="s">
        <v>168</v>
      </c>
      <c r="K218">
        <v>-13.771168651219501</v>
      </c>
      <c r="L218">
        <v>3738.6261042559399</v>
      </c>
      <c r="M218">
        <v>-3.6834837898186202E-3</v>
      </c>
      <c r="N218">
        <v>0.99706101180019502</v>
      </c>
      <c r="O218">
        <v>-12.957735334431201</v>
      </c>
      <c r="P218">
        <v>2271.9367073316698</v>
      </c>
      <c r="Q218">
        <v>-5.7033874634869102E-3</v>
      </c>
      <c r="R218">
        <v>0.99544937986952597</v>
      </c>
      <c r="T218" t="str">
        <f t="shared" si="12"/>
        <v/>
      </c>
      <c r="U218" t="str">
        <f t="shared" si="13"/>
        <v/>
      </c>
      <c r="V218" t="str">
        <f t="shared" si="14"/>
        <v/>
      </c>
      <c r="W218" t="str">
        <f t="shared" si="15"/>
        <v/>
      </c>
    </row>
    <row r="219" spans="1:23" x14ac:dyDescent="0.25">
      <c r="A219">
        <v>218</v>
      </c>
      <c r="B219" t="s">
        <v>318</v>
      </c>
      <c r="C219">
        <v>-12.8542249872652</v>
      </c>
      <c r="D219">
        <v>2270.8823018990602</v>
      </c>
      <c r="E219">
        <v>-5.6604540783622703E-3</v>
      </c>
      <c r="F219">
        <v>0.99548363520169902</v>
      </c>
      <c r="G219" t="s">
        <v>168</v>
      </c>
      <c r="H219" t="s">
        <v>168</v>
      </c>
      <c r="I219" t="s">
        <v>168</v>
      </c>
      <c r="J219" t="s">
        <v>168</v>
      </c>
      <c r="K219">
        <v>-13.771168651219501</v>
      </c>
      <c r="L219">
        <v>3738.62610425599</v>
      </c>
      <c r="M219">
        <v>-3.6834837898185799E-3</v>
      </c>
      <c r="N219">
        <v>0.99706101180019502</v>
      </c>
      <c r="O219">
        <v>-12.957735334431099</v>
      </c>
      <c r="P219">
        <v>2271.9367073316498</v>
      </c>
      <c r="Q219">
        <v>-5.7033874634869501E-3</v>
      </c>
      <c r="R219">
        <v>0.99544937986952597</v>
      </c>
      <c r="T219" t="str">
        <f t="shared" si="12"/>
        <v/>
      </c>
      <c r="U219" t="str">
        <f t="shared" si="13"/>
        <v/>
      </c>
      <c r="V219" t="str">
        <f t="shared" si="14"/>
        <v/>
      </c>
      <c r="W219" t="str">
        <f t="shared" si="15"/>
        <v/>
      </c>
    </row>
    <row r="220" spans="1:23" x14ac:dyDescent="0.25">
      <c r="A220">
        <v>219</v>
      </c>
      <c r="B220" t="s">
        <v>319</v>
      </c>
      <c r="C220">
        <v>4.0126765565422202</v>
      </c>
      <c r="D220">
        <v>1.24594228225522</v>
      </c>
      <c r="E220">
        <v>3.2205958604110201</v>
      </c>
      <c r="F220">
        <v>1.2792440255738799E-3</v>
      </c>
      <c r="G220" t="s">
        <v>168</v>
      </c>
      <c r="H220" t="s">
        <v>168</v>
      </c>
      <c r="I220" t="s">
        <v>168</v>
      </c>
      <c r="J220" t="s">
        <v>168</v>
      </c>
      <c r="K220">
        <v>4.0892289265995103</v>
      </c>
      <c r="L220">
        <v>1.25079635106521</v>
      </c>
      <c r="M220">
        <v>3.2693003326376999</v>
      </c>
      <c r="N220">
        <v>1.0781379886863601E-3</v>
      </c>
      <c r="O220">
        <v>3.9135380497246901</v>
      </c>
      <c r="P220">
        <v>1.2465189375913599</v>
      </c>
      <c r="Q220">
        <v>3.1395736813167101</v>
      </c>
      <c r="R220">
        <v>1.6919386023069201E-3</v>
      </c>
      <c r="T220" t="str">
        <f t="shared" si="12"/>
        <v>**</v>
      </c>
      <c r="U220" t="str">
        <f t="shared" si="13"/>
        <v/>
      </c>
      <c r="V220" t="str">
        <f t="shared" si="14"/>
        <v>**</v>
      </c>
      <c r="W220" t="str">
        <f t="shared" si="15"/>
        <v>**</v>
      </c>
    </row>
    <row r="221" spans="1:23" x14ac:dyDescent="0.25">
      <c r="A221">
        <v>220</v>
      </c>
      <c r="B221" t="s">
        <v>320</v>
      </c>
      <c r="C221">
        <v>-12.769446962174399</v>
      </c>
      <c r="D221">
        <v>2797.1356473783298</v>
      </c>
      <c r="E221">
        <v>-4.5651868811377901E-3</v>
      </c>
      <c r="F221">
        <v>0.99635752052247595</v>
      </c>
      <c r="G221" t="s">
        <v>168</v>
      </c>
      <c r="H221" t="s">
        <v>168</v>
      </c>
      <c r="I221" t="s">
        <v>168</v>
      </c>
      <c r="J221" t="s">
        <v>168</v>
      </c>
      <c r="K221">
        <v>-13.729045897581701</v>
      </c>
      <c r="L221">
        <v>4612.0274994725996</v>
      </c>
      <c r="M221">
        <v>-2.9767918554587298E-3</v>
      </c>
      <c r="N221">
        <v>0.99762486724559596</v>
      </c>
      <c r="O221">
        <v>-12.8437993346165</v>
      </c>
      <c r="P221">
        <v>2797.1213086867601</v>
      </c>
      <c r="Q221">
        <v>-4.5917920308742796E-3</v>
      </c>
      <c r="R221">
        <v>0.99633629290675696</v>
      </c>
      <c r="T221" t="str">
        <f t="shared" si="12"/>
        <v/>
      </c>
      <c r="U221" t="str">
        <f t="shared" si="13"/>
        <v/>
      </c>
      <c r="V221" t="str">
        <f t="shared" si="14"/>
        <v/>
      </c>
      <c r="W221" t="str">
        <f t="shared" si="15"/>
        <v/>
      </c>
    </row>
    <row r="222" spans="1:23" x14ac:dyDescent="0.25">
      <c r="A222">
        <v>221</v>
      </c>
      <c r="B222" t="s">
        <v>321</v>
      </c>
      <c r="C222">
        <v>-12.769446962174399</v>
      </c>
      <c r="D222">
        <v>2797.1356473783098</v>
      </c>
      <c r="E222">
        <v>-4.5651868811378204E-3</v>
      </c>
      <c r="F222">
        <v>0.99635752052247595</v>
      </c>
      <c r="G222" t="s">
        <v>168</v>
      </c>
      <c r="H222" t="s">
        <v>168</v>
      </c>
      <c r="I222" t="s">
        <v>168</v>
      </c>
      <c r="J222" t="s">
        <v>168</v>
      </c>
      <c r="K222">
        <v>-13.729045897581701</v>
      </c>
      <c r="L222">
        <v>4612.0274994725996</v>
      </c>
      <c r="M222">
        <v>-2.9767918554587298E-3</v>
      </c>
      <c r="N222">
        <v>0.99762486724559596</v>
      </c>
      <c r="O222">
        <v>-12.8437993346165</v>
      </c>
      <c r="P222">
        <v>2797.1213086867301</v>
      </c>
      <c r="Q222">
        <v>-4.5917920308743204E-3</v>
      </c>
      <c r="R222">
        <v>0.99633629290675696</v>
      </c>
      <c r="T222" t="str">
        <f t="shared" si="12"/>
        <v/>
      </c>
      <c r="U222" t="str">
        <f t="shared" si="13"/>
        <v/>
      </c>
      <c r="V222" t="str">
        <f t="shared" si="14"/>
        <v/>
      </c>
      <c r="W222" t="str">
        <f t="shared" si="15"/>
        <v/>
      </c>
    </row>
    <row r="223" spans="1:23" x14ac:dyDescent="0.25">
      <c r="A223">
        <v>222</v>
      </c>
      <c r="B223" t="s">
        <v>322</v>
      </c>
      <c r="C223">
        <v>-12.769446962174399</v>
      </c>
      <c r="D223">
        <v>2797.1356473783098</v>
      </c>
      <c r="E223">
        <v>-4.56518688113781E-3</v>
      </c>
      <c r="F223">
        <v>0.99635752052247595</v>
      </c>
      <c r="G223" t="s">
        <v>168</v>
      </c>
      <c r="H223" t="s">
        <v>168</v>
      </c>
      <c r="I223" t="s">
        <v>168</v>
      </c>
      <c r="J223" t="s">
        <v>168</v>
      </c>
      <c r="K223">
        <v>-13.729045897581701</v>
      </c>
      <c r="L223">
        <v>4612.0274994726096</v>
      </c>
      <c r="M223">
        <v>-2.9767918554587198E-3</v>
      </c>
      <c r="N223">
        <v>0.99762486724559596</v>
      </c>
      <c r="O223">
        <v>-12.8437993346165</v>
      </c>
      <c r="P223">
        <v>2797.1213086867301</v>
      </c>
      <c r="Q223">
        <v>-4.5917920308743204E-3</v>
      </c>
      <c r="R223">
        <v>0.99633629290675696</v>
      </c>
      <c r="T223" t="str">
        <f t="shared" si="12"/>
        <v/>
      </c>
      <c r="U223" t="str">
        <f t="shared" si="13"/>
        <v/>
      </c>
      <c r="V223" t="str">
        <f t="shared" si="14"/>
        <v/>
      </c>
      <c r="W223" t="str">
        <f t="shared" si="15"/>
        <v/>
      </c>
    </row>
    <row r="224" spans="1:23" x14ac:dyDescent="0.25">
      <c r="A224">
        <v>223</v>
      </c>
      <c r="B224" t="s">
        <v>323</v>
      </c>
      <c r="C224">
        <v>-12.769446962174399</v>
      </c>
      <c r="D224">
        <v>2797.1356473783098</v>
      </c>
      <c r="E224">
        <v>-4.56518688113781E-3</v>
      </c>
      <c r="F224">
        <v>0.99635752052247595</v>
      </c>
      <c r="G224" t="s">
        <v>168</v>
      </c>
      <c r="H224" t="s">
        <v>168</v>
      </c>
      <c r="I224" t="s">
        <v>168</v>
      </c>
      <c r="J224" t="s">
        <v>168</v>
      </c>
      <c r="K224">
        <v>-13.729045897581701</v>
      </c>
      <c r="L224">
        <v>4612.0274994726096</v>
      </c>
      <c r="M224">
        <v>-2.9767918554587198E-3</v>
      </c>
      <c r="N224">
        <v>0.99762486724559596</v>
      </c>
      <c r="O224">
        <v>-12.8437993346165</v>
      </c>
      <c r="P224">
        <v>2797.1213086867601</v>
      </c>
      <c r="Q224">
        <v>-4.5917920308742796E-3</v>
      </c>
      <c r="R224">
        <v>0.99633629290675696</v>
      </c>
      <c r="T224" t="str">
        <f t="shared" si="12"/>
        <v/>
      </c>
      <c r="U224" t="str">
        <f t="shared" si="13"/>
        <v/>
      </c>
      <c r="V224" t="str">
        <f t="shared" si="14"/>
        <v/>
      </c>
      <c r="W224" t="str">
        <f t="shared" si="15"/>
        <v/>
      </c>
    </row>
    <row r="225" spans="1:23" x14ac:dyDescent="0.25">
      <c r="A225">
        <v>224</v>
      </c>
      <c r="B225" t="s">
        <v>324</v>
      </c>
      <c r="C225">
        <v>-12.769446962174399</v>
      </c>
      <c r="D225">
        <v>2797.1356473783098</v>
      </c>
      <c r="E225">
        <v>-4.56518688113781E-3</v>
      </c>
      <c r="F225">
        <v>0.99635752052247595</v>
      </c>
      <c r="G225" t="s">
        <v>168</v>
      </c>
      <c r="H225" t="s">
        <v>168</v>
      </c>
      <c r="I225" t="s">
        <v>168</v>
      </c>
      <c r="J225" t="s">
        <v>168</v>
      </c>
      <c r="K225">
        <v>-13.729045897581701</v>
      </c>
      <c r="L225">
        <v>4612.0274994725796</v>
      </c>
      <c r="M225">
        <v>-2.9767918554587402E-3</v>
      </c>
      <c r="N225">
        <v>0.99762486724559596</v>
      </c>
      <c r="O225">
        <v>-12.8437993346165</v>
      </c>
      <c r="P225">
        <v>2797.1213086867201</v>
      </c>
      <c r="Q225">
        <v>-4.5917920308743299E-3</v>
      </c>
      <c r="R225">
        <v>0.99633629290675696</v>
      </c>
      <c r="T225" t="str">
        <f t="shared" si="12"/>
        <v/>
      </c>
      <c r="U225" t="str">
        <f t="shared" si="13"/>
        <v/>
      </c>
      <c r="V225" t="str">
        <f t="shared" si="14"/>
        <v/>
      </c>
      <c r="W225" t="str">
        <f t="shared" si="15"/>
        <v/>
      </c>
    </row>
    <row r="226" spans="1:23" x14ac:dyDescent="0.25">
      <c r="A226">
        <v>225</v>
      </c>
      <c r="B226" t="s">
        <v>325</v>
      </c>
      <c r="C226">
        <v>-12.769446962174399</v>
      </c>
      <c r="D226">
        <v>2797.1356473783098</v>
      </c>
      <c r="E226">
        <v>-4.5651868811378204E-3</v>
      </c>
      <c r="F226">
        <v>0.99635752052247595</v>
      </c>
      <c r="G226" t="s">
        <v>168</v>
      </c>
      <c r="H226" t="s">
        <v>168</v>
      </c>
      <c r="I226" t="s">
        <v>168</v>
      </c>
      <c r="J226" t="s">
        <v>168</v>
      </c>
      <c r="K226">
        <v>-13.729045897581701</v>
      </c>
      <c r="L226">
        <v>4612.0274994725896</v>
      </c>
      <c r="M226">
        <v>-2.9767918554587298E-3</v>
      </c>
      <c r="N226">
        <v>0.99762486724559596</v>
      </c>
      <c r="O226">
        <v>-12.8437993346165</v>
      </c>
      <c r="P226">
        <v>2797.1213086867501</v>
      </c>
      <c r="Q226">
        <v>-4.5917920308742996E-3</v>
      </c>
      <c r="R226">
        <v>0.99633629290675696</v>
      </c>
      <c r="T226" t="str">
        <f t="shared" si="12"/>
        <v/>
      </c>
      <c r="U226" t="str">
        <f t="shared" si="13"/>
        <v/>
      </c>
      <c r="V226" t="str">
        <f t="shared" si="14"/>
        <v/>
      </c>
      <c r="W226" t="str">
        <f t="shared" si="15"/>
        <v/>
      </c>
    </row>
    <row r="227" spans="1:23" x14ac:dyDescent="0.25">
      <c r="A227">
        <v>226</v>
      </c>
      <c r="B227" t="s">
        <v>326</v>
      </c>
      <c r="C227">
        <v>-12.769446962174399</v>
      </c>
      <c r="D227">
        <v>2797.1356473782998</v>
      </c>
      <c r="E227">
        <v>-4.56518688113783E-3</v>
      </c>
      <c r="F227">
        <v>0.99635752052247595</v>
      </c>
      <c r="G227" t="s">
        <v>168</v>
      </c>
      <c r="H227" t="s">
        <v>168</v>
      </c>
      <c r="I227" t="s">
        <v>168</v>
      </c>
      <c r="J227" t="s">
        <v>168</v>
      </c>
      <c r="K227">
        <v>-13.729045897581701</v>
      </c>
      <c r="L227">
        <v>4612.0274994725996</v>
      </c>
      <c r="M227">
        <v>-2.9767918554587298E-3</v>
      </c>
      <c r="N227">
        <v>0.99762486724559596</v>
      </c>
      <c r="O227">
        <v>-12.8437993346165</v>
      </c>
      <c r="P227">
        <v>2797.1213086867301</v>
      </c>
      <c r="Q227">
        <v>-4.5917920308743299E-3</v>
      </c>
      <c r="R227">
        <v>0.99633629290675696</v>
      </c>
      <c r="T227" t="str">
        <f t="shared" si="12"/>
        <v/>
      </c>
      <c r="U227" t="str">
        <f t="shared" si="13"/>
        <v/>
      </c>
      <c r="V227" t="str">
        <f t="shared" si="14"/>
        <v/>
      </c>
      <c r="W227" t="str">
        <f t="shared" si="15"/>
        <v/>
      </c>
    </row>
    <row r="228" spans="1:23" x14ac:dyDescent="0.25">
      <c r="A228">
        <v>227</v>
      </c>
      <c r="B228" t="s">
        <v>327</v>
      </c>
      <c r="C228">
        <v>-12.769446962174399</v>
      </c>
      <c r="D228">
        <v>2797.1356473783298</v>
      </c>
      <c r="E228">
        <v>-4.5651868811377901E-3</v>
      </c>
      <c r="F228">
        <v>0.99635752052247595</v>
      </c>
      <c r="G228" t="s">
        <v>168</v>
      </c>
      <c r="H228" t="s">
        <v>168</v>
      </c>
      <c r="I228" t="s">
        <v>168</v>
      </c>
      <c r="J228" t="s">
        <v>168</v>
      </c>
      <c r="K228">
        <v>-13.729045897581701</v>
      </c>
      <c r="L228">
        <v>4612.0274994725996</v>
      </c>
      <c r="M228">
        <v>-2.9767918554587298E-3</v>
      </c>
      <c r="N228">
        <v>0.99762486724559596</v>
      </c>
      <c r="O228">
        <v>-12.8437993346165</v>
      </c>
      <c r="P228">
        <v>2797.1213086867201</v>
      </c>
      <c r="Q228">
        <v>-4.5917920308743403E-3</v>
      </c>
      <c r="R228">
        <v>0.99633629290675696</v>
      </c>
      <c r="T228" t="str">
        <f t="shared" si="12"/>
        <v/>
      </c>
      <c r="U228" t="str">
        <f t="shared" si="13"/>
        <v/>
      </c>
      <c r="V228" t="str">
        <f t="shared" si="14"/>
        <v/>
      </c>
      <c r="W228" t="str">
        <f t="shared" si="15"/>
        <v/>
      </c>
    </row>
    <row r="229" spans="1:23" x14ac:dyDescent="0.25">
      <c r="A229">
        <v>228</v>
      </c>
      <c r="B229" t="s">
        <v>328</v>
      </c>
      <c r="C229">
        <v>-12.769446962174399</v>
      </c>
      <c r="D229">
        <v>2797.1356473783198</v>
      </c>
      <c r="E229">
        <v>-4.56518688113781E-3</v>
      </c>
      <c r="F229">
        <v>0.99635752052247595</v>
      </c>
      <c r="G229" t="s">
        <v>168</v>
      </c>
      <c r="H229" t="s">
        <v>168</v>
      </c>
      <c r="I229" t="s">
        <v>168</v>
      </c>
      <c r="J229" t="s">
        <v>168</v>
      </c>
      <c r="K229">
        <v>-13.729045897581701</v>
      </c>
      <c r="L229">
        <v>4612.0274994725796</v>
      </c>
      <c r="M229">
        <v>-2.9767918554587402E-3</v>
      </c>
      <c r="N229">
        <v>0.99762486724559596</v>
      </c>
      <c r="O229">
        <v>-12.8437993346165</v>
      </c>
      <c r="P229">
        <v>2797.1213086867501</v>
      </c>
      <c r="Q229">
        <v>-4.5917920308742996E-3</v>
      </c>
      <c r="R229">
        <v>0.99633629290675696</v>
      </c>
      <c r="T229" t="str">
        <f t="shared" si="12"/>
        <v/>
      </c>
      <c r="U229" t="str">
        <f t="shared" si="13"/>
        <v/>
      </c>
      <c r="V229" t="str">
        <f t="shared" si="14"/>
        <v/>
      </c>
      <c r="W229" t="str">
        <f t="shared" si="15"/>
        <v/>
      </c>
    </row>
    <row r="230" spans="1:23" x14ac:dyDescent="0.25">
      <c r="A230">
        <v>229</v>
      </c>
      <c r="B230" t="s">
        <v>329</v>
      </c>
      <c r="C230">
        <v>-12.769446962174399</v>
      </c>
      <c r="D230">
        <v>2797.1356473782998</v>
      </c>
      <c r="E230">
        <v>-4.56518688113783E-3</v>
      </c>
      <c r="F230">
        <v>0.99635752052247595</v>
      </c>
      <c r="G230" t="s">
        <v>168</v>
      </c>
      <c r="H230" t="s">
        <v>168</v>
      </c>
      <c r="I230" t="s">
        <v>168</v>
      </c>
      <c r="J230" t="s">
        <v>168</v>
      </c>
      <c r="K230">
        <v>-13.729045897581701</v>
      </c>
      <c r="L230">
        <v>4612.0274994725796</v>
      </c>
      <c r="M230">
        <v>-2.9767918554587402E-3</v>
      </c>
      <c r="N230">
        <v>0.99762486724559596</v>
      </c>
      <c r="O230">
        <v>-12.8437993346165</v>
      </c>
      <c r="P230">
        <v>2797.1213086867501</v>
      </c>
      <c r="Q230">
        <v>-4.5917920308742996E-3</v>
      </c>
      <c r="R230">
        <v>0.99633629290675696</v>
      </c>
      <c r="T230" t="str">
        <f t="shared" si="12"/>
        <v/>
      </c>
      <c r="U230" t="str">
        <f t="shared" si="13"/>
        <v/>
      </c>
      <c r="V230" t="str">
        <f t="shared" si="14"/>
        <v/>
      </c>
      <c r="W230" t="str">
        <f t="shared" si="15"/>
        <v/>
      </c>
    </row>
    <row r="231" spans="1:23" x14ac:dyDescent="0.25">
      <c r="A231">
        <v>230</v>
      </c>
      <c r="B231" t="s">
        <v>330</v>
      </c>
      <c r="C231">
        <v>-12.769446962174399</v>
      </c>
      <c r="D231">
        <v>2797.1356473783098</v>
      </c>
      <c r="E231">
        <v>-4.56518688113781E-3</v>
      </c>
      <c r="F231">
        <v>0.99635752052247595</v>
      </c>
      <c r="G231" t="s">
        <v>168</v>
      </c>
      <c r="H231" t="s">
        <v>168</v>
      </c>
      <c r="I231" t="s">
        <v>168</v>
      </c>
      <c r="J231" t="s">
        <v>168</v>
      </c>
      <c r="K231">
        <v>-13.729045897581701</v>
      </c>
      <c r="L231">
        <v>4612.0274994726196</v>
      </c>
      <c r="M231">
        <v>-2.9767918554587198E-3</v>
      </c>
      <c r="N231">
        <v>0.99762486724559596</v>
      </c>
      <c r="O231">
        <v>-12.8437993346165</v>
      </c>
      <c r="P231">
        <v>2797.1213086867301</v>
      </c>
      <c r="Q231">
        <v>-4.5917920308743299E-3</v>
      </c>
      <c r="R231">
        <v>0.99633629290675696</v>
      </c>
      <c r="T231" t="str">
        <f t="shared" si="12"/>
        <v/>
      </c>
      <c r="U231" t="str">
        <f t="shared" si="13"/>
        <v/>
      </c>
      <c r="V231" t="str">
        <f t="shared" si="14"/>
        <v/>
      </c>
      <c r="W231" t="str">
        <f t="shared" si="15"/>
        <v/>
      </c>
    </row>
    <row r="232" spans="1:23" x14ac:dyDescent="0.25">
      <c r="A232">
        <v>231</v>
      </c>
      <c r="B232" t="s">
        <v>331</v>
      </c>
      <c r="C232">
        <v>-12.769446962174399</v>
      </c>
      <c r="D232">
        <v>2797.1356473783098</v>
      </c>
      <c r="E232">
        <v>-4.56518688113781E-3</v>
      </c>
      <c r="F232">
        <v>0.99635752052247595</v>
      </c>
      <c r="G232" t="s">
        <v>168</v>
      </c>
      <c r="H232" t="s">
        <v>168</v>
      </c>
      <c r="I232" t="s">
        <v>168</v>
      </c>
      <c r="J232" t="s">
        <v>168</v>
      </c>
      <c r="K232">
        <v>-13.729045897581701</v>
      </c>
      <c r="L232">
        <v>4612.0274994725796</v>
      </c>
      <c r="M232">
        <v>-2.9767918554587402E-3</v>
      </c>
      <c r="N232">
        <v>0.99762486724559596</v>
      </c>
      <c r="O232">
        <v>-12.8437993346165</v>
      </c>
      <c r="P232">
        <v>2797.1213086867501</v>
      </c>
      <c r="Q232">
        <v>-4.5917920308742996E-3</v>
      </c>
      <c r="R232">
        <v>0.99633629290675696</v>
      </c>
      <c r="T232" t="str">
        <f t="shared" si="12"/>
        <v/>
      </c>
      <c r="U232" t="str">
        <f t="shared" si="13"/>
        <v/>
      </c>
      <c r="V232" t="str">
        <f t="shared" si="14"/>
        <v/>
      </c>
      <c r="W232" t="str">
        <f t="shared" si="15"/>
        <v/>
      </c>
    </row>
    <row r="233" spans="1:23" x14ac:dyDescent="0.25">
      <c r="A233">
        <v>232</v>
      </c>
      <c r="B233" t="s">
        <v>332</v>
      </c>
      <c r="C233">
        <v>-12.769446962174399</v>
      </c>
      <c r="D233">
        <v>2797.1356473783098</v>
      </c>
      <c r="E233">
        <v>-4.5651868811378204E-3</v>
      </c>
      <c r="F233">
        <v>0.99635752052247595</v>
      </c>
      <c r="G233" t="s">
        <v>168</v>
      </c>
      <c r="H233" t="s">
        <v>168</v>
      </c>
      <c r="I233" t="s">
        <v>168</v>
      </c>
      <c r="J233" t="s">
        <v>168</v>
      </c>
      <c r="K233">
        <v>-13.729045897581701</v>
      </c>
      <c r="L233">
        <v>4612.0274994725696</v>
      </c>
      <c r="M233">
        <v>-2.9767918554587502E-3</v>
      </c>
      <c r="N233">
        <v>0.99762486724559596</v>
      </c>
      <c r="O233">
        <v>-12.8437993346165</v>
      </c>
      <c r="P233">
        <v>2797.1213086867401</v>
      </c>
      <c r="Q233">
        <v>-4.59179203087431E-3</v>
      </c>
      <c r="R233">
        <v>0.99633629290675696</v>
      </c>
      <c r="T233" t="str">
        <f t="shared" si="12"/>
        <v/>
      </c>
      <c r="U233" t="str">
        <f t="shared" si="13"/>
        <v/>
      </c>
      <c r="V233" t="str">
        <f t="shared" si="14"/>
        <v/>
      </c>
      <c r="W233" t="str">
        <f t="shared" si="15"/>
        <v/>
      </c>
    </row>
    <row r="234" spans="1:23" x14ac:dyDescent="0.25">
      <c r="A234">
        <v>233</v>
      </c>
      <c r="B234" t="s">
        <v>333</v>
      </c>
      <c r="C234">
        <v>-12.769446962174399</v>
      </c>
      <c r="D234">
        <v>2797.1356473783098</v>
      </c>
      <c r="E234">
        <v>-4.5651868811378204E-3</v>
      </c>
      <c r="F234">
        <v>0.99635752052247595</v>
      </c>
      <c r="G234" t="s">
        <v>168</v>
      </c>
      <c r="H234" t="s">
        <v>168</v>
      </c>
      <c r="I234" t="s">
        <v>168</v>
      </c>
      <c r="J234" t="s">
        <v>168</v>
      </c>
      <c r="K234">
        <v>-13.729045897581701</v>
      </c>
      <c r="L234">
        <v>4612.0274994725996</v>
      </c>
      <c r="M234">
        <v>-2.9767918554587298E-3</v>
      </c>
      <c r="N234">
        <v>0.99762486724559596</v>
      </c>
      <c r="O234">
        <v>-12.8437993346165</v>
      </c>
      <c r="P234">
        <v>2797.1213086867501</v>
      </c>
      <c r="Q234">
        <v>-4.5917920308742996E-3</v>
      </c>
      <c r="R234">
        <v>0.99633629290675696</v>
      </c>
      <c r="T234" t="str">
        <f t="shared" si="12"/>
        <v/>
      </c>
      <c r="U234" t="str">
        <f t="shared" si="13"/>
        <v/>
      </c>
      <c r="V234" t="str">
        <f t="shared" si="14"/>
        <v/>
      </c>
      <c r="W234" t="str">
        <f t="shared" si="15"/>
        <v/>
      </c>
    </row>
    <row r="235" spans="1:23" x14ac:dyDescent="0.25">
      <c r="A235">
        <v>234</v>
      </c>
      <c r="B235" t="s">
        <v>334</v>
      </c>
      <c r="C235">
        <v>-12.769446962174399</v>
      </c>
      <c r="D235">
        <v>2797.1356473783098</v>
      </c>
      <c r="E235">
        <v>-4.5651868811378204E-3</v>
      </c>
      <c r="F235">
        <v>0.99635752052247595</v>
      </c>
      <c r="G235" t="s">
        <v>168</v>
      </c>
      <c r="H235" t="s">
        <v>168</v>
      </c>
      <c r="I235" t="s">
        <v>168</v>
      </c>
      <c r="J235" t="s">
        <v>168</v>
      </c>
      <c r="K235">
        <v>-13.729045897581701</v>
      </c>
      <c r="L235">
        <v>4612.0274994725796</v>
      </c>
      <c r="M235">
        <v>-2.9767918554587402E-3</v>
      </c>
      <c r="N235">
        <v>0.99762486724559596</v>
      </c>
      <c r="O235">
        <v>-12.8437993346165</v>
      </c>
      <c r="P235">
        <v>2797.1213086867301</v>
      </c>
      <c r="Q235">
        <v>-4.5917920308743299E-3</v>
      </c>
      <c r="R235">
        <v>0.99633629290675696</v>
      </c>
      <c r="T235" t="str">
        <f t="shared" si="12"/>
        <v/>
      </c>
      <c r="U235" t="str">
        <f t="shared" si="13"/>
        <v/>
      </c>
      <c r="V235" t="str">
        <f t="shared" si="14"/>
        <v/>
      </c>
      <c r="W235" t="str">
        <f t="shared" si="15"/>
        <v/>
      </c>
    </row>
    <row r="236" spans="1:23" x14ac:dyDescent="0.25">
      <c r="A236">
        <v>235</v>
      </c>
      <c r="B236" t="s">
        <v>335</v>
      </c>
      <c r="C236">
        <v>-12.769446962174399</v>
      </c>
      <c r="D236">
        <v>2797.1356473783098</v>
      </c>
      <c r="E236">
        <v>-4.5651868811378204E-3</v>
      </c>
      <c r="F236">
        <v>0.99635752052247595</v>
      </c>
      <c r="G236" t="s">
        <v>168</v>
      </c>
      <c r="H236" t="s">
        <v>168</v>
      </c>
      <c r="I236" t="s">
        <v>168</v>
      </c>
      <c r="J236" t="s">
        <v>168</v>
      </c>
      <c r="K236">
        <v>-13.729045897581701</v>
      </c>
      <c r="L236">
        <v>4612.0274994725396</v>
      </c>
      <c r="M236">
        <v>-2.9767918554587602E-3</v>
      </c>
      <c r="N236">
        <v>0.99762486724559596</v>
      </c>
      <c r="O236">
        <v>-12.8437993346165</v>
      </c>
      <c r="P236">
        <v>2797.1213086867401</v>
      </c>
      <c r="Q236">
        <v>-4.5917920308743204E-3</v>
      </c>
      <c r="R236">
        <v>0.99633629290675696</v>
      </c>
      <c r="T236" t="str">
        <f t="shared" si="12"/>
        <v/>
      </c>
      <c r="U236" t="str">
        <f t="shared" si="13"/>
        <v/>
      </c>
      <c r="V236" t="str">
        <f t="shared" si="14"/>
        <v/>
      </c>
      <c r="W236" t="str">
        <f t="shared" si="15"/>
        <v/>
      </c>
    </row>
    <row r="237" spans="1:23" x14ac:dyDescent="0.25">
      <c r="A237">
        <v>236</v>
      </c>
      <c r="B237" t="s">
        <v>336</v>
      </c>
      <c r="C237">
        <v>-12.769446962174399</v>
      </c>
      <c r="D237">
        <v>2797.1356473783098</v>
      </c>
      <c r="E237">
        <v>-4.5651868811378204E-3</v>
      </c>
      <c r="F237">
        <v>0.99635752052247595</v>
      </c>
      <c r="G237" t="s">
        <v>168</v>
      </c>
      <c r="H237" t="s">
        <v>168</v>
      </c>
      <c r="I237" t="s">
        <v>168</v>
      </c>
      <c r="J237" t="s">
        <v>168</v>
      </c>
      <c r="K237">
        <v>-13.729045897581701</v>
      </c>
      <c r="L237">
        <v>4612.0274994725796</v>
      </c>
      <c r="M237">
        <v>-2.9767918554587402E-3</v>
      </c>
      <c r="N237">
        <v>0.99762486724559596</v>
      </c>
      <c r="O237">
        <v>-12.8437993346165</v>
      </c>
      <c r="P237">
        <v>2797.1213086867201</v>
      </c>
      <c r="Q237">
        <v>-4.5917920308743403E-3</v>
      </c>
      <c r="R237">
        <v>0.99633629290675696</v>
      </c>
      <c r="T237" t="str">
        <f t="shared" si="12"/>
        <v/>
      </c>
      <c r="U237" t="str">
        <f t="shared" si="13"/>
        <v/>
      </c>
      <c r="V237" t="str">
        <f t="shared" si="14"/>
        <v/>
      </c>
      <c r="W237" t="str">
        <f t="shared" si="15"/>
        <v/>
      </c>
    </row>
    <row r="238" spans="1:23" x14ac:dyDescent="0.25">
      <c r="A238">
        <v>237</v>
      </c>
      <c r="B238" t="s">
        <v>337</v>
      </c>
      <c r="C238">
        <v>-12.769446962174399</v>
      </c>
      <c r="D238">
        <v>2797.1356473782998</v>
      </c>
      <c r="E238">
        <v>-4.56518688113783E-3</v>
      </c>
      <c r="F238">
        <v>0.99635752052247595</v>
      </c>
      <c r="G238" t="s">
        <v>168</v>
      </c>
      <c r="H238" t="s">
        <v>168</v>
      </c>
      <c r="I238" t="s">
        <v>168</v>
      </c>
      <c r="J238" t="s">
        <v>168</v>
      </c>
      <c r="K238">
        <v>-13.729045897581701</v>
      </c>
      <c r="L238">
        <v>4612.0274994725596</v>
      </c>
      <c r="M238">
        <v>-2.9767918554587502E-3</v>
      </c>
      <c r="N238">
        <v>0.99762486724559596</v>
      </c>
      <c r="O238">
        <v>-12.8437993346165</v>
      </c>
      <c r="P238">
        <v>2797.1213086867301</v>
      </c>
      <c r="Q238">
        <v>-4.5917920308743299E-3</v>
      </c>
      <c r="R238">
        <v>0.99633629290675696</v>
      </c>
      <c r="T238" t="str">
        <f t="shared" si="12"/>
        <v/>
      </c>
      <c r="U238" t="str">
        <f t="shared" si="13"/>
        <v/>
      </c>
      <c r="V238" t="str">
        <f t="shared" si="14"/>
        <v/>
      </c>
      <c r="W238" t="str">
        <f t="shared" si="15"/>
        <v/>
      </c>
    </row>
    <row r="239" spans="1:23" x14ac:dyDescent="0.25">
      <c r="A239">
        <v>238</v>
      </c>
      <c r="B239" t="s">
        <v>338</v>
      </c>
      <c r="C239">
        <v>-12.769446962174399</v>
      </c>
      <c r="D239">
        <v>2797.1356473782798</v>
      </c>
      <c r="E239">
        <v>-4.5651868811378499E-3</v>
      </c>
      <c r="F239">
        <v>0.99635752052247595</v>
      </c>
      <c r="G239" t="s">
        <v>168</v>
      </c>
      <c r="H239" t="s">
        <v>168</v>
      </c>
      <c r="I239" t="s">
        <v>168</v>
      </c>
      <c r="J239" t="s">
        <v>168</v>
      </c>
      <c r="K239">
        <v>-13.729045897581701</v>
      </c>
      <c r="L239">
        <v>4612.0274994725796</v>
      </c>
      <c r="M239">
        <v>-2.9767918554587402E-3</v>
      </c>
      <c r="N239">
        <v>0.99762486724559596</v>
      </c>
      <c r="O239">
        <v>-12.8437993346165</v>
      </c>
      <c r="P239">
        <v>2797.1213086867201</v>
      </c>
      <c r="Q239">
        <v>-4.5917920308743403E-3</v>
      </c>
      <c r="R239">
        <v>0.99633629290675696</v>
      </c>
      <c r="T239" t="str">
        <f t="shared" si="12"/>
        <v/>
      </c>
      <c r="U239" t="str">
        <f t="shared" si="13"/>
        <v/>
      </c>
      <c r="V239" t="str">
        <f t="shared" si="14"/>
        <v/>
      </c>
      <c r="W239" t="str">
        <f t="shared" si="15"/>
        <v/>
      </c>
    </row>
    <row r="240" spans="1:23" x14ac:dyDescent="0.25">
      <c r="A240">
        <v>239</v>
      </c>
      <c r="B240" t="s">
        <v>339</v>
      </c>
      <c r="C240">
        <v>-12.769446962174399</v>
      </c>
      <c r="D240">
        <v>2797.1356473783098</v>
      </c>
      <c r="E240">
        <v>-4.5651868811378204E-3</v>
      </c>
      <c r="F240">
        <v>0.99635752052247595</v>
      </c>
      <c r="G240" t="s">
        <v>168</v>
      </c>
      <c r="H240" t="s">
        <v>168</v>
      </c>
      <c r="I240" t="s">
        <v>168</v>
      </c>
      <c r="J240" t="s">
        <v>168</v>
      </c>
      <c r="K240">
        <v>-13.729045897581701</v>
      </c>
      <c r="L240">
        <v>4612.0274994725796</v>
      </c>
      <c r="M240">
        <v>-2.9767918554587402E-3</v>
      </c>
      <c r="N240">
        <v>0.99762486724559596</v>
      </c>
      <c r="O240">
        <v>-12.8437993346165</v>
      </c>
      <c r="P240">
        <v>2797.1213086867601</v>
      </c>
      <c r="Q240">
        <v>-4.59179203087429E-3</v>
      </c>
      <c r="R240">
        <v>0.99633629290675696</v>
      </c>
      <c r="T240" t="str">
        <f t="shared" si="12"/>
        <v/>
      </c>
      <c r="U240" t="str">
        <f t="shared" si="13"/>
        <v/>
      </c>
      <c r="V240" t="str">
        <f t="shared" si="14"/>
        <v/>
      </c>
      <c r="W240" t="str">
        <f t="shared" si="15"/>
        <v/>
      </c>
    </row>
    <row r="241" spans="1:23" x14ac:dyDescent="0.25">
      <c r="A241">
        <v>240</v>
      </c>
      <c r="B241" t="s">
        <v>340</v>
      </c>
      <c r="C241">
        <v>-12.769446962174399</v>
      </c>
      <c r="D241">
        <v>2797.1356473783098</v>
      </c>
      <c r="E241">
        <v>-4.5651868811378204E-3</v>
      </c>
      <c r="F241">
        <v>0.99635752052247595</v>
      </c>
      <c r="G241" t="s">
        <v>168</v>
      </c>
      <c r="H241" t="s">
        <v>168</v>
      </c>
      <c r="I241" t="s">
        <v>168</v>
      </c>
      <c r="J241" t="s">
        <v>168</v>
      </c>
      <c r="K241">
        <v>-13.729045897581701</v>
      </c>
      <c r="L241">
        <v>4612.0274994725596</v>
      </c>
      <c r="M241">
        <v>-2.9767918554587502E-3</v>
      </c>
      <c r="N241">
        <v>0.99762486724559596</v>
      </c>
      <c r="O241">
        <v>-12.8437993346165</v>
      </c>
      <c r="P241">
        <v>2797.1213086867301</v>
      </c>
      <c r="Q241">
        <v>-4.5917920308743299E-3</v>
      </c>
      <c r="R241">
        <v>0.99633629290675696</v>
      </c>
      <c r="T241" t="str">
        <f t="shared" si="12"/>
        <v/>
      </c>
      <c r="U241" t="str">
        <f t="shared" si="13"/>
        <v/>
      </c>
      <c r="V241" t="str">
        <f t="shared" si="14"/>
        <v/>
      </c>
      <c r="W241" t="str">
        <f t="shared" si="15"/>
        <v/>
      </c>
    </row>
    <row r="242" spans="1:23" x14ac:dyDescent="0.25">
      <c r="A242">
        <v>241</v>
      </c>
      <c r="B242" t="s">
        <v>341</v>
      </c>
      <c r="C242">
        <v>-12.769446962174399</v>
      </c>
      <c r="D242">
        <v>2797.1356473783098</v>
      </c>
      <c r="E242">
        <v>-4.5651868811378204E-3</v>
      </c>
      <c r="F242">
        <v>0.99635752052247595</v>
      </c>
      <c r="G242" t="s">
        <v>168</v>
      </c>
      <c r="H242" t="s">
        <v>168</v>
      </c>
      <c r="I242" t="s">
        <v>168</v>
      </c>
      <c r="J242" t="s">
        <v>168</v>
      </c>
      <c r="K242">
        <v>-13.729045897581701</v>
      </c>
      <c r="L242">
        <v>4612.0274994725796</v>
      </c>
      <c r="M242">
        <v>-2.9767918554587402E-3</v>
      </c>
      <c r="N242">
        <v>0.99762486724559596</v>
      </c>
      <c r="O242">
        <v>-12.8437993346165</v>
      </c>
      <c r="P242">
        <v>2797.1213086867701</v>
      </c>
      <c r="Q242">
        <v>-4.5917920308742796E-3</v>
      </c>
      <c r="R242">
        <v>0.99633629290675696</v>
      </c>
      <c r="T242" t="str">
        <f t="shared" si="12"/>
        <v/>
      </c>
      <c r="U242" t="str">
        <f t="shared" si="13"/>
        <v/>
      </c>
      <c r="V242" t="str">
        <f t="shared" si="14"/>
        <v/>
      </c>
      <c r="W242" t="str">
        <f t="shared" si="15"/>
        <v/>
      </c>
    </row>
    <row r="243" spans="1:23" x14ac:dyDescent="0.25">
      <c r="A243">
        <v>242</v>
      </c>
      <c r="B243" t="s">
        <v>342</v>
      </c>
      <c r="C243">
        <v>-12.769446962174399</v>
      </c>
      <c r="D243">
        <v>2797.1356473783098</v>
      </c>
      <c r="E243">
        <v>-4.5651868811378204E-3</v>
      </c>
      <c r="F243">
        <v>0.99635752052247595</v>
      </c>
      <c r="G243" t="s">
        <v>168</v>
      </c>
      <c r="H243" t="s">
        <v>168</v>
      </c>
      <c r="I243" t="s">
        <v>168</v>
      </c>
      <c r="J243" t="s">
        <v>168</v>
      </c>
      <c r="K243">
        <v>-13.729045897581701</v>
      </c>
      <c r="L243">
        <v>4612.0274994725996</v>
      </c>
      <c r="M243">
        <v>-2.9767918554587298E-3</v>
      </c>
      <c r="N243">
        <v>0.99762486724559596</v>
      </c>
      <c r="O243">
        <v>-12.8437993346165</v>
      </c>
      <c r="P243">
        <v>2797.1213086867601</v>
      </c>
      <c r="Q243">
        <v>-4.59179203087429E-3</v>
      </c>
      <c r="R243">
        <v>0.99633629290675696</v>
      </c>
      <c r="T243" t="str">
        <f t="shared" si="12"/>
        <v/>
      </c>
      <c r="U243" t="str">
        <f t="shared" si="13"/>
        <v/>
      </c>
      <c r="V243" t="str">
        <f t="shared" si="14"/>
        <v/>
      </c>
      <c r="W243" t="str">
        <f t="shared" si="15"/>
        <v/>
      </c>
    </row>
    <row r="244" spans="1:23" x14ac:dyDescent="0.25">
      <c r="A244">
        <v>243</v>
      </c>
      <c r="B244" t="s">
        <v>343</v>
      </c>
      <c r="C244">
        <v>-12.769446962174399</v>
      </c>
      <c r="D244">
        <v>2797.1356473782998</v>
      </c>
      <c r="E244">
        <v>-4.56518688113783E-3</v>
      </c>
      <c r="F244">
        <v>0.99635752052247595</v>
      </c>
      <c r="G244" t="s">
        <v>168</v>
      </c>
      <c r="H244" t="s">
        <v>168</v>
      </c>
      <c r="I244" t="s">
        <v>168</v>
      </c>
      <c r="J244" t="s">
        <v>168</v>
      </c>
      <c r="K244">
        <v>-13.729045897581701</v>
      </c>
      <c r="L244">
        <v>4612.0274994726096</v>
      </c>
      <c r="M244">
        <v>-2.9767918554587198E-3</v>
      </c>
      <c r="N244">
        <v>0.99762486724559596</v>
      </c>
      <c r="O244">
        <v>-12.8437993346165</v>
      </c>
      <c r="P244">
        <v>2797.1213086867301</v>
      </c>
      <c r="Q244">
        <v>-4.5917920308743299E-3</v>
      </c>
      <c r="R244">
        <v>0.99633629290675696</v>
      </c>
      <c r="T244" t="str">
        <f t="shared" si="12"/>
        <v/>
      </c>
      <c r="U244" t="str">
        <f t="shared" si="13"/>
        <v/>
      </c>
      <c r="V244" t="str">
        <f t="shared" si="14"/>
        <v/>
      </c>
      <c r="W244" t="str">
        <f t="shared" si="15"/>
        <v/>
      </c>
    </row>
    <row r="245" spans="1:23" x14ac:dyDescent="0.25">
      <c r="A245">
        <v>244</v>
      </c>
      <c r="B245" t="s">
        <v>344</v>
      </c>
      <c r="C245">
        <v>-12.769446962174399</v>
      </c>
      <c r="D245">
        <v>2797.1356473782998</v>
      </c>
      <c r="E245">
        <v>-4.56518688113783E-3</v>
      </c>
      <c r="F245">
        <v>0.99635752052247595</v>
      </c>
      <c r="G245" t="s">
        <v>168</v>
      </c>
      <c r="H245" t="s">
        <v>168</v>
      </c>
      <c r="I245" t="s">
        <v>168</v>
      </c>
      <c r="J245" t="s">
        <v>168</v>
      </c>
      <c r="K245">
        <v>-13.729045897581701</v>
      </c>
      <c r="L245">
        <v>4612.0274994725696</v>
      </c>
      <c r="M245">
        <v>-2.9767918554587502E-3</v>
      </c>
      <c r="N245">
        <v>0.99762486724559596</v>
      </c>
      <c r="O245">
        <v>-12.8437993346165</v>
      </c>
      <c r="P245">
        <v>2797.1213086867501</v>
      </c>
      <c r="Q245">
        <v>-4.59179203087431E-3</v>
      </c>
      <c r="R245">
        <v>0.99633629290675696</v>
      </c>
      <c r="T245" t="str">
        <f t="shared" si="12"/>
        <v/>
      </c>
      <c r="U245" t="str">
        <f t="shared" si="13"/>
        <v/>
      </c>
      <c r="V245" t="str">
        <f t="shared" si="14"/>
        <v/>
      </c>
      <c r="W245" t="str">
        <f t="shared" si="15"/>
        <v/>
      </c>
    </row>
    <row r="246" spans="1:23" x14ac:dyDescent="0.25">
      <c r="A246">
        <v>245</v>
      </c>
      <c r="B246" t="s">
        <v>345</v>
      </c>
      <c r="C246">
        <v>-12.769446962174399</v>
      </c>
      <c r="D246">
        <v>2797.1356473783098</v>
      </c>
      <c r="E246">
        <v>-4.5651868811378204E-3</v>
      </c>
      <c r="F246">
        <v>0.99635752052247595</v>
      </c>
      <c r="G246" t="s">
        <v>168</v>
      </c>
      <c r="H246" t="s">
        <v>168</v>
      </c>
      <c r="I246" t="s">
        <v>168</v>
      </c>
      <c r="J246" t="s">
        <v>168</v>
      </c>
      <c r="K246">
        <v>-13.729045897581701</v>
      </c>
      <c r="L246">
        <v>4612.0274994725596</v>
      </c>
      <c r="M246">
        <v>-2.9767918554587502E-3</v>
      </c>
      <c r="N246">
        <v>0.99762486724559596</v>
      </c>
      <c r="O246">
        <v>-12.8437993346165</v>
      </c>
      <c r="P246">
        <v>2797.1213086867501</v>
      </c>
      <c r="Q246">
        <v>-4.59179203087431E-3</v>
      </c>
      <c r="R246">
        <v>0.99633629290675696</v>
      </c>
      <c r="T246" t="str">
        <f t="shared" si="12"/>
        <v/>
      </c>
      <c r="U246" t="str">
        <f t="shared" si="13"/>
        <v/>
      </c>
      <c r="V246" t="str">
        <f t="shared" si="14"/>
        <v/>
      </c>
      <c r="W246" t="str">
        <f t="shared" si="15"/>
        <v/>
      </c>
    </row>
    <row r="247" spans="1:23" x14ac:dyDescent="0.25">
      <c r="A247">
        <v>246</v>
      </c>
      <c r="B247" t="s">
        <v>346</v>
      </c>
      <c r="C247">
        <v>-12.769446962174399</v>
      </c>
      <c r="D247">
        <v>2797.1356473783198</v>
      </c>
      <c r="E247">
        <v>-4.56518688113781E-3</v>
      </c>
      <c r="F247">
        <v>0.99635752052247595</v>
      </c>
      <c r="G247" t="s">
        <v>168</v>
      </c>
      <c r="H247" t="s">
        <v>168</v>
      </c>
      <c r="I247" t="s">
        <v>168</v>
      </c>
      <c r="J247" t="s">
        <v>168</v>
      </c>
      <c r="K247">
        <v>-13.729045897581701</v>
      </c>
      <c r="L247">
        <v>4612.0274994725696</v>
      </c>
      <c r="M247">
        <v>-2.9767918554587502E-3</v>
      </c>
      <c r="N247">
        <v>0.99762486724559596</v>
      </c>
      <c r="O247">
        <v>-12.8437993346165</v>
      </c>
      <c r="P247">
        <v>2797.1213086867601</v>
      </c>
      <c r="Q247">
        <v>-4.59179203087429E-3</v>
      </c>
      <c r="R247">
        <v>0.99633629290675696</v>
      </c>
      <c r="T247" t="str">
        <f t="shared" si="12"/>
        <v/>
      </c>
      <c r="U247" t="str">
        <f t="shared" si="13"/>
        <v/>
      </c>
      <c r="V247" t="str">
        <f t="shared" si="14"/>
        <v/>
      </c>
      <c r="W247" t="str">
        <f t="shared" si="15"/>
        <v/>
      </c>
    </row>
    <row r="248" spans="1:23" x14ac:dyDescent="0.25">
      <c r="A248">
        <v>247</v>
      </c>
      <c r="B248" t="s">
        <v>347</v>
      </c>
      <c r="C248">
        <v>-12.769446962174399</v>
      </c>
      <c r="D248">
        <v>2797.1356473783098</v>
      </c>
      <c r="E248">
        <v>-4.56518688113783E-3</v>
      </c>
      <c r="F248">
        <v>0.99635752052247595</v>
      </c>
      <c r="G248" t="s">
        <v>168</v>
      </c>
      <c r="H248" t="s">
        <v>168</v>
      </c>
      <c r="I248" t="s">
        <v>168</v>
      </c>
      <c r="J248" t="s">
        <v>168</v>
      </c>
      <c r="K248">
        <v>-13.729045897581701</v>
      </c>
      <c r="L248">
        <v>4612.0274994725796</v>
      </c>
      <c r="M248">
        <v>-2.9767918554587402E-3</v>
      </c>
      <c r="N248">
        <v>0.99762486724559596</v>
      </c>
      <c r="O248">
        <v>-12.8437993346165</v>
      </c>
      <c r="P248">
        <v>2797.1213086867501</v>
      </c>
      <c r="Q248">
        <v>-4.5917920308742996E-3</v>
      </c>
      <c r="R248">
        <v>0.99633629290675696</v>
      </c>
      <c r="T248" t="str">
        <f t="shared" si="12"/>
        <v/>
      </c>
      <c r="U248" t="str">
        <f t="shared" si="13"/>
        <v/>
      </c>
      <c r="V248" t="str">
        <f t="shared" si="14"/>
        <v/>
      </c>
      <c r="W248" t="str">
        <f t="shared" si="15"/>
        <v/>
      </c>
    </row>
    <row r="249" spans="1:23" x14ac:dyDescent="0.25">
      <c r="A249">
        <v>248</v>
      </c>
      <c r="B249" t="s">
        <v>348</v>
      </c>
      <c r="C249">
        <v>-12.769446962174399</v>
      </c>
      <c r="D249">
        <v>2797.1356473782998</v>
      </c>
      <c r="E249">
        <v>-4.5651868811378404E-3</v>
      </c>
      <c r="F249">
        <v>0.99635752052247595</v>
      </c>
      <c r="G249" t="s">
        <v>168</v>
      </c>
      <c r="H249" t="s">
        <v>168</v>
      </c>
      <c r="I249" t="s">
        <v>168</v>
      </c>
      <c r="J249" t="s">
        <v>168</v>
      </c>
      <c r="K249">
        <v>-13.729045897581701</v>
      </c>
      <c r="L249">
        <v>4612.0274994725996</v>
      </c>
      <c r="M249">
        <v>-2.9767918554587298E-3</v>
      </c>
      <c r="N249">
        <v>0.99762486724559596</v>
      </c>
      <c r="O249">
        <v>-12.8437993346165</v>
      </c>
      <c r="P249">
        <v>2797.1213086867201</v>
      </c>
      <c r="Q249">
        <v>-4.5917920308743403E-3</v>
      </c>
      <c r="R249">
        <v>0.99633629290675696</v>
      </c>
      <c r="T249" t="str">
        <f t="shared" si="12"/>
        <v/>
      </c>
      <c r="U249" t="str">
        <f t="shared" si="13"/>
        <v/>
      </c>
      <c r="V249" t="str">
        <f t="shared" si="14"/>
        <v/>
      </c>
      <c r="W249" t="str">
        <f t="shared" si="15"/>
        <v/>
      </c>
    </row>
    <row r="250" spans="1:23" x14ac:dyDescent="0.25">
      <c r="A250">
        <v>249</v>
      </c>
      <c r="B250" t="s">
        <v>349</v>
      </c>
      <c r="C250">
        <v>-12.769446962174399</v>
      </c>
      <c r="D250">
        <v>2797.1356473782998</v>
      </c>
      <c r="E250">
        <v>-4.56518688113783E-3</v>
      </c>
      <c r="F250">
        <v>0.99635752052247595</v>
      </c>
      <c r="G250" t="s">
        <v>168</v>
      </c>
      <c r="H250" t="s">
        <v>168</v>
      </c>
      <c r="I250" t="s">
        <v>168</v>
      </c>
      <c r="J250" t="s">
        <v>168</v>
      </c>
      <c r="K250">
        <v>-13.729045897581701</v>
      </c>
      <c r="L250">
        <v>4612.0274994725796</v>
      </c>
      <c r="M250">
        <v>-2.9767918554587402E-3</v>
      </c>
      <c r="N250">
        <v>0.99762486724559596</v>
      </c>
      <c r="O250">
        <v>-12.8437993346165</v>
      </c>
      <c r="P250">
        <v>2797.1213086867401</v>
      </c>
      <c r="Q250">
        <v>-4.5917920308743204E-3</v>
      </c>
      <c r="R250">
        <v>0.99633629290675696</v>
      </c>
      <c r="T250" t="str">
        <f t="shared" si="12"/>
        <v/>
      </c>
      <c r="U250" t="str">
        <f t="shared" si="13"/>
        <v/>
      </c>
      <c r="V250" t="str">
        <f t="shared" si="14"/>
        <v/>
      </c>
      <c r="W250" t="str">
        <f t="shared" si="15"/>
        <v/>
      </c>
    </row>
    <row r="251" spans="1:23" x14ac:dyDescent="0.25">
      <c r="A251">
        <v>250</v>
      </c>
      <c r="B251" t="s">
        <v>350</v>
      </c>
      <c r="C251">
        <v>4.7966895109568402</v>
      </c>
      <c r="D251">
        <v>1.4381678101887001</v>
      </c>
      <c r="E251">
        <v>3.33527803707933</v>
      </c>
      <c r="F251">
        <v>8.5214151907327205E-4</v>
      </c>
      <c r="G251" t="s">
        <v>168</v>
      </c>
      <c r="H251" t="s">
        <v>168</v>
      </c>
      <c r="I251" t="s">
        <v>168</v>
      </c>
      <c r="J251" t="s">
        <v>168</v>
      </c>
      <c r="K251">
        <v>4.8369507965846603</v>
      </c>
      <c r="L251">
        <v>1.4441481381760199</v>
      </c>
      <c r="M251">
        <v>3.3493453121047501</v>
      </c>
      <c r="N251">
        <v>8.1002772646359203E-4</v>
      </c>
      <c r="O251">
        <v>4.7224572602668999</v>
      </c>
      <c r="P251">
        <v>1.43778238463997</v>
      </c>
      <c r="Q251">
        <v>3.2845424389097899</v>
      </c>
      <c r="R251">
        <v>1.0214811298911101E-3</v>
      </c>
      <c r="T251" t="str">
        <f t="shared" si="12"/>
        <v>***</v>
      </c>
      <c r="U251" t="str">
        <f t="shared" si="13"/>
        <v/>
      </c>
      <c r="V251" t="str">
        <f t="shared" si="14"/>
        <v>***</v>
      </c>
      <c r="W251" t="str">
        <f t="shared" si="15"/>
        <v>**</v>
      </c>
    </row>
    <row r="252" spans="1:23" x14ac:dyDescent="0.25">
      <c r="A252">
        <v>251</v>
      </c>
      <c r="B252" t="s">
        <v>351</v>
      </c>
      <c r="C252">
        <v>-12.745420092744499</v>
      </c>
      <c r="D252">
        <v>3956.1803431231501</v>
      </c>
      <c r="E252">
        <v>-3.2216478995704201E-3</v>
      </c>
      <c r="F252">
        <v>0.99742950132713104</v>
      </c>
      <c r="G252" t="s">
        <v>168</v>
      </c>
      <c r="H252" t="s">
        <v>168</v>
      </c>
      <c r="I252" t="s">
        <v>168</v>
      </c>
      <c r="J252" t="s">
        <v>168</v>
      </c>
      <c r="K252">
        <v>-13.7263405330658</v>
      </c>
      <c r="L252">
        <v>6522.6386133727301</v>
      </c>
      <c r="M252">
        <v>-2.1044153059352399E-3</v>
      </c>
      <c r="N252">
        <v>0.99832092075719503</v>
      </c>
      <c r="O252">
        <v>-12.814717662976699</v>
      </c>
      <c r="P252">
        <v>3956.1803428635399</v>
      </c>
      <c r="Q252">
        <v>-3.2391641817069599E-3</v>
      </c>
      <c r="R252">
        <v>0.99741552542897505</v>
      </c>
      <c r="T252" t="str">
        <f t="shared" si="12"/>
        <v/>
      </c>
      <c r="U252" t="str">
        <f t="shared" si="13"/>
        <v/>
      </c>
      <c r="V252" t="str">
        <f t="shared" si="14"/>
        <v/>
      </c>
      <c r="W252" t="str">
        <f t="shared" si="15"/>
        <v/>
      </c>
    </row>
    <row r="253" spans="1:23" x14ac:dyDescent="0.25">
      <c r="A253">
        <v>252</v>
      </c>
      <c r="B253" t="s">
        <v>352</v>
      </c>
      <c r="C253">
        <v>-12.745420092744499</v>
      </c>
      <c r="D253">
        <v>3956.1803431231501</v>
      </c>
      <c r="E253">
        <v>-3.2216478995704201E-3</v>
      </c>
      <c r="F253">
        <v>0.99742950132713104</v>
      </c>
      <c r="G253" t="s">
        <v>168</v>
      </c>
      <c r="H253" t="s">
        <v>168</v>
      </c>
      <c r="I253" t="s">
        <v>168</v>
      </c>
      <c r="J253" t="s">
        <v>168</v>
      </c>
      <c r="K253">
        <v>-13.7263405330658</v>
      </c>
      <c r="L253">
        <v>6522.6386133727101</v>
      </c>
      <c r="M253">
        <v>-2.1044153059352499E-3</v>
      </c>
      <c r="N253">
        <v>0.99832092075719503</v>
      </c>
      <c r="O253">
        <v>-12.814717662976699</v>
      </c>
      <c r="P253">
        <v>3956.1803428635299</v>
      </c>
      <c r="Q253">
        <v>-3.2391641817069699E-3</v>
      </c>
      <c r="R253">
        <v>0.99741552542897505</v>
      </c>
      <c r="T253" t="str">
        <f t="shared" si="12"/>
        <v/>
      </c>
      <c r="U253" t="str">
        <f t="shared" si="13"/>
        <v/>
      </c>
      <c r="V253" t="str">
        <f t="shared" si="14"/>
        <v/>
      </c>
      <c r="W253" t="str">
        <f t="shared" si="15"/>
        <v/>
      </c>
    </row>
    <row r="254" spans="1:23" x14ac:dyDescent="0.25">
      <c r="A254">
        <v>253</v>
      </c>
      <c r="B254" t="s">
        <v>353</v>
      </c>
      <c r="C254">
        <v>-12.745420092744499</v>
      </c>
      <c r="D254">
        <v>3956.1803431232001</v>
      </c>
      <c r="E254">
        <v>-3.2216478995703902E-3</v>
      </c>
      <c r="F254">
        <v>0.99742950132713104</v>
      </c>
      <c r="G254" t="s">
        <v>168</v>
      </c>
      <c r="H254" t="s">
        <v>168</v>
      </c>
      <c r="I254" t="s">
        <v>168</v>
      </c>
      <c r="J254" t="s">
        <v>168</v>
      </c>
      <c r="K254">
        <v>-13.7263405330658</v>
      </c>
      <c r="L254">
        <v>6522.6386133727201</v>
      </c>
      <c r="M254">
        <v>-2.1044153059352499E-3</v>
      </c>
      <c r="N254">
        <v>0.99832092075719503</v>
      </c>
      <c r="O254">
        <v>-12.814717662976699</v>
      </c>
      <c r="P254">
        <v>3956.1803428635399</v>
      </c>
      <c r="Q254">
        <v>-3.2391641817069599E-3</v>
      </c>
      <c r="R254">
        <v>0.99741552542897505</v>
      </c>
      <c r="T254" t="str">
        <f t="shared" si="12"/>
        <v/>
      </c>
      <c r="U254" t="str">
        <f t="shared" si="13"/>
        <v/>
      </c>
      <c r="V254" t="str">
        <f t="shared" si="14"/>
        <v/>
      </c>
      <c r="W254" t="str">
        <f t="shared" si="15"/>
        <v/>
      </c>
    </row>
    <row r="255" spans="1:23" x14ac:dyDescent="0.25">
      <c r="A255">
        <v>254</v>
      </c>
      <c r="B255" t="s">
        <v>354</v>
      </c>
      <c r="C255">
        <v>-12.745420092744499</v>
      </c>
      <c r="D255">
        <v>3956.1803431231501</v>
      </c>
      <c r="E255">
        <v>-3.2216478995704201E-3</v>
      </c>
      <c r="F255">
        <v>0.99742950132713104</v>
      </c>
      <c r="G255" t="s">
        <v>168</v>
      </c>
      <c r="H255" t="s">
        <v>168</v>
      </c>
      <c r="I255" t="s">
        <v>168</v>
      </c>
      <c r="J255" t="s">
        <v>168</v>
      </c>
      <c r="K255">
        <v>-13.7263405330658</v>
      </c>
      <c r="L255">
        <v>6522.6386133727301</v>
      </c>
      <c r="M255">
        <v>-2.1044153059352399E-3</v>
      </c>
      <c r="N255">
        <v>0.99832092075719503</v>
      </c>
      <c r="O255">
        <v>-12.814717662976699</v>
      </c>
      <c r="P255">
        <v>3956.1803428635399</v>
      </c>
      <c r="Q255">
        <v>-3.2391641817069599E-3</v>
      </c>
      <c r="R255">
        <v>0.99741552542897505</v>
      </c>
      <c r="T255" t="str">
        <f t="shared" si="12"/>
        <v/>
      </c>
      <c r="U255" t="str">
        <f t="shared" si="13"/>
        <v/>
      </c>
      <c r="V255" t="str">
        <f t="shared" si="14"/>
        <v/>
      </c>
      <c r="W255" t="str">
        <f t="shared" si="15"/>
        <v/>
      </c>
    </row>
    <row r="256" spans="1:23" x14ac:dyDescent="0.25">
      <c r="A256">
        <v>255</v>
      </c>
      <c r="B256" t="s">
        <v>355</v>
      </c>
      <c r="C256">
        <v>-12.745420092744499</v>
      </c>
      <c r="D256">
        <v>3956.1803431231601</v>
      </c>
      <c r="E256">
        <v>-3.2216478995704101E-3</v>
      </c>
      <c r="F256">
        <v>0.99742950132713104</v>
      </c>
      <c r="G256" t="s">
        <v>168</v>
      </c>
      <c r="H256" t="s">
        <v>168</v>
      </c>
      <c r="I256" t="s">
        <v>168</v>
      </c>
      <c r="J256" t="s">
        <v>168</v>
      </c>
      <c r="K256">
        <v>-13.7263405330658</v>
      </c>
      <c r="L256">
        <v>6522.6386133727301</v>
      </c>
      <c r="M256">
        <v>-2.1044153059352399E-3</v>
      </c>
      <c r="N256">
        <v>0.99832092075719503</v>
      </c>
      <c r="O256">
        <v>-12.814717662976699</v>
      </c>
      <c r="P256">
        <v>3956.1803428635499</v>
      </c>
      <c r="Q256">
        <v>-3.2391641817069499E-3</v>
      </c>
      <c r="R256">
        <v>0.99741552542897505</v>
      </c>
      <c r="T256" t="str">
        <f t="shared" si="12"/>
        <v/>
      </c>
      <c r="U256" t="str">
        <f t="shared" si="13"/>
        <v/>
      </c>
      <c r="V256" t="str">
        <f t="shared" si="14"/>
        <v/>
      </c>
      <c r="W256" t="str">
        <f t="shared" si="15"/>
        <v/>
      </c>
    </row>
    <row r="257" spans="1:23" x14ac:dyDescent="0.25">
      <c r="A257">
        <v>256</v>
      </c>
      <c r="B257" t="s">
        <v>356</v>
      </c>
      <c r="C257">
        <v>-12.745420092744499</v>
      </c>
      <c r="D257">
        <v>3956.1803431232001</v>
      </c>
      <c r="E257">
        <v>-3.2216478995703902E-3</v>
      </c>
      <c r="F257">
        <v>0.99742950132713104</v>
      </c>
      <c r="G257" t="s">
        <v>168</v>
      </c>
      <c r="H257" t="s">
        <v>168</v>
      </c>
      <c r="I257" t="s">
        <v>168</v>
      </c>
      <c r="J257" t="s">
        <v>168</v>
      </c>
      <c r="K257">
        <v>-13.7263405330658</v>
      </c>
      <c r="L257">
        <v>6522.6386133727201</v>
      </c>
      <c r="M257">
        <v>-2.1044153059352499E-3</v>
      </c>
      <c r="N257">
        <v>0.99832092075719503</v>
      </c>
      <c r="O257">
        <v>-12.814717662976699</v>
      </c>
      <c r="P257">
        <v>3956.1803428635399</v>
      </c>
      <c r="Q257">
        <v>-3.2391641817069599E-3</v>
      </c>
      <c r="R257">
        <v>0.99741552542897505</v>
      </c>
      <c r="T257" t="str">
        <f t="shared" si="12"/>
        <v/>
      </c>
      <c r="U257" t="str">
        <f t="shared" si="13"/>
        <v/>
      </c>
      <c r="V257" t="str">
        <f t="shared" si="14"/>
        <v/>
      </c>
      <c r="W257" t="str">
        <f t="shared" si="15"/>
        <v/>
      </c>
    </row>
    <row r="258" spans="1:23" x14ac:dyDescent="0.25">
      <c r="A258">
        <v>257</v>
      </c>
      <c r="B258" t="s">
        <v>357</v>
      </c>
      <c r="C258">
        <v>-12.745420092744499</v>
      </c>
      <c r="D258">
        <v>3956.1803431231801</v>
      </c>
      <c r="E258">
        <v>-3.2216478995704002E-3</v>
      </c>
      <c r="F258">
        <v>0.99742950132713104</v>
      </c>
      <c r="G258" t="s">
        <v>168</v>
      </c>
      <c r="H258" t="s">
        <v>168</v>
      </c>
      <c r="I258" t="s">
        <v>168</v>
      </c>
      <c r="J258" t="s">
        <v>168</v>
      </c>
      <c r="K258">
        <v>-13.7263405330658</v>
      </c>
      <c r="L258">
        <v>6522.6386133727301</v>
      </c>
      <c r="M258">
        <v>-2.1044153059352399E-3</v>
      </c>
      <c r="N258">
        <v>0.99832092075719503</v>
      </c>
      <c r="O258">
        <v>-12.814717662976699</v>
      </c>
      <c r="P258">
        <v>3956.1803428635399</v>
      </c>
      <c r="Q258">
        <v>-3.2391641817069599E-3</v>
      </c>
      <c r="R258">
        <v>0.99741552542897505</v>
      </c>
      <c r="T258" t="str">
        <f t="shared" si="12"/>
        <v/>
      </c>
      <c r="U258" t="str">
        <f t="shared" si="13"/>
        <v/>
      </c>
      <c r="V258" t="str">
        <f t="shared" si="14"/>
        <v/>
      </c>
      <c r="W258" t="str">
        <f t="shared" si="15"/>
        <v/>
      </c>
    </row>
    <row r="259" spans="1:23" x14ac:dyDescent="0.25">
      <c r="A259">
        <v>258</v>
      </c>
      <c r="B259" t="s">
        <v>358</v>
      </c>
      <c r="C259">
        <v>-12.745420092744499</v>
      </c>
      <c r="D259">
        <v>3956.1803431231601</v>
      </c>
      <c r="E259">
        <v>-3.2216478995704101E-3</v>
      </c>
      <c r="F259">
        <v>0.99742950132713104</v>
      </c>
      <c r="G259" t="s">
        <v>168</v>
      </c>
      <c r="H259" t="s">
        <v>168</v>
      </c>
      <c r="I259" t="s">
        <v>168</v>
      </c>
      <c r="J259" t="s">
        <v>168</v>
      </c>
      <c r="K259">
        <v>-13.7263405330658</v>
      </c>
      <c r="L259">
        <v>6522.6386133727301</v>
      </c>
      <c r="M259">
        <v>-2.1044153059352399E-3</v>
      </c>
      <c r="N259">
        <v>0.99832092075719503</v>
      </c>
      <c r="O259">
        <v>-12.814717662976699</v>
      </c>
      <c r="P259">
        <v>3956.1803428635499</v>
      </c>
      <c r="Q259">
        <v>-3.2391641817069499E-3</v>
      </c>
      <c r="R259">
        <v>0.99741552542897505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359</v>
      </c>
      <c r="C260">
        <v>-12.745420092744499</v>
      </c>
      <c r="D260">
        <v>3956.1803431231801</v>
      </c>
      <c r="E260">
        <v>-3.2216478995704002E-3</v>
      </c>
      <c r="F260">
        <v>0.99742950132713104</v>
      </c>
      <c r="G260" t="s">
        <v>168</v>
      </c>
      <c r="H260" t="s">
        <v>168</v>
      </c>
      <c r="I260" t="s">
        <v>168</v>
      </c>
      <c r="J260" t="s">
        <v>168</v>
      </c>
      <c r="K260">
        <v>-13.7263405330658</v>
      </c>
      <c r="L260">
        <v>6522.6386133727101</v>
      </c>
      <c r="M260">
        <v>-2.1044153059352499E-3</v>
      </c>
      <c r="N260">
        <v>0.99832092075719503</v>
      </c>
      <c r="O260">
        <v>-12.814717662976699</v>
      </c>
      <c r="P260">
        <v>3956.1803428635399</v>
      </c>
      <c r="Q260">
        <v>-3.2391641817069599E-3</v>
      </c>
      <c r="R260">
        <v>0.99741552542897505</v>
      </c>
      <c r="T260" t="str">
        <f t="shared" si="16"/>
        <v/>
      </c>
      <c r="U260" t="str">
        <f t="shared" si="17"/>
        <v/>
      </c>
      <c r="V260" t="str">
        <f t="shared" si="18"/>
        <v/>
      </c>
      <c r="W260" t="str">
        <f t="shared" si="19"/>
        <v/>
      </c>
    </row>
    <row r="261" spans="1:23" x14ac:dyDescent="0.25">
      <c r="A261">
        <v>260</v>
      </c>
      <c r="B261" t="s">
        <v>360</v>
      </c>
      <c r="C261">
        <v>-12.745420092744499</v>
      </c>
      <c r="D261">
        <v>3956.1803431232001</v>
      </c>
      <c r="E261">
        <v>-3.2216478995703902E-3</v>
      </c>
      <c r="F261">
        <v>0.99742950132713104</v>
      </c>
      <c r="G261" t="s">
        <v>168</v>
      </c>
      <c r="H261" t="s">
        <v>168</v>
      </c>
      <c r="I261" t="s">
        <v>168</v>
      </c>
      <c r="J261" t="s">
        <v>168</v>
      </c>
      <c r="K261">
        <v>-13.7263405330658</v>
      </c>
      <c r="L261">
        <v>6522.6386133727201</v>
      </c>
      <c r="M261">
        <v>-2.1044153059352499E-3</v>
      </c>
      <c r="N261">
        <v>0.99832092075719503</v>
      </c>
      <c r="O261">
        <v>-12.814717662976699</v>
      </c>
      <c r="P261">
        <v>3956.1803428635399</v>
      </c>
      <c r="Q261">
        <v>-3.2391641817069599E-3</v>
      </c>
      <c r="R261">
        <v>0.99741552542897505</v>
      </c>
      <c r="T261" t="str">
        <f t="shared" si="16"/>
        <v/>
      </c>
      <c r="U261" t="str">
        <f t="shared" si="17"/>
        <v/>
      </c>
      <c r="V261" t="str">
        <f t="shared" si="18"/>
        <v/>
      </c>
      <c r="W261" t="str">
        <f t="shared" si="19"/>
        <v/>
      </c>
    </row>
    <row r="262" spans="1:23" x14ac:dyDescent="0.25">
      <c r="A262">
        <v>261</v>
      </c>
      <c r="B262" t="s">
        <v>361</v>
      </c>
      <c r="C262">
        <v>-12.745420092744499</v>
      </c>
      <c r="D262">
        <v>3956.1803431232001</v>
      </c>
      <c r="E262">
        <v>-3.2216478995703902E-3</v>
      </c>
      <c r="F262">
        <v>0.99742950132713104</v>
      </c>
      <c r="G262" t="s">
        <v>168</v>
      </c>
      <c r="H262" t="s">
        <v>168</v>
      </c>
      <c r="I262" t="s">
        <v>168</v>
      </c>
      <c r="J262" t="s">
        <v>168</v>
      </c>
      <c r="K262">
        <v>-13.7263405330658</v>
      </c>
      <c r="L262">
        <v>6522.6386133727201</v>
      </c>
      <c r="M262">
        <v>-2.1044153059352499E-3</v>
      </c>
      <c r="N262">
        <v>0.99832092075719503</v>
      </c>
      <c r="O262">
        <v>-12.814717662976699</v>
      </c>
      <c r="P262">
        <v>3956.1803428635399</v>
      </c>
      <c r="Q262">
        <v>-3.2391641817069599E-3</v>
      </c>
      <c r="R262">
        <v>0.99741552542897505</v>
      </c>
      <c r="T262" t="str">
        <f t="shared" si="16"/>
        <v/>
      </c>
      <c r="U262" t="str">
        <f t="shared" si="17"/>
        <v/>
      </c>
      <c r="V262" t="str">
        <f t="shared" si="18"/>
        <v/>
      </c>
      <c r="W262" t="str">
        <f t="shared" si="19"/>
        <v/>
      </c>
    </row>
    <row r="263" spans="1:23" x14ac:dyDescent="0.25">
      <c r="A263">
        <v>262</v>
      </c>
      <c r="B263" t="s">
        <v>362</v>
      </c>
      <c r="C263">
        <v>-12.745420092744499</v>
      </c>
      <c r="D263">
        <v>3956.1803431231601</v>
      </c>
      <c r="E263">
        <v>-3.2216478995704201E-3</v>
      </c>
      <c r="F263">
        <v>0.99742950132713104</v>
      </c>
      <c r="G263" t="s">
        <v>168</v>
      </c>
      <c r="H263" t="s">
        <v>168</v>
      </c>
      <c r="I263" t="s">
        <v>168</v>
      </c>
      <c r="J263" t="s">
        <v>168</v>
      </c>
      <c r="K263">
        <v>-13.7263405330658</v>
      </c>
      <c r="L263">
        <v>6522.6386133727301</v>
      </c>
      <c r="M263">
        <v>-2.1044153059352399E-3</v>
      </c>
      <c r="N263">
        <v>0.99832092075719503</v>
      </c>
      <c r="O263">
        <v>-12.814717662976699</v>
      </c>
      <c r="P263">
        <v>3956.1803428635499</v>
      </c>
      <c r="Q263">
        <v>-3.2391641817069499E-3</v>
      </c>
      <c r="R263">
        <v>0.99741552542897505</v>
      </c>
      <c r="T263" t="str">
        <f t="shared" si="16"/>
        <v/>
      </c>
      <c r="U263" t="str">
        <f t="shared" si="17"/>
        <v/>
      </c>
      <c r="V263" t="str">
        <f t="shared" si="18"/>
        <v/>
      </c>
      <c r="W263" t="str">
        <f t="shared" si="19"/>
        <v/>
      </c>
    </row>
    <row r="264" spans="1:23" x14ac:dyDescent="0.25">
      <c r="A264">
        <v>263</v>
      </c>
      <c r="B264" t="s">
        <v>363</v>
      </c>
      <c r="C264">
        <v>-12.745420092744499</v>
      </c>
      <c r="D264">
        <v>3956.1803431232001</v>
      </c>
      <c r="E264">
        <v>-3.2216478995703902E-3</v>
      </c>
      <c r="F264">
        <v>0.99742950132713104</v>
      </c>
      <c r="G264" t="s">
        <v>168</v>
      </c>
      <c r="H264" t="s">
        <v>168</v>
      </c>
      <c r="I264" t="s">
        <v>168</v>
      </c>
      <c r="J264" t="s">
        <v>168</v>
      </c>
      <c r="K264">
        <v>-13.7263405330658</v>
      </c>
      <c r="L264">
        <v>6522.6386133727201</v>
      </c>
      <c r="M264">
        <v>-2.1044153059352499E-3</v>
      </c>
      <c r="N264">
        <v>0.99832092075719503</v>
      </c>
      <c r="O264">
        <v>-12.814717662976699</v>
      </c>
      <c r="P264">
        <v>3956.1803428635299</v>
      </c>
      <c r="Q264">
        <v>-3.2391641817069699E-3</v>
      </c>
      <c r="R264">
        <v>0.99741552542897505</v>
      </c>
      <c r="T264" t="str">
        <f t="shared" si="16"/>
        <v/>
      </c>
      <c r="U264" t="str">
        <f t="shared" si="17"/>
        <v/>
      </c>
      <c r="V264" t="str">
        <f t="shared" si="18"/>
        <v/>
      </c>
      <c r="W264" t="str">
        <f t="shared" si="19"/>
        <v/>
      </c>
    </row>
    <row r="265" spans="1:23" x14ac:dyDescent="0.25">
      <c r="A265">
        <v>264</v>
      </c>
      <c r="B265" t="s">
        <v>364</v>
      </c>
      <c r="C265">
        <v>-12.745420092744499</v>
      </c>
      <c r="D265">
        <v>3956.1803431231801</v>
      </c>
      <c r="E265">
        <v>-3.2216478995704002E-3</v>
      </c>
      <c r="F265">
        <v>0.99742950132713104</v>
      </c>
      <c r="G265" t="s">
        <v>168</v>
      </c>
      <c r="H265" t="s">
        <v>168</v>
      </c>
      <c r="I265" t="s">
        <v>168</v>
      </c>
      <c r="J265" t="s">
        <v>168</v>
      </c>
      <c r="K265">
        <v>-13.7263405330658</v>
      </c>
      <c r="L265">
        <v>6522.6386133727101</v>
      </c>
      <c r="M265">
        <v>-2.1044153059352499E-3</v>
      </c>
      <c r="N265">
        <v>0.99832092075719503</v>
      </c>
      <c r="O265">
        <v>-12.814717662976699</v>
      </c>
      <c r="P265">
        <v>3956.1803428635499</v>
      </c>
      <c r="Q265">
        <v>-3.2391641817069499E-3</v>
      </c>
      <c r="R265">
        <v>0.99741552542897505</v>
      </c>
      <c r="T265" t="str">
        <f t="shared" si="16"/>
        <v/>
      </c>
      <c r="U265" t="str">
        <f t="shared" si="17"/>
        <v/>
      </c>
      <c r="V265" t="str">
        <f t="shared" si="18"/>
        <v/>
      </c>
      <c r="W265" t="str">
        <f t="shared" si="19"/>
        <v/>
      </c>
    </row>
    <row r="266" spans="1:23" x14ac:dyDescent="0.25">
      <c r="A266">
        <v>265</v>
      </c>
      <c r="B266" t="s">
        <v>365</v>
      </c>
      <c r="C266">
        <v>-12.745420092744499</v>
      </c>
      <c r="D266">
        <v>3956.1803431231601</v>
      </c>
      <c r="E266">
        <v>-3.2216478995704201E-3</v>
      </c>
      <c r="F266">
        <v>0.99742950132713104</v>
      </c>
      <c r="G266" t="s">
        <v>168</v>
      </c>
      <c r="H266" t="s">
        <v>168</v>
      </c>
      <c r="I266" t="s">
        <v>168</v>
      </c>
      <c r="J266" t="s">
        <v>168</v>
      </c>
      <c r="K266">
        <v>-13.7263405330658</v>
      </c>
      <c r="L266">
        <v>6522.6386133727301</v>
      </c>
      <c r="M266">
        <v>-2.1044153059352399E-3</v>
      </c>
      <c r="N266">
        <v>0.99832092075719503</v>
      </c>
      <c r="O266">
        <v>-12.814717662976699</v>
      </c>
      <c r="P266">
        <v>3956.1803428635499</v>
      </c>
      <c r="Q266">
        <v>-3.2391641817069499E-3</v>
      </c>
      <c r="R266">
        <v>0.99741552542897505</v>
      </c>
      <c r="T266" t="str">
        <f t="shared" si="16"/>
        <v/>
      </c>
      <c r="U266" t="str">
        <f t="shared" si="17"/>
        <v/>
      </c>
      <c r="V266" t="str">
        <f t="shared" si="18"/>
        <v/>
      </c>
      <c r="W266" t="str">
        <f t="shared" si="19"/>
        <v/>
      </c>
    </row>
    <row r="267" spans="1:23" x14ac:dyDescent="0.25">
      <c r="A267">
        <v>266</v>
      </c>
      <c r="B267" t="s">
        <v>366</v>
      </c>
      <c r="C267">
        <v>-12.745420092744499</v>
      </c>
      <c r="D267">
        <v>3956.1803431231801</v>
      </c>
      <c r="E267">
        <v>-3.2216478995704002E-3</v>
      </c>
      <c r="F267">
        <v>0.99742950132713104</v>
      </c>
      <c r="G267" t="s">
        <v>168</v>
      </c>
      <c r="H267" t="s">
        <v>168</v>
      </c>
      <c r="I267" t="s">
        <v>168</v>
      </c>
      <c r="J267" t="s">
        <v>168</v>
      </c>
      <c r="K267">
        <v>-13.7263405330658</v>
      </c>
      <c r="L267">
        <v>6522.6386133727301</v>
      </c>
      <c r="M267">
        <v>-2.1044153059352399E-3</v>
      </c>
      <c r="N267">
        <v>0.99832092075719503</v>
      </c>
      <c r="O267">
        <v>-12.814717662976699</v>
      </c>
      <c r="P267">
        <v>3956.1803428635399</v>
      </c>
      <c r="Q267">
        <v>-3.2391641817069599E-3</v>
      </c>
      <c r="R267">
        <v>0.99741552542897505</v>
      </c>
      <c r="T267" t="str">
        <f t="shared" si="16"/>
        <v/>
      </c>
      <c r="U267" t="str">
        <f t="shared" si="17"/>
        <v/>
      </c>
      <c r="V267" t="str">
        <f t="shared" si="18"/>
        <v/>
      </c>
      <c r="W267" t="str">
        <f t="shared" si="19"/>
        <v/>
      </c>
    </row>
    <row r="268" spans="1:23" x14ac:dyDescent="0.25">
      <c r="A268">
        <v>267</v>
      </c>
      <c r="B268" t="s">
        <v>367</v>
      </c>
      <c r="C268">
        <v>-12.745420092744499</v>
      </c>
      <c r="D268">
        <v>3956.1803431232001</v>
      </c>
      <c r="E268">
        <v>-3.2216478995703902E-3</v>
      </c>
      <c r="F268">
        <v>0.99742950132713104</v>
      </c>
      <c r="G268" t="s">
        <v>168</v>
      </c>
      <c r="H268" t="s">
        <v>168</v>
      </c>
      <c r="I268" t="s">
        <v>168</v>
      </c>
      <c r="J268" t="s">
        <v>168</v>
      </c>
      <c r="K268">
        <v>-13.7263405330658</v>
      </c>
      <c r="L268">
        <v>6522.6386133727101</v>
      </c>
      <c r="M268">
        <v>-2.1044153059352499E-3</v>
      </c>
      <c r="N268">
        <v>0.99832092075719503</v>
      </c>
      <c r="O268">
        <v>-12.814717662976699</v>
      </c>
      <c r="P268">
        <v>3956.1803428635399</v>
      </c>
      <c r="Q268">
        <v>-3.2391641817069599E-3</v>
      </c>
      <c r="R268">
        <v>0.99741552542897505</v>
      </c>
      <c r="T268" t="str">
        <f t="shared" si="16"/>
        <v/>
      </c>
      <c r="U268" t="str">
        <f t="shared" si="17"/>
        <v/>
      </c>
      <c r="V268" t="str">
        <f t="shared" si="18"/>
        <v/>
      </c>
      <c r="W268" t="str">
        <f t="shared" si="19"/>
        <v/>
      </c>
    </row>
    <row r="269" spans="1:23" x14ac:dyDescent="0.25">
      <c r="A269">
        <v>268</v>
      </c>
      <c r="B269" t="s">
        <v>368</v>
      </c>
      <c r="C269">
        <v>-12.745420092744499</v>
      </c>
      <c r="D269">
        <v>3956.1803431232001</v>
      </c>
      <c r="E269">
        <v>-3.2216478995703902E-3</v>
      </c>
      <c r="F269">
        <v>0.99742950132713104</v>
      </c>
      <c r="G269" t="s">
        <v>168</v>
      </c>
      <c r="H269" t="s">
        <v>168</v>
      </c>
      <c r="I269" t="s">
        <v>168</v>
      </c>
      <c r="J269" t="s">
        <v>168</v>
      </c>
      <c r="K269">
        <v>-13.7263405330658</v>
      </c>
      <c r="L269">
        <v>6522.6386133727101</v>
      </c>
      <c r="M269">
        <v>-2.1044153059352499E-3</v>
      </c>
      <c r="N269">
        <v>0.99832092075719503</v>
      </c>
      <c r="O269">
        <v>-12.814717662976699</v>
      </c>
      <c r="P269">
        <v>3956.1803428635399</v>
      </c>
      <c r="Q269">
        <v>-3.2391641817069599E-3</v>
      </c>
      <c r="R269">
        <v>0.99741552542897505</v>
      </c>
      <c r="T269" t="str">
        <f t="shared" si="16"/>
        <v/>
      </c>
      <c r="U269" t="str">
        <f t="shared" si="17"/>
        <v/>
      </c>
      <c r="V269" t="str">
        <f t="shared" si="18"/>
        <v/>
      </c>
      <c r="W269" t="str">
        <f t="shared" si="19"/>
        <v/>
      </c>
    </row>
    <row r="270" spans="1:23" x14ac:dyDescent="0.25">
      <c r="A270">
        <v>269</v>
      </c>
      <c r="B270" t="s">
        <v>369</v>
      </c>
      <c r="C270">
        <v>-12.745420092744499</v>
      </c>
      <c r="D270">
        <v>3956.1803431232102</v>
      </c>
      <c r="E270">
        <v>-3.2216478995703798E-3</v>
      </c>
      <c r="F270">
        <v>0.99742950132713104</v>
      </c>
      <c r="G270" t="s">
        <v>168</v>
      </c>
      <c r="H270" t="s">
        <v>168</v>
      </c>
      <c r="I270" t="s">
        <v>168</v>
      </c>
      <c r="J270" t="s">
        <v>168</v>
      </c>
      <c r="K270">
        <v>-13.7263405330658</v>
      </c>
      <c r="L270">
        <v>6522.6386133727301</v>
      </c>
      <c r="M270">
        <v>-2.1044153059352399E-3</v>
      </c>
      <c r="N270">
        <v>0.99832092075719503</v>
      </c>
      <c r="O270">
        <v>-12.814717662976699</v>
      </c>
      <c r="P270">
        <v>3956.1803428635399</v>
      </c>
      <c r="Q270">
        <v>-3.2391641817069599E-3</v>
      </c>
      <c r="R270">
        <v>0.99741552542897505</v>
      </c>
      <c r="T270" t="str">
        <f t="shared" si="16"/>
        <v/>
      </c>
      <c r="U270" t="str">
        <f t="shared" si="17"/>
        <v/>
      </c>
      <c r="V270" t="str">
        <f t="shared" si="18"/>
        <v/>
      </c>
      <c r="W270" t="str">
        <f t="shared" si="19"/>
        <v/>
      </c>
    </row>
    <row r="271" spans="1:23" x14ac:dyDescent="0.25">
      <c r="A271">
        <v>270</v>
      </c>
      <c r="B271" t="s">
        <v>370</v>
      </c>
      <c r="C271">
        <v>-12.745420092744499</v>
      </c>
      <c r="D271">
        <v>3956.1803431231901</v>
      </c>
      <c r="E271">
        <v>-3.2216478995704002E-3</v>
      </c>
      <c r="F271">
        <v>0.99742950132713104</v>
      </c>
      <c r="G271" t="s">
        <v>168</v>
      </c>
      <c r="H271" t="s">
        <v>168</v>
      </c>
      <c r="I271" t="s">
        <v>168</v>
      </c>
      <c r="J271" t="s">
        <v>168</v>
      </c>
      <c r="K271">
        <v>-13.7263405330658</v>
      </c>
      <c r="L271">
        <v>6522.6386133727301</v>
      </c>
      <c r="M271">
        <v>-2.1044153059352399E-3</v>
      </c>
      <c r="N271">
        <v>0.99832092075719503</v>
      </c>
      <c r="O271">
        <v>-12.814717662976699</v>
      </c>
      <c r="P271">
        <v>3956.1803428635499</v>
      </c>
      <c r="Q271">
        <v>-3.2391641817069499E-3</v>
      </c>
      <c r="R271">
        <v>0.99741552542897505</v>
      </c>
      <c r="T271" t="str">
        <f t="shared" si="16"/>
        <v/>
      </c>
      <c r="U271" t="str">
        <f t="shared" si="17"/>
        <v/>
      </c>
      <c r="V271" t="str">
        <f t="shared" si="18"/>
        <v/>
      </c>
      <c r="W271" t="str">
        <f t="shared" si="19"/>
        <v/>
      </c>
    </row>
    <row r="272" spans="1:23" x14ac:dyDescent="0.25">
      <c r="A272">
        <v>271</v>
      </c>
      <c r="B272" t="s">
        <v>371</v>
      </c>
      <c r="C272">
        <v>-12.745420092744499</v>
      </c>
      <c r="D272">
        <v>3956.1803431231901</v>
      </c>
      <c r="E272">
        <v>-3.2216478995704002E-3</v>
      </c>
      <c r="F272">
        <v>0.99742950132713104</v>
      </c>
      <c r="G272" t="s">
        <v>168</v>
      </c>
      <c r="H272" t="s">
        <v>168</v>
      </c>
      <c r="I272" t="s">
        <v>168</v>
      </c>
      <c r="J272" t="s">
        <v>168</v>
      </c>
      <c r="K272">
        <v>-13.7263405330658</v>
      </c>
      <c r="L272">
        <v>6522.6386133727101</v>
      </c>
      <c r="M272">
        <v>-2.1044153059352499E-3</v>
      </c>
      <c r="N272">
        <v>0.99832092075719503</v>
      </c>
      <c r="O272">
        <v>-12.814717662976699</v>
      </c>
      <c r="P272">
        <v>3956.1803428635599</v>
      </c>
      <c r="Q272">
        <v>-3.23916418170694E-3</v>
      </c>
      <c r="R272">
        <v>0.99741552542897505</v>
      </c>
      <c r="T272" t="str">
        <f t="shared" si="16"/>
        <v/>
      </c>
      <c r="U272" t="str">
        <f t="shared" si="17"/>
        <v/>
      </c>
      <c r="V272" t="str">
        <f t="shared" si="18"/>
        <v/>
      </c>
      <c r="W272" t="str">
        <f t="shared" si="19"/>
        <v/>
      </c>
    </row>
    <row r="273" spans="1:23" x14ac:dyDescent="0.25">
      <c r="A273">
        <v>272</v>
      </c>
      <c r="B273" t="s">
        <v>372</v>
      </c>
      <c r="C273">
        <v>-12.745420092744499</v>
      </c>
      <c r="D273">
        <v>3956.1803431232602</v>
      </c>
      <c r="E273">
        <v>-3.2216478995703499E-3</v>
      </c>
      <c r="F273">
        <v>0.99742950132713104</v>
      </c>
      <c r="G273" t="s">
        <v>168</v>
      </c>
      <c r="H273" t="s">
        <v>168</v>
      </c>
      <c r="I273" t="s">
        <v>168</v>
      </c>
      <c r="J273" t="s">
        <v>168</v>
      </c>
      <c r="K273">
        <v>-13.7263405330658</v>
      </c>
      <c r="L273">
        <v>6522.6386133727201</v>
      </c>
      <c r="M273">
        <v>-2.1044153059352499E-3</v>
      </c>
      <c r="N273">
        <v>0.99832092075719503</v>
      </c>
      <c r="O273">
        <v>-12.814717662976699</v>
      </c>
      <c r="P273">
        <v>3956.1803428635399</v>
      </c>
      <c r="Q273">
        <v>-3.2391641817069599E-3</v>
      </c>
      <c r="R273">
        <v>0.99741552542897505</v>
      </c>
      <c r="T273" t="str">
        <f t="shared" si="16"/>
        <v/>
      </c>
      <c r="U273" t="str">
        <f t="shared" si="17"/>
        <v/>
      </c>
      <c r="V273" t="str">
        <f t="shared" si="18"/>
        <v/>
      </c>
      <c r="W273" t="str">
        <f t="shared" si="19"/>
        <v/>
      </c>
    </row>
    <row r="274" spans="1:23" x14ac:dyDescent="0.25">
      <c r="A274">
        <v>273</v>
      </c>
      <c r="B274" t="s">
        <v>373</v>
      </c>
      <c r="C274">
        <v>-12.745420092744601</v>
      </c>
      <c r="D274">
        <v>3956.1803431232602</v>
      </c>
      <c r="E274">
        <v>-3.2216478995703499E-3</v>
      </c>
      <c r="F274">
        <v>0.99742950132713104</v>
      </c>
      <c r="G274" t="s">
        <v>168</v>
      </c>
      <c r="H274" t="s">
        <v>168</v>
      </c>
      <c r="I274" t="s">
        <v>168</v>
      </c>
      <c r="J274" t="s">
        <v>168</v>
      </c>
      <c r="K274">
        <v>-13.7263405330658</v>
      </c>
      <c r="L274">
        <v>6522.6386133727801</v>
      </c>
      <c r="M274">
        <v>-2.1044153059352299E-3</v>
      </c>
      <c r="N274">
        <v>0.99832092075719503</v>
      </c>
      <c r="O274">
        <v>-12.814717662976699</v>
      </c>
      <c r="P274">
        <v>3956.1803428635499</v>
      </c>
      <c r="Q274">
        <v>-3.2391641817069499E-3</v>
      </c>
      <c r="R274">
        <v>0.99741552542897505</v>
      </c>
      <c r="T274" t="str">
        <f t="shared" si="16"/>
        <v/>
      </c>
      <c r="U274" t="str">
        <f t="shared" si="17"/>
        <v/>
      </c>
      <c r="V274" t="str">
        <f t="shared" si="18"/>
        <v/>
      </c>
      <c r="W274" t="str">
        <f t="shared" si="19"/>
        <v/>
      </c>
    </row>
    <row r="275" spans="1:23" x14ac:dyDescent="0.25">
      <c r="A275">
        <v>274</v>
      </c>
      <c r="B275" t="s">
        <v>374</v>
      </c>
      <c r="C275">
        <v>-12.745420092744499</v>
      </c>
      <c r="D275">
        <v>3956.1803431232102</v>
      </c>
      <c r="E275">
        <v>-3.2216478995703798E-3</v>
      </c>
      <c r="F275">
        <v>0.99742950132713104</v>
      </c>
      <c r="G275" t="s">
        <v>168</v>
      </c>
      <c r="H275" t="s">
        <v>168</v>
      </c>
      <c r="I275" t="s">
        <v>168</v>
      </c>
      <c r="J275" t="s">
        <v>168</v>
      </c>
      <c r="K275">
        <v>-13.7263405330658</v>
      </c>
      <c r="L275">
        <v>6522.6386133727301</v>
      </c>
      <c r="M275">
        <v>-2.1044153059352399E-3</v>
      </c>
      <c r="N275">
        <v>0.99832092075719503</v>
      </c>
      <c r="O275">
        <v>-12.814717662976699</v>
      </c>
      <c r="P275">
        <v>3956.1803428635399</v>
      </c>
      <c r="Q275">
        <v>-3.2391641817069599E-3</v>
      </c>
      <c r="R275">
        <v>0.99741552542897505</v>
      </c>
      <c r="T275" t="str">
        <f t="shared" si="16"/>
        <v/>
      </c>
      <c r="U275" t="str">
        <f t="shared" si="17"/>
        <v/>
      </c>
      <c r="V275" t="str">
        <f t="shared" si="18"/>
        <v/>
      </c>
      <c r="W275" t="str">
        <f t="shared" si="19"/>
        <v/>
      </c>
    </row>
    <row r="276" spans="1:23" x14ac:dyDescent="0.25">
      <c r="A276">
        <v>275</v>
      </c>
      <c r="B276" t="s">
        <v>375</v>
      </c>
      <c r="C276">
        <v>-12.745420092744499</v>
      </c>
      <c r="D276">
        <v>3956.1803431232402</v>
      </c>
      <c r="E276">
        <v>-3.2216478995703598E-3</v>
      </c>
      <c r="F276">
        <v>0.99742950132713104</v>
      </c>
      <c r="G276" t="s">
        <v>168</v>
      </c>
      <c r="H276" t="s">
        <v>168</v>
      </c>
      <c r="I276" t="s">
        <v>168</v>
      </c>
      <c r="J276" t="s">
        <v>168</v>
      </c>
      <c r="K276">
        <v>-13.7263405330658</v>
      </c>
      <c r="L276">
        <v>6522.6386133727101</v>
      </c>
      <c r="M276">
        <v>-2.1044153059352499E-3</v>
      </c>
      <c r="N276">
        <v>0.99832092075719503</v>
      </c>
      <c r="O276">
        <v>-12.814717662976699</v>
      </c>
      <c r="P276">
        <v>3956.1803428635399</v>
      </c>
      <c r="Q276">
        <v>-3.2391641817069599E-3</v>
      </c>
      <c r="R276">
        <v>0.99741552542897505</v>
      </c>
      <c r="T276" t="str">
        <f t="shared" si="16"/>
        <v/>
      </c>
      <c r="U276" t="str">
        <f t="shared" si="17"/>
        <v/>
      </c>
      <c r="V276" t="str">
        <f t="shared" si="18"/>
        <v/>
      </c>
      <c r="W276" t="str">
        <f t="shared" si="19"/>
        <v/>
      </c>
    </row>
    <row r="277" spans="1:23" x14ac:dyDescent="0.25">
      <c r="A277">
        <v>276</v>
      </c>
      <c r="B277" t="s">
        <v>376</v>
      </c>
      <c r="C277">
        <v>-12.745420092744499</v>
      </c>
      <c r="D277">
        <v>3956.1803431232102</v>
      </c>
      <c r="E277">
        <v>-3.2216478995703798E-3</v>
      </c>
      <c r="F277">
        <v>0.99742950132713104</v>
      </c>
      <c r="G277" t="s">
        <v>168</v>
      </c>
      <c r="H277" t="s">
        <v>168</v>
      </c>
      <c r="I277" t="s">
        <v>168</v>
      </c>
      <c r="J277" t="s">
        <v>168</v>
      </c>
      <c r="K277">
        <v>-13.7263405330658</v>
      </c>
      <c r="L277">
        <v>6522.6386133727101</v>
      </c>
      <c r="M277">
        <v>-2.1044153059352499E-3</v>
      </c>
      <c r="N277">
        <v>0.99832092075719503</v>
      </c>
      <c r="O277">
        <v>-12.814717662976699</v>
      </c>
      <c r="P277">
        <v>3956.1803428635399</v>
      </c>
      <c r="Q277">
        <v>-3.2391641817069599E-3</v>
      </c>
      <c r="R277">
        <v>0.99741552542897505</v>
      </c>
      <c r="T277" t="str">
        <f t="shared" si="16"/>
        <v/>
      </c>
      <c r="U277" t="str">
        <f t="shared" si="17"/>
        <v/>
      </c>
      <c r="V277" t="str">
        <f t="shared" si="18"/>
        <v/>
      </c>
      <c r="W277" t="str">
        <f t="shared" si="19"/>
        <v/>
      </c>
    </row>
    <row r="278" spans="1:23" x14ac:dyDescent="0.25">
      <c r="A278">
        <v>277</v>
      </c>
      <c r="B278" t="s">
        <v>377</v>
      </c>
      <c r="C278">
        <v>-12.745420092744499</v>
      </c>
      <c r="D278">
        <v>3956.1803431232702</v>
      </c>
      <c r="E278">
        <v>-3.2216478995703399E-3</v>
      </c>
      <c r="F278">
        <v>0.99742950132713104</v>
      </c>
      <c r="G278" t="s">
        <v>168</v>
      </c>
      <c r="H278" t="s">
        <v>168</v>
      </c>
      <c r="I278" t="s">
        <v>168</v>
      </c>
      <c r="J278" t="s">
        <v>168</v>
      </c>
      <c r="K278">
        <v>-13.7263405330658</v>
      </c>
      <c r="L278">
        <v>6522.6386133727101</v>
      </c>
      <c r="M278">
        <v>-2.1044153059352499E-3</v>
      </c>
      <c r="N278">
        <v>0.99832092075719503</v>
      </c>
      <c r="O278">
        <v>-12.814717662976699</v>
      </c>
      <c r="P278">
        <v>3956.1803428635599</v>
      </c>
      <c r="Q278">
        <v>-3.23916418170694E-3</v>
      </c>
      <c r="R278">
        <v>0.99741552542897505</v>
      </c>
      <c r="T278" t="str">
        <f t="shared" si="16"/>
        <v/>
      </c>
      <c r="U278" t="str">
        <f t="shared" si="17"/>
        <v/>
      </c>
      <c r="V278" t="str">
        <f t="shared" si="18"/>
        <v/>
      </c>
      <c r="W278" t="str">
        <f t="shared" si="19"/>
        <v/>
      </c>
    </row>
    <row r="279" spans="1:23" x14ac:dyDescent="0.25">
      <c r="A279">
        <v>278</v>
      </c>
      <c r="B279" t="s">
        <v>378</v>
      </c>
      <c r="C279">
        <v>-12.745420092744499</v>
      </c>
      <c r="D279">
        <v>3956.1803431232602</v>
      </c>
      <c r="E279">
        <v>-3.2216478995703499E-3</v>
      </c>
      <c r="F279">
        <v>0.99742950132713104</v>
      </c>
      <c r="G279" t="s">
        <v>168</v>
      </c>
      <c r="H279" t="s">
        <v>168</v>
      </c>
      <c r="I279" t="s">
        <v>168</v>
      </c>
      <c r="J279" t="s">
        <v>168</v>
      </c>
      <c r="K279">
        <v>-13.7263405330658</v>
      </c>
      <c r="L279">
        <v>6522.6386133727101</v>
      </c>
      <c r="M279">
        <v>-2.1044153059352499E-3</v>
      </c>
      <c r="N279">
        <v>0.99832092075719503</v>
      </c>
      <c r="O279">
        <v>-12.814717662976699</v>
      </c>
      <c r="P279">
        <v>3956.1803428635399</v>
      </c>
      <c r="Q279">
        <v>-3.2391641817069599E-3</v>
      </c>
      <c r="R279">
        <v>0.99741552542897505</v>
      </c>
      <c r="T279" t="str">
        <f t="shared" si="16"/>
        <v/>
      </c>
      <c r="U279" t="str">
        <f t="shared" si="17"/>
        <v/>
      </c>
      <c r="V279" t="str">
        <f t="shared" si="18"/>
        <v/>
      </c>
      <c r="W279" t="str">
        <f t="shared" si="19"/>
        <v/>
      </c>
    </row>
    <row r="280" spans="1:23" x14ac:dyDescent="0.25">
      <c r="A280">
        <v>279</v>
      </c>
      <c r="B280" t="s">
        <v>379</v>
      </c>
      <c r="C280">
        <v>-12.745420092744601</v>
      </c>
      <c r="D280">
        <v>3956.1803431232602</v>
      </c>
      <c r="E280">
        <v>-3.2216478995703499E-3</v>
      </c>
      <c r="F280">
        <v>0.99742950132713104</v>
      </c>
      <c r="G280" t="s">
        <v>168</v>
      </c>
      <c r="H280" t="s">
        <v>168</v>
      </c>
      <c r="I280" t="s">
        <v>168</v>
      </c>
      <c r="J280" t="s">
        <v>168</v>
      </c>
      <c r="K280">
        <v>-13.7263405330658</v>
      </c>
      <c r="L280">
        <v>6522.6386133727101</v>
      </c>
      <c r="M280">
        <v>-2.1044153059352499E-3</v>
      </c>
      <c r="N280">
        <v>0.99832092075719503</v>
      </c>
      <c r="O280">
        <v>-12.814717662976699</v>
      </c>
      <c r="P280">
        <v>3956.1803428635399</v>
      </c>
      <c r="Q280">
        <v>-3.2391641817069599E-3</v>
      </c>
      <c r="R280">
        <v>0.99741552542897505</v>
      </c>
      <c r="T280" t="str">
        <f t="shared" si="16"/>
        <v/>
      </c>
      <c r="U280" t="str">
        <f t="shared" si="17"/>
        <v/>
      </c>
      <c r="V280" t="str">
        <f t="shared" si="18"/>
        <v/>
      </c>
      <c r="W280" t="str">
        <f t="shared" si="19"/>
        <v/>
      </c>
    </row>
    <row r="281" spans="1:23" x14ac:dyDescent="0.25">
      <c r="A281">
        <v>280</v>
      </c>
      <c r="B281" t="s">
        <v>380</v>
      </c>
      <c r="C281">
        <v>-12.745420092744499</v>
      </c>
      <c r="D281">
        <v>3956.1803431231401</v>
      </c>
      <c r="E281">
        <v>-3.2216478995704301E-3</v>
      </c>
      <c r="F281">
        <v>0.99742950132713104</v>
      </c>
      <c r="G281" t="s">
        <v>168</v>
      </c>
      <c r="H281" t="s">
        <v>168</v>
      </c>
      <c r="I281" t="s">
        <v>168</v>
      </c>
      <c r="J281" t="s">
        <v>168</v>
      </c>
      <c r="K281">
        <v>-13.7263405330658</v>
      </c>
      <c r="L281">
        <v>6522.6386133727201</v>
      </c>
      <c r="M281">
        <v>-2.1044153059352499E-3</v>
      </c>
      <c r="N281">
        <v>0.99832092075719503</v>
      </c>
      <c r="O281">
        <v>-12.814717662976699</v>
      </c>
      <c r="P281">
        <v>3956.1803428635499</v>
      </c>
      <c r="Q281">
        <v>-3.2391641817069499E-3</v>
      </c>
      <c r="R281">
        <v>0.99741552542897505</v>
      </c>
      <c r="T281" t="str">
        <f t="shared" si="16"/>
        <v/>
      </c>
      <c r="U281" t="str">
        <f t="shared" si="17"/>
        <v/>
      </c>
      <c r="V281" t="str">
        <f t="shared" si="18"/>
        <v/>
      </c>
      <c r="W281" t="str">
        <f t="shared" si="19"/>
        <v/>
      </c>
    </row>
    <row r="282" spans="1:23" x14ac:dyDescent="0.25">
      <c r="A282">
        <v>281</v>
      </c>
      <c r="B282" t="s">
        <v>381</v>
      </c>
      <c r="C282">
        <v>-12.745420092744499</v>
      </c>
      <c r="D282">
        <v>3956.1803431232502</v>
      </c>
      <c r="E282">
        <v>-3.2216478995703598E-3</v>
      </c>
      <c r="F282">
        <v>0.99742950132713104</v>
      </c>
      <c r="G282" t="s">
        <v>168</v>
      </c>
      <c r="H282" t="s">
        <v>168</v>
      </c>
      <c r="I282" t="s">
        <v>168</v>
      </c>
      <c r="J282" t="s">
        <v>168</v>
      </c>
      <c r="K282">
        <v>-13.7263405330658</v>
      </c>
      <c r="L282">
        <v>6522.6386133727301</v>
      </c>
      <c r="M282">
        <v>-2.1044153059352399E-3</v>
      </c>
      <c r="N282">
        <v>0.99832092075719503</v>
      </c>
      <c r="O282">
        <v>-12.814717662976699</v>
      </c>
      <c r="P282">
        <v>3956.1803428635399</v>
      </c>
      <c r="Q282">
        <v>-3.2391641817069599E-3</v>
      </c>
      <c r="R282">
        <v>0.99741552542897505</v>
      </c>
      <c r="T282" t="str">
        <f t="shared" si="16"/>
        <v/>
      </c>
      <c r="U282" t="str">
        <f t="shared" si="17"/>
        <v/>
      </c>
      <c r="V282" t="str">
        <f t="shared" si="18"/>
        <v/>
      </c>
      <c r="W282" t="str">
        <f t="shared" si="19"/>
        <v/>
      </c>
    </row>
    <row r="283" spans="1:23" x14ac:dyDescent="0.25">
      <c r="A283">
        <v>282</v>
      </c>
      <c r="B283" t="s">
        <v>382</v>
      </c>
      <c r="C283">
        <v>-12.745420092744499</v>
      </c>
      <c r="D283">
        <v>3956.1803431231901</v>
      </c>
      <c r="E283">
        <v>-3.2216478995704002E-3</v>
      </c>
      <c r="F283">
        <v>0.99742950132713104</v>
      </c>
      <c r="G283" t="s">
        <v>168</v>
      </c>
      <c r="H283" t="s">
        <v>168</v>
      </c>
      <c r="I283" t="s">
        <v>168</v>
      </c>
      <c r="J283" t="s">
        <v>168</v>
      </c>
      <c r="K283">
        <v>-13.7263405330658</v>
      </c>
      <c r="L283">
        <v>6522.6386133727101</v>
      </c>
      <c r="M283">
        <v>-2.1044153059352499E-3</v>
      </c>
      <c r="N283">
        <v>0.99832092075719503</v>
      </c>
      <c r="O283">
        <v>-12.814717662976699</v>
      </c>
      <c r="P283">
        <v>3956.1803428635399</v>
      </c>
      <c r="Q283">
        <v>-3.2391641817069599E-3</v>
      </c>
      <c r="R283">
        <v>0.99741552542897505</v>
      </c>
      <c r="T283" t="str">
        <f t="shared" si="16"/>
        <v/>
      </c>
      <c r="U283" t="str">
        <f t="shared" si="17"/>
        <v/>
      </c>
      <c r="V283" t="str">
        <f t="shared" si="18"/>
        <v/>
      </c>
      <c r="W283" t="str">
        <f t="shared" si="19"/>
        <v/>
      </c>
    </row>
    <row r="284" spans="1:23" x14ac:dyDescent="0.25">
      <c r="A284">
        <v>283</v>
      </c>
      <c r="B284" t="s">
        <v>383</v>
      </c>
      <c r="C284">
        <v>-12.745420092744601</v>
      </c>
      <c r="D284">
        <v>3956.1803431232602</v>
      </c>
      <c r="E284">
        <v>-3.2216478995703499E-3</v>
      </c>
      <c r="F284">
        <v>0.99742950132713104</v>
      </c>
      <c r="G284" t="s">
        <v>168</v>
      </c>
      <c r="H284" t="s">
        <v>168</v>
      </c>
      <c r="I284" t="s">
        <v>168</v>
      </c>
      <c r="J284" t="s">
        <v>168</v>
      </c>
      <c r="K284">
        <v>-13.7263405330658</v>
      </c>
      <c r="L284">
        <v>6522.6386133727301</v>
      </c>
      <c r="M284">
        <v>-2.1044153059352399E-3</v>
      </c>
      <c r="N284">
        <v>0.99832092075719503</v>
      </c>
      <c r="O284">
        <v>-12.814717662976699</v>
      </c>
      <c r="P284">
        <v>3956.1803428635399</v>
      </c>
      <c r="Q284">
        <v>-3.2391641817069599E-3</v>
      </c>
      <c r="R284">
        <v>0.99741552542897505</v>
      </c>
      <c r="T284" t="str">
        <f t="shared" si="16"/>
        <v/>
      </c>
      <c r="U284" t="str">
        <f t="shared" si="17"/>
        <v/>
      </c>
      <c r="V284" t="str">
        <f t="shared" si="18"/>
        <v/>
      </c>
      <c r="W284" t="str">
        <f t="shared" si="19"/>
        <v/>
      </c>
    </row>
    <row r="285" spans="1:23" x14ac:dyDescent="0.25">
      <c r="A285">
        <v>284</v>
      </c>
      <c r="B285" t="s">
        <v>384</v>
      </c>
      <c r="C285">
        <v>-12.745420092744499</v>
      </c>
      <c r="D285">
        <v>3956.1803431232602</v>
      </c>
      <c r="E285">
        <v>-3.2216478995703499E-3</v>
      </c>
      <c r="F285">
        <v>0.99742950132713104</v>
      </c>
      <c r="G285" t="s">
        <v>168</v>
      </c>
      <c r="H285" t="s">
        <v>168</v>
      </c>
      <c r="I285" t="s">
        <v>168</v>
      </c>
      <c r="J285" t="s">
        <v>168</v>
      </c>
      <c r="K285">
        <v>-13.7263405330658</v>
      </c>
      <c r="L285">
        <v>6522.6386133727901</v>
      </c>
      <c r="M285">
        <v>-2.1044153059352299E-3</v>
      </c>
      <c r="N285">
        <v>0.99832092075719503</v>
      </c>
      <c r="O285">
        <v>-12.814717662976699</v>
      </c>
      <c r="P285">
        <v>3956.1803428635499</v>
      </c>
      <c r="Q285">
        <v>-3.2391641817069499E-3</v>
      </c>
      <c r="R285">
        <v>0.99741552542897505</v>
      </c>
      <c r="T285" t="str">
        <f t="shared" si="16"/>
        <v/>
      </c>
      <c r="U285" t="str">
        <f t="shared" si="17"/>
        <v/>
      </c>
      <c r="V285" t="str">
        <f t="shared" si="18"/>
        <v/>
      </c>
      <c r="W285" t="str">
        <f t="shared" si="19"/>
        <v/>
      </c>
    </row>
    <row r="286" spans="1:23" x14ac:dyDescent="0.25">
      <c r="A286">
        <v>285</v>
      </c>
      <c r="B286" t="s">
        <v>385</v>
      </c>
      <c r="C286">
        <v>-12.745420092744499</v>
      </c>
      <c r="D286">
        <v>3956.1803431232001</v>
      </c>
      <c r="E286">
        <v>-3.2216478995703902E-3</v>
      </c>
      <c r="F286">
        <v>0.99742950132713104</v>
      </c>
      <c r="G286" t="s">
        <v>168</v>
      </c>
      <c r="H286" t="s">
        <v>168</v>
      </c>
      <c r="I286" t="s">
        <v>168</v>
      </c>
      <c r="J286" t="s">
        <v>168</v>
      </c>
      <c r="K286">
        <v>-13.7263405330658</v>
      </c>
      <c r="L286">
        <v>6522.6386133727301</v>
      </c>
      <c r="M286">
        <v>-2.1044153059352399E-3</v>
      </c>
      <c r="N286">
        <v>0.99832092075719503</v>
      </c>
      <c r="O286">
        <v>-12.814717662976699</v>
      </c>
      <c r="P286">
        <v>3956.1803428635499</v>
      </c>
      <c r="Q286">
        <v>-3.2391641817069499E-3</v>
      </c>
      <c r="R286">
        <v>0.99741552542897505</v>
      </c>
      <c r="T286" t="str">
        <f t="shared" si="16"/>
        <v/>
      </c>
      <c r="U286" t="str">
        <f t="shared" si="17"/>
        <v/>
      </c>
      <c r="V286" t="str">
        <f t="shared" si="18"/>
        <v/>
      </c>
      <c r="W286" t="str">
        <f t="shared" si="19"/>
        <v/>
      </c>
    </row>
    <row r="287" spans="1:23" x14ac:dyDescent="0.25">
      <c r="A287">
        <v>286</v>
      </c>
      <c r="B287" t="s">
        <v>386</v>
      </c>
      <c r="C287">
        <v>-12.745420092744499</v>
      </c>
      <c r="D287">
        <v>3956.1803431231901</v>
      </c>
      <c r="E287">
        <v>-3.2216478995704002E-3</v>
      </c>
      <c r="F287">
        <v>0.99742950132713104</v>
      </c>
      <c r="G287" t="s">
        <v>168</v>
      </c>
      <c r="H287" t="s">
        <v>168</v>
      </c>
      <c r="I287" t="s">
        <v>168</v>
      </c>
      <c r="J287" t="s">
        <v>168</v>
      </c>
      <c r="K287">
        <v>-13.7263405330658</v>
      </c>
      <c r="L287">
        <v>6522.6386133727601</v>
      </c>
      <c r="M287">
        <v>-2.1044153059352299E-3</v>
      </c>
      <c r="N287">
        <v>0.99832092075719503</v>
      </c>
      <c r="O287">
        <v>-12.814717662976699</v>
      </c>
      <c r="P287">
        <v>3956.1803428635399</v>
      </c>
      <c r="Q287">
        <v>-3.2391641817069599E-3</v>
      </c>
      <c r="R287">
        <v>0.99741552542897505</v>
      </c>
      <c r="T287" t="str">
        <f t="shared" si="16"/>
        <v/>
      </c>
      <c r="U287" t="str">
        <f t="shared" si="17"/>
        <v/>
      </c>
      <c r="V287" t="str">
        <f t="shared" si="18"/>
        <v/>
      </c>
      <c r="W287" t="str">
        <f t="shared" si="19"/>
        <v/>
      </c>
    </row>
    <row r="288" spans="1:23" x14ac:dyDescent="0.25">
      <c r="A288">
        <v>287</v>
      </c>
      <c r="B288" t="s">
        <v>387</v>
      </c>
      <c r="C288">
        <v>-12.745420092744499</v>
      </c>
      <c r="D288">
        <v>3956.1803431232202</v>
      </c>
      <c r="E288">
        <v>-3.2216478995703798E-3</v>
      </c>
      <c r="F288">
        <v>0.99742950132713104</v>
      </c>
      <c r="G288" t="s">
        <v>168</v>
      </c>
      <c r="H288" t="s">
        <v>168</v>
      </c>
      <c r="I288" t="s">
        <v>168</v>
      </c>
      <c r="J288" t="s">
        <v>168</v>
      </c>
      <c r="K288">
        <v>-13.7263405330658</v>
      </c>
      <c r="L288">
        <v>6522.6386133727201</v>
      </c>
      <c r="M288">
        <v>-2.1044153059352499E-3</v>
      </c>
      <c r="N288">
        <v>0.99832092075719503</v>
      </c>
      <c r="O288">
        <v>-12.814717662976699</v>
      </c>
      <c r="P288">
        <v>3956.1803428635499</v>
      </c>
      <c r="Q288">
        <v>-3.2391641817069499E-3</v>
      </c>
      <c r="R288">
        <v>0.99741552542897505</v>
      </c>
      <c r="T288" t="str">
        <f t="shared" si="16"/>
        <v/>
      </c>
      <c r="U288" t="str">
        <f t="shared" si="17"/>
        <v/>
      </c>
      <c r="V288" t="str">
        <f t="shared" si="18"/>
        <v/>
      </c>
      <c r="W288" t="str">
        <f t="shared" si="19"/>
        <v/>
      </c>
    </row>
    <row r="289" spans="1:23" x14ac:dyDescent="0.25">
      <c r="A289">
        <v>288</v>
      </c>
      <c r="B289" t="s">
        <v>388</v>
      </c>
      <c r="C289">
        <v>-12.745420092744499</v>
      </c>
      <c r="D289">
        <v>3956.1803431232602</v>
      </c>
      <c r="E289">
        <v>-3.2216478995703499E-3</v>
      </c>
      <c r="F289">
        <v>0.99742950132713104</v>
      </c>
      <c r="G289" t="s">
        <v>168</v>
      </c>
      <c r="H289" t="s">
        <v>168</v>
      </c>
      <c r="I289" t="s">
        <v>168</v>
      </c>
      <c r="J289" t="s">
        <v>168</v>
      </c>
      <c r="K289">
        <v>-13.7263405330658</v>
      </c>
      <c r="L289">
        <v>6522.6386133727301</v>
      </c>
      <c r="M289">
        <v>-2.1044153059352399E-3</v>
      </c>
      <c r="N289">
        <v>0.99832092075719503</v>
      </c>
      <c r="O289">
        <v>-12.814717662976699</v>
      </c>
      <c r="P289">
        <v>3956.1803428635299</v>
      </c>
      <c r="Q289">
        <v>-3.2391641817069599E-3</v>
      </c>
      <c r="R289">
        <v>0.99741552542897505</v>
      </c>
      <c r="T289" t="str">
        <f t="shared" si="16"/>
        <v/>
      </c>
      <c r="U289" t="str">
        <f t="shared" si="17"/>
        <v/>
      </c>
      <c r="V289" t="str">
        <f t="shared" si="18"/>
        <v/>
      </c>
      <c r="W289" t="str">
        <f t="shared" si="19"/>
        <v/>
      </c>
    </row>
    <row r="290" spans="1:23" x14ac:dyDescent="0.25">
      <c r="A290">
        <v>289</v>
      </c>
      <c r="B290" t="s">
        <v>389</v>
      </c>
      <c r="C290">
        <v>-12.745420092744499</v>
      </c>
      <c r="D290">
        <v>3956.1803431231501</v>
      </c>
      <c r="E290">
        <v>-3.2216478995704301E-3</v>
      </c>
      <c r="F290">
        <v>0.99742950132713104</v>
      </c>
      <c r="G290" t="s">
        <v>168</v>
      </c>
      <c r="H290" t="s">
        <v>168</v>
      </c>
      <c r="I290" t="s">
        <v>168</v>
      </c>
      <c r="J290" t="s">
        <v>168</v>
      </c>
      <c r="K290">
        <v>-13.7263405330658</v>
      </c>
      <c r="L290">
        <v>6522.6386133728001</v>
      </c>
      <c r="M290">
        <v>-2.10441530593522E-3</v>
      </c>
      <c r="N290">
        <v>0.99832092075719503</v>
      </c>
      <c r="O290">
        <v>-12.814717662976699</v>
      </c>
      <c r="P290">
        <v>3956.1803428635699</v>
      </c>
      <c r="Q290">
        <v>-3.23916418170694E-3</v>
      </c>
      <c r="R290">
        <v>0.99741552542897505</v>
      </c>
      <c r="T290" t="str">
        <f t="shared" si="16"/>
        <v/>
      </c>
      <c r="U290" t="str">
        <f t="shared" si="17"/>
        <v/>
      </c>
      <c r="V290" t="str">
        <f t="shared" si="18"/>
        <v/>
      </c>
      <c r="W290" t="str">
        <f t="shared" si="19"/>
        <v/>
      </c>
    </row>
    <row r="291" spans="1:23" x14ac:dyDescent="0.25">
      <c r="A291">
        <v>290</v>
      </c>
      <c r="B291" t="s">
        <v>390</v>
      </c>
      <c r="C291">
        <v>-12.745420092744499</v>
      </c>
      <c r="D291">
        <v>3956.1803431232001</v>
      </c>
      <c r="E291">
        <v>-3.2216478995703902E-3</v>
      </c>
      <c r="F291">
        <v>0.99742950132713104</v>
      </c>
      <c r="G291" t="s">
        <v>168</v>
      </c>
      <c r="H291" t="s">
        <v>168</v>
      </c>
      <c r="I291" t="s">
        <v>168</v>
      </c>
      <c r="J291" t="s">
        <v>168</v>
      </c>
      <c r="K291">
        <v>-13.7263405330658</v>
      </c>
      <c r="L291">
        <v>6522.6386133727201</v>
      </c>
      <c r="M291">
        <v>-2.1044153059352499E-3</v>
      </c>
      <c r="N291">
        <v>0.99832092075719503</v>
      </c>
      <c r="O291">
        <v>-12.814717662976699</v>
      </c>
      <c r="P291">
        <v>3956.1803428635499</v>
      </c>
      <c r="Q291">
        <v>-3.2391641817069499E-3</v>
      </c>
      <c r="R291">
        <v>0.99741552542897505</v>
      </c>
      <c r="T291" t="str">
        <f t="shared" si="16"/>
        <v/>
      </c>
      <c r="U291" t="str">
        <f t="shared" si="17"/>
        <v/>
      </c>
      <c r="V291" t="str">
        <f t="shared" si="18"/>
        <v/>
      </c>
      <c r="W291" t="str">
        <f t="shared" si="19"/>
        <v/>
      </c>
    </row>
    <row r="292" spans="1:23" x14ac:dyDescent="0.25">
      <c r="A292">
        <v>291</v>
      </c>
      <c r="B292" t="s">
        <v>391</v>
      </c>
      <c r="C292">
        <v>-12.745420092744499</v>
      </c>
      <c r="D292">
        <v>3956.1803431232001</v>
      </c>
      <c r="E292">
        <v>-3.2216478995703902E-3</v>
      </c>
      <c r="F292">
        <v>0.99742950132713104</v>
      </c>
      <c r="G292" t="s">
        <v>168</v>
      </c>
      <c r="H292" t="s">
        <v>168</v>
      </c>
      <c r="I292" t="s">
        <v>168</v>
      </c>
      <c r="J292" t="s">
        <v>168</v>
      </c>
      <c r="K292">
        <v>-13.7263405330658</v>
      </c>
      <c r="L292">
        <v>6522.6386133727301</v>
      </c>
      <c r="M292">
        <v>-2.1044153059352399E-3</v>
      </c>
      <c r="N292">
        <v>0.99832092075719503</v>
      </c>
      <c r="O292">
        <v>-12.814717662976699</v>
      </c>
      <c r="P292">
        <v>3956.1803428635499</v>
      </c>
      <c r="Q292">
        <v>-3.2391641817069499E-3</v>
      </c>
      <c r="R292">
        <v>0.99741552542897505</v>
      </c>
      <c r="T292" t="str">
        <f t="shared" si="16"/>
        <v/>
      </c>
      <c r="U292" t="str">
        <f t="shared" si="17"/>
        <v/>
      </c>
      <c r="V292" t="str">
        <f t="shared" si="18"/>
        <v/>
      </c>
      <c r="W292" t="str">
        <f t="shared" si="19"/>
        <v/>
      </c>
    </row>
    <row r="293" spans="1:23" x14ac:dyDescent="0.25">
      <c r="A293">
        <v>292</v>
      </c>
      <c r="B293" t="s">
        <v>392</v>
      </c>
      <c r="C293">
        <v>-12.745420092744499</v>
      </c>
      <c r="D293">
        <v>3956.1803431232001</v>
      </c>
      <c r="E293">
        <v>-3.2216478995703902E-3</v>
      </c>
      <c r="F293">
        <v>0.99742950132713104</v>
      </c>
      <c r="G293" t="s">
        <v>168</v>
      </c>
      <c r="H293" t="s">
        <v>168</v>
      </c>
      <c r="I293" t="s">
        <v>168</v>
      </c>
      <c r="J293" t="s">
        <v>168</v>
      </c>
      <c r="K293">
        <v>-13.7263405330658</v>
      </c>
      <c r="L293">
        <v>6522.6386133727201</v>
      </c>
      <c r="M293">
        <v>-2.1044153059352399E-3</v>
      </c>
      <c r="N293">
        <v>0.99832092075719503</v>
      </c>
      <c r="O293">
        <v>-12.814717662976699</v>
      </c>
      <c r="P293">
        <v>3956.1803428635499</v>
      </c>
      <c r="Q293">
        <v>-3.2391641817069499E-3</v>
      </c>
      <c r="R293">
        <v>0.99741552542897505</v>
      </c>
      <c r="T293" t="str">
        <f t="shared" si="16"/>
        <v/>
      </c>
      <c r="U293" t="str">
        <f t="shared" si="17"/>
        <v/>
      </c>
      <c r="V293" t="str">
        <f t="shared" si="18"/>
        <v/>
      </c>
      <c r="W293" t="str">
        <f t="shared" si="19"/>
        <v/>
      </c>
    </row>
    <row r="294" spans="1:23" x14ac:dyDescent="0.25">
      <c r="A294">
        <v>293</v>
      </c>
      <c r="B294" t="s">
        <v>393</v>
      </c>
      <c r="C294">
        <v>-12.745420092744499</v>
      </c>
      <c r="D294">
        <v>3956.1803431231901</v>
      </c>
      <c r="E294">
        <v>-3.2216478995704002E-3</v>
      </c>
      <c r="F294">
        <v>0.99742950132713104</v>
      </c>
      <c r="G294" t="s">
        <v>168</v>
      </c>
      <c r="H294" t="s">
        <v>168</v>
      </c>
      <c r="I294" t="s">
        <v>168</v>
      </c>
      <c r="J294" t="s">
        <v>168</v>
      </c>
      <c r="K294">
        <v>-13.7263405330658</v>
      </c>
      <c r="L294">
        <v>6522.6386133727101</v>
      </c>
      <c r="M294">
        <v>-2.1044153059352499E-3</v>
      </c>
      <c r="N294">
        <v>0.99832092075719503</v>
      </c>
      <c r="O294">
        <v>-12.8147176629768</v>
      </c>
      <c r="P294">
        <v>3956.1803428635799</v>
      </c>
      <c r="Q294">
        <v>-3.23916418170693E-3</v>
      </c>
      <c r="R294">
        <v>0.99741552542897505</v>
      </c>
      <c r="T294" t="str">
        <f t="shared" si="16"/>
        <v/>
      </c>
      <c r="U294" t="str">
        <f t="shared" si="17"/>
        <v/>
      </c>
      <c r="V294" t="str">
        <f t="shared" si="18"/>
        <v/>
      </c>
      <c r="W294" t="str">
        <f t="shared" si="19"/>
        <v/>
      </c>
    </row>
    <row r="295" spans="1:23" x14ac:dyDescent="0.25">
      <c r="A295">
        <v>294</v>
      </c>
      <c r="B295" t="s">
        <v>394</v>
      </c>
      <c r="C295">
        <v>-12.745420092744499</v>
      </c>
      <c r="D295">
        <v>3956.1803431231701</v>
      </c>
      <c r="E295">
        <v>-3.2216478995704101E-3</v>
      </c>
      <c r="F295">
        <v>0.99742950132713104</v>
      </c>
      <c r="G295" t="s">
        <v>168</v>
      </c>
      <c r="H295" t="s">
        <v>168</v>
      </c>
      <c r="I295" t="s">
        <v>168</v>
      </c>
      <c r="J295" t="s">
        <v>168</v>
      </c>
      <c r="K295">
        <v>-13.7263405330658</v>
      </c>
      <c r="L295">
        <v>6522.6386133727801</v>
      </c>
      <c r="M295">
        <v>-2.1044153059352299E-3</v>
      </c>
      <c r="N295">
        <v>0.99832092075719503</v>
      </c>
      <c r="O295">
        <v>-12.814717662976699</v>
      </c>
      <c r="P295">
        <v>3956.1803428635599</v>
      </c>
      <c r="Q295">
        <v>-3.23916418170694E-3</v>
      </c>
      <c r="R295">
        <v>0.99741552542897505</v>
      </c>
      <c r="T295" t="str">
        <f t="shared" si="16"/>
        <v/>
      </c>
      <c r="U295" t="str">
        <f t="shared" si="17"/>
        <v/>
      </c>
      <c r="V295" t="str">
        <f t="shared" si="18"/>
        <v/>
      </c>
      <c r="W295" t="str">
        <f t="shared" si="19"/>
        <v/>
      </c>
    </row>
    <row r="296" spans="1:23" x14ac:dyDescent="0.25">
      <c r="A296">
        <v>295</v>
      </c>
      <c r="B296" t="s">
        <v>395</v>
      </c>
      <c r="C296">
        <v>22.386716879832001</v>
      </c>
      <c r="D296">
        <v>3956.1803428428798</v>
      </c>
      <c r="E296">
        <v>5.6586694588713097E-3</v>
      </c>
      <c r="F296">
        <v>0.99548505909923402</v>
      </c>
      <c r="G296" t="s">
        <v>168</v>
      </c>
      <c r="H296" t="s">
        <v>168</v>
      </c>
      <c r="I296" t="s">
        <v>168</v>
      </c>
      <c r="J296" t="s">
        <v>168</v>
      </c>
      <c r="K296">
        <v>23.405796485741099</v>
      </c>
      <c r="L296">
        <v>6522.6386103699497</v>
      </c>
      <c r="M296">
        <v>3.5883938822748301E-3</v>
      </c>
      <c r="N296">
        <v>0.99713688206777795</v>
      </c>
      <c r="O296">
        <v>22.317419309534401</v>
      </c>
      <c r="P296">
        <v>3956.1803424537502</v>
      </c>
      <c r="Q296">
        <v>5.6411531774844398E-3</v>
      </c>
      <c r="R296">
        <v>0.99549903484665003</v>
      </c>
      <c r="T296" t="str">
        <f t="shared" si="16"/>
        <v/>
      </c>
      <c r="U296" t="str">
        <f t="shared" si="17"/>
        <v/>
      </c>
      <c r="V296" t="str">
        <f t="shared" si="18"/>
        <v/>
      </c>
      <c r="W296" t="str">
        <f t="shared" si="19"/>
        <v/>
      </c>
    </row>
    <row r="297" spans="1:23" x14ac:dyDescent="0.25">
      <c r="A297">
        <v>296</v>
      </c>
      <c r="B297" t="s">
        <v>396</v>
      </c>
      <c r="C297">
        <v>0.57325921316392803</v>
      </c>
      <c r="D297">
        <v>1.0213348783137901</v>
      </c>
      <c r="E297">
        <v>0.56128428132246699</v>
      </c>
      <c r="F297">
        <v>0.57460375539795505</v>
      </c>
      <c r="G297">
        <v>-13.326232511282999</v>
      </c>
      <c r="H297">
        <v>1068.9955342360499</v>
      </c>
      <c r="I297">
        <v>-1.24661255211009E-2</v>
      </c>
      <c r="J297">
        <v>0.99005372852988505</v>
      </c>
      <c r="K297">
        <v>1.0966738821605699</v>
      </c>
      <c r="L297">
        <v>1.0367328111434799</v>
      </c>
      <c r="M297">
        <v>1.0578172797974501</v>
      </c>
      <c r="N297">
        <v>0.29013875329862598</v>
      </c>
      <c r="O297">
        <v>0.46425462331349798</v>
      </c>
      <c r="P297">
        <v>1.0209252457948099</v>
      </c>
      <c r="Q297">
        <v>0.454739095958067</v>
      </c>
      <c r="R297">
        <v>0.64929695070509197</v>
      </c>
      <c r="T297" t="str">
        <f t="shared" si="16"/>
        <v/>
      </c>
      <c r="U297" t="str">
        <f t="shared" si="17"/>
        <v/>
      </c>
      <c r="V297" t="str">
        <f t="shared" si="18"/>
        <v/>
      </c>
      <c r="W297" t="str">
        <f t="shared" si="19"/>
        <v/>
      </c>
    </row>
    <row r="298" spans="1:23" x14ac:dyDescent="0.25">
      <c r="A298">
        <v>297</v>
      </c>
      <c r="B298" t="s">
        <v>397</v>
      </c>
      <c r="C298">
        <v>0.61143601750043397</v>
      </c>
      <c r="D298">
        <v>1.02184450927938</v>
      </c>
      <c r="E298">
        <v>0.59836502711320105</v>
      </c>
      <c r="F298">
        <v>0.54959639602390498</v>
      </c>
      <c r="G298">
        <v>1.70969273566332</v>
      </c>
      <c r="H298">
        <v>1.0581579823628799</v>
      </c>
      <c r="I298">
        <v>1.6157254059980299</v>
      </c>
      <c r="J298">
        <v>0.106153695493319</v>
      </c>
      <c r="K298">
        <v>-14.223948888418301</v>
      </c>
      <c r="L298">
        <v>1292.1600920424</v>
      </c>
      <c r="M298">
        <v>-1.1007884375949E-2</v>
      </c>
      <c r="N298">
        <v>0.99121715638436303</v>
      </c>
      <c r="O298">
        <v>0.50363457455441596</v>
      </c>
      <c r="P298">
        <v>1.02140874271622</v>
      </c>
      <c r="Q298">
        <v>0.49307838624438</v>
      </c>
      <c r="R298">
        <v>0.62195720209259198</v>
      </c>
      <c r="T298" t="str">
        <f t="shared" si="16"/>
        <v/>
      </c>
      <c r="U298" t="str">
        <f t="shared" si="17"/>
        <v/>
      </c>
      <c r="V298" t="str">
        <f t="shared" si="18"/>
        <v/>
      </c>
      <c r="W298" t="str">
        <f t="shared" si="19"/>
        <v/>
      </c>
    </row>
    <row r="299" spans="1:23" x14ac:dyDescent="0.25">
      <c r="A299">
        <v>298</v>
      </c>
      <c r="B299" t="s">
        <v>398</v>
      </c>
      <c r="C299">
        <v>1.7880213612920399</v>
      </c>
      <c r="D299">
        <v>0.61653895559771799</v>
      </c>
      <c r="E299">
        <v>2.9000947061951701</v>
      </c>
      <c r="F299">
        <v>3.7304992721919001E-3</v>
      </c>
      <c r="G299">
        <v>2.5321025703457698</v>
      </c>
      <c r="H299">
        <v>0.79622544677548102</v>
      </c>
      <c r="I299">
        <v>3.1801326880473</v>
      </c>
      <c r="J299">
        <v>1.4720763048919399E-3</v>
      </c>
      <c r="K299">
        <v>1.15674735520811</v>
      </c>
      <c r="L299">
        <v>1.03818682096415</v>
      </c>
      <c r="M299">
        <v>1.1141996140288599</v>
      </c>
      <c r="N299">
        <v>0.26519356098392799</v>
      </c>
      <c r="O299">
        <v>1.6835846792165201</v>
      </c>
      <c r="P299">
        <v>0.61598570293170396</v>
      </c>
      <c r="Q299">
        <v>2.7331554469587802</v>
      </c>
      <c r="R299">
        <v>6.2730718487300904E-3</v>
      </c>
      <c r="T299" t="str">
        <f t="shared" si="16"/>
        <v>**</v>
      </c>
      <c r="U299" t="str">
        <f t="shared" si="17"/>
        <v>**</v>
      </c>
      <c r="V299" t="str">
        <f t="shared" si="18"/>
        <v/>
      </c>
      <c r="W299" t="str">
        <f t="shared" si="19"/>
        <v>**</v>
      </c>
    </row>
    <row r="300" spans="1:23" x14ac:dyDescent="0.25">
      <c r="A300">
        <v>299</v>
      </c>
      <c r="B300" t="s">
        <v>399</v>
      </c>
      <c r="C300">
        <v>1.46368181504521</v>
      </c>
      <c r="D300">
        <v>0.74130911687211698</v>
      </c>
      <c r="E300">
        <v>1.9744554352994801</v>
      </c>
      <c r="F300">
        <v>4.83299799868699E-2</v>
      </c>
      <c r="G300">
        <v>-13.3520221334685</v>
      </c>
      <c r="H300">
        <v>1228.3031913934601</v>
      </c>
      <c r="I300">
        <v>-1.0870298332711499E-2</v>
      </c>
      <c r="J300">
        <v>0.99132692759594498</v>
      </c>
      <c r="K300">
        <v>1.9664730733019999</v>
      </c>
      <c r="L300">
        <v>0.76365227019860005</v>
      </c>
      <c r="M300">
        <v>2.5750896711019902</v>
      </c>
      <c r="N300">
        <v>1.00214101767868E-2</v>
      </c>
      <c r="O300">
        <v>1.3507497885353701</v>
      </c>
      <c r="P300">
        <v>0.74072503609760798</v>
      </c>
      <c r="Q300">
        <v>1.823550876114</v>
      </c>
      <c r="R300">
        <v>6.8219998927153302E-2</v>
      </c>
      <c r="T300" t="str">
        <f t="shared" si="16"/>
        <v>*</v>
      </c>
      <c r="U300" t="str">
        <f t="shared" si="17"/>
        <v/>
      </c>
      <c r="V300" t="str">
        <f t="shared" si="18"/>
        <v>*</v>
      </c>
      <c r="W300" t="str">
        <f t="shared" si="19"/>
        <v>^</v>
      </c>
    </row>
    <row r="301" spans="1:23" x14ac:dyDescent="0.25">
      <c r="A301">
        <v>300</v>
      </c>
      <c r="B301" t="s">
        <v>400</v>
      </c>
      <c r="C301">
        <v>0.81971717227491703</v>
      </c>
      <c r="D301">
        <v>1.0252880548258501</v>
      </c>
      <c r="E301">
        <v>0.799499387919967</v>
      </c>
      <c r="F301">
        <v>0.42400090142426999</v>
      </c>
      <c r="G301">
        <v>-13.3520221334685</v>
      </c>
      <c r="H301">
        <v>1228.3031913934601</v>
      </c>
      <c r="I301">
        <v>-1.0870298332711499E-2</v>
      </c>
      <c r="J301">
        <v>0.99132692759594498</v>
      </c>
      <c r="K301">
        <v>1.36905869297266</v>
      </c>
      <c r="L301">
        <v>1.0431326359575801</v>
      </c>
      <c r="M301">
        <v>1.3124492953054701</v>
      </c>
      <c r="N301">
        <v>0.18936858354403099</v>
      </c>
      <c r="O301">
        <v>0.70025227944948398</v>
      </c>
      <c r="P301">
        <v>1.0248215962801099</v>
      </c>
      <c r="Q301">
        <v>0.68329188415940101</v>
      </c>
      <c r="R301">
        <v>0.49442242148630799</v>
      </c>
      <c r="T301" t="str">
        <f t="shared" si="16"/>
        <v/>
      </c>
      <c r="U301" t="str">
        <f t="shared" si="17"/>
        <v/>
      </c>
      <c r="V301" t="str">
        <f t="shared" si="18"/>
        <v/>
      </c>
      <c r="W301" t="str">
        <f t="shared" si="19"/>
        <v/>
      </c>
    </row>
    <row r="302" spans="1:23" x14ac:dyDescent="0.25">
      <c r="A302">
        <v>301</v>
      </c>
      <c r="B302" t="s">
        <v>401</v>
      </c>
      <c r="C302">
        <v>-13.287575161587499</v>
      </c>
      <c r="D302">
        <v>705.80802703707604</v>
      </c>
      <c r="E302">
        <v>-1.88260471014585E-2</v>
      </c>
      <c r="F302">
        <v>0.98497987492095096</v>
      </c>
      <c r="G302">
        <v>-13.3520221334685</v>
      </c>
      <c r="H302">
        <v>1228.3031913934601</v>
      </c>
      <c r="I302">
        <v>-1.0870298332711499E-2</v>
      </c>
      <c r="J302">
        <v>0.99132692759594498</v>
      </c>
      <c r="K302">
        <v>-14.116184982616399</v>
      </c>
      <c r="L302">
        <v>1416.4106008527301</v>
      </c>
      <c r="M302">
        <v>-9.9661672781310804E-3</v>
      </c>
      <c r="N302">
        <v>0.99204828063203099</v>
      </c>
      <c r="O302">
        <v>-13.4108406396179</v>
      </c>
      <c r="P302">
        <v>704.82885263861294</v>
      </c>
      <c r="Q302">
        <v>-1.90270880504009E-2</v>
      </c>
      <c r="R302">
        <v>0.98481949617957598</v>
      </c>
      <c r="T302" t="str">
        <f t="shared" si="16"/>
        <v/>
      </c>
      <c r="U302" t="str">
        <f t="shared" si="17"/>
        <v/>
      </c>
      <c r="V302" t="str">
        <f t="shared" si="18"/>
        <v/>
      </c>
      <c r="W302" t="str">
        <f t="shared" si="19"/>
        <v/>
      </c>
    </row>
    <row r="303" spans="1:23" x14ac:dyDescent="0.25">
      <c r="A303">
        <v>302</v>
      </c>
      <c r="B303" t="s">
        <v>402</v>
      </c>
      <c r="C303">
        <v>-13.287575161587499</v>
      </c>
      <c r="D303">
        <v>705.80802703707798</v>
      </c>
      <c r="E303">
        <v>-1.8826047101458399E-2</v>
      </c>
      <c r="F303">
        <v>0.98497987492095196</v>
      </c>
      <c r="G303">
        <v>-13.3520221334685</v>
      </c>
      <c r="H303">
        <v>1228.3031913934601</v>
      </c>
      <c r="I303">
        <v>-1.0870298332711499E-2</v>
      </c>
      <c r="J303">
        <v>0.99132692759594498</v>
      </c>
      <c r="K303">
        <v>-14.116184982616399</v>
      </c>
      <c r="L303">
        <v>1416.4106008527301</v>
      </c>
      <c r="M303">
        <v>-9.9661672781310804E-3</v>
      </c>
      <c r="N303">
        <v>0.99204828063203099</v>
      </c>
      <c r="O303">
        <v>-13.4108406396179</v>
      </c>
      <c r="P303">
        <v>704.82885263861203</v>
      </c>
      <c r="Q303">
        <v>-1.90270880504009E-2</v>
      </c>
      <c r="R303">
        <v>0.98481949617957598</v>
      </c>
      <c r="T303" t="str">
        <f t="shared" si="16"/>
        <v/>
      </c>
      <c r="U303" t="str">
        <f t="shared" si="17"/>
        <v/>
      </c>
      <c r="V303" t="str">
        <f t="shared" si="18"/>
        <v/>
      </c>
      <c r="W303" t="str">
        <f t="shared" si="19"/>
        <v/>
      </c>
    </row>
    <row r="304" spans="1:23" x14ac:dyDescent="0.25">
      <c r="A304">
        <v>303</v>
      </c>
      <c r="B304" t="s">
        <v>403</v>
      </c>
      <c r="C304">
        <v>-13.287575161587499</v>
      </c>
      <c r="D304">
        <v>705.808027037074</v>
      </c>
      <c r="E304">
        <v>-1.88260471014585E-2</v>
      </c>
      <c r="F304">
        <v>0.98497987492095096</v>
      </c>
      <c r="G304">
        <v>-13.3520221334685</v>
      </c>
      <c r="H304">
        <v>1228.3031913934601</v>
      </c>
      <c r="I304">
        <v>-1.0870298332711499E-2</v>
      </c>
      <c r="J304">
        <v>0.99132692759594498</v>
      </c>
      <c r="K304">
        <v>-14.116184982616399</v>
      </c>
      <c r="L304">
        <v>1416.4106008527301</v>
      </c>
      <c r="M304">
        <v>-9.9661672781310596E-3</v>
      </c>
      <c r="N304">
        <v>0.99204828063203099</v>
      </c>
      <c r="O304">
        <v>-13.4108406396179</v>
      </c>
      <c r="P304">
        <v>704.82885263861397</v>
      </c>
      <c r="Q304">
        <v>-1.90270880504009E-2</v>
      </c>
      <c r="R304">
        <v>0.98481949617957598</v>
      </c>
      <c r="T304" t="str">
        <f t="shared" si="16"/>
        <v/>
      </c>
      <c r="U304" t="str">
        <f t="shared" si="17"/>
        <v/>
      </c>
      <c r="V304" t="str">
        <f t="shared" si="18"/>
        <v/>
      </c>
      <c r="W304" t="str">
        <f t="shared" si="19"/>
        <v/>
      </c>
    </row>
    <row r="305" spans="1:23" x14ac:dyDescent="0.25">
      <c r="A305">
        <v>304</v>
      </c>
      <c r="B305" t="s">
        <v>404</v>
      </c>
      <c r="C305">
        <v>0.86987473506258395</v>
      </c>
      <c r="D305">
        <v>1.0260031879295599</v>
      </c>
      <c r="E305">
        <v>0.84782849146693795</v>
      </c>
      <c r="F305">
        <v>0.39653349328577397</v>
      </c>
      <c r="G305">
        <v>1.98422340072014</v>
      </c>
      <c r="H305">
        <v>1.07114203684304</v>
      </c>
      <c r="I305">
        <v>1.8524372421870601</v>
      </c>
      <c r="J305">
        <v>6.3963061585866302E-2</v>
      </c>
      <c r="K305">
        <v>-14.116184982616399</v>
      </c>
      <c r="L305">
        <v>1416.4106008527201</v>
      </c>
      <c r="M305">
        <v>-9.9661672781311394E-3</v>
      </c>
      <c r="N305">
        <v>0.99204828063202999</v>
      </c>
      <c r="O305">
        <v>0.74367615005142296</v>
      </c>
      <c r="P305">
        <v>1.02560159834777</v>
      </c>
      <c r="Q305">
        <v>0.72511212077815801</v>
      </c>
      <c r="R305">
        <v>0.46838324910731699</v>
      </c>
      <c r="T305" t="str">
        <f t="shared" si="16"/>
        <v/>
      </c>
      <c r="U305" t="str">
        <f t="shared" si="17"/>
        <v>^</v>
      </c>
      <c r="V305" t="str">
        <f t="shared" si="18"/>
        <v/>
      </c>
      <c r="W305" t="str">
        <f t="shared" si="19"/>
        <v/>
      </c>
    </row>
    <row r="306" spans="1:23" x14ac:dyDescent="0.25">
      <c r="A306">
        <v>305</v>
      </c>
      <c r="B306" t="s">
        <v>405</v>
      </c>
      <c r="C306">
        <v>-13.282877086224801</v>
      </c>
      <c r="D306">
        <v>717.44663056146999</v>
      </c>
      <c r="E306">
        <v>-1.8514097802410399E-2</v>
      </c>
      <c r="F306">
        <v>0.98522873107353204</v>
      </c>
      <c r="G306">
        <v>-13.3410733684638</v>
      </c>
      <c r="H306">
        <v>1294.8957045500299</v>
      </c>
      <c r="I306">
        <v>-1.0302816915359E-2</v>
      </c>
      <c r="J306">
        <v>0.99177968687906304</v>
      </c>
      <c r="K306">
        <v>-14.116184982616399</v>
      </c>
      <c r="L306">
        <v>1416.4106008527201</v>
      </c>
      <c r="M306">
        <v>-9.9661672781311203E-3</v>
      </c>
      <c r="N306">
        <v>0.99204828063202999</v>
      </c>
      <c r="O306">
        <v>-13.4076287410518</v>
      </c>
      <c r="P306">
        <v>716.66954036355105</v>
      </c>
      <c r="Q306">
        <v>-1.8708244157063601E-2</v>
      </c>
      <c r="R306">
        <v>0.98507385152044002</v>
      </c>
      <c r="T306" t="str">
        <f t="shared" si="16"/>
        <v/>
      </c>
      <c r="U306" t="str">
        <f t="shared" si="17"/>
        <v/>
      </c>
      <c r="V306" t="str">
        <f t="shared" si="18"/>
        <v/>
      </c>
      <c r="W306" t="str">
        <f t="shared" si="19"/>
        <v/>
      </c>
    </row>
    <row r="307" spans="1:23" x14ac:dyDescent="0.25">
      <c r="A307">
        <v>306</v>
      </c>
      <c r="B307" t="s">
        <v>406</v>
      </c>
      <c r="C307">
        <v>1.6435315772471999</v>
      </c>
      <c r="D307">
        <v>0.74557009008855801</v>
      </c>
      <c r="E307">
        <v>2.2043958027500601</v>
      </c>
      <c r="F307">
        <v>2.7496520601566401E-2</v>
      </c>
      <c r="G307">
        <v>2.9456591990938699</v>
      </c>
      <c r="H307">
        <v>0.82564751004058301</v>
      </c>
      <c r="I307">
        <v>3.5676958547953199</v>
      </c>
      <c r="J307">
        <v>3.6013417780770797E-4</v>
      </c>
      <c r="K307">
        <v>-14.116184982616399</v>
      </c>
      <c r="L307">
        <v>1416.4106008527301</v>
      </c>
      <c r="M307">
        <v>-9.9661672781310405E-3</v>
      </c>
      <c r="N307">
        <v>0.99204828063203099</v>
      </c>
      <c r="O307">
        <v>1.51630196771925</v>
      </c>
      <c r="P307">
        <v>0.745041405503725</v>
      </c>
      <c r="Q307">
        <v>2.0351915430714498</v>
      </c>
      <c r="R307">
        <v>4.1831603665090103E-2</v>
      </c>
      <c r="T307" t="str">
        <f t="shared" si="16"/>
        <v>*</v>
      </c>
      <c r="U307" t="str">
        <f t="shared" si="17"/>
        <v>***</v>
      </c>
      <c r="V307" t="str">
        <f t="shared" si="18"/>
        <v/>
      </c>
      <c r="W307" t="str">
        <f t="shared" si="19"/>
        <v>*</v>
      </c>
    </row>
    <row r="308" spans="1:23" x14ac:dyDescent="0.25">
      <c r="A308">
        <v>307</v>
      </c>
      <c r="B308" t="s">
        <v>407</v>
      </c>
      <c r="C308">
        <v>0.99029657620825795</v>
      </c>
      <c r="D308">
        <v>1.02868873881795</v>
      </c>
      <c r="E308">
        <v>0.96267854292464705</v>
      </c>
      <c r="F308">
        <v>0.335708867946857</v>
      </c>
      <c r="G308">
        <v>-13.379043064839101</v>
      </c>
      <c r="H308">
        <v>1462.92042309917</v>
      </c>
      <c r="I308">
        <v>-9.14543460709627E-3</v>
      </c>
      <c r="J308">
        <v>0.99270310064283696</v>
      </c>
      <c r="K308">
        <v>1.46032063348976</v>
      </c>
      <c r="L308">
        <v>1.0448395106464401</v>
      </c>
      <c r="M308">
        <v>1.3976506617616999</v>
      </c>
      <c r="N308">
        <v>0.162217996974972</v>
      </c>
      <c r="O308">
        <v>0.87062230558465303</v>
      </c>
      <c r="P308">
        <v>1.02818672579913</v>
      </c>
      <c r="Q308">
        <v>0.84675505308433596</v>
      </c>
      <c r="R308">
        <v>0.397131665787752</v>
      </c>
      <c r="T308" t="str">
        <f t="shared" si="16"/>
        <v/>
      </c>
      <c r="U308" t="str">
        <f t="shared" si="17"/>
        <v/>
      </c>
      <c r="V308" t="str">
        <f t="shared" si="18"/>
        <v/>
      </c>
      <c r="W308" t="str">
        <f t="shared" si="19"/>
        <v/>
      </c>
    </row>
    <row r="309" spans="1:23" x14ac:dyDescent="0.25">
      <c r="A309">
        <v>308</v>
      </c>
      <c r="B309" t="s">
        <v>408</v>
      </c>
      <c r="C309">
        <v>-13.269833558577201</v>
      </c>
      <c r="D309">
        <v>755.79750756349199</v>
      </c>
      <c r="E309">
        <v>-1.7557392589658001E-2</v>
      </c>
      <c r="F309">
        <v>0.98599194722026295</v>
      </c>
      <c r="G309">
        <v>-13.379043064839101</v>
      </c>
      <c r="H309">
        <v>1462.92042309918</v>
      </c>
      <c r="I309">
        <v>-9.1454346070962405E-3</v>
      </c>
      <c r="J309">
        <v>0.99270310064283696</v>
      </c>
      <c r="K309">
        <v>-14.107372744331199</v>
      </c>
      <c r="L309">
        <v>1450.92885954142</v>
      </c>
      <c r="M309">
        <v>-9.7229941024055203E-3</v>
      </c>
      <c r="N309">
        <v>0.99224229535229502</v>
      </c>
      <c r="O309">
        <v>-13.3888964460049</v>
      </c>
      <c r="P309">
        <v>755.55528771573904</v>
      </c>
      <c r="Q309">
        <v>-1.7720604519205201E-2</v>
      </c>
      <c r="R309">
        <v>0.98586174319872499</v>
      </c>
      <c r="T309" t="str">
        <f t="shared" si="16"/>
        <v/>
      </c>
      <c r="U309" t="str">
        <f t="shared" si="17"/>
        <v/>
      </c>
      <c r="V309" t="str">
        <f t="shared" si="18"/>
        <v/>
      </c>
      <c r="W309" t="str">
        <f t="shared" si="19"/>
        <v/>
      </c>
    </row>
    <row r="310" spans="1:23" x14ac:dyDescent="0.25">
      <c r="A310">
        <v>309</v>
      </c>
      <c r="B310" t="s">
        <v>409</v>
      </c>
      <c r="C310">
        <v>1.03140768493858</v>
      </c>
      <c r="D310">
        <v>1.0297245870512699</v>
      </c>
      <c r="E310">
        <v>1.0016345126730699</v>
      </c>
      <c r="F310">
        <v>0.31652014588779998</v>
      </c>
      <c r="G310">
        <v>-13.379043064839101</v>
      </c>
      <c r="H310">
        <v>1462.92042309919</v>
      </c>
      <c r="I310">
        <v>-9.1454346070961694E-3</v>
      </c>
      <c r="J310">
        <v>0.99270310064283696</v>
      </c>
      <c r="K310">
        <v>1.5216293387677799</v>
      </c>
      <c r="L310">
        <v>1.0470630924698201</v>
      </c>
      <c r="M310">
        <v>1.4532355783628499</v>
      </c>
      <c r="N310">
        <v>0.146158356990504</v>
      </c>
      <c r="O310">
        <v>0.911238101875118</v>
      </c>
      <c r="P310">
        <v>1.0292261251110499</v>
      </c>
      <c r="Q310">
        <v>0.88536238989930305</v>
      </c>
      <c r="R310">
        <v>0.37596121030882901</v>
      </c>
      <c r="T310" t="str">
        <f t="shared" si="16"/>
        <v/>
      </c>
      <c r="U310" t="str">
        <f t="shared" si="17"/>
        <v/>
      </c>
      <c r="V310" t="str">
        <f t="shared" si="18"/>
        <v/>
      </c>
      <c r="W310" t="str">
        <f t="shared" si="19"/>
        <v/>
      </c>
    </row>
    <row r="311" spans="1:23" x14ac:dyDescent="0.25">
      <c r="A311">
        <v>310</v>
      </c>
      <c r="B311" t="s">
        <v>410</v>
      </c>
      <c r="C311">
        <v>1.79853427632123</v>
      </c>
      <c r="D311">
        <v>0.75109917915356095</v>
      </c>
      <c r="E311">
        <v>2.3945363358645402</v>
      </c>
      <c r="F311">
        <v>1.6641394471096801E-2</v>
      </c>
      <c r="G311">
        <v>2.3578349847840201</v>
      </c>
      <c r="H311">
        <v>1.09963420435533</v>
      </c>
      <c r="I311">
        <v>2.1441993850730698</v>
      </c>
      <c r="J311">
        <v>3.2016914342145299E-2</v>
      </c>
      <c r="K311">
        <v>1.5638595927755701</v>
      </c>
      <c r="L311">
        <v>1.04926346166259</v>
      </c>
      <c r="M311">
        <v>1.4904355768737001</v>
      </c>
      <c r="N311">
        <v>0.13610974387896099</v>
      </c>
      <c r="O311">
        <v>1.67448384179898</v>
      </c>
      <c r="P311">
        <v>0.75030818720816395</v>
      </c>
      <c r="Q311">
        <v>2.2317280690080201</v>
      </c>
      <c r="R311">
        <v>2.5632940926941902E-2</v>
      </c>
      <c r="T311" t="str">
        <f t="shared" si="16"/>
        <v>*</v>
      </c>
      <c r="U311" t="str">
        <f t="shared" si="17"/>
        <v>*</v>
      </c>
      <c r="V311" t="str">
        <f t="shared" si="18"/>
        <v/>
      </c>
      <c r="W311" t="str">
        <f t="shared" si="19"/>
        <v>*</v>
      </c>
    </row>
    <row r="312" spans="1:23" x14ac:dyDescent="0.25">
      <c r="A312">
        <v>311</v>
      </c>
      <c r="B312" t="s">
        <v>411</v>
      </c>
      <c r="C312">
        <v>1.9230761395682701</v>
      </c>
      <c r="D312">
        <v>0.75412892421092603</v>
      </c>
      <c r="E312">
        <v>2.5500628312068199</v>
      </c>
      <c r="F312">
        <v>1.07703506614017E-2</v>
      </c>
      <c r="G312">
        <v>2.6089386686489702</v>
      </c>
      <c r="H312">
        <v>1.1152924564870199</v>
      </c>
      <c r="I312">
        <v>2.33924174190749</v>
      </c>
      <c r="J312">
        <v>1.9322925895560301E-2</v>
      </c>
      <c r="K312">
        <v>1.61675856064379</v>
      </c>
      <c r="L312">
        <v>1.0518904696178599</v>
      </c>
      <c r="M312">
        <v>1.5370027653460401</v>
      </c>
      <c r="N312">
        <v>0.12429263218815099</v>
      </c>
      <c r="O312">
        <v>1.79551140344181</v>
      </c>
      <c r="P312">
        <v>0.753511485554753</v>
      </c>
      <c r="Q312">
        <v>2.38285870602212</v>
      </c>
      <c r="R312">
        <v>1.7178786451797701E-2</v>
      </c>
      <c r="T312" t="str">
        <f t="shared" si="16"/>
        <v>*</v>
      </c>
      <c r="U312" t="str">
        <f t="shared" si="17"/>
        <v>*</v>
      </c>
      <c r="V312" t="str">
        <f t="shared" si="18"/>
        <v/>
      </c>
      <c r="W312" t="str">
        <f t="shared" si="19"/>
        <v>*</v>
      </c>
    </row>
    <row r="313" spans="1:23" x14ac:dyDescent="0.25">
      <c r="A313">
        <v>312</v>
      </c>
      <c r="B313" t="s">
        <v>412</v>
      </c>
      <c r="C313">
        <v>-13.185128804848</v>
      </c>
      <c r="D313">
        <v>844.031630768779</v>
      </c>
      <c r="E313">
        <v>-1.5621605072831699E-2</v>
      </c>
      <c r="F313">
        <v>0.98753626942962602</v>
      </c>
      <c r="G313">
        <v>-13.269292443382801</v>
      </c>
      <c r="H313">
        <v>1732.1080951141701</v>
      </c>
      <c r="I313">
        <v>-7.6607761841261798E-3</v>
      </c>
      <c r="J313">
        <v>0.993887644745444</v>
      </c>
      <c r="K313">
        <v>-14.037641634965301</v>
      </c>
      <c r="L313">
        <v>1589.4204891877901</v>
      </c>
      <c r="M313">
        <v>-8.83192442179896E-3</v>
      </c>
      <c r="N313">
        <v>0.99295323547311998</v>
      </c>
      <c r="O313">
        <v>-13.3109460053394</v>
      </c>
      <c r="P313">
        <v>843.11915165405503</v>
      </c>
      <c r="Q313">
        <v>-1.5787740059309101E-2</v>
      </c>
      <c r="R313">
        <v>0.98740372923470798</v>
      </c>
      <c r="T313" t="str">
        <f t="shared" si="16"/>
        <v/>
      </c>
      <c r="U313" t="str">
        <f t="shared" si="17"/>
        <v/>
      </c>
      <c r="V313" t="str">
        <f t="shared" si="18"/>
        <v/>
      </c>
      <c r="W313" t="str">
        <f t="shared" si="19"/>
        <v/>
      </c>
    </row>
    <row r="314" spans="1:23" x14ac:dyDescent="0.25">
      <c r="A314">
        <v>313</v>
      </c>
      <c r="B314" t="s">
        <v>413</v>
      </c>
      <c r="C314">
        <v>1.3453192467741799</v>
      </c>
      <c r="D314">
        <v>1.03470495932248</v>
      </c>
      <c r="E314">
        <v>1.30019599756736</v>
      </c>
      <c r="F314">
        <v>0.19353380207467</v>
      </c>
      <c r="G314">
        <v>-13.269292443382801</v>
      </c>
      <c r="H314">
        <v>1732.1080951141601</v>
      </c>
      <c r="I314">
        <v>-7.6607761841261902E-3</v>
      </c>
      <c r="J314">
        <v>0.993887644745444</v>
      </c>
      <c r="K314">
        <v>1.7808246510592101</v>
      </c>
      <c r="L314">
        <v>1.0518524183320901</v>
      </c>
      <c r="M314">
        <v>1.6930366085796</v>
      </c>
      <c r="N314">
        <v>9.0448499155309101E-2</v>
      </c>
      <c r="O314">
        <v>1.21716254579747</v>
      </c>
      <c r="P314">
        <v>1.03426605654078</v>
      </c>
      <c r="Q314">
        <v>1.1768369831921299</v>
      </c>
      <c r="R314">
        <v>0.239260578190467</v>
      </c>
      <c r="T314" t="str">
        <f t="shared" si="16"/>
        <v/>
      </c>
      <c r="U314" t="str">
        <f t="shared" si="17"/>
        <v/>
      </c>
      <c r="V314" t="str">
        <f t="shared" si="18"/>
        <v>^</v>
      </c>
      <c r="W314" t="str">
        <f t="shared" si="19"/>
        <v/>
      </c>
    </row>
    <row r="315" spans="1:23" x14ac:dyDescent="0.25">
      <c r="A315">
        <v>314</v>
      </c>
      <c r="B315" t="s">
        <v>414</v>
      </c>
      <c r="C315">
        <v>-13.2043931148841</v>
      </c>
      <c r="D315">
        <v>864.65084446276103</v>
      </c>
      <c r="E315">
        <v>-1.52713586061302E-2</v>
      </c>
      <c r="F315">
        <v>0.98781569234017896</v>
      </c>
      <c r="G315">
        <v>-13.269292443382801</v>
      </c>
      <c r="H315">
        <v>1732.1080951141601</v>
      </c>
      <c r="I315">
        <v>-7.6607761841261997E-3</v>
      </c>
      <c r="J315">
        <v>0.993887644745444</v>
      </c>
      <c r="K315">
        <v>-14.055338076110401</v>
      </c>
      <c r="L315">
        <v>1639.7974796384101</v>
      </c>
      <c r="M315">
        <v>-8.5713865587900596E-3</v>
      </c>
      <c r="N315">
        <v>0.99316110674089997</v>
      </c>
      <c r="O315">
        <v>-13.331381979290599</v>
      </c>
      <c r="P315">
        <v>863.79333693521198</v>
      </c>
      <c r="Q315">
        <v>-1.54335318521802E-2</v>
      </c>
      <c r="R315">
        <v>0.98768631205933</v>
      </c>
      <c r="T315" t="str">
        <f t="shared" si="16"/>
        <v/>
      </c>
      <c r="U315" t="str">
        <f t="shared" si="17"/>
        <v/>
      </c>
      <c r="V315" t="str">
        <f t="shared" si="18"/>
        <v/>
      </c>
      <c r="W315" t="str">
        <f t="shared" si="19"/>
        <v/>
      </c>
    </row>
    <row r="316" spans="1:23" x14ac:dyDescent="0.25">
      <c r="A316">
        <v>315</v>
      </c>
      <c r="B316" t="s">
        <v>415</v>
      </c>
      <c r="C316">
        <v>-13.2043931148841</v>
      </c>
      <c r="D316">
        <v>864.650844462755</v>
      </c>
      <c r="E316">
        <v>-1.5271358606130299E-2</v>
      </c>
      <c r="F316">
        <v>0.98781569234017896</v>
      </c>
      <c r="G316">
        <v>-13.269292443382801</v>
      </c>
      <c r="H316">
        <v>1732.1080951141601</v>
      </c>
      <c r="I316">
        <v>-7.6607761841261997E-3</v>
      </c>
      <c r="J316">
        <v>0.993887644745444</v>
      </c>
      <c r="K316">
        <v>-14.0553380761105</v>
      </c>
      <c r="L316">
        <v>1639.7974796384301</v>
      </c>
      <c r="M316">
        <v>-8.5713865587899399E-3</v>
      </c>
      <c r="N316">
        <v>0.99316110674089997</v>
      </c>
      <c r="O316">
        <v>-13.331381979290599</v>
      </c>
      <c r="P316">
        <v>863.79333693521403</v>
      </c>
      <c r="Q316">
        <v>-1.5433531852180099E-2</v>
      </c>
      <c r="R316">
        <v>0.98768631205933</v>
      </c>
      <c r="T316" t="str">
        <f t="shared" si="16"/>
        <v/>
      </c>
      <c r="U316" t="str">
        <f t="shared" si="17"/>
        <v/>
      </c>
      <c r="V316" t="str">
        <f t="shared" si="18"/>
        <v/>
      </c>
      <c r="W316" t="str">
        <f t="shared" si="19"/>
        <v/>
      </c>
    </row>
    <row r="317" spans="1:23" x14ac:dyDescent="0.25">
      <c r="A317">
        <v>316</v>
      </c>
      <c r="B317" t="s">
        <v>416</v>
      </c>
      <c r="C317">
        <v>-13.2043931148841</v>
      </c>
      <c r="D317">
        <v>864.65084446275705</v>
      </c>
      <c r="E317">
        <v>-1.52713586061302E-2</v>
      </c>
      <c r="F317">
        <v>0.98781569234017896</v>
      </c>
      <c r="G317">
        <v>-13.269292443382801</v>
      </c>
      <c r="H317">
        <v>1732.1080951141601</v>
      </c>
      <c r="I317">
        <v>-7.6607761841261997E-3</v>
      </c>
      <c r="J317">
        <v>0.993887644745444</v>
      </c>
      <c r="K317">
        <v>-14.0553380761105</v>
      </c>
      <c r="L317">
        <v>1639.7974796384201</v>
      </c>
      <c r="M317">
        <v>-8.5713865587899903E-3</v>
      </c>
      <c r="N317">
        <v>0.99316110674089997</v>
      </c>
      <c r="O317">
        <v>-13.331381979290599</v>
      </c>
      <c r="P317">
        <v>863.79333693521198</v>
      </c>
      <c r="Q317">
        <v>-1.54335318521802E-2</v>
      </c>
      <c r="R317">
        <v>0.98768631205933</v>
      </c>
      <c r="T317" t="str">
        <f t="shared" si="16"/>
        <v/>
      </c>
      <c r="U317" t="str">
        <f t="shared" si="17"/>
        <v/>
      </c>
      <c r="V317" t="str">
        <f t="shared" si="18"/>
        <v/>
      </c>
      <c r="W317" t="str">
        <f t="shared" si="19"/>
        <v/>
      </c>
    </row>
    <row r="318" spans="1:23" x14ac:dyDescent="0.25">
      <c r="A318">
        <v>317</v>
      </c>
      <c r="B318" t="s">
        <v>417</v>
      </c>
      <c r="C318">
        <v>-13.2043931148841</v>
      </c>
      <c r="D318">
        <v>864.65084446276103</v>
      </c>
      <c r="E318">
        <v>-1.52713586061302E-2</v>
      </c>
      <c r="F318">
        <v>0.98781569234017896</v>
      </c>
      <c r="G318">
        <v>-13.269292443382801</v>
      </c>
      <c r="H318">
        <v>1732.1080951141601</v>
      </c>
      <c r="I318">
        <v>-7.6607761841261997E-3</v>
      </c>
      <c r="J318">
        <v>0.993887644745444</v>
      </c>
      <c r="K318">
        <v>-14.0553380761105</v>
      </c>
      <c r="L318">
        <v>1639.7974796384101</v>
      </c>
      <c r="M318">
        <v>-8.5713865587900302E-3</v>
      </c>
      <c r="N318">
        <v>0.99316110674089997</v>
      </c>
      <c r="O318">
        <v>-13.331381979290599</v>
      </c>
      <c r="P318">
        <v>863.79333693521301</v>
      </c>
      <c r="Q318">
        <v>-1.54335318521802E-2</v>
      </c>
      <c r="R318">
        <v>0.98768631205933</v>
      </c>
      <c r="T318" t="str">
        <f t="shared" si="16"/>
        <v/>
      </c>
      <c r="U318" t="str">
        <f t="shared" si="17"/>
        <v/>
      </c>
      <c r="V318" t="str">
        <f t="shared" si="18"/>
        <v/>
      </c>
      <c r="W318" t="str">
        <f t="shared" si="19"/>
        <v/>
      </c>
    </row>
    <row r="319" spans="1:23" x14ac:dyDescent="0.25">
      <c r="A319">
        <v>318</v>
      </c>
      <c r="B319" t="s">
        <v>418</v>
      </c>
      <c r="C319">
        <v>1.3767446050971199</v>
      </c>
      <c r="D319">
        <v>1.0359665647640799</v>
      </c>
      <c r="E319">
        <v>1.3289469486021901</v>
      </c>
      <c r="F319">
        <v>0.18386547309294299</v>
      </c>
      <c r="G319">
        <v>-13.269292443382801</v>
      </c>
      <c r="H319">
        <v>1732.1080951141601</v>
      </c>
      <c r="I319">
        <v>-7.6607761841261997E-3</v>
      </c>
      <c r="J319">
        <v>0.993887644745444</v>
      </c>
      <c r="K319">
        <v>1.8306920217606999</v>
      </c>
      <c r="L319">
        <v>1.0545553769868601</v>
      </c>
      <c r="M319">
        <v>1.7359847208702099</v>
      </c>
      <c r="N319">
        <v>8.2566536210264801E-2</v>
      </c>
      <c r="O319">
        <v>1.2475312754189001</v>
      </c>
      <c r="P319">
        <v>1.03548980948898</v>
      </c>
      <c r="Q319">
        <v>1.2047740730877601</v>
      </c>
      <c r="R319">
        <v>0.22829053150409601</v>
      </c>
      <c r="T319" t="str">
        <f t="shared" si="16"/>
        <v/>
      </c>
      <c r="U319" t="str">
        <f t="shared" si="17"/>
        <v/>
      </c>
      <c r="V319" t="str">
        <f t="shared" si="18"/>
        <v>^</v>
      </c>
      <c r="W319" t="str">
        <f t="shared" si="19"/>
        <v/>
      </c>
    </row>
    <row r="320" spans="1:23" x14ac:dyDescent="0.25">
      <c r="A320">
        <v>319</v>
      </c>
      <c r="B320" t="s">
        <v>419</v>
      </c>
      <c r="C320">
        <v>2.2294048245873799</v>
      </c>
      <c r="D320">
        <v>0.76109440518500604</v>
      </c>
      <c r="E320">
        <v>2.9292093193688098</v>
      </c>
      <c r="F320">
        <v>3.39825493092213E-3</v>
      </c>
      <c r="G320">
        <v>-13.269292443382801</v>
      </c>
      <c r="H320">
        <v>1732.1080951141701</v>
      </c>
      <c r="I320">
        <v>-7.6607761841261798E-3</v>
      </c>
      <c r="J320">
        <v>0.993887644745444</v>
      </c>
      <c r="K320">
        <v>2.7738873679474998</v>
      </c>
      <c r="L320">
        <v>0.78803320981620095</v>
      </c>
      <c r="M320">
        <v>3.5200132854736799</v>
      </c>
      <c r="N320">
        <v>4.3152518306504802E-4</v>
      </c>
      <c r="O320">
        <v>2.09290545378619</v>
      </c>
      <c r="P320">
        <v>0.76072846696294805</v>
      </c>
      <c r="Q320">
        <v>2.7511859285898401</v>
      </c>
      <c r="R320">
        <v>5.9379929763690902E-3</v>
      </c>
      <c r="T320" t="str">
        <f t="shared" si="16"/>
        <v>**</v>
      </c>
      <c r="U320" t="str">
        <f t="shared" si="17"/>
        <v/>
      </c>
      <c r="V320" t="str">
        <f t="shared" si="18"/>
        <v>***</v>
      </c>
      <c r="W320" t="str">
        <f t="shared" si="19"/>
        <v>**</v>
      </c>
    </row>
    <row r="321" spans="1:23" x14ac:dyDescent="0.25">
      <c r="A321">
        <v>320</v>
      </c>
      <c r="B321" t="s">
        <v>420</v>
      </c>
      <c r="C321">
        <v>-13.1583550897475</v>
      </c>
      <c r="D321">
        <v>941.49716932053695</v>
      </c>
      <c r="E321">
        <v>-1.39759900704148E-2</v>
      </c>
      <c r="F321">
        <v>0.98884913631526905</v>
      </c>
      <c r="G321">
        <v>-13.269292443382801</v>
      </c>
      <c r="H321">
        <v>1732.1080951141601</v>
      </c>
      <c r="I321">
        <v>-7.6607761841261997E-3</v>
      </c>
      <c r="J321">
        <v>0.993887644745444</v>
      </c>
      <c r="K321">
        <v>-13.9751551839428</v>
      </c>
      <c r="L321">
        <v>1844.3411293188899</v>
      </c>
      <c r="M321">
        <v>-7.5773158022582401E-3</v>
      </c>
      <c r="N321">
        <v>0.99395423456276299</v>
      </c>
      <c r="O321">
        <v>-13.2889254617587</v>
      </c>
      <c r="P321">
        <v>940.89601045008499</v>
      </c>
      <c r="Q321">
        <v>-1.4123692006518199E-2</v>
      </c>
      <c r="R321">
        <v>0.98873129885197397</v>
      </c>
      <c r="T321" t="str">
        <f t="shared" si="16"/>
        <v/>
      </c>
      <c r="U321" t="str">
        <f t="shared" si="17"/>
        <v/>
      </c>
      <c r="V321" t="str">
        <f t="shared" si="18"/>
        <v/>
      </c>
      <c r="W321" t="str">
        <f t="shared" si="19"/>
        <v/>
      </c>
    </row>
    <row r="322" spans="1:23" x14ac:dyDescent="0.25">
      <c r="A322">
        <v>321</v>
      </c>
      <c r="B322" t="s">
        <v>421</v>
      </c>
      <c r="C322">
        <v>1.60234894843807</v>
      </c>
      <c r="D322">
        <v>1.04140984104492</v>
      </c>
      <c r="E322">
        <v>1.5386343447938999</v>
      </c>
      <c r="F322">
        <v>0.123893588998552</v>
      </c>
      <c r="G322">
        <v>-13.269292443382801</v>
      </c>
      <c r="H322">
        <v>1732.1080951141601</v>
      </c>
      <c r="I322">
        <v>-7.6607761841261997E-3</v>
      </c>
      <c r="J322">
        <v>0.993887644745444</v>
      </c>
      <c r="K322">
        <v>2.1612455886577502</v>
      </c>
      <c r="L322">
        <v>1.0640158928925201</v>
      </c>
      <c r="M322">
        <v>2.03121551387961</v>
      </c>
      <c r="N322">
        <v>4.2233137309765599E-2</v>
      </c>
      <c r="O322">
        <v>1.4709097424578399</v>
      </c>
      <c r="P322">
        <v>1.04121096758489</v>
      </c>
      <c r="Q322">
        <v>1.4126913644308201</v>
      </c>
      <c r="R322">
        <v>0.157746491790515</v>
      </c>
      <c r="T322" t="str">
        <f t="shared" si="16"/>
        <v/>
      </c>
      <c r="U322" t="str">
        <f t="shared" si="17"/>
        <v/>
      </c>
      <c r="V322" t="str">
        <f t="shared" si="18"/>
        <v>*</v>
      </c>
      <c r="W322" t="str">
        <f t="shared" si="19"/>
        <v/>
      </c>
    </row>
    <row r="323" spans="1:23" x14ac:dyDescent="0.25">
      <c r="A323">
        <v>322</v>
      </c>
      <c r="B323" t="s">
        <v>422</v>
      </c>
      <c r="C323">
        <v>1.6885626397811899</v>
      </c>
      <c r="D323">
        <v>1.0439266708930399</v>
      </c>
      <c r="E323">
        <v>1.61751077624703</v>
      </c>
      <c r="F323">
        <v>0.105768071443563</v>
      </c>
      <c r="G323">
        <v>-13.269292443382801</v>
      </c>
      <c r="H323">
        <v>1732.1080951141701</v>
      </c>
      <c r="I323">
        <v>-7.6607761841261798E-3</v>
      </c>
      <c r="J323">
        <v>0.993887644745444</v>
      </c>
      <c r="K323">
        <v>2.3197281086323098</v>
      </c>
      <c r="L323">
        <v>1.0683878805994</v>
      </c>
      <c r="M323">
        <v>2.17124150391043</v>
      </c>
      <c r="N323">
        <v>2.9912921527491299E-2</v>
      </c>
      <c r="O323">
        <v>1.5745883497548701</v>
      </c>
      <c r="P323">
        <v>1.0433290049113799</v>
      </c>
      <c r="Q323">
        <v>1.5091963727094999</v>
      </c>
      <c r="R323">
        <v>0.13124860690462201</v>
      </c>
      <c r="T323" t="str">
        <f t="shared" ref="T323:T386" si="20">IF(F323&lt;0.001,"***",IF(F323&lt;0.01,"**",IF(F323&lt;0.05,"*",IF(F323&lt;0.1,"^",""))))</f>
        <v/>
      </c>
      <c r="U323" t="str">
        <f t="shared" ref="U323:U386" si="21">IF(J323&lt;0.001,"***",IF(J323&lt;0.01,"**",IF(J323&lt;0.05,"*",IF(J323&lt;0.1,"^",""))))</f>
        <v/>
      </c>
      <c r="V323" t="str">
        <f t="shared" ref="V323:V386" si="22">IF(N323&lt;0.001,"***",IF(N323&lt;0.01,"**",IF(N323&lt;0.05,"*",IF(N323&lt;0.1,"^",""))))</f>
        <v>*</v>
      </c>
      <c r="W323" t="str">
        <f t="shared" ref="W323:W386" si="23">IF(R323&lt;0.001,"***",IF(R323&lt;0.01,"**",IF(R323&lt;0.05,"*",IF(R323&lt;0.1,"^",""))))</f>
        <v/>
      </c>
    </row>
    <row r="324" spans="1:23" x14ac:dyDescent="0.25">
      <c r="A324">
        <v>323</v>
      </c>
      <c r="B324" t="s">
        <v>423</v>
      </c>
      <c r="C324">
        <v>-13.1330931846301</v>
      </c>
      <c r="D324">
        <v>1004.81470755545</v>
      </c>
      <c r="E324">
        <v>-1.3070164166466801E-2</v>
      </c>
      <c r="F324">
        <v>0.98957181471167299</v>
      </c>
      <c r="G324">
        <v>-13.269292443382801</v>
      </c>
      <c r="H324">
        <v>1732.1080951141601</v>
      </c>
      <c r="I324">
        <v>-7.6607761841261997E-3</v>
      </c>
      <c r="J324">
        <v>0.993887644745444</v>
      </c>
      <c r="K324">
        <v>-13.907736866913799</v>
      </c>
      <c r="L324">
        <v>2039.56706249838</v>
      </c>
      <c r="M324">
        <v>-6.8189652219022403E-3</v>
      </c>
      <c r="N324">
        <v>0.994559295092735</v>
      </c>
      <c r="O324">
        <v>-13.251611468680499</v>
      </c>
      <c r="P324">
        <v>1005.44303336103</v>
      </c>
      <c r="Q324">
        <v>-1.31798729803543E-2</v>
      </c>
      <c r="R324">
        <v>0.98948428728226101</v>
      </c>
      <c r="T324" t="str">
        <f t="shared" si="20"/>
        <v/>
      </c>
      <c r="U324" t="str">
        <f t="shared" si="21"/>
        <v/>
      </c>
      <c r="V324" t="str">
        <f t="shared" si="22"/>
        <v/>
      </c>
      <c r="W324" t="str">
        <f t="shared" si="23"/>
        <v/>
      </c>
    </row>
    <row r="325" spans="1:23" x14ac:dyDescent="0.25">
      <c r="A325">
        <v>324</v>
      </c>
      <c r="B325" t="s">
        <v>424</v>
      </c>
      <c r="C325">
        <v>1.7673520714406401</v>
      </c>
      <c r="D325">
        <v>1.0469032639801099</v>
      </c>
      <c r="E325">
        <v>1.68817132608941</v>
      </c>
      <c r="F325">
        <v>9.1378345778816206E-2</v>
      </c>
      <c r="G325">
        <v>-13.269292443382801</v>
      </c>
      <c r="H325">
        <v>1732.1080951141601</v>
      </c>
      <c r="I325">
        <v>-7.6607761841261997E-3</v>
      </c>
      <c r="J325">
        <v>0.993887644745444</v>
      </c>
      <c r="K325">
        <v>2.44839958400404</v>
      </c>
      <c r="L325">
        <v>1.0751985571281999</v>
      </c>
      <c r="M325">
        <v>2.2771604070448199</v>
      </c>
      <c r="N325">
        <v>2.2776648507265101E-2</v>
      </c>
      <c r="O325">
        <v>1.6495148007235301</v>
      </c>
      <c r="P325">
        <v>1.0462471563059901</v>
      </c>
      <c r="Q325">
        <v>1.5766014662802199</v>
      </c>
      <c r="R325">
        <v>0.11488725516973999</v>
      </c>
      <c r="T325" t="str">
        <f t="shared" si="20"/>
        <v>^</v>
      </c>
      <c r="U325" t="str">
        <f t="shared" si="21"/>
        <v/>
      </c>
      <c r="V325" t="str">
        <f t="shared" si="22"/>
        <v>*</v>
      </c>
      <c r="W325" t="str">
        <f t="shared" si="23"/>
        <v/>
      </c>
    </row>
    <row r="326" spans="1:23" x14ac:dyDescent="0.25">
      <c r="A326">
        <v>325</v>
      </c>
      <c r="B326" t="s">
        <v>425</v>
      </c>
      <c r="C326">
        <v>-13.107917657922201</v>
      </c>
      <c r="D326">
        <v>1040.0997988788499</v>
      </c>
      <c r="E326">
        <v>-1.26025576315384E-2</v>
      </c>
      <c r="F326">
        <v>0.98994488000637004</v>
      </c>
      <c r="G326">
        <v>-13.269292443382801</v>
      </c>
      <c r="H326">
        <v>1732.1080951141601</v>
      </c>
      <c r="I326">
        <v>-7.6607761841261902E-3</v>
      </c>
      <c r="J326">
        <v>0.993887644745444</v>
      </c>
      <c r="K326">
        <v>-13.8335881378968</v>
      </c>
      <c r="L326">
        <v>2153.27123131802</v>
      </c>
      <c r="M326">
        <v>-6.4244522179536202E-3</v>
      </c>
      <c r="N326">
        <v>0.99487406402466305</v>
      </c>
      <c r="O326">
        <v>-13.213308338031901</v>
      </c>
      <c r="P326">
        <v>1042.2331402541499</v>
      </c>
      <c r="Q326">
        <v>-1.2677881586849E-2</v>
      </c>
      <c r="R326">
        <v>0.98988478498642096</v>
      </c>
      <c r="T326" t="str">
        <f t="shared" si="20"/>
        <v/>
      </c>
      <c r="U326" t="str">
        <f t="shared" si="21"/>
        <v/>
      </c>
      <c r="V326" t="str">
        <f t="shared" si="22"/>
        <v/>
      </c>
      <c r="W326" t="str">
        <f t="shared" si="23"/>
        <v/>
      </c>
    </row>
    <row r="327" spans="1:23" x14ac:dyDescent="0.25">
      <c r="A327">
        <v>326</v>
      </c>
      <c r="B327" t="s">
        <v>426</v>
      </c>
      <c r="C327">
        <v>-13.107917657922201</v>
      </c>
      <c r="D327">
        <v>1040.0997988788399</v>
      </c>
      <c r="E327">
        <v>-1.2602557631538501E-2</v>
      </c>
      <c r="F327">
        <v>0.98994488000637004</v>
      </c>
      <c r="G327">
        <v>-13.269292443382801</v>
      </c>
      <c r="H327">
        <v>1732.1080951141701</v>
      </c>
      <c r="I327">
        <v>-7.6607761841261703E-3</v>
      </c>
      <c r="J327">
        <v>0.993887644745444</v>
      </c>
      <c r="K327">
        <v>-13.8335881378968</v>
      </c>
      <c r="L327">
        <v>2153.27123131802</v>
      </c>
      <c r="M327">
        <v>-6.4244522179536202E-3</v>
      </c>
      <c r="N327">
        <v>0.99487406402466305</v>
      </c>
      <c r="O327">
        <v>-13.213308338031901</v>
      </c>
      <c r="P327">
        <v>1042.2331402541599</v>
      </c>
      <c r="Q327">
        <v>-1.26778815868489E-2</v>
      </c>
      <c r="R327">
        <v>0.98988478498642096</v>
      </c>
      <c r="T327" t="str">
        <f t="shared" si="20"/>
        <v/>
      </c>
      <c r="U327" t="str">
        <f t="shared" si="21"/>
        <v/>
      </c>
      <c r="V327" t="str">
        <f t="shared" si="22"/>
        <v/>
      </c>
      <c r="W327" t="str">
        <f t="shared" si="23"/>
        <v/>
      </c>
    </row>
    <row r="328" spans="1:23" x14ac:dyDescent="0.25">
      <c r="A328">
        <v>327</v>
      </c>
      <c r="B328" t="s">
        <v>427</v>
      </c>
      <c r="C328">
        <v>-13.107917657922201</v>
      </c>
      <c r="D328">
        <v>1040.0997988788399</v>
      </c>
      <c r="E328">
        <v>-1.2602557631538501E-2</v>
      </c>
      <c r="F328">
        <v>0.98994488000637004</v>
      </c>
      <c r="G328">
        <v>-13.269292443382801</v>
      </c>
      <c r="H328">
        <v>1732.1080951141601</v>
      </c>
      <c r="I328">
        <v>-7.6607761841262102E-3</v>
      </c>
      <c r="J328">
        <v>0.993887644745444</v>
      </c>
      <c r="K328">
        <v>-13.8335881378968</v>
      </c>
      <c r="L328">
        <v>2153.27123131802</v>
      </c>
      <c r="M328">
        <v>-6.4244522179536202E-3</v>
      </c>
      <c r="N328">
        <v>0.99487406402466305</v>
      </c>
      <c r="O328">
        <v>-13.213308338031901</v>
      </c>
      <c r="P328">
        <v>1042.2331402541599</v>
      </c>
      <c r="Q328">
        <v>-1.26778815868489E-2</v>
      </c>
      <c r="R328">
        <v>0.98988478498642096</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3"/>
  <sheetViews>
    <sheetView topLeftCell="A45" workbookViewId="0">
      <selection activeCell="F74" sqref="F74"/>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625</v>
      </c>
      <c r="C1" s="133"/>
      <c r="D1" s="133"/>
      <c r="E1" s="133"/>
      <c r="F1" s="133"/>
    </row>
    <row r="2" spans="2:8" ht="15.75" thickBot="1" x14ac:dyDescent="0.3">
      <c r="B2" s="5"/>
      <c r="C2" s="8" t="s">
        <v>113</v>
      </c>
      <c r="D2" s="8" t="s">
        <v>114</v>
      </c>
      <c r="E2" s="8" t="s">
        <v>115</v>
      </c>
      <c r="F2" s="8" t="s">
        <v>116</v>
      </c>
    </row>
    <row r="3" spans="2:8" x14ac:dyDescent="0.25">
      <c r="B3" s="125" t="s">
        <v>122</v>
      </c>
      <c r="C3" s="3" t="str">
        <f>_xlfn.CONCAT(FIXED(VLOOKUP($H3,logitme.main!$B:$W,14,0),4)," ",VLOOKUP($H3,logitme.main!$B:$W,22,0))</f>
        <v xml:space="preserve">0.0227 </v>
      </c>
      <c r="D3" s="3" t="str">
        <f>_xlfn.CONCAT(FIXED(VLOOKUP($H3,logitme.main!$B:$W,10,0),4)," ",VLOOKUP($H3,logitme.main!$B:$W,21,0))</f>
        <v xml:space="preserve">-0.0721 </v>
      </c>
      <c r="E3" s="3" t="str">
        <f>_xlfn.CONCAT(FIXED(VLOOKUP($H3,logitme.main!$B:$W,6,0),4)," ",VLOOKUP($H3,logitme.main!$B:$W,20,0))</f>
        <v xml:space="preserve">-0.0710 </v>
      </c>
      <c r="F3" s="3" t="str">
        <f>_xlfn.CONCAT(FIXED(VLOOKUP($H3,logitme.main!$B:$W,2,0),4)," ",VLOOKUP($H3,logitme.main!$B:$W,19,0))</f>
        <v xml:space="preserve">-0.0724 </v>
      </c>
      <c r="H3" t="s">
        <v>119</v>
      </c>
    </row>
    <row r="4" spans="2:8" x14ac:dyDescent="0.25">
      <c r="B4" s="126" t="s">
        <v>1</v>
      </c>
      <c r="C4" s="4" t="str">
        <f>_xlfn.CONCAT("(",FIXED(VLOOKUP($H3,logitme.main!$B:$W,15,0),4),")")</f>
        <v>(0.0658)</v>
      </c>
      <c r="D4" s="4" t="str">
        <f>_xlfn.CONCAT("(",FIXED(VLOOKUP($H3,logitme.main!$B:$W,11,0),4),")")</f>
        <v>(0.0639)</v>
      </c>
      <c r="E4" s="4" t="str">
        <f>_xlfn.CONCAT("(",FIXED(VLOOKUP($H3,logitme.main!$B:$W,7,0),4),")")</f>
        <v>(0.0637)</v>
      </c>
      <c r="F4" s="4" t="str">
        <f>_xlfn.CONCAT("(",FIXED(VLOOKUP($H3,logitme.main!$B:$W,3,0),4),")")</f>
        <v>(0.0638)</v>
      </c>
    </row>
    <row r="5" spans="2:8" x14ac:dyDescent="0.25">
      <c r="B5" s="125" t="s">
        <v>0</v>
      </c>
      <c r="C5" s="3" t="str">
        <f>_xlfn.CONCAT(FIXED(VLOOKUP($H5,logitme.main!$B:$W,14,0),4)," ",VLOOKUP($H5,logitme.main!$B:$W,22,0))</f>
        <v>-0.1502 ***</v>
      </c>
      <c r="D5" s="3" t="str">
        <f>_xlfn.CONCAT(FIXED(VLOOKUP($H5,logitme.main!$B:$W,10,0),4)," ",VLOOKUP($H5,logitme.main!$B:$W,21,0))</f>
        <v xml:space="preserve">-0.0286 </v>
      </c>
      <c r="E5" s="3" t="str">
        <f>_xlfn.CONCAT(FIXED(VLOOKUP($H5,logitme.main!$B:$W,6,0),4)," ",VLOOKUP($H5,logitme.main!$B:$W,20,0))</f>
        <v xml:space="preserve">-0.0281 </v>
      </c>
      <c r="F5" s="3" t="str">
        <f>_xlfn.CONCAT(FIXED(VLOOKUP($H5,logitme.main!$B:$W,2,0),4)," ",VLOOKUP($H5,logitme.main!$B:$W,19,0))</f>
        <v xml:space="preserve">-0.0274 </v>
      </c>
      <c r="H5" t="s">
        <v>10</v>
      </c>
    </row>
    <row r="6" spans="2:8" x14ac:dyDescent="0.25">
      <c r="B6" s="126" t="s">
        <v>1</v>
      </c>
      <c r="C6" s="4" t="str">
        <f>_xlfn.CONCAT("(",FIXED(VLOOKUP($H5,logitme.main!$B:$W,15,0),4),")")</f>
        <v>(0.0247)</v>
      </c>
      <c r="D6" s="4" t="str">
        <f>_xlfn.CONCAT("(",FIXED(VLOOKUP($H5,logitme.main!$B:$W,11,0),4),")")</f>
        <v>(0.0244)</v>
      </c>
      <c r="E6" s="4" t="str">
        <f>_xlfn.CONCAT("(",FIXED(VLOOKUP($H5,logitme.main!$B:$W,7,0),4),")")</f>
        <v>(0.0243)</v>
      </c>
      <c r="F6" s="4" t="str">
        <f>_xlfn.CONCAT("(",FIXED(VLOOKUP($H5,logitme.main!$B:$W,3,0),4),")")</f>
        <v>(0.0243)</v>
      </c>
    </row>
    <row r="7" spans="2:8" x14ac:dyDescent="0.25">
      <c r="B7" s="125" t="s">
        <v>2</v>
      </c>
      <c r="C7" s="3" t="str">
        <f>_xlfn.CONCAT(FIXED(VLOOKUP($H7,logitme.main!$B:$W,14,0),4)," ",VLOOKUP($H7,logitme.main!$B:$W,22,0))</f>
        <v>-0.3147 ***</v>
      </c>
      <c r="D7" s="3" t="str">
        <f>_xlfn.CONCAT(FIXED(VLOOKUP($H7,logitme.main!$B:$W,10,0),4)," ",VLOOKUP($H7,logitme.main!$B:$W,21,0))</f>
        <v>-0.1053 ***</v>
      </c>
      <c r="E7" s="3" t="str">
        <f>_xlfn.CONCAT(FIXED(VLOOKUP($H7,logitme.main!$B:$W,6,0),4)," ",VLOOKUP($H7,logitme.main!$B:$W,20,0))</f>
        <v>-0.0983 ***</v>
      </c>
      <c r="F7" s="3" t="str">
        <f>_xlfn.CONCAT(FIXED(VLOOKUP($H7,logitme.main!$B:$W,2,0),4)," ",VLOOKUP($H7,logitme.main!$B:$W,19,0))</f>
        <v>-0.0964 ***</v>
      </c>
      <c r="H7" t="s">
        <v>12</v>
      </c>
    </row>
    <row r="8" spans="2:8" x14ac:dyDescent="0.25">
      <c r="B8" s="126" t="s">
        <v>1</v>
      </c>
      <c r="C8" s="4" t="str">
        <f>_xlfn.CONCAT("(",FIXED(VLOOKUP($H7,logitme.main!$B:$W,15,0),4),")")</f>
        <v>(0.0277)</v>
      </c>
      <c r="D8" s="4" t="str">
        <f>_xlfn.CONCAT("(",FIXED(VLOOKUP($H7,logitme.main!$B:$W,11,0),4),")")</f>
        <v>(0.0279)</v>
      </c>
      <c r="E8" s="4" t="str">
        <f>_xlfn.CONCAT("(",FIXED(VLOOKUP($H7,logitme.main!$B:$W,7,0),4),")")</f>
        <v>(0.0277)</v>
      </c>
      <c r="F8" s="4" t="str">
        <f>_xlfn.CONCAT("(",FIXED(VLOOKUP($H7,logitme.main!$B:$W,3,0),4),")")</f>
        <v>(0.0277)</v>
      </c>
    </row>
    <row r="9" spans="2:8" x14ac:dyDescent="0.25">
      <c r="B9" s="125" t="s">
        <v>89</v>
      </c>
      <c r="C9" s="3"/>
      <c r="D9" s="3" t="str">
        <f>_xlfn.CONCAT(FIXED(VLOOKUP($H9,logitme.main!$B:$W,10,0),4)," ",VLOOKUP($H9,logitme.main!$B:$W,21,0))</f>
        <v>0.0825 ***</v>
      </c>
      <c r="E9" s="3" t="str">
        <f>_xlfn.CONCAT(FIXED(VLOOKUP($H9,logitme.main!$B:$W,6,0),4)," ",VLOOKUP($H9,logitme.main!$B:$W,20,0))</f>
        <v>0.0691 **</v>
      </c>
      <c r="F9" s="3" t="str">
        <f>_xlfn.CONCAT(FIXED(VLOOKUP($H9,logitme.main!$B:$W,2,0),4)," ",VLOOKUP($H9,logitme.main!$B:$W,19,0))</f>
        <v>0.0779 **</v>
      </c>
      <c r="H9" t="s">
        <v>123</v>
      </c>
    </row>
    <row r="10" spans="2:8" x14ac:dyDescent="0.25">
      <c r="B10" s="126"/>
      <c r="C10" s="4"/>
      <c r="D10" s="4" t="str">
        <f>_xlfn.CONCAT("(",FIXED(VLOOKUP($H9,logitme.main!$B:$W,11,0),4),")")</f>
        <v>(0.0236)</v>
      </c>
      <c r="E10" s="4" t="str">
        <f>_xlfn.CONCAT("(",FIXED(VLOOKUP($H9,logitme.main!$B:$W,7,0),4),")")</f>
        <v>(0.0234)</v>
      </c>
      <c r="F10" s="4" t="str">
        <f>_xlfn.CONCAT("(",FIXED(VLOOKUP($H9,logitme.main!$B:$W,3,0),4),")")</f>
        <v>(0.0242)</v>
      </c>
    </row>
    <row r="11" spans="2:8" x14ac:dyDescent="0.25">
      <c r="B11" s="125" t="s">
        <v>31</v>
      </c>
      <c r="C11" s="3"/>
      <c r="D11" s="3" t="str">
        <f>_xlfn.CONCAT(FIXED(VLOOKUP($H11,logitme.main!$B:$W,10,0),4)," ",VLOOKUP($H11,logitme.main!$B:$W,21,0))</f>
        <v>-0.0912 ***</v>
      </c>
      <c r="E11" s="3" t="str">
        <f>_xlfn.CONCAT(FIXED(VLOOKUP($H11,logitme.main!$B:$W,6,0),4)," ",VLOOKUP($H11,logitme.main!$B:$W,20,0))</f>
        <v>-0.0521 ***</v>
      </c>
      <c r="F11" s="3" t="str">
        <f>_xlfn.CONCAT(FIXED(VLOOKUP($H11,logitme.main!$B:$W,2,0),4)," ",VLOOKUP($H11,logitme.main!$B:$W,19,0))</f>
        <v>-0.0526 ***</v>
      </c>
      <c r="H11" t="s">
        <v>31</v>
      </c>
    </row>
    <row r="12" spans="2:8" x14ac:dyDescent="0.25">
      <c r="B12" s="126"/>
      <c r="C12" s="4"/>
      <c r="D12" s="4" t="str">
        <f>_xlfn.CONCAT("(",FIXED(VLOOKUP($H11,logitme.main!$B:$W,11,0),4),")")</f>
        <v>(0.0060)</v>
      </c>
      <c r="E12" s="4" t="str">
        <f>_xlfn.CONCAT("(",FIXED(VLOOKUP($H11,logitme.main!$B:$W,7,0),4),")")</f>
        <v>(0.0071)</v>
      </c>
      <c r="F12" s="4" t="str">
        <f>_xlfn.CONCAT("(",FIXED(VLOOKUP($H11,logitme.main!$B:$W,3,0),4),")")</f>
        <v>(0.0071)</v>
      </c>
    </row>
    <row r="13" spans="2:8" x14ac:dyDescent="0.25">
      <c r="B13" s="125" t="s">
        <v>90</v>
      </c>
      <c r="C13" s="3"/>
      <c r="D13" s="3" t="str">
        <f>_xlfn.CONCAT(FIXED(VLOOKUP($H13,logitme.main!$B:$W,10,0),4)," ",VLOOKUP($H13,logitme.main!$B:$W,21,0))</f>
        <v>-0.2140 ***</v>
      </c>
      <c r="E13" s="3" t="str">
        <f>_xlfn.CONCAT(FIXED(VLOOKUP($H13,logitme.main!$B:$W,6,0),4)," ",VLOOKUP($H13,logitme.main!$B:$W,20,0))</f>
        <v>-0.2190 ***</v>
      </c>
      <c r="F13" s="3" t="str">
        <f>_xlfn.CONCAT(FIXED(VLOOKUP($H13,logitme.main!$B:$W,2,0),4)," ",VLOOKUP($H13,logitme.main!$B:$W,19,0))</f>
        <v>-0.2110 ***</v>
      </c>
      <c r="H13" t="s">
        <v>23</v>
      </c>
    </row>
    <row r="14" spans="2:8" x14ac:dyDescent="0.25">
      <c r="B14" s="126"/>
      <c r="C14" s="4"/>
      <c r="D14" s="4" t="str">
        <f>_xlfn.CONCAT("(",FIXED(VLOOKUP($H13,logitme.main!$B:$W,11,0),4),")")</f>
        <v>(0.0302)</v>
      </c>
      <c r="E14" s="4" t="str">
        <f>_xlfn.CONCAT("(",FIXED(VLOOKUP($H13,logitme.main!$B:$W,7,0),4),")")</f>
        <v>(0.0300)</v>
      </c>
      <c r="F14" s="4" t="str">
        <f>_xlfn.CONCAT("(",FIXED(VLOOKUP($H13,logitme.main!$B:$W,3,0),4),")")</f>
        <v>(0.0301)</v>
      </c>
    </row>
    <row r="15" spans="2:8" x14ac:dyDescent="0.25">
      <c r="B15" s="125" t="s">
        <v>91</v>
      </c>
      <c r="C15" s="3"/>
      <c r="D15" s="3" t="str">
        <f>_xlfn.CONCAT(FIXED(VLOOKUP($H15,logitme.main!$B:$W,10,0),4)," ",VLOOKUP($H15,logitme.main!$B:$W,21,0))</f>
        <v xml:space="preserve">-0.0140 </v>
      </c>
      <c r="E15" s="3" t="str">
        <f>_xlfn.CONCAT(FIXED(VLOOKUP($H15,logitme.main!$B:$W,6,0),4)," ",VLOOKUP($H15,logitme.main!$B:$W,20,0))</f>
        <v xml:space="preserve">-0.0214 </v>
      </c>
      <c r="F15" s="3" t="str">
        <f>_xlfn.CONCAT(FIXED(VLOOKUP($H15,logitme.main!$B:$W,2,0),4)," ",VLOOKUP($H15,logitme.main!$B:$W,19,0))</f>
        <v xml:space="preserve">-0.0171 </v>
      </c>
      <c r="H15" t="s">
        <v>24</v>
      </c>
    </row>
    <row r="16" spans="2:8" x14ac:dyDescent="0.25">
      <c r="B16" s="126"/>
      <c r="C16" s="4"/>
      <c r="D16" s="4" t="str">
        <f>_xlfn.CONCAT("(",FIXED(VLOOKUP($H15,logitme.main!$B:$W,11,0),4),")")</f>
        <v>(0.0329)</v>
      </c>
      <c r="E16" s="4" t="str">
        <f>_xlfn.CONCAT("(",FIXED(VLOOKUP($H15,logitme.main!$B:$W,7,0),4),")")</f>
        <v>(0.0327)</v>
      </c>
      <c r="F16" s="4" t="str">
        <f>_xlfn.CONCAT("(",FIXED(VLOOKUP($H15,logitme.main!$B:$W,3,0),4),")")</f>
        <v>(0.0327)</v>
      </c>
    </row>
    <row r="17" spans="2:8" x14ac:dyDescent="0.25">
      <c r="B17" s="125" t="s">
        <v>92</v>
      </c>
      <c r="C17" s="3"/>
      <c r="D17" s="3" t="str">
        <f>_xlfn.CONCAT(FIXED(VLOOKUP($H17,logitme.main!$B:$W,10,0),4)," ",VLOOKUP($H17,logitme.main!$B:$W,21,0))</f>
        <v xml:space="preserve">0.0454 </v>
      </c>
      <c r="E17" s="3" t="str">
        <f>_xlfn.CONCAT(FIXED(VLOOKUP($H17,logitme.main!$B:$W,6,0),4)," ",VLOOKUP($H17,logitme.main!$B:$W,20,0))</f>
        <v xml:space="preserve">0.0432 </v>
      </c>
      <c r="F17" s="3" t="str">
        <f>_xlfn.CONCAT(FIXED(VLOOKUP($H17,logitme.main!$B:$W,2,0),4)," ",VLOOKUP($H17,logitme.main!$B:$W,19,0))</f>
        <v xml:space="preserve">0.0444 </v>
      </c>
      <c r="H17" t="s">
        <v>25</v>
      </c>
    </row>
    <row r="18" spans="2:8" x14ac:dyDescent="0.25">
      <c r="B18" s="126"/>
      <c r="C18" s="4"/>
      <c r="D18" s="4" t="str">
        <f>_xlfn.CONCAT("(",FIXED(VLOOKUP($H17,logitme.main!$B:$W,11,0),4),")")</f>
        <v>(0.0328)</v>
      </c>
      <c r="E18" s="4" t="str">
        <f>_xlfn.CONCAT("(",FIXED(VLOOKUP($H17,logitme.main!$B:$W,7,0),4),")")</f>
        <v>(0.0327)</v>
      </c>
      <c r="F18" s="4" t="str">
        <f>_xlfn.CONCAT("(",FIXED(VLOOKUP($H17,logitme.main!$B:$W,3,0),4),")")</f>
        <v>(0.0328)</v>
      </c>
    </row>
    <row r="19" spans="2:8" x14ac:dyDescent="0.25">
      <c r="B19" s="125" t="s">
        <v>93</v>
      </c>
      <c r="C19" s="3"/>
      <c r="D19" s="3" t="str">
        <f>_xlfn.CONCAT(FIXED(VLOOKUP($H19,logitme.main!$B:$W,10,0),4)," ",VLOOKUP($H19,logitme.main!$B:$W,21,0))</f>
        <v>-0.1044 ^</v>
      </c>
      <c r="E19" s="3" t="str">
        <f>_xlfn.CONCAT(FIXED(VLOOKUP($H19,logitme.main!$B:$W,6,0),4)," ",VLOOKUP($H19,logitme.main!$B:$W,20,0))</f>
        <v>-0.0972 ^</v>
      </c>
      <c r="F19" s="3" t="str">
        <f>_xlfn.CONCAT(FIXED(VLOOKUP($H19,logitme.main!$B:$W,2,0),4)," ",VLOOKUP($H19,logitme.main!$B:$W,19,0))</f>
        <v xml:space="preserve">-0.0889 </v>
      </c>
      <c r="H19" t="s">
        <v>26</v>
      </c>
    </row>
    <row r="20" spans="2:8" x14ac:dyDescent="0.25">
      <c r="B20" s="126"/>
      <c r="C20" s="4"/>
      <c r="D20" s="4" t="str">
        <f>_xlfn.CONCAT("(",FIXED(VLOOKUP($H19,logitme.main!$B:$W,11,0),4),")")</f>
        <v>(0.0570)</v>
      </c>
      <c r="E20" s="4" t="str">
        <f>_xlfn.CONCAT("(",FIXED(VLOOKUP($H19,logitme.main!$B:$W,7,0),4),")")</f>
        <v>(0.0569)</v>
      </c>
      <c r="F20" s="4" t="str">
        <f>_xlfn.CONCAT("(",FIXED(VLOOKUP($H19,logitme.main!$B:$W,3,0),4),")")</f>
        <v>(0.0571)</v>
      </c>
    </row>
    <row r="21" spans="2:8" x14ac:dyDescent="0.25">
      <c r="B21" s="125" t="s">
        <v>32</v>
      </c>
      <c r="C21" s="3"/>
      <c r="D21" s="3" t="str">
        <f>_xlfn.CONCAT(FIXED(VLOOKUP($H21,logitme.main!$B:$W,10,0),4)," ",VLOOKUP($H21,logitme.main!$B:$W,21,0))</f>
        <v>0.0267 ^</v>
      </c>
      <c r="E21" s="3" t="str">
        <f>_xlfn.CONCAT(FIXED(VLOOKUP($H21,logitme.main!$B:$W,6,0),4)," ",VLOOKUP($H21,logitme.main!$B:$W,20,0))</f>
        <v xml:space="preserve">0.0226 </v>
      </c>
      <c r="F21" s="3" t="str">
        <f>_xlfn.CONCAT(FIXED(VLOOKUP($H21,logitme.main!$B:$W,2,0),4)," ",VLOOKUP($H21,logitme.main!$B:$W,19,0))</f>
        <v xml:space="preserve">0.0194 </v>
      </c>
      <c r="H21" t="s">
        <v>32</v>
      </c>
    </row>
    <row r="22" spans="2:8" x14ac:dyDescent="0.25">
      <c r="B22" s="126"/>
      <c r="C22" s="4"/>
      <c r="D22" s="4" t="str">
        <f>_xlfn.CONCAT("(",FIXED(VLOOKUP($H21,logitme.main!$B:$W,11,0),4),")")</f>
        <v>(0.0156)</v>
      </c>
      <c r="E22" s="4" t="str">
        <f>_xlfn.CONCAT("(",FIXED(VLOOKUP($H21,logitme.main!$B:$W,7,0),4),")")</f>
        <v>(0.0156)</v>
      </c>
      <c r="F22" s="4" t="str">
        <f>_xlfn.CONCAT("(",FIXED(VLOOKUP($H21,logitme.main!$B:$W,3,0),4),")")</f>
        <v>(0.0157)</v>
      </c>
    </row>
    <row r="23" spans="2:8" x14ac:dyDescent="0.25">
      <c r="B23" s="125" t="s">
        <v>94</v>
      </c>
      <c r="C23" s="3"/>
      <c r="D23" s="3" t="str">
        <f>_xlfn.CONCAT(FIXED(VLOOKUP($H23,logitme.main!$B:$W,10,0),4)," ",VLOOKUP($H23,logitme.main!$B:$W,21,0))</f>
        <v>0.0151 ***</v>
      </c>
      <c r="E23" s="3" t="str">
        <f>_xlfn.CONCAT(FIXED(VLOOKUP($H23,logitme.main!$B:$W,6,0),4)," ",VLOOKUP($H23,logitme.main!$B:$W,20,0))</f>
        <v>0.0158 ***</v>
      </c>
      <c r="F23" s="3" t="str">
        <f>_xlfn.CONCAT(FIXED(VLOOKUP($H23,logitme.main!$B:$W,2,0),4)," ",VLOOKUP($H23,logitme.main!$B:$W,19,0))</f>
        <v>0.0161 ***</v>
      </c>
      <c r="H23" t="s">
        <v>33</v>
      </c>
    </row>
    <row r="24" spans="2:8" x14ac:dyDescent="0.25">
      <c r="B24" s="126"/>
      <c r="C24" s="4"/>
      <c r="D24" s="4" t="str">
        <f>_xlfn.CONCAT("(",FIXED(VLOOKUP($H23,logitme.main!$B:$W,11,0),4),")")</f>
        <v>(0.0041)</v>
      </c>
      <c r="E24" s="4" t="str">
        <f>_xlfn.CONCAT("(",FIXED(VLOOKUP($H23,logitme.main!$B:$W,7,0),4),")")</f>
        <v>(0.0041)</v>
      </c>
      <c r="F24" s="4" t="str">
        <f>_xlfn.CONCAT("(",FIXED(VLOOKUP($H23,logitme.main!$B:$W,3,0),4),")")</f>
        <v>(0.0041)</v>
      </c>
    </row>
    <row r="25" spans="2:8" x14ac:dyDescent="0.25">
      <c r="B25" s="125" t="s">
        <v>124</v>
      </c>
      <c r="C25" s="3"/>
      <c r="D25" s="3" t="str">
        <f>_xlfn.CONCAT(FIXED(VLOOKUP($H25,logitme.main!$B:$W,10,0),4)," ",VLOOKUP($H25,logitme.main!$B:$W,21,0))</f>
        <v>-0.0152 *</v>
      </c>
      <c r="E25" s="3" t="str">
        <f>_xlfn.CONCAT(FIXED(VLOOKUP($H25,logitme.main!$B:$W,6,0),4)," ",VLOOKUP($H25,logitme.main!$B:$W,20,0))</f>
        <v>-0.0142 *</v>
      </c>
      <c r="F25" s="3" t="str">
        <f>_xlfn.CONCAT(FIXED(VLOOKUP($H25,logitme.main!$B:$W,2,0),4)," ",VLOOKUP($H25,logitme.main!$B:$W,19,0))</f>
        <v>-0.0141 *</v>
      </c>
      <c r="H25" t="s">
        <v>117</v>
      </c>
    </row>
    <row r="26" spans="2:8" x14ac:dyDescent="0.25">
      <c r="B26" s="126"/>
      <c r="C26" s="4"/>
      <c r="D26" s="4" t="str">
        <f>_xlfn.CONCAT("(",FIXED(VLOOKUP($H25,logitme.main!$B:$W,11,0),4),")")</f>
        <v>(0.0066)</v>
      </c>
      <c r="E26" s="4" t="str">
        <f>_xlfn.CONCAT("(",FIXED(VLOOKUP($H25,logitme.main!$B:$W,7,0),4),")")</f>
        <v>(0.0066)</v>
      </c>
      <c r="F26" s="4" t="str">
        <f>_xlfn.CONCAT("(",FIXED(VLOOKUP($H25,logitme.main!$B:$W,3,0),4),")")</f>
        <v>(0.0066)</v>
      </c>
    </row>
    <row r="27" spans="2:8" x14ac:dyDescent="0.25">
      <c r="B27" s="125" t="s">
        <v>95</v>
      </c>
      <c r="C27" s="3"/>
      <c r="D27" s="3" t="str">
        <f>_xlfn.CONCAT(FIXED(VLOOKUP($H27,logitme.main!$B:$W,10,0),4)," ",VLOOKUP($H27,logitme.main!$B:$W,21,0))</f>
        <v>0.1160 ***</v>
      </c>
      <c r="E27" s="3" t="str">
        <f>_xlfn.CONCAT(FIXED(VLOOKUP($H27,logitme.main!$B:$W,6,0),4)," ",VLOOKUP($H27,logitme.main!$B:$W,20,0))</f>
        <v>0.1059 ***</v>
      </c>
      <c r="F27" s="3" t="str">
        <f>_xlfn.CONCAT(FIXED(VLOOKUP($H27,logitme.main!$B:$W,2,0),4)," ",VLOOKUP($H27,logitme.main!$B:$W,19,0))</f>
        <v>0.1088 ***</v>
      </c>
      <c r="H27" t="s">
        <v>29</v>
      </c>
    </row>
    <row r="28" spans="2:8" x14ac:dyDescent="0.25">
      <c r="B28" s="126"/>
      <c r="C28" s="4"/>
      <c r="D28" s="4" t="str">
        <f>_xlfn.CONCAT("(",FIXED(VLOOKUP($H27,logitme.main!$B:$W,11,0),4),")")</f>
        <v>(0.0303)</v>
      </c>
      <c r="E28" s="4" t="str">
        <f>_xlfn.CONCAT("(",FIXED(VLOOKUP($H27,logitme.main!$B:$W,7,0),4),")")</f>
        <v>(0.0303)</v>
      </c>
      <c r="F28" s="4" t="str">
        <f>_xlfn.CONCAT("(",FIXED(VLOOKUP($H27,logitme.main!$B:$W,3,0),4),")")</f>
        <v>(0.0303)</v>
      </c>
    </row>
    <row r="29" spans="2:8" x14ac:dyDescent="0.25">
      <c r="B29" s="125" t="s">
        <v>96</v>
      </c>
      <c r="C29" s="3"/>
      <c r="D29" s="3" t="str">
        <f>_xlfn.CONCAT(FIXED(VLOOKUP($H29,logitme.main!$B:$W,10,0),4)," ",VLOOKUP($H29,logitme.main!$B:$W,21,0))</f>
        <v>0.2209 ***</v>
      </c>
      <c r="E29" s="3" t="str">
        <f>_xlfn.CONCAT(FIXED(VLOOKUP($H29,logitme.main!$B:$W,6,0),4)," ",VLOOKUP($H29,logitme.main!$B:$W,20,0))</f>
        <v>0.2100 ***</v>
      </c>
      <c r="F29" s="3" t="str">
        <f>_xlfn.CONCAT(FIXED(VLOOKUP($H29,logitme.main!$B:$W,2,0),4)," ",VLOOKUP($H29,logitme.main!$B:$W,19,0))</f>
        <v>0.2169 ***</v>
      </c>
      <c r="H29" t="s">
        <v>30</v>
      </c>
    </row>
    <row r="30" spans="2:8" x14ac:dyDescent="0.25">
      <c r="B30" s="126"/>
      <c r="C30" s="4"/>
      <c r="D30" s="4" t="str">
        <f>_xlfn.CONCAT("(",FIXED(VLOOKUP($H29,logitme.main!$B:$W,11,0),4),")")</f>
        <v>(0.0334)</v>
      </c>
      <c r="E30" s="4" t="str">
        <f>_xlfn.CONCAT("(",FIXED(VLOOKUP($H29,logitme.main!$B:$W,7,0),4),")")</f>
        <v>(0.0333)</v>
      </c>
      <c r="F30" s="4" t="str">
        <f>_xlfn.CONCAT("(",FIXED(VLOOKUP($H29,logitme.main!$B:$W,3,0),4),")")</f>
        <v>(0.0334)</v>
      </c>
    </row>
    <row r="31" spans="2:8" x14ac:dyDescent="0.25">
      <c r="B31" s="125" t="s">
        <v>97</v>
      </c>
      <c r="C31" s="3"/>
      <c r="D31" s="3" t="str">
        <f>_xlfn.CONCAT(FIXED(VLOOKUP($H31,logitme.main!$B:$W,10,0),4)," ",VLOOKUP($H31,logitme.main!$B:$W,21,0))</f>
        <v>0.1560 **</v>
      </c>
      <c r="E31" s="3" t="str">
        <f>_xlfn.CONCAT(FIXED(VLOOKUP($H31,logitme.main!$B:$W,6,0),4)," ",VLOOKUP($H31,logitme.main!$B:$W,20,0))</f>
        <v>0.1469 **</v>
      </c>
      <c r="F31" s="3" t="str">
        <f>_xlfn.CONCAT(FIXED(VLOOKUP($H31,logitme.main!$B:$W,2,0),4)," ",VLOOKUP($H31,logitme.main!$B:$W,19,0))</f>
        <v>0.1709 ***</v>
      </c>
      <c r="H31" t="s">
        <v>27</v>
      </c>
    </row>
    <row r="32" spans="2:8" x14ac:dyDescent="0.25">
      <c r="B32" s="126"/>
      <c r="C32" s="4"/>
      <c r="D32" s="4" t="str">
        <f>_xlfn.CONCAT("(",FIXED(VLOOKUP($H31,logitme.main!$B:$W,11,0),4),")")</f>
        <v>(0.0498)</v>
      </c>
      <c r="E32" s="4" t="str">
        <f>_xlfn.CONCAT("(",FIXED(VLOOKUP($H31,logitme.main!$B:$W,7,0),4),")")</f>
        <v>(0.0497)</v>
      </c>
      <c r="F32" s="4" t="str">
        <f>_xlfn.CONCAT("(",FIXED(VLOOKUP($H31,logitme.main!$B:$W,3,0),4),")")</f>
        <v>(0.0505)</v>
      </c>
    </row>
    <row r="33" spans="2:8" x14ac:dyDescent="0.25">
      <c r="B33" s="125" t="s">
        <v>98</v>
      </c>
      <c r="C33" s="3"/>
      <c r="D33" s="3" t="str">
        <f>_xlfn.CONCAT(FIXED(VLOOKUP($H33,logitme.main!$B:$W,10,0),4)," ",VLOOKUP($H33,logitme.main!$B:$W,21,0))</f>
        <v xml:space="preserve">0.0734 </v>
      </c>
      <c r="E33" s="3" t="str">
        <f>_xlfn.CONCAT(FIXED(VLOOKUP($H33,logitme.main!$B:$W,6,0),4)," ",VLOOKUP($H33,logitme.main!$B:$W,20,0))</f>
        <v xml:space="preserve">0.0692 </v>
      </c>
      <c r="F33" s="3" t="str">
        <f>_xlfn.CONCAT(FIXED(VLOOKUP($H33,logitme.main!$B:$W,2,0),4)," ",VLOOKUP($H33,logitme.main!$B:$W,19,0))</f>
        <v xml:space="preserve">0.0796 </v>
      </c>
      <c r="H33" t="s">
        <v>28</v>
      </c>
    </row>
    <row r="34" spans="2:8" x14ac:dyDescent="0.25">
      <c r="B34" s="126"/>
      <c r="C34" s="4"/>
      <c r="D34" s="4" t="str">
        <f>_xlfn.CONCAT("(",FIXED(VLOOKUP($H33,logitme.main!$B:$W,11,0),4),")")</f>
        <v>(0.0769)</v>
      </c>
      <c r="E34" s="4" t="str">
        <f>_xlfn.CONCAT("(",FIXED(VLOOKUP($H33,logitme.main!$B:$W,7,0),4),")")</f>
        <v>(0.0767)</v>
      </c>
      <c r="F34" s="4" t="str">
        <f>_xlfn.CONCAT("(",FIXED(VLOOKUP($H33,logitme.main!$B:$W,3,0),4),")")</f>
        <v>(0.0777)</v>
      </c>
    </row>
    <row r="35" spans="2:8" x14ac:dyDescent="0.25">
      <c r="B35" s="125" t="s">
        <v>34</v>
      </c>
      <c r="C35" s="3"/>
      <c r="D35" s="3" t="str">
        <f>_xlfn.CONCAT(FIXED(VLOOKUP($H35,logitme.main!$B:$W,10,0),4)," ",VLOOKUP($H35,logitme.main!$B:$W,21,0))</f>
        <v>0.0046 ***</v>
      </c>
      <c r="E35" s="3" t="str">
        <f>_xlfn.CONCAT(FIXED(VLOOKUP($H35,logitme.main!$B:$W,6,0),4)," ",VLOOKUP($H35,logitme.main!$B:$W,20,0))</f>
        <v>0.0045 ***</v>
      </c>
      <c r="F35" s="3" t="str">
        <f>_xlfn.CONCAT(FIXED(VLOOKUP($H35,logitme.main!$B:$W,2,0),4)," ",VLOOKUP($H35,logitme.main!$B:$W,19,0))</f>
        <v>0.0046 ***</v>
      </c>
      <c r="H35" t="s">
        <v>34</v>
      </c>
    </row>
    <row r="36" spans="2:8" x14ac:dyDescent="0.25">
      <c r="B36" s="126"/>
      <c r="C36" s="4"/>
      <c r="D36" s="4" t="str">
        <f>_xlfn.CONCAT("(",FIXED(VLOOKUP($H35,logitme.main!$B:$W,11,0),4),")")</f>
        <v>(0.0005)</v>
      </c>
      <c r="E36" s="4" t="str">
        <f>_xlfn.CONCAT("(",FIXED(VLOOKUP($H35,logitme.main!$B:$W,7,0),4),")")</f>
        <v>(0.0005)</v>
      </c>
      <c r="F36" s="4" t="str">
        <f>_xlfn.CONCAT("(",FIXED(VLOOKUP($H35,logitme.main!$B:$W,3,0),4),")")</f>
        <v>(0.0005)</v>
      </c>
    </row>
    <row r="37" spans="2:8" x14ac:dyDescent="0.25">
      <c r="B37" s="125" t="s">
        <v>99</v>
      </c>
      <c r="C37" s="3"/>
      <c r="D37" s="3" t="str">
        <f>_xlfn.CONCAT(FIXED(VLOOKUP($H37,logitme.main!$B:$W,10,0),4)," ",VLOOKUP($H37,logitme.main!$B:$W,21,0))</f>
        <v>-0.0006 ***</v>
      </c>
      <c r="E37" s="3" t="str">
        <f>_xlfn.CONCAT(FIXED(VLOOKUP($H37,logitme.main!$B:$W,6,0),4)," ",VLOOKUP($H37,logitme.main!$B:$W,20,0))</f>
        <v xml:space="preserve">-0.0001 </v>
      </c>
      <c r="F37" s="3" t="str">
        <f>_xlfn.CONCAT(FIXED(VLOOKUP($H37,logitme.main!$B:$W,2,0),4)," ",VLOOKUP($H37,logitme.main!$B:$W,19,0))</f>
        <v xml:space="preserve">-0.0001 </v>
      </c>
      <c r="H37" t="s">
        <v>35</v>
      </c>
    </row>
    <row r="38" spans="2:8" x14ac:dyDescent="0.25">
      <c r="B38" s="126"/>
      <c r="C38" s="4"/>
      <c r="D38" s="4" t="str">
        <f>_xlfn.CONCAT("(",FIXED(VLOOKUP($H37,logitme.main!$B:$W,11,0),4),")")</f>
        <v>(0.0002)</v>
      </c>
      <c r="E38" s="4" t="str">
        <f>_xlfn.CONCAT("(",FIXED(VLOOKUP($H37,logitme.main!$B:$W,7,0),4),")")</f>
        <v>(0.0002)</v>
      </c>
      <c r="F38" s="4" t="str">
        <f>_xlfn.CONCAT("(",FIXED(VLOOKUP($H37,logitme.main!$B:$W,3,0),4),")")</f>
        <v>(0.0002)</v>
      </c>
    </row>
    <row r="39" spans="2:8" x14ac:dyDescent="0.25">
      <c r="B39" s="125" t="s">
        <v>100</v>
      </c>
      <c r="C39" s="3"/>
      <c r="D39" s="3" t="str">
        <f>_xlfn.CONCAT(FIXED(VLOOKUP($H39,logitme.main!$B:$W,10,0),4)," ",VLOOKUP($H39,logitme.main!$B:$W,21,0))</f>
        <v xml:space="preserve">0.0001 </v>
      </c>
      <c r="E39" s="3" t="str">
        <f>_xlfn.CONCAT(FIXED(VLOOKUP($H39,logitme.main!$B:$W,6,0),4)," ",VLOOKUP($H39,logitme.main!$B:$W,20,0))</f>
        <v>0.0003 *</v>
      </c>
      <c r="F39" s="3" t="str">
        <f>_xlfn.CONCAT(FIXED(VLOOKUP($H39,logitme.main!$B:$W,2,0),4)," ",VLOOKUP($H39,logitme.main!$B:$W,19,0))</f>
        <v>0.0003 **</v>
      </c>
      <c r="H39" t="s">
        <v>36</v>
      </c>
    </row>
    <row r="40" spans="2:8" x14ac:dyDescent="0.25">
      <c r="B40" s="126"/>
      <c r="C40" s="4"/>
      <c r="D40" s="4" t="str">
        <f>_xlfn.CONCAT("(",FIXED(VLOOKUP($H39,logitme.main!$B:$W,11,0),4),")")</f>
        <v>(0.0001)</v>
      </c>
      <c r="E40" s="4" t="str">
        <f>_xlfn.CONCAT("(",FIXED(VLOOKUP($H39,logitme.main!$B:$W,7,0),4),")")</f>
        <v>(0.0001)</v>
      </c>
      <c r="F40" s="4" t="str">
        <f>_xlfn.CONCAT("(",FIXED(VLOOKUP($H39,logitme.main!$B:$W,3,0),4),")")</f>
        <v>(0.0001)</v>
      </c>
    </row>
    <row r="41" spans="2:8" x14ac:dyDescent="0.25">
      <c r="B41" s="125" t="s">
        <v>101</v>
      </c>
      <c r="C41" s="3"/>
      <c r="D41" s="3" t="str">
        <f>_xlfn.CONCAT(FIXED(VLOOKUP($H41,logitme.main!$B:$W,10,0),4)," ",VLOOKUP($H41,logitme.main!$B:$W,21,0))</f>
        <v xml:space="preserve">-0.0106 </v>
      </c>
      <c r="E41" s="3" t="str">
        <f>_xlfn.CONCAT(FIXED(VLOOKUP($H41,logitme.main!$B:$W,6,0),4)," ",VLOOKUP($H41,logitme.main!$B:$W,20,0))</f>
        <v xml:space="preserve">-0.0030 </v>
      </c>
      <c r="F41" s="3" t="str">
        <f>_xlfn.CONCAT(FIXED(VLOOKUP($H41,logitme.main!$B:$W,2,0),4)," ",VLOOKUP($H41,logitme.main!$B:$W,19,0))</f>
        <v xml:space="preserve">-0.0054 </v>
      </c>
      <c r="H41" t="s">
        <v>37</v>
      </c>
    </row>
    <row r="42" spans="2:8" x14ac:dyDescent="0.25">
      <c r="B42" s="126"/>
      <c r="C42" s="4"/>
      <c r="D42" s="4" t="str">
        <f>_xlfn.CONCAT("(",FIXED(VLOOKUP($H41,logitme.main!$B:$W,11,0),4),")")</f>
        <v>(0.0221)</v>
      </c>
      <c r="E42" s="4" t="str">
        <f>_xlfn.CONCAT("(",FIXED(VLOOKUP($H41,logitme.main!$B:$W,7,0),4),")")</f>
        <v>(0.0221)</v>
      </c>
      <c r="F42" s="4" t="str">
        <f>_xlfn.CONCAT("(",FIXED(VLOOKUP($H41,logitme.main!$B:$W,3,0),4),")")</f>
        <v>(0.0221)</v>
      </c>
    </row>
    <row r="43" spans="2:8" x14ac:dyDescent="0.25">
      <c r="B43" s="125" t="s">
        <v>102</v>
      </c>
      <c r="C43" s="3"/>
      <c r="D43" s="3" t="str">
        <f>_xlfn.CONCAT(FIXED(VLOOKUP($H43,logitme.main!$B:$W,10,0),4)," ",VLOOKUP($H43,logitme.main!$B:$W,21,0))</f>
        <v xml:space="preserve">-0.0205 </v>
      </c>
      <c r="E43" s="3" t="str">
        <f>_xlfn.CONCAT(FIXED(VLOOKUP($H43,logitme.main!$B:$W,6,0),4)," ",VLOOKUP($H43,logitme.main!$B:$W,20,0))</f>
        <v xml:space="preserve">-0.0110 </v>
      </c>
      <c r="F43" s="3" t="str">
        <f>_xlfn.CONCAT(FIXED(VLOOKUP($H43,logitme.main!$B:$W,2,0),4)," ",VLOOKUP($H43,logitme.main!$B:$W,19,0))</f>
        <v xml:space="preserve">-0.0167 </v>
      </c>
      <c r="H43" t="s">
        <v>38</v>
      </c>
    </row>
    <row r="44" spans="2:8" x14ac:dyDescent="0.25">
      <c r="B44" s="126"/>
      <c r="C44" s="4"/>
      <c r="D44" s="4" t="str">
        <f>_xlfn.CONCAT("(",FIXED(VLOOKUP($H43,logitme.main!$B:$W,11,0),4),")")</f>
        <v>(0.0332)</v>
      </c>
      <c r="E44" s="4" t="str">
        <f>_xlfn.CONCAT("(",FIXED(VLOOKUP($H43,logitme.main!$B:$W,7,0),4),")")</f>
        <v>(0.0331)</v>
      </c>
      <c r="F44" s="4" t="str">
        <f>_xlfn.CONCAT("(",FIXED(VLOOKUP($H43,logitme.main!$B:$W,3,0),4),")")</f>
        <v>(0.0331)</v>
      </c>
    </row>
    <row r="45" spans="2:8" x14ac:dyDescent="0.25">
      <c r="B45" s="125" t="s">
        <v>126</v>
      </c>
      <c r="C45" s="3"/>
      <c r="D45" s="3" t="str">
        <f>_xlfn.CONCAT(FIXED(VLOOKUP($H45,logitme.main!$B:$W,10,0),4)," ",VLOOKUP($H45,logitme.main!$B:$W,21,0))</f>
        <v>-0.0722 *</v>
      </c>
      <c r="E45" s="3" t="str">
        <f>_xlfn.CONCAT(FIXED(VLOOKUP($H45,logitme.main!$B:$W,6,0),4)," ",VLOOKUP($H45,logitme.main!$B:$W,20,0))</f>
        <v>-0.1165 ***</v>
      </c>
      <c r="F45" s="3" t="str">
        <f>_xlfn.CONCAT(FIXED(VLOOKUP($H45,logitme.main!$B:$W,2,0),4)," ",VLOOKUP($H45,logitme.main!$B:$W,19,0))</f>
        <v>-0.1245 ***</v>
      </c>
      <c r="H45" t="s">
        <v>39</v>
      </c>
    </row>
    <row r="46" spans="2:8" x14ac:dyDescent="0.25">
      <c r="B46" s="126"/>
      <c r="C46" s="4"/>
      <c r="D46" s="4" t="str">
        <f>_xlfn.CONCAT("(",FIXED(VLOOKUP($H45,logitme.main!$B:$W,11,0),4),")")</f>
        <v>(0.0352)</v>
      </c>
      <c r="E46" s="4" t="str">
        <f>_xlfn.CONCAT("(",FIXED(VLOOKUP($H45,logitme.main!$B:$W,7,0),4),")")</f>
        <v>(0.0353)</v>
      </c>
      <c r="F46" s="4" t="str">
        <f>_xlfn.CONCAT("(",FIXED(VLOOKUP($H45,logitme.main!$B:$W,3,0),4),")")</f>
        <v>(0.0353)</v>
      </c>
    </row>
    <row r="47" spans="2:8" x14ac:dyDescent="0.25">
      <c r="B47" s="125" t="s">
        <v>125</v>
      </c>
      <c r="C47" s="3"/>
      <c r="D47" s="3" t="str">
        <f>_xlfn.CONCAT(FIXED(VLOOKUP($H47,logitme.main!$B:$W,10,0),4)," ",VLOOKUP($H47,logitme.main!$B:$W,21,0))</f>
        <v>-0.1744 ***</v>
      </c>
      <c r="E47" s="3" t="str">
        <f>_xlfn.CONCAT(FIXED(VLOOKUP($H47,logitme.main!$B:$W,6,0),4)," ",VLOOKUP($H47,logitme.main!$B:$W,20,0))</f>
        <v>-0.2525 ***</v>
      </c>
      <c r="F47" s="3" t="str">
        <f>_xlfn.CONCAT(FIXED(VLOOKUP($H47,logitme.main!$B:$W,2,0),4)," ",VLOOKUP($H47,logitme.main!$B:$W,19,0))</f>
        <v>-0.2567 ***</v>
      </c>
      <c r="H47" t="s">
        <v>40</v>
      </c>
    </row>
    <row r="48" spans="2:8" x14ac:dyDescent="0.25">
      <c r="B48" s="126"/>
      <c r="C48" s="4"/>
      <c r="D48" s="4" t="str">
        <f>_xlfn.CONCAT("(",FIXED(VLOOKUP($H47,logitme.main!$B:$W,11,0),4),")")</f>
        <v>(0.0382)</v>
      </c>
      <c r="E48" s="4" t="str">
        <f>_xlfn.CONCAT("(",FIXED(VLOOKUP($H47,logitme.main!$B:$W,7,0),4),")")</f>
        <v>(0.0386)</v>
      </c>
      <c r="F48" s="4" t="str">
        <f>_xlfn.CONCAT("(",FIXED(VLOOKUP($H47,logitme.main!$B:$W,3,0),4),")")</f>
        <v>(0.0386)</v>
      </c>
    </row>
    <row r="49" spans="2:8" x14ac:dyDescent="0.25">
      <c r="B49" s="125" t="s">
        <v>103</v>
      </c>
      <c r="C49" s="3"/>
      <c r="D49" s="3" t="str">
        <f>_xlfn.CONCAT(FIXED(VLOOKUP($H49,logitme.main!$B:$W,10,0),4)," ",VLOOKUP($H49,logitme.main!$B:$W,21,0))</f>
        <v xml:space="preserve">-0.0503 </v>
      </c>
      <c r="E49" s="3" t="str">
        <f>_xlfn.CONCAT(FIXED(VLOOKUP($H49,logitme.main!$B:$W,6,0),4)," ",VLOOKUP($H49,logitme.main!$B:$W,20,0))</f>
        <v>-0.1104 ***</v>
      </c>
      <c r="F49" s="3" t="str">
        <f>_xlfn.CONCAT(FIXED(VLOOKUP($H49,logitme.main!$B:$W,2,0),4)," ",VLOOKUP($H49,logitme.main!$B:$W,19,0))</f>
        <v>-0.1185 ***</v>
      </c>
      <c r="H49" t="s">
        <v>41</v>
      </c>
    </row>
    <row r="50" spans="2:8" x14ac:dyDescent="0.25">
      <c r="B50" s="126"/>
      <c r="C50" s="4"/>
      <c r="D50" s="4" t="str">
        <f>_xlfn.CONCAT("(",FIXED(VLOOKUP($H49,logitme.main!$B:$W,11,0),4),")")</f>
        <v>(0.0317)</v>
      </c>
      <c r="E50" s="4" t="str">
        <f>_xlfn.CONCAT("(",FIXED(VLOOKUP($H49,logitme.main!$B:$W,7,0),4),")")</f>
        <v>(0.0320)</v>
      </c>
      <c r="F50" s="4" t="str">
        <f>_xlfn.CONCAT("(",FIXED(VLOOKUP($H49,logitme.main!$B:$W,3,0),4),")")</f>
        <v>(0.0321)</v>
      </c>
    </row>
    <row r="51" spans="2:8" x14ac:dyDescent="0.25">
      <c r="B51" s="125" t="s">
        <v>104</v>
      </c>
      <c r="C51" s="3"/>
      <c r="D51" s="3"/>
      <c r="E51" s="3" t="str">
        <f>_xlfn.CONCAT(FIXED(VLOOKUP($H51,logitme.main!$B:$W,6,0),4)," ",VLOOKUP($H51,logitme.main!$B:$W,20,0))</f>
        <v>-0.0849 ***</v>
      </c>
      <c r="F51" s="3" t="str">
        <f>_xlfn.CONCAT(FIXED(VLOOKUP($H51,logitme.main!$B:$W,2,0),4)," ",VLOOKUP($H51,logitme.main!$B:$W,19,0))</f>
        <v>-0.0851 ***</v>
      </c>
      <c r="H51" t="s">
        <v>43</v>
      </c>
    </row>
    <row r="52" spans="2:8" x14ac:dyDescent="0.25">
      <c r="B52" s="126"/>
      <c r="C52" s="4"/>
      <c r="D52" s="4"/>
      <c r="E52" s="4" t="str">
        <f>_xlfn.CONCAT("(",FIXED(VLOOKUP($H51,logitme.main!$B:$W,7,0),4),")")</f>
        <v>(0.0074)</v>
      </c>
      <c r="F52" s="4" t="str">
        <f>_xlfn.CONCAT("(",FIXED(VLOOKUP($H51,logitme.main!$B:$W,3,0),4),")")</f>
        <v>(0.0075)</v>
      </c>
    </row>
    <row r="53" spans="2:8" x14ac:dyDescent="0.25">
      <c r="B53" s="125" t="s">
        <v>105</v>
      </c>
      <c r="C53" s="3"/>
      <c r="D53" s="3"/>
      <c r="E53" s="3" t="str">
        <f>_xlfn.CONCAT(FIXED(VLOOKUP($H53,logitme.main!$B:$W,6,0),4)," ",VLOOKUP($H53,logitme.main!$B:$W,20,0))</f>
        <v xml:space="preserve">0.0186 </v>
      </c>
      <c r="F53" s="3" t="str">
        <f>_xlfn.CONCAT(FIXED(VLOOKUP($H53,logitme.main!$B:$W,2,0),4)," ",VLOOKUP($H53,logitme.main!$B:$W,19,0))</f>
        <v xml:space="preserve">0.0194 </v>
      </c>
      <c r="H53" t="s">
        <v>44</v>
      </c>
    </row>
    <row r="54" spans="2:8" x14ac:dyDescent="0.25">
      <c r="B54" s="126"/>
      <c r="C54" s="4"/>
      <c r="D54" s="34"/>
      <c r="E54" s="4" t="str">
        <f>_xlfn.CONCAT("(",FIXED(VLOOKUP($H53,logitme.main!$B:$W,7,0),4),")")</f>
        <v>(0.0174)</v>
      </c>
      <c r="F54" s="4" t="str">
        <f>_xlfn.CONCAT("(",FIXED(VLOOKUP($H53,logitme.main!$B:$W,3,0),4),")")</f>
        <v>(0.0175)</v>
      </c>
    </row>
    <row r="55" spans="2:8" x14ac:dyDescent="0.25">
      <c r="B55" s="125" t="s">
        <v>130</v>
      </c>
      <c r="C55" s="3"/>
      <c r="D55" s="35"/>
      <c r="E55" s="3" t="str">
        <f>_xlfn.CONCAT(FIXED(VLOOKUP($H55,logitme.main!$B:$W,6,0),4)," ",VLOOKUP($H55,logitme.main!$B:$W,20,0))</f>
        <v>-0.3158 ^</v>
      </c>
      <c r="F55" s="3" t="str">
        <f>_xlfn.CONCAT(FIXED(VLOOKUP($H55,logitme.main!$B:$W,2,0),4)," ",VLOOKUP($H55,logitme.main!$B:$W,19,0))</f>
        <v xml:space="preserve">0.1046 </v>
      </c>
      <c r="H55" t="s">
        <v>45</v>
      </c>
    </row>
    <row r="56" spans="2:8" x14ac:dyDescent="0.25">
      <c r="B56" s="126"/>
      <c r="C56" s="4"/>
      <c r="D56" s="34"/>
      <c r="E56" s="4" t="str">
        <f>_xlfn.CONCAT("(",FIXED(VLOOKUP($H55,logitme.main!$B:$W,7,0),4),")")</f>
        <v>(0.1858)</v>
      </c>
      <c r="F56" s="4" t="str">
        <f>_xlfn.CONCAT("(",FIXED(VLOOKUP($H55,logitme.main!$B:$W,3,0),4),")")</f>
        <v>(0.2814)</v>
      </c>
    </row>
    <row r="57" spans="2:8" x14ac:dyDescent="0.25">
      <c r="B57" s="125" t="s">
        <v>131</v>
      </c>
      <c r="C57" s="3"/>
      <c r="D57" s="35"/>
      <c r="E57" s="3" t="str">
        <f>_xlfn.CONCAT(FIXED(VLOOKUP($H57,logitme.main!$B:$W,6,0),4)," ",VLOOKUP($H57,logitme.main!$B:$W,20,0))</f>
        <v>-0.5128 ***</v>
      </c>
      <c r="F57" s="3" t="str">
        <f>_xlfn.CONCAT(FIXED(VLOOKUP($H57,logitme.main!$B:$W,2,0),4)," ",VLOOKUP($H57,logitme.main!$B:$W,19,0))</f>
        <v xml:space="preserve">-0.0884 </v>
      </c>
      <c r="H57" t="s">
        <v>127</v>
      </c>
    </row>
    <row r="58" spans="2:8" x14ac:dyDescent="0.25">
      <c r="B58" s="126"/>
      <c r="C58" s="4"/>
      <c r="D58" s="34"/>
      <c r="E58" s="4" t="str">
        <f>_xlfn.CONCAT("(",FIXED(VLOOKUP($H57,logitme.main!$B:$W,7,0),4),")")</f>
        <v>(0.0844)</v>
      </c>
      <c r="F58" s="4" t="str">
        <f>_xlfn.CONCAT("(",FIXED(VLOOKUP($H57,logitme.main!$B:$W,3,0),4),")")</f>
        <v>(0.2254)</v>
      </c>
    </row>
    <row r="59" spans="2:8" x14ac:dyDescent="0.25">
      <c r="B59" s="125" t="s">
        <v>132</v>
      </c>
      <c r="C59" s="3"/>
      <c r="D59" s="35"/>
      <c r="E59" s="3" t="str">
        <f>_xlfn.CONCAT(FIXED(VLOOKUP($H59,logitme.main!$B:$W,6,0),4)," ",VLOOKUP($H59,logitme.main!$B:$W,20,0))</f>
        <v>-0.3713 ***</v>
      </c>
      <c r="F59" s="3" t="str">
        <f>_xlfn.CONCAT(FIXED(VLOOKUP($H59,logitme.main!$B:$W,2,0),4)," ",VLOOKUP($H59,logitme.main!$B:$W,19,0))</f>
        <v xml:space="preserve">0.0336 </v>
      </c>
      <c r="H59" t="s">
        <v>128</v>
      </c>
    </row>
    <row r="60" spans="2:8" x14ac:dyDescent="0.25">
      <c r="B60" s="126"/>
      <c r="C60" s="4"/>
      <c r="D60" s="34"/>
      <c r="E60" s="4" t="str">
        <f>_xlfn.CONCAT("(",FIXED(VLOOKUP($H59,logitme.main!$B:$W,7,0),4),")")</f>
        <v>(0.0759)</v>
      </c>
      <c r="F60" s="4" t="str">
        <f>_xlfn.CONCAT("(",FIXED(VLOOKUP($H59,logitme.main!$B:$W,3,0),4),")")</f>
        <v>(0.2223)</v>
      </c>
    </row>
    <row r="61" spans="2:8" x14ac:dyDescent="0.25">
      <c r="B61" s="125" t="s">
        <v>134</v>
      </c>
      <c r="C61" s="3"/>
      <c r="D61" s="35"/>
      <c r="E61" s="3" t="str">
        <f>_xlfn.CONCAT(FIXED(VLOOKUP($H61,logitme.main!$B:$W,6,0),4)," ",VLOOKUP($H61,logitme.main!$B:$W,20,0))</f>
        <v>-0.3594 ***</v>
      </c>
      <c r="F61" s="3" t="str">
        <f>_xlfn.CONCAT(FIXED(VLOOKUP($H61,logitme.main!$B:$W,2,0),4)," ",VLOOKUP($H61,logitme.main!$B:$W,19,0))</f>
        <v xml:space="preserve">0.0645 </v>
      </c>
      <c r="H61" t="s">
        <v>46</v>
      </c>
    </row>
    <row r="62" spans="2:8" x14ac:dyDescent="0.25">
      <c r="B62" s="126"/>
      <c r="C62" s="4"/>
      <c r="D62" s="34"/>
      <c r="E62" s="4" t="str">
        <f>_xlfn.CONCAT("(",FIXED(VLOOKUP($H61,logitme.main!$B:$W,7,0),4),")")</f>
        <v>(0.0689)</v>
      </c>
      <c r="F62" s="4" t="str">
        <f>_xlfn.CONCAT("(",FIXED(VLOOKUP($H61,logitme.main!$B:$W,3,0),4),")")</f>
        <v>(0.2211)</v>
      </c>
    </row>
    <row r="63" spans="2:8" x14ac:dyDescent="0.25">
      <c r="B63" s="125" t="s">
        <v>133</v>
      </c>
      <c r="C63" s="3"/>
      <c r="D63" s="35"/>
      <c r="E63" s="3" t="str">
        <f>_xlfn.CONCAT(FIXED(VLOOKUP($H63,logitme.main!$B:$W,6,0),4)," ",VLOOKUP($H63,logitme.main!$B:$W,20,0))</f>
        <v>-0.1184 ***</v>
      </c>
      <c r="F63" s="3" t="str">
        <f>_xlfn.CONCAT(FIXED(VLOOKUP($H63,logitme.main!$B:$W,2,0),4)," ",VLOOKUP($H63,logitme.main!$B:$W,19,0))</f>
        <v xml:space="preserve">0.3067 </v>
      </c>
      <c r="H63" t="s">
        <v>129</v>
      </c>
    </row>
    <row r="64" spans="2:8" x14ac:dyDescent="0.25">
      <c r="B64" s="126"/>
      <c r="C64" s="4"/>
      <c r="D64" s="34"/>
      <c r="E64" s="4" t="str">
        <f>_xlfn.CONCAT("(",FIXED(VLOOKUP($H63,logitme.main!$B:$W,7,0),4),")")</f>
        <v>(0.0248)</v>
      </c>
      <c r="F64" s="4" t="str">
        <f>_xlfn.CONCAT("(",FIXED(VLOOKUP($H63,logitme.main!$B:$W,3,0),4),")")</f>
        <v>(0.2104)</v>
      </c>
    </row>
    <row r="65" spans="2:8" x14ac:dyDescent="0.25">
      <c r="B65" s="125" t="s">
        <v>106</v>
      </c>
      <c r="C65" s="3"/>
      <c r="D65" s="35"/>
      <c r="E65" s="3"/>
      <c r="F65" s="3" t="str">
        <f>_xlfn.CONCAT(FIXED(VLOOKUP($H65,logitme.main!$B:$W,2,0),4)," ",VLOOKUP($H65,logitme.main!$B:$W,19,0))</f>
        <v xml:space="preserve">0.0177 </v>
      </c>
      <c r="H65" t="s">
        <v>106</v>
      </c>
    </row>
    <row r="66" spans="2:8" x14ac:dyDescent="0.25">
      <c r="B66" s="126"/>
      <c r="C66" s="4"/>
      <c r="D66" s="34"/>
      <c r="E66" s="4"/>
      <c r="F66" s="4" t="str">
        <f>_xlfn.CONCAT("(",FIXED(VLOOKUP($H65,logitme.main!$B:$W,3,0),4),")")</f>
        <v>(0.0653)</v>
      </c>
    </row>
    <row r="67" spans="2:8" x14ac:dyDescent="0.25">
      <c r="B67" s="125" t="s">
        <v>20</v>
      </c>
      <c r="C67" s="3" t="str">
        <f>_xlfn.CONCAT(FIXED(VLOOKUP($H67,logitme.main!$B:$W,14,0),4)," ",VLOOKUP($H67,logitme.main!$B:$W,22,0))</f>
        <v>-3.2037 ***</v>
      </c>
      <c r="D67" s="35" t="str">
        <f>_xlfn.CONCAT(FIXED(VLOOKUP($H67,logitme.main!$B:$W,10,0),4)," ",VLOOKUP($H67,logitme.main!$B:$W,21,0))</f>
        <v>-1.6356 ***</v>
      </c>
      <c r="E67" s="3" t="str">
        <f>_xlfn.CONCAT(FIXED(VLOOKUP($H67,logitme.main!$B:$W,6,0),4)," ",VLOOKUP($H67,logitme.main!$B:$W,20,0))</f>
        <v>-1.8921 ***</v>
      </c>
      <c r="F67" s="3" t="str">
        <f>_xlfn.CONCAT(FIXED(VLOOKUP($H67,logitme.main!$B:$W,2,0),4)," ",VLOOKUP($H67,logitme.main!$B:$W,19,0))</f>
        <v>-1.8991 ***</v>
      </c>
      <c r="H67" t="s">
        <v>170</v>
      </c>
    </row>
    <row r="68" spans="2:8" x14ac:dyDescent="0.25">
      <c r="B68" s="126"/>
      <c r="C68" s="4" t="str">
        <f>_xlfn.CONCAT("(",FIXED(VLOOKUP($H67,logitme.main!$B:$W,15,0),4),")")</f>
        <v>(0.0440)</v>
      </c>
      <c r="D68" s="34" t="str">
        <f>_xlfn.CONCAT("(",FIXED(VLOOKUP($H67,logitme.main!$B:$W,11,0),4),")")</f>
        <v>(0.1327)</v>
      </c>
      <c r="E68" s="4" t="str">
        <f>_xlfn.CONCAT("(",FIXED(VLOOKUP($H67,logitme.main!$B:$W,7,0),4),")")</f>
        <v>(0.1369)</v>
      </c>
      <c r="F68" s="4" t="str">
        <f>_xlfn.CONCAT("(",FIXED(VLOOKUP($H67,logitme.main!$B:$W,3,0),4),")")</f>
        <v>(0.1371)</v>
      </c>
    </row>
    <row r="69" spans="2:8" x14ac:dyDescent="0.25">
      <c r="B69" s="17" t="s">
        <v>107</v>
      </c>
      <c r="C69" s="3" t="s">
        <v>624</v>
      </c>
      <c r="D69" s="36" t="s">
        <v>624</v>
      </c>
      <c r="E69" s="3" t="s">
        <v>624</v>
      </c>
      <c r="F69" s="37" t="s">
        <v>111</v>
      </c>
    </row>
    <row r="70" spans="2:8" x14ac:dyDescent="0.25">
      <c r="B70" s="17" t="s">
        <v>108</v>
      </c>
      <c r="C70" s="3" t="s">
        <v>624</v>
      </c>
      <c r="D70" s="35" t="s">
        <v>624</v>
      </c>
      <c r="E70" s="3" t="s">
        <v>624</v>
      </c>
      <c r="F70" s="3" t="s">
        <v>111</v>
      </c>
    </row>
    <row r="71" spans="2:8" x14ac:dyDescent="0.25">
      <c r="B71" s="17" t="s">
        <v>169</v>
      </c>
      <c r="C71" s="47">
        <v>205385</v>
      </c>
      <c r="D71" s="47">
        <v>205385</v>
      </c>
      <c r="E71" s="47">
        <v>205385</v>
      </c>
      <c r="F71" s="30">
        <v>205385</v>
      </c>
    </row>
    <row r="72" spans="2:8" x14ac:dyDescent="0.25">
      <c r="B72" s="17" t="s">
        <v>655</v>
      </c>
      <c r="C72" s="30">
        <v>5048</v>
      </c>
      <c r="D72" s="30">
        <v>5048</v>
      </c>
      <c r="E72" s="30">
        <v>5048</v>
      </c>
      <c r="F72" s="30">
        <v>5048</v>
      </c>
    </row>
    <row r="73" spans="2:8" ht="15.75" thickBot="1" x14ac:dyDescent="0.3">
      <c r="B73" s="7" t="s">
        <v>626</v>
      </c>
      <c r="C73" s="6">
        <v>0.25280000000000002</v>
      </c>
      <c r="D73" s="6">
        <v>0.19650000000000001</v>
      </c>
      <c r="E73" s="6">
        <v>0.1893</v>
      </c>
      <c r="F73" s="6">
        <v>0.18720000000000001</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9"/>
  <sheetViews>
    <sheetView topLeftCell="C42" workbookViewId="0">
      <selection activeCell="K70" sqref="K70"/>
    </sheetView>
  </sheetViews>
  <sheetFormatPr defaultRowHeight="15" x14ac:dyDescent="0.25"/>
  <cols>
    <col min="1" max="1" width="3" style="10" bestFit="1" customWidth="1"/>
    <col min="2" max="2" width="22.85546875" style="10" bestFit="1" customWidth="1"/>
    <col min="3" max="11" width="15.7109375" style="19" customWidth="1"/>
    <col min="12" max="12" width="2.28515625" style="10" customWidth="1"/>
    <col min="13" max="16384" width="9.140625" style="10"/>
  </cols>
  <sheetData>
    <row r="1" spans="2:12" ht="21" thickBot="1" x14ac:dyDescent="0.35">
      <c r="B1" s="134" t="s">
        <v>499</v>
      </c>
      <c r="C1" s="134"/>
      <c r="D1" s="134"/>
      <c r="E1" s="134"/>
      <c r="F1" s="134"/>
      <c r="G1" s="134"/>
      <c r="H1" s="134"/>
      <c r="I1" s="134"/>
      <c r="J1" s="134"/>
      <c r="K1" s="134"/>
    </row>
    <row r="2" spans="2:12" x14ac:dyDescent="0.25">
      <c r="B2" s="11"/>
      <c r="C2" s="12" t="s">
        <v>159</v>
      </c>
      <c r="D2" s="21" t="s">
        <v>160</v>
      </c>
      <c r="E2" s="13" t="s">
        <v>161</v>
      </c>
      <c r="F2" s="12" t="s">
        <v>162</v>
      </c>
      <c r="G2" s="21" t="s">
        <v>163</v>
      </c>
      <c r="H2" s="13" t="s">
        <v>164</v>
      </c>
      <c r="I2" s="12" t="s">
        <v>165</v>
      </c>
      <c r="J2" s="21" t="s">
        <v>166</v>
      </c>
      <c r="K2" s="13" t="s">
        <v>167</v>
      </c>
    </row>
    <row r="3" spans="2:12" x14ac:dyDescent="0.25">
      <c r="B3" s="112" t="s">
        <v>122</v>
      </c>
      <c r="C3" s="14" t="str">
        <f>_xlfn.CONCAT(FIXED(VLOOKUP($L3,logitme.white!$B:$X,2,0),4)," ",VLOOKUP($L3,logitme.white!$B:$X,19,0))</f>
        <v xml:space="preserve">-0.0249 </v>
      </c>
      <c r="D3" s="40" t="str">
        <f>_xlfn.CONCAT(FIXED(VLOOKUP($L3,logitme.white!$B:$X,6,0),4)," ",VLOOKUP($L3,logitme.white!$B:$X,20,0))</f>
        <v xml:space="preserve">0.0924 </v>
      </c>
      <c r="E3" s="38" t="str">
        <f>_xlfn.CONCAT(FIXED(VLOOKUP($L3,logitme.white!$B:$X,10,0),4)," ",VLOOKUP($L3,logitme.white!$B:$X,21,0))</f>
        <v xml:space="preserve">-0.2278 </v>
      </c>
      <c r="F3" s="14" t="str">
        <f>_xlfn.CONCAT(FIXED(VLOOKUP($L3,logitme.black!$B:$X,2,0),4)," ",VLOOKUP($L3,logitme.black!$B:$X,19,0))</f>
        <v xml:space="preserve">-0.1473 </v>
      </c>
      <c r="G3" s="40" t="str">
        <f>_xlfn.CONCAT(FIXED(VLOOKUP($L3,logitme.black!$B:$X,6,0),4)," ",VLOOKUP($L3,logitme.black!$B:$X,20,0))</f>
        <v xml:space="preserve">-0.1307 </v>
      </c>
      <c r="H3" s="38" t="str">
        <f>_xlfn.CONCAT(FIXED(VLOOKUP($L3,logitme.black!$B:$X,10,0),4)," ",VLOOKUP($L3,logitme.black!$B:$X,21,0))</f>
        <v xml:space="preserve">-0.2156 </v>
      </c>
      <c r="I3" s="14" t="str">
        <f>_xlfn.CONCAT(FIXED(VLOOKUP($L3,logitme.hispan!$B:$X,2,0),4)," ",VLOOKUP($L3,logitme.hispan!$B:$X,19,0))</f>
        <v xml:space="preserve">-0.1896 </v>
      </c>
      <c r="J3" s="40" t="str">
        <f>_xlfn.CONCAT(FIXED(VLOOKUP($L3,logitme.hispan!$B:$X,6,0),4)," ",VLOOKUP($L3,logitme.hispan!$B:$X,20,0))</f>
        <v xml:space="preserve">0.0806 </v>
      </c>
      <c r="K3" s="40" t="str">
        <f>_xlfn.CONCAT(FIXED(VLOOKUP($L3,logitme.hispan!$B:$X,10,0),4)," ",VLOOKUP($L3,logitme.hispan!$B:$X,21,0))</f>
        <v>-0.5154 ^</v>
      </c>
      <c r="L3" s="10" t="s">
        <v>119</v>
      </c>
    </row>
    <row r="4" spans="2:12" x14ac:dyDescent="0.25">
      <c r="B4" s="113" t="s">
        <v>1</v>
      </c>
      <c r="C4" s="12" t="str">
        <f>_xlfn.CONCAT("(",FIXED(VLOOKUP($L3,logitme.white!$B:$X,3,0),4),")")</f>
        <v>(0.0833)</v>
      </c>
      <c r="D4" s="26" t="str">
        <f>_xlfn.CONCAT("(",FIXED(VLOOKUP($L3,logitme.white!$B:$X,7,0),4),")")</f>
        <v>(0.1039)</v>
      </c>
      <c r="E4" s="39" t="str">
        <f>_xlfn.CONCAT("(",FIXED(VLOOKUP($L3,logitme.white!$B:$X,11,0),4),")")</f>
        <v>(0.1460)</v>
      </c>
      <c r="F4" s="12" t="str">
        <f>_xlfn.CONCAT("(",FIXED(VLOOKUP($L3,logitme.black!$B:$X,3,0),4),")")</f>
        <v>(0.1259)</v>
      </c>
      <c r="G4" s="26" t="str">
        <f>_xlfn.CONCAT("(",FIXED(VLOOKUP($L3,logitme.black!$B:$X,7,0),4),")")</f>
        <v>(0.1581)</v>
      </c>
      <c r="H4" s="39" t="str">
        <f>_xlfn.CONCAT("(",FIXED(VLOOKUP($L3,logitme.black!$B:$X,11,0),4),")")</f>
        <v>(0.2137)</v>
      </c>
      <c r="I4" s="12" t="str">
        <f>_xlfn.CONCAT("(",FIXED(VLOOKUP($L3,logitme.hispan!$B:$X,3,0),4),")")</f>
        <v>(0.1658)</v>
      </c>
      <c r="J4" s="26" t="str">
        <f>_xlfn.CONCAT("(",FIXED(VLOOKUP($L3,logitme.hispan!$B:$X,7,0),4),")")</f>
        <v>(0.2093)</v>
      </c>
      <c r="K4" s="26" t="str">
        <f>_xlfn.CONCAT("(",FIXED(VLOOKUP($L3,logitme.hispan!$B:$X,11,0),4),")")</f>
        <v>(0.2855)</v>
      </c>
    </row>
    <row r="5" spans="2:12" x14ac:dyDescent="0.25">
      <c r="B5" s="112" t="s">
        <v>0</v>
      </c>
      <c r="C5" s="14" t="str">
        <f>_xlfn.CONCAT(FIXED(VLOOKUP($L5,logitme.white!$B:$X,2,0),4)," ",VLOOKUP($L5,logitme.white!$B:$X,19,0))</f>
        <v>-0.0606 ^</v>
      </c>
      <c r="D5" s="40" t="str">
        <f>_xlfn.CONCAT(FIXED(VLOOKUP($L5,logitme.white!$B:$X,6,0),4)," ",VLOOKUP($L5,logitme.white!$B:$X,20,0))</f>
        <v xml:space="preserve">-0.0884 </v>
      </c>
      <c r="E5" s="38" t="str">
        <f>_xlfn.CONCAT(FIXED(VLOOKUP($L5,logitme.white!$B:$X,10,0),4)," ",VLOOKUP($L5,logitme.white!$B:$X,21,0))</f>
        <v xml:space="preserve">-0.0282 </v>
      </c>
      <c r="F5" s="14" t="str">
        <f>_xlfn.CONCAT(FIXED(VLOOKUP($L5,logitme.black!$B:$X,2,0),4)," ",VLOOKUP($L5,logitme.black!$B:$X,19,0))</f>
        <v xml:space="preserve">0.0304 </v>
      </c>
      <c r="G5" s="40" t="str">
        <f>_xlfn.CONCAT(FIXED(VLOOKUP($L5,logitme.black!$B:$X,6,0),4)," ",VLOOKUP($L5,logitme.black!$B:$X,20,0))</f>
        <v xml:space="preserve">0.0595 </v>
      </c>
      <c r="H5" s="38" t="str">
        <f>_xlfn.CONCAT(FIXED(VLOOKUP($L5,logitme.black!$B:$X,10,0),4)," ",VLOOKUP($L5,logitme.black!$B:$X,21,0))</f>
        <v xml:space="preserve">-0.0048 </v>
      </c>
      <c r="I5" s="14" t="str">
        <f>_xlfn.CONCAT(FIXED(VLOOKUP($L5,logitme.hispan!$B:$X,2,0),4)," ",VLOOKUP($L5,logitme.hispan!$B:$X,19,0))</f>
        <v xml:space="preserve">-0.0311 </v>
      </c>
      <c r="J5" s="40" t="str">
        <f>_xlfn.CONCAT(FIXED(VLOOKUP($L5,logitme.hispan!$B:$X,6,0),4)," ",VLOOKUP($L5,logitme.hispan!$B:$X,20,0))</f>
        <v xml:space="preserve">-0.0426 </v>
      </c>
      <c r="K5" s="40" t="str">
        <f>_xlfn.CONCAT(FIXED(VLOOKUP($L5,logitme.hispan!$B:$X,10,0),4)," ",VLOOKUP($L5,logitme.hispan!$B:$X,21,0))</f>
        <v xml:space="preserve">-0.0378 </v>
      </c>
      <c r="L5" s="10" t="s">
        <v>10</v>
      </c>
    </row>
    <row r="6" spans="2:12" x14ac:dyDescent="0.25">
      <c r="B6" s="113" t="s">
        <v>1</v>
      </c>
      <c r="C6" s="12" t="str">
        <f>_xlfn.CONCAT("(",FIXED(VLOOKUP($L5,logitme.white!$B:$X,3,0),4),")")</f>
        <v>(0.0361)</v>
      </c>
      <c r="D6" s="26" t="str">
        <f>_xlfn.CONCAT("(",FIXED(VLOOKUP($L5,logitme.white!$B:$X,7,0),4),")")</f>
        <v>(0.0575)</v>
      </c>
      <c r="E6" s="39" t="str">
        <f>_xlfn.CONCAT("(",FIXED(VLOOKUP($L5,logitme.white!$B:$X,11,0),4),")")</f>
        <v>(0.0473)</v>
      </c>
      <c r="F6" s="12" t="str">
        <f>_xlfn.CONCAT("(",FIXED(VLOOKUP($L5,logitme.black!$B:$X,3,0),4),")")</f>
        <v>(0.0417)</v>
      </c>
      <c r="G6" s="26" t="str">
        <f>_xlfn.CONCAT("(",FIXED(VLOOKUP($L5,logitme.black!$B:$X,7,0),4),")")</f>
        <v>(0.0602)</v>
      </c>
      <c r="H6" s="39" t="str">
        <f>_xlfn.CONCAT("(",FIXED(VLOOKUP($L5,logitme.black!$B:$X,11,0),4),")")</f>
        <v>(0.0585)</v>
      </c>
      <c r="I6" s="12" t="str">
        <f>_xlfn.CONCAT("(",FIXED(VLOOKUP($L5,logitme.hispan!$B:$X,3,0),4),")")</f>
        <v>(0.0559)</v>
      </c>
      <c r="J6" s="26" t="str">
        <f>_xlfn.CONCAT("(",FIXED(VLOOKUP($L5,logitme.hispan!$B:$X,7,0),4),")")</f>
        <v>(0.0847)</v>
      </c>
      <c r="K6" s="26" t="str">
        <f>_xlfn.CONCAT("(",FIXED(VLOOKUP($L5,logitme.hispan!$B:$X,11,0),4),")")</f>
        <v>(0.0783)</v>
      </c>
    </row>
    <row r="7" spans="2:12" x14ac:dyDescent="0.25">
      <c r="B7" s="112" t="s">
        <v>2</v>
      </c>
      <c r="C7" s="14" t="str">
        <f>_xlfn.CONCAT(FIXED(VLOOKUP($L7,logitme.white!$B:$X,2,0),4)," ",VLOOKUP($L7,logitme.white!$B:$X,19,0))</f>
        <v xml:space="preserve">-0.0547 </v>
      </c>
      <c r="D7" s="40" t="str">
        <f>_xlfn.CONCAT(FIXED(VLOOKUP($L7,logitme.white!$B:$X,6,0),4)," ",VLOOKUP($L7,logitme.white!$B:$X,20,0))</f>
        <v>-0.1426 *</v>
      </c>
      <c r="E7" s="38" t="str">
        <f>_xlfn.CONCAT(FIXED(VLOOKUP($L7,logitme.white!$B:$X,10,0),4)," ",VLOOKUP($L7,logitme.white!$B:$X,21,0))</f>
        <v xml:space="preserve">0.0389 </v>
      </c>
      <c r="F7" s="14" t="str">
        <f>_xlfn.CONCAT(FIXED(VLOOKUP($L7,logitme.black!$B:$X,2,0),4)," ",VLOOKUP($L7,logitme.black!$B:$X,19,0))</f>
        <v>-0.1078 *</v>
      </c>
      <c r="G7" s="40" t="str">
        <f>_xlfn.CONCAT(FIXED(VLOOKUP($L7,logitme.black!$B:$X,6,0),4)," ",VLOOKUP($L7,logitme.black!$B:$X,20,0))</f>
        <v>-0.1182 ^</v>
      </c>
      <c r="H7" s="38" t="str">
        <f>_xlfn.CONCAT(FIXED(VLOOKUP($L7,logitme.black!$B:$X,10,0),4)," ",VLOOKUP($L7,logitme.black!$B:$X,21,0))</f>
        <v xml:space="preserve">-0.1053 </v>
      </c>
      <c r="I7" s="14" t="str">
        <f>_xlfn.CONCAT(FIXED(VLOOKUP($L7,logitme.hispan!$B:$X,2,0),4)," ",VLOOKUP($L7,logitme.hispan!$B:$X,19,0))</f>
        <v>-0.1888 **</v>
      </c>
      <c r="J7" s="40" t="str">
        <f>_xlfn.CONCAT(FIXED(VLOOKUP($L7,logitme.hispan!$B:$X,6,0),4)," ",VLOOKUP($L7,logitme.hispan!$B:$X,20,0))</f>
        <v>-0.1997 *</v>
      </c>
      <c r="K7" s="40" t="str">
        <f>_xlfn.CONCAT(FIXED(VLOOKUP($L7,logitme.hispan!$B:$X,10,0),4)," ",VLOOKUP($L7,logitme.hispan!$B:$X,21,0))</f>
        <v>-0.1554 ^</v>
      </c>
      <c r="L7" s="10" t="s">
        <v>12</v>
      </c>
    </row>
    <row r="8" spans="2:12" x14ac:dyDescent="0.25">
      <c r="B8" s="113" t="s">
        <v>1</v>
      </c>
      <c r="C8" s="12" t="str">
        <f>_xlfn.CONCAT("(",FIXED(VLOOKUP($L7,logitme.white!$B:$X,3,0),4),")")</f>
        <v>(0.0429)</v>
      </c>
      <c r="D8" s="26" t="str">
        <f>_xlfn.CONCAT("(",FIXED(VLOOKUP($L7,logitme.white!$B:$X,7,0),4),")")</f>
        <v>(0.0613)</v>
      </c>
      <c r="E8" s="39" t="str">
        <f>_xlfn.CONCAT("(",FIXED(VLOOKUP($L7,logitme.white!$B:$X,11,0),4),")")</f>
        <v>(0.0610)</v>
      </c>
      <c r="F8" s="12" t="str">
        <f>_xlfn.CONCAT("(",FIXED(VLOOKUP($L7,logitme.black!$B:$X,3,0),4),")")</f>
        <v>(0.0460)</v>
      </c>
      <c r="G8" s="26" t="str">
        <f>_xlfn.CONCAT("(",FIXED(VLOOKUP($L7,logitme.black!$B:$X,7,0),4),")")</f>
        <v>(0.0624)</v>
      </c>
      <c r="H8" s="39" t="str">
        <f>_xlfn.CONCAT("(",FIXED(VLOOKUP($L7,logitme.black!$B:$X,11,0),4),")")</f>
        <v>(0.0703)</v>
      </c>
      <c r="I8" s="12" t="str">
        <f>_xlfn.CONCAT("(",FIXED(VLOOKUP($L7,logitme.hispan!$B:$X,3,0),4),")")</f>
        <v>(0.0627)</v>
      </c>
      <c r="J8" s="26" t="str">
        <f>_xlfn.CONCAT("(",FIXED(VLOOKUP($L7,logitme.hispan!$B:$X,7,0),4),")")</f>
        <v>(0.0886)</v>
      </c>
      <c r="K8" s="26" t="str">
        <f>_xlfn.CONCAT("(",FIXED(VLOOKUP($L7,logitme.hispan!$B:$X,11,0),4),")")</f>
        <v>(0.0935)</v>
      </c>
    </row>
    <row r="9" spans="2:12" x14ac:dyDescent="0.25">
      <c r="B9" s="112" t="s">
        <v>92</v>
      </c>
      <c r="C9" s="14" t="str">
        <f>_xlfn.CONCAT(FIXED(VLOOKUP($L9,logitme.white!$B:$X,2,0),4)," ",VLOOKUP($L9,logitme.white!$B:$X,19,0))</f>
        <v>0.0893 ^</v>
      </c>
      <c r="D9" s="40" t="str">
        <f>_xlfn.CONCAT(FIXED(VLOOKUP($L9,logitme.white!$B:$X,6,0),4)," ",VLOOKUP($L9,logitme.white!$B:$X,20,0))</f>
        <v xml:space="preserve">0.0700 </v>
      </c>
      <c r="E9" s="38" t="str">
        <f>_xlfn.CONCAT(FIXED(VLOOKUP($L9,logitme.white!$B:$X,10,0),4)," ",VLOOKUP($L9,logitme.white!$B:$X,21,0))</f>
        <v xml:space="preserve">0.1017 </v>
      </c>
      <c r="F9" s="14" t="str">
        <f>_xlfn.CONCAT(FIXED(VLOOKUP($L9,logitme.black!$B:$X,2,0),4)," ",VLOOKUP($L9,logitme.black!$B:$X,19,0))</f>
        <v xml:space="preserve">-0.0307 </v>
      </c>
      <c r="G9" s="40" t="str">
        <f>_xlfn.CONCAT(FIXED(VLOOKUP($L9,logitme.black!$B:$X,6,0),4)," ",VLOOKUP($L9,logitme.black!$B:$X,20,0))</f>
        <v xml:space="preserve">-0.0284 </v>
      </c>
      <c r="H9" s="38" t="str">
        <f>_xlfn.CONCAT(FIXED(VLOOKUP($L9,logitme.black!$B:$X,10,0),4)," ",VLOOKUP($L9,logitme.black!$B:$X,21,0))</f>
        <v xml:space="preserve">-0.0584 </v>
      </c>
      <c r="I9" s="14" t="str">
        <f>_xlfn.CONCAT(FIXED(VLOOKUP($L9,logitme.hispan!$B:$X,2,0),4)," ",VLOOKUP($L9,logitme.hispan!$B:$X,19,0))</f>
        <v xml:space="preserve">0.0898 </v>
      </c>
      <c r="J9" s="40" t="str">
        <f>_xlfn.CONCAT(FIXED(VLOOKUP($L9,logitme.hispan!$B:$X,6,0),4)," ",VLOOKUP($L9,logitme.hispan!$B:$X,20,0))</f>
        <v xml:space="preserve">0.0515 </v>
      </c>
      <c r="K9" s="40" t="str">
        <f>_xlfn.CONCAT(FIXED(VLOOKUP($L9,logitme.hispan!$B:$X,10,0),4)," ",VLOOKUP($L9,logitme.hispan!$B:$X,21,0))</f>
        <v xml:space="preserve">0.1101 </v>
      </c>
      <c r="L9" s="10" t="s">
        <v>25</v>
      </c>
    </row>
    <row r="10" spans="2:12" x14ac:dyDescent="0.25">
      <c r="B10" s="113"/>
      <c r="C10" s="12" t="str">
        <f>_xlfn.CONCAT("(",FIXED(VLOOKUP($L9,logitme.white!$B:$X,3,0),4),")")</f>
        <v>(0.0469)</v>
      </c>
      <c r="D10" s="26" t="str">
        <f>_xlfn.CONCAT("(",FIXED(VLOOKUP($L9,logitme.white!$B:$X,7,0),4),")")</f>
        <v>(0.0625)</v>
      </c>
      <c r="E10" s="39" t="str">
        <f>_xlfn.CONCAT("(",FIXED(VLOOKUP($L9,logitme.white!$B:$X,11,0),4),")")</f>
        <v>(0.0750)</v>
      </c>
      <c r="F10" s="12" t="str">
        <f>_xlfn.CONCAT("(",FIXED(VLOOKUP($L9,logitme.black!$B:$X,3,0),4),")")</f>
        <v>(0.0666)</v>
      </c>
      <c r="G10" s="26" t="str">
        <f>_xlfn.CONCAT("(",FIXED(VLOOKUP($L9,logitme.black!$B:$X,7,0),4),")")</f>
        <v>(0.0899)</v>
      </c>
      <c r="H10" s="39" t="str">
        <f>_xlfn.CONCAT("(",FIXED(VLOOKUP($L9,logitme.black!$B:$X,11,0),4),")")</f>
        <v>(0.1027)</v>
      </c>
      <c r="I10" s="12" t="str">
        <f>_xlfn.CONCAT("(",FIXED(VLOOKUP($L9,logitme.hispan!$B:$X,3,0),4),")")</f>
        <v>(0.0676)</v>
      </c>
      <c r="J10" s="26" t="str">
        <f>_xlfn.CONCAT("(",FIXED(VLOOKUP($L9,logitme.hispan!$B:$X,7,0),4),")")</f>
        <v>(0.0921)</v>
      </c>
      <c r="K10" s="26" t="str">
        <f>_xlfn.CONCAT("(",FIXED(VLOOKUP($L9,logitme.hispan!$B:$X,11,0),4),")")</f>
        <v>(0.1082)</v>
      </c>
    </row>
    <row r="11" spans="2:12" x14ac:dyDescent="0.25">
      <c r="B11" s="112" t="s">
        <v>93</v>
      </c>
      <c r="C11" s="14" t="str">
        <f>_xlfn.CONCAT(FIXED(VLOOKUP($L11,logitme.white!$B:$X,2,0),4)," ",VLOOKUP($L11,logitme.white!$B:$X,19,0))</f>
        <v xml:space="preserve">-0.1058 </v>
      </c>
      <c r="D11" s="40" t="str">
        <f>_xlfn.CONCAT(FIXED(VLOOKUP($L11,logitme.white!$B:$X,6,0),4)," ",VLOOKUP($L11,logitme.white!$B:$X,20,0))</f>
        <v>-0.2336 *</v>
      </c>
      <c r="E11" s="38" t="str">
        <f>_xlfn.CONCAT(FIXED(VLOOKUP($L11,logitme.white!$B:$X,10,0),4)," ",VLOOKUP($L11,logitme.white!$B:$X,21,0))</f>
        <v xml:space="preserve">0.0563 </v>
      </c>
      <c r="F11" s="14" t="str">
        <f>_xlfn.CONCAT(FIXED(VLOOKUP($L11,logitme.black!$B:$X,2,0),4)," ",VLOOKUP($L11,logitme.black!$B:$X,19,0))</f>
        <v xml:space="preserve">0.0416 </v>
      </c>
      <c r="G11" s="40" t="str">
        <f>_xlfn.CONCAT(FIXED(VLOOKUP($L11,logitme.black!$B:$X,6,0),4)," ",VLOOKUP($L11,logitme.black!$B:$X,20,0))</f>
        <v xml:space="preserve">0.0740 </v>
      </c>
      <c r="H11" s="38" t="str">
        <f>_xlfn.CONCAT(FIXED(VLOOKUP($L11,logitme.black!$B:$X,10,0),4)," ",VLOOKUP($L11,logitme.black!$B:$X,21,0))</f>
        <v xml:space="preserve">-0.0349 </v>
      </c>
      <c r="I11" s="14" t="str">
        <f>_xlfn.CONCAT(FIXED(VLOOKUP($L11,logitme.hispan!$B:$X,2,0),4)," ",VLOOKUP($L11,logitme.hispan!$B:$X,19,0))</f>
        <v xml:space="preserve">0.1005 </v>
      </c>
      <c r="J11" s="40" t="str">
        <f>_xlfn.CONCAT(FIXED(VLOOKUP($L11,logitme.hispan!$B:$X,6,0),4)," ",VLOOKUP($L11,logitme.hispan!$B:$X,20,0))</f>
        <v xml:space="preserve">0.0617 </v>
      </c>
      <c r="K11" s="40" t="str">
        <f>_xlfn.CONCAT(FIXED(VLOOKUP($L11,logitme.hispan!$B:$X,10,0),4)," ",VLOOKUP($L11,logitme.hispan!$B:$X,21,0))</f>
        <v xml:space="preserve">0.1157 </v>
      </c>
      <c r="L11" s="10" t="s">
        <v>26</v>
      </c>
    </row>
    <row r="12" spans="2:12" x14ac:dyDescent="0.25">
      <c r="B12" s="113"/>
      <c r="C12" s="12" t="str">
        <f>_xlfn.CONCAT("(",FIXED(VLOOKUP($L11,logitme.white!$B:$X,3,0),4),")")</f>
        <v>(0.0741)</v>
      </c>
      <c r="D12" s="26" t="str">
        <f>_xlfn.CONCAT("(",FIXED(VLOOKUP($L11,logitme.white!$B:$X,7,0),4),")")</f>
        <v>(0.0988)</v>
      </c>
      <c r="E12" s="39" t="str">
        <f>_xlfn.CONCAT("(",FIXED(VLOOKUP($L11,logitme.white!$B:$X,11,0),4),")")</f>
        <v>(0.1174)</v>
      </c>
      <c r="F12" s="12" t="str">
        <f>_xlfn.CONCAT("(",FIXED(VLOOKUP($L11,logitme.black!$B:$X,3,0),4),")")</f>
        <v>(0.1348)</v>
      </c>
      <c r="G12" s="26" t="str">
        <f>_xlfn.CONCAT("(",FIXED(VLOOKUP($L11,logitme.black!$B:$X,7,0),4),")")</f>
        <v>(0.1636)</v>
      </c>
      <c r="H12" s="39" t="str">
        <f>_xlfn.CONCAT("(",FIXED(VLOOKUP($L11,logitme.black!$B:$X,11,0),4),")")</f>
        <v>(0.2502)</v>
      </c>
      <c r="I12" s="12" t="str">
        <f>_xlfn.CONCAT("(",FIXED(VLOOKUP($L11,logitme.hispan!$B:$X,3,0),4),")")</f>
        <v>(0.1264)</v>
      </c>
      <c r="J12" s="26" t="str">
        <f>_xlfn.CONCAT("(",FIXED(VLOOKUP($L11,logitme.hispan!$B:$X,7,0),4),")")</f>
        <v>(0.1646)</v>
      </c>
      <c r="K12" s="26" t="str">
        <f>_xlfn.CONCAT("(",FIXED(VLOOKUP($L11,logitme.hispan!$B:$X,11,0),4),")")</f>
        <v>(0.2139)</v>
      </c>
    </row>
    <row r="13" spans="2:12" x14ac:dyDescent="0.25">
      <c r="B13" s="112" t="s">
        <v>32</v>
      </c>
      <c r="C13" s="14" t="str">
        <f>_xlfn.CONCAT(FIXED(VLOOKUP($L13,logitme.white!$B:$X,2,0),4)," ",VLOOKUP($L13,logitme.white!$B:$X,19,0))</f>
        <v xml:space="preserve">0.0066 </v>
      </c>
      <c r="D13" s="40" t="str">
        <f>_xlfn.CONCAT(FIXED(VLOOKUP($L13,logitme.white!$B:$X,6,0),4)," ",VLOOKUP($L13,logitme.white!$B:$X,20,0))</f>
        <v xml:space="preserve">0.0040 </v>
      </c>
      <c r="E13" s="38" t="str">
        <f>_xlfn.CONCAT(FIXED(VLOOKUP($L13,logitme.white!$B:$X,10,0),4)," ",VLOOKUP($L13,logitme.white!$B:$X,21,0))</f>
        <v xml:space="preserve">0.0007 </v>
      </c>
      <c r="F13" s="14" t="str">
        <f>_xlfn.CONCAT(FIXED(VLOOKUP($L13,logitme.black!$B:$X,2,0),4)," ",VLOOKUP($L13,logitme.black!$B:$X,19,0))</f>
        <v xml:space="preserve">0.0315 </v>
      </c>
      <c r="G13" s="40" t="str">
        <f>_xlfn.CONCAT(FIXED(VLOOKUP($L13,logitme.black!$B:$X,6,0),4)," ",VLOOKUP($L13,logitme.black!$B:$X,20,0))</f>
        <v xml:space="preserve">0.0175 </v>
      </c>
      <c r="H13" s="38" t="str">
        <f>_xlfn.CONCAT(FIXED(VLOOKUP($L13,logitme.black!$B:$X,10,0),4)," ",VLOOKUP($L13,logitme.black!$B:$X,21,0))</f>
        <v xml:space="preserve">0.0589 </v>
      </c>
      <c r="I13" s="14" t="str">
        <f>_xlfn.CONCAT(FIXED(VLOOKUP($L13,logitme.hispan!$B:$X,2,0),4)," ",VLOOKUP($L13,logitme.hispan!$B:$X,19,0))</f>
        <v xml:space="preserve">0.0297 </v>
      </c>
      <c r="J13" s="40" t="str">
        <f>_xlfn.CONCAT(FIXED(VLOOKUP($L13,logitme.hispan!$B:$X,6,0),4)," ",VLOOKUP($L13,logitme.hispan!$B:$X,20,0))</f>
        <v xml:space="preserve">0.0384 </v>
      </c>
      <c r="K13" s="40" t="str">
        <f>_xlfn.CONCAT(FIXED(VLOOKUP($L13,logitme.hispan!$B:$X,10,0),4)," ",VLOOKUP($L13,logitme.hispan!$B:$X,21,0))</f>
        <v xml:space="preserve">0.0021 </v>
      </c>
      <c r="L13" s="10" t="s">
        <v>32</v>
      </c>
    </row>
    <row r="14" spans="2:12" x14ac:dyDescent="0.25">
      <c r="B14" s="113"/>
      <c r="C14" s="12" t="str">
        <f>_xlfn.CONCAT("(",FIXED(VLOOKUP($L13,logitme.white!$B:$X,3,0),4),")")</f>
        <v>(0.0278)</v>
      </c>
      <c r="D14" s="26" t="str">
        <f>_xlfn.CONCAT("(",FIXED(VLOOKUP($L13,logitme.white!$B:$X,7,0),4),")")</f>
        <v>(0.0378)</v>
      </c>
      <c r="E14" s="39" t="str">
        <f>_xlfn.CONCAT("(",FIXED(VLOOKUP($L13,logitme.white!$B:$X,11,0),4),")")</f>
        <v>(0.0427)</v>
      </c>
      <c r="F14" s="12" t="str">
        <f>_xlfn.CONCAT("(",FIXED(VLOOKUP($L13,logitme.black!$B:$X,3,0),4),")")</f>
        <v>(0.0238)</v>
      </c>
      <c r="G14" s="26" t="str">
        <f>_xlfn.CONCAT("(",FIXED(VLOOKUP($L13,logitme.black!$B:$X,7,0),4),")")</f>
        <v>(0.0300)</v>
      </c>
      <c r="H14" s="39" t="str">
        <f>_xlfn.CONCAT("(",FIXED(VLOOKUP($L13,logitme.black!$B:$X,11,0),4),")")</f>
        <v>(0.0408)</v>
      </c>
      <c r="I14" s="12" t="str">
        <f>_xlfn.CONCAT("(",FIXED(VLOOKUP($L13,logitme.hispan!$B:$X,3,0),4),")")</f>
        <v>(0.0332)</v>
      </c>
      <c r="J14" s="26" t="str">
        <f>_xlfn.CONCAT("(",FIXED(VLOOKUP($L13,logitme.hispan!$B:$X,7,0),4),")")</f>
        <v>(0.0449)</v>
      </c>
      <c r="K14" s="26" t="str">
        <f>_xlfn.CONCAT("(",FIXED(VLOOKUP($L13,logitme.hispan!$B:$X,11,0),4),")")</f>
        <v>(0.0542)</v>
      </c>
    </row>
    <row r="15" spans="2:12" x14ac:dyDescent="0.25">
      <c r="B15" s="112" t="s">
        <v>94</v>
      </c>
      <c r="C15" s="14" t="str">
        <f>_xlfn.CONCAT(FIXED(VLOOKUP($L15,logitme.white!$B:$X,2,0),4)," ",VLOOKUP($L15,logitme.white!$B:$X,19,0))</f>
        <v>0.0276 ***</v>
      </c>
      <c r="D15" s="40" t="str">
        <f>_xlfn.CONCAT(FIXED(VLOOKUP($L15,logitme.white!$B:$X,6,0),4)," ",VLOOKUP($L15,logitme.white!$B:$X,20,0))</f>
        <v>0.0462 ***</v>
      </c>
      <c r="E15" s="38" t="str">
        <f>_xlfn.CONCAT(FIXED(VLOOKUP($L15,logitme.white!$B:$X,10,0),4)," ",VLOOKUP($L15,logitme.white!$B:$X,21,0))</f>
        <v xml:space="preserve">0.0091 </v>
      </c>
      <c r="F15" s="14" t="str">
        <f>_xlfn.CONCAT(FIXED(VLOOKUP($L15,logitme.black!$B:$X,2,0),4)," ",VLOOKUP($L15,logitme.black!$B:$X,19,0))</f>
        <v>0.0111 ^</v>
      </c>
      <c r="G15" s="40" t="str">
        <f>_xlfn.CONCAT(FIXED(VLOOKUP($L15,logitme.black!$B:$X,6,0),4)," ",VLOOKUP($L15,logitme.black!$B:$X,20,0))</f>
        <v>0.0228 *</v>
      </c>
      <c r="H15" s="38" t="str">
        <f>_xlfn.CONCAT(FIXED(VLOOKUP($L15,logitme.black!$B:$X,10,0),4)," ",VLOOKUP($L15,logitme.black!$B:$X,21,0))</f>
        <v xml:space="preserve">0.0022 </v>
      </c>
      <c r="I15" s="14" t="str">
        <f>_xlfn.CONCAT(FIXED(VLOOKUP($L15,logitme.hispan!$B:$X,2,0),4)," ",VLOOKUP($L15,logitme.hispan!$B:$X,19,0))</f>
        <v>0.0164 ^</v>
      </c>
      <c r="J15" s="40" t="str">
        <f>_xlfn.CONCAT(FIXED(VLOOKUP($L15,logitme.hispan!$B:$X,6,0),4)," ",VLOOKUP($L15,logitme.hispan!$B:$X,20,0))</f>
        <v xml:space="preserve">0.0208 </v>
      </c>
      <c r="K15" s="40" t="str">
        <f>_xlfn.CONCAT(FIXED(VLOOKUP($L15,logitme.hispan!$B:$X,10,0),4)," ",VLOOKUP($L15,logitme.hispan!$B:$X,21,0))</f>
        <v xml:space="preserve">0.0155 </v>
      </c>
      <c r="L15" s="10" t="s">
        <v>33</v>
      </c>
    </row>
    <row r="16" spans="2:12" x14ac:dyDescent="0.25">
      <c r="B16" s="113"/>
      <c r="C16" s="12" t="str">
        <f>_xlfn.CONCAT("(",FIXED(VLOOKUP($L15,logitme.white!$B:$X,3,0),4),")")</f>
        <v>(0.0076)</v>
      </c>
      <c r="D16" s="26" t="str">
        <f>_xlfn.CONCAT("(",FIXED(VLOOKUP($L15,logitme.white!$B:$X,7,0),4),")")</f>
        <v>(0.0116)</v>
      </c>
      <c r="E16" s="39" t="str">
        <f>_xlfn.CONCAT("(",FIXED(VLOOKUP($L15,logitme.white!$B:$X,11,0),4),")")</f>
        <v>(0.0103)</v>
      </c>
      <c r="F16" s="12" t="str">
        <f>_xlfn.CONCAT("(",FIXED(VLOOKUP($L15,logitme.black!$B:$X,3,0),4),")")</f>
        <v>(0.0059)</v>
      </c>
      <c r="G16" s="26" t="str">
        <f>_xlfn.CONCAT("(",FIXED(VLOOKUP($L15,logitme.black!$B:$X,7,0),4),")")</f>
        <v>(0.0091)</v>
      </c>
      <c r="H16" s="39" t="str">
        <f>_xlfn.CONCAT("(",FIXED(VLOOKUP($L15,logitme.black!$B:$X,11,0),4),")")</f>
        <v>(0.0079)</v>
      </c>
      <c r="I16" s="12" t="str">
        <f>_xlfn.CONCAT("(",FIXED(VLOOKUP($L15,logitme.hispan!$B:$X,3,0),4),")")</f>
        <v>(0.0088)</v>
      </c>
      <c r="J16" s="26" t="str">
        <f>_xlfn.CONCAT("(",FIXED(VLOOKUP($L15,logitme.hispan!$B:$X,7,0),4),")")</f>
        <v>(0.0158)</v>
      </c>
      <c r="K16" s="26" t="str">
        <f>_xlfn.CONCAT("(",FIXED(VLOOKUP($L15,logitme.hispan!$B:$X,11,0),4),")")</f>
        <v>(0.0109)</v>
      </c>
    </row>
    <row r="17" spans="2:12" x14ac:dyDescent="0.25">
      <c r="B17" s="112" t="s">
        <v>124</v>
      </c>
      <c r="C17" s="14" t="str">
        <f>_xlfn.CONCAT(FIXED(VLOOKUP($L17,logitme.white!$B:$X,2,0),4)," ",VLOOKUP($L17,logitme.white!$B:$X,19,0))</f>
        <v xml:space="preserve">-0.0074 </v>
      </c>
      <c r="D17" s="40" t="str">
        <f>_xlfn.CONCAT(FIXED(VLOOKUP($L17,logitme.white!$B:$X,6,0),4)," ",VLOOKUP($L17,logitme.white!$B:$X,20,0))</f>
        <v xml:space="preserve">0.0149 </v>
      </c>
      <c r="E17" s="38" t="str">
        <f>_xlfn.CONCAT(FIXED(VLOOKUP($L17,logitme.white!$B:$X,10,0),4)," ",VLOOKUP($L17,logitme.white!$B:$X,21,0))</f>
        <v xml:space="preserve">-0.0249 </v>
      </c>
      <c r="F17" s="14" t="str">
        <f>_xlfn.CONCAT(FIXED(VLOOKUP($L17,logitme.black!$B:$X,2,0),4)," ",VLOOKUP($L17,logitme.black!$B:$X,19,0))</f>
        <v>-0.0218 *</v>
      </c>
      <c r="G17" s="40" t="str">
        <f>_xlfn.CONCAT(FIXED(VLOOKUP($L17,logitme.black!$B:$X,6,0),4)," ",VLOOKUP($L17,logitme.black!$B:$X,20,0))</f>
        <v>-0.0338 *</v>
      </c>
      <c r="H17" s="38" t="str">
        <f>_xlfn.CONCAT(FIXED(VLOOKUP($L17,logitme.black!$B:$X,10,0),4)," ",VLOOKUP($L17,logitme.black!$B:$X,21,0))</f>
        <v xml:space="preserve">-0.0075 </v>
      </c>
      <c r="I17" s="14" t="str">
        <f>_xlfn.CONCAT(FIXED(VLOOKUP($L17,logitme.hispan!$B:$X,2,0),4)," ",VLOOKUP($L17,logitme.hispan!$B:$X,19,0))</f>
        <v xml:space="preserve">-0.0127 </v>
      </c>
      <c r="J17" s="40" t="str">
        <f>_xlfn.CONCAT(FIXED(VLOOKUP($L17,logitme.hispan!$B:$X,6,0),4)," ",VLOOKUP($L17,logitme.hispan!$B:$X,20,0))</f>
        <v xml:space="preserve">-0.0077 </v>
      </c>
      <c r="K17" s="40" t="str">
        <f>_xlfn.CONCAT(FIXED(VLOOKUP($L17,logitme.hispan!$B:$X,10,0),4)," ",VLOOKUP($L17,logitme.hispan!$B:$X,21,0))</f>
        <v xml:space="preserve">-0.0196 </v>
      </c>
      <c r="L17" s="10" t="s">
        <v>117</v>
      </c>
    </row>
    <row r="18" spans="2:12" x14ac:dyDescent="0.25">
      <c r="B18" s="113"/>
      <c r="C18" s="12" t="str">
        <f>_xlfn.CONCAT("(",FIXED(VLOOKUP($L17,logitme.white!$B:$X,3,0),4),")")</f>
        <v>(0.0112)</v>
      </c>
      <c r="D18" s="26" t="str">
        <f>_xlfn.CONCAT("(",FIXED(VLOOKUP($L17,logitme.white!$B:$X,7,0),4),")")</f>
        <v>(0.0168)</v>
      </c>
      <c r="E18" s="39" t="str">
        <f>_xlfn.CONCAT("(",FIXED(VLOOKUP($L17,logitme.white!$B:$X,11,0),4),")")</f>
        <v>(0.0154)</v>
      </c>
      <c r="F18" s="12" t="str">
        <f>_xlfn.CONCAT("(",FIXED(VLOOKUP($L17,logitme.black!$B:$X,3,0),4),")")</f>
        <v>(0.0106)</v>
      </c>
      <c r="G18" s="26" t="str">
        <f>_xlfn.CONCAT("(",FIXED(VLOOKUP($L17,logitme.black!$B:$X,7,0),4),")")</f>
        <v>(0.0144)</v>
      </c>
      <c r="H18" s="39" t="str">
        <f>_xlfn.CONCAT("(",FIXED(VLOOKUP($L17,logitme.black!$B:$X,11,0),4),")")</f>
        <v>(0.0160)</v>
      </c>
      <c r="I18" s="12" t="str">
        <f>_xlfn.CONCAT("(",FIXED(VLOOKUP($L17,logitme.hispan!$B:$X,3,0),4),")")</f>
        <v>(0.0134)</v>
      </c>
      <c r="J18" s="26" t="str">
        <f>_xlfn.CONCAT("(",FIXED(VLOOKUP($L17,logitme.hispan!$B:$X,7,0),4),")")</f>
        <v>(0.0196)</v>
      </c>
      <c r="K18" s="26" t="str">
        <f>_xlfn.CONCAT("(",FIXED(VLOOKUP($L17,logitme.hispan!$B:$X,11,0),4),")")</f>
        <v>(0.0195)</v>
      </c>
    </row>
    <row r="19" spans="2:12" x14ac:dyDescent="0.25">
      <c r="B19" s="112" t="s">
        <v>95</v>
      </c>
      <c r="C19" s="14" t="str">
        <f>_xlfn.CONCAT(FIXED(VLOOKUP($L19,logitme.white!$B:$X,2,0),4)," ",VLOOKUP($L19,logitme.white!$B:$X,19,0))</f>
        <v>0.1486 **</v>
      </c>
      <c r="D19" s="40" t="str">
        <f>_xlfn.CONCAT(FIXED(VLOOKUP($L19,logitme.white!$B:$X,6,0),4)," ",VLOOKUP($L19,logitme.white!$B:$X,20,0))</f>
        <v>0.1491 *</v>
      </c>
      <c r="E19" s="38" t="str">
        <f>_xlfn.CONCAT(FIXED(VLOOKUP($L19,logitme.white!$B:$X,10,0),4)," ",VLOOKUP($L19,logitme.white!$B:$X,21,0))</f>
        <v>0.1385 *</v>
      </c>
      <c r="F19" s="14" t="str">
        <f>_xlfn.CONCAT(FIXED(VLOOKUP($L19,logitme.black!$B:$X,2,0),4)," ",VLOOKUP($L19,logitme.black!$B:$X,19,0))</f>
        <v>0.1896 ***</v>
      </c>
      <c r="G19" s="40" t="str">
        <f>_xlfn.CONCAT(FIXED(VLOOKUP($L19,logitme.black!$B:$X,6,0),4)," ",VLOOKUP($L19,logitme.black!$B:$X,20,0))</f>
        <v xml:space="preserve">0.1007 </v>
      </c>
      <c r="H19" s="38" t="str">
        <f>_xlfn.CONCAT(FIXED(VLOOKUP($L19,logitme.black!$B:$X,10,0),4)," ",VLOOKUP($L19,logitme.black!$B:$X,21,0))</f>
        <v>0.2689 ***</v>
      </c>
      <c r="I19" s="14" t="str">
        <f>_xlfn.CONCAT(FIXED(VLOOKUP($L19,logitme.hispan!$B:$X,2,0),4)," ",VLOOKUP($L19,logitme.hispan!$B:$X,19,0))</f>
        <v xml:space="preserve">-0.0963 </v>
      </c>
      <c r="J19" s="40" t="str">
        <f>_xlfn.CONCAT(FIXED(VLOOKUP($L19,logitme.hispan!$B:$X,6,0),4)," ",VLOOKUP($L19,logitme.hispan!$B:$X,20,0))</f>
        <v xml:space="preserve">-0.0847 </v>
      </c>
      <c r="K19" s="40" t="str">
        <f>_xlfn.CONCAT(FIXED(VLOOKUP($L19,logitme.hispan!$B:$X,10,0),4)," ",VLOOKUP($L19,logitme.hispan!$B:$X,21,0))</f>
        <v xml:space="preserve">-0.1091 </v>
      </c>
      <c r="L19" s="10" t="s">
        <v>29</v>
      </c>
    </row>
    <row r="20" spans="2:12" x14ac:dyDescent="0.25">
      <c r="B20" s="113"/>
      <c r="C20" s="12" t="str">
        <f>_xlfn.CONCAT("(",FIXED(VLOOKUP($L19,logitme.white!$B:$X,3,0),4),")")</f>
        <v>(0.0490)</v>
      </c>
      <c r="D20" s="26" t="str">
        <f>_xlfn.CONCAT("(",FIXED(VLOOKUP($L19,logitme.white!$B:$X,7,0),4),")")</f>
        <v>(0.0744)</v>
      </c>
      <c r="E20" s="39" t="str">
        <f>_xlfn.CONCAT("(",FIXED(VLOOKUP($L19,logitme.white!$B:$X,11,0),4),")")</f>
        <v>(0.0664)</v>
      </c>
      <c r="F20" s="12" t="str">
        <f>_xlfn.CONCAT("(",FIXED(VLOOKUP($L19,logitme.black!$B:$X,3,0),4),")")</f>
        <v>(0.0491)</v>
      </c>
      <c r="G20" s="26" t="str">
        <f>_xlfn.CONCAT("(",FIXED(VLOOKUP($L19,logitme.black!$B:$X,7,0),4),")")</f>
        <v>(0.0741)</v>
      </c>
      <c r="H20" s="39" t="str">
        <f>_xlfn.CONCAT("(",FIXED(VLOOKUP($L19,logitme.black!$B:$X,11,0),4),")")</f>
        <v>(0.0666)</v>
      </c>
      <c r="I20" s="12" t="str">
        <f>_xlfn.CONCAT("(",FIXED(VLOOKUP($L19,logitme.hispan!$B:$X,3,0),4),")")</f>
        <v>(0.0643)</v>
      </c>
      <c r="J20" s="26" t="str">
        <f>_xlfn.CONCAT("(",FIXED(VLOOKUP($L19,logitme.hispan!$B:$X,7,0),4),")")</f>
        <v>(0.0963)</v>
      </c>
      <c r="K20" s="26" t="str">
        <f>_xlfn.CONCAT("(",FIXED(VLOOKUP($L19,logitme.hispan!$B:$X,11,0),4),")")</f>
        <v>(0.0892)</v>
      </c>
    </row>
    <row r="21" spans="2:12" x14ac:dyDescent="0.25">
      <c r="B21" s="112" t="s">
        <v>96</v>
      </c>
      <c r="C21" s="14" t="str">
        <f>_xlfn.CONCAT(FIXED(VLOOKUP($L21,logitme.white!$B:$X,2,0),4)," ",VLOOKUP($L21,logitme.white!$B:$X,19,0))</f>
        <v>0.3310 ***</v>
      </c>
      <c r="D21" s="40" t="str">
        <f>_xlfn.CONCAT(FIXED(VLOOKUP($L21,logitme.white!$B:$X,6,0),4)," ",VLOOKUP($L21,logitme.white!$B:$X,20,0))</f>
        <v>0.3765 ***</v>
      </c>
      <c r="E21" s="38" t="str">
        <f>_xlfn.CONCAT(FIXED(VLOOKUP($L21,logitme.white!$B:$X,10,0),4)," ",VLOOKUP($L21,logitme.white!$B:$X,21,0))</f>
        <v>0.2902 ***</v>
      </c>
      <c r="F21" s="14" t="str">
        <f>_xlfn.CONCAT(FIXED(VLOOKUP($L21,logitme.black!$B:$X,2,0),4)," ",VLOOKUP($L21,logitme.black!$B:$X,19,0))</f>
        <v>0.2183 ***</v>
      </c>
      <c r="G21" s="40" t="str">
        <f>_xlfn.CONCAT(FIXED(VLOOKUP($L21,logitme.black!$B:$X,6,0),4)," ",VLOOKUP($L21,logitme.black!$B:$X,20,0))</f>
        <v xml:space="preserve">0.0925 </v>
      </c>
      <c r="H21" s="38" t="str">
        <f>_xlfn.CONCAT(FIXED(VLOOKUP($L21,logitme.black!$B:$X,10,0),4)," ",VLOOKUP($L21,logitme.black!$B:$X,21,0))</f>
        <v>0.3759 ***</v>
      </c>
      <c r="I21" s="14" t="str">
        <f>_xlfn.CONCAT(FIXED(VLOOKUP($L21,logitme.hispan!$B:$X,2,0),4)," ",VLOOKUP($L21,logitme.hispan!$B:$X,19,0))</f>
        <v xml:space="preserve">0.0180 </v>
      </c>
      <c r="J21" s="40" t="str">
        <f>_xlfn.CONCAT(FIXED(VLOOKUP($L21,logitme.hispan!$B:$X,6,0),4)," ",VLOOKUP($L21,logitme.hispan!$B:$X,20,0))</f>
        <v xml:space="preserve">0.0895 </v>
      </c>
      <c r="K21" s="40" t="str">
        <f>_xlfn.CONCAT(FIXED(VLOOKUP($L21,logitme.hispan!$B:$X,10,0),4)," ",VLOOKUP($L21,logitme.hispan!$B:$X,21,0))</f>
        <v xml:space="preserve">-0.0607 </v>
      </c>
      <c r="L21" s="10" t="s">
        <v>30</v>
      </c>
    </row>
    <row r="22" spans="2:12" x14ac:dyDescent="0.25">
      <c r="B22" s="113"/>
      <c r="C22" s="12" t="str">
        <f>_xlfn.CONCAT("(",FIXED(VLOOKUP($L21,logitme.white!$B:$X,3,0),4),")")</f>
        <v>(0.0526)</v>
      </c>
      <c r="D22" s="26" t="str">
        <f>_xlfn.CONCAT("(",FIXED(VLOOKUP($L21,logitme.white!$B:$X,7,0),4),")")</f>
        <v>(0.0772)</v>
      </c>
      <c r="E22" s="39" t="str">
        <f>_xlfn.CONCAT("(",FIXED(VLOOKUP($L21,logitme.white!$B:$X,11,0),4),")")</f>
        <v>(0.0733)</v>
      </c>
      <c r="F22" s="12" t="str">
        <f>_xlfn.CONCAT("(",FIXED(VLOOKUP($L21,logitme.black!$B:$X,3,0),4),")")</f>
        <v>(0.0571)</v>
      </c>
      <c r="G22" s="26" t="str">
        <f>_xlfn.CONCAT("(",FIXED(VLOOKUP($L21,logitme.black!$B:$X,7,0),4),")")</f>
        <v>(0.0794)</v>
      </c>
      <c r="H22" s="39" t="str">
        <f>_xlfn.CONCAT("(",FIXED(VLOOKUP($L21,logitme.black!$B:$X,11,0),4),")")</f>
        <v>(0.0838)</v>
      </c>
      <c r="I22" s="12" t="str">
        <f>_xlfn.CONCAT("(",FIXED(VLOOKUP($L21,logitme.hispan!$B:$X,3,0),4),")")</f>
        <v>(0.0708)</v>
      </c>
      <c r="J22" s="26" t="str">
        <f>_xlfn.CONCAT("(",FIXED(VLOOKUP($L21,logitme.hispan!$B:$X,7,0),4),")")</f>
        <v>(0.1043)</v>
      </c>
      <c r="K22" s="26" t="str">
        <f>_xlfn.CONCAT("(",FIXED(VLOOKUP($L21,logitme.hispan!$B:$X,11,0),4),")")</f>
        <v>(0.1002)</v>
      </c>
    </row>
    <row r="23" spans="2:12" x14ac:dyDescent="0.25">
      <c r="B23" s="112" t="s">
        <v>97</v>
      </c>
      <c r="C23" s="14" t="str">
        <f>_xlfn.CONCAT(FIXED(VLOOKUP($L23,logitme.white!$B:$X,2,0),4)," ",VLOOKUP($L23,logitme.white!$B:$X,19,0))</f>
        <v>0.2948 ***</v>
      </c>
      <c r="D23" s="40" t="str">
        <f>_xlfn.CONCAT(FIXED(VLOOKUP($L23,logitme.white!$B:$X,6,0),4)," ",VLOOKUP($L23,logitme.white!$B:$X,20,0))</f>
        <v>0.3230 **</v>
      </c>
      <c r="E23" s="38" t="str">
        <f>_xlfn.CONCAT(FIXED(VLOOKUP($L23,logitme.white!$B:$X,10,0),4)," ",VLOOKUP($L23,logitme.white!$B:$X,21,0))</f>
        <v>0.2473 *</v>
      </c>
      <c r="F23" s="14" t="str">
        <f>_xlfn.CONCAT(FIXED(VLOOKUP($L23,logitme.black!$B:$X,2,0),4)," ",VLOOKUP($L23,logitme.black!$B:$X,19,0))</f>
        <v>0.1823 ^</v>
      </c>
      <c r="G23" s="40" t="str">
        <f>_xlfn.CONCAT(FIXED(VLOOKUP($L23,logitme.black!$B:$X,6,0),4)," ",VLOOKUP($L23,logitme.black!$B:$X,20,0))</f>
        <v xml:space="preserve">0.0948 </v>
      </c>
      <c r="H23" s="38" t="str">
        <f>_xlfn.CONCAT(FIXED(VLOOKUP($L23,logitme.black!$B:$X,10,0),4)," ",VLOOKUP($L23,logitme.black!$B:$X,21,0))</f>
        <v>0.2698 ^</v>
      </c>
      <c r="I23" s="14" t="str">
        <f>_xlfn.CONCAT(FIXED(VLOOKUP($L23,logitme.hispan!$B:$X,2,0),4)," ",VLOOKUP($L23,logitme.hispan!$B:$X,19,0))</f>
        <v xml:space="preserve">-0.0589 </v>
      </c>
      <c r="J23" s="40" t="str">
        <f>_xlfn.CONCAT(FIXED(VLOOKUP($L23,logitme.hispan!$B:$X,6,0),4)," ",VLOOKUP($L23,logitme.hispan!$B:$X,20,0))</f>
        <v xml:space="preserve">-0.0509 </v>
      </c>
      <c r="K23" s="40" t="str">
        <f>_xlfn.CONCAT(FIXED(VLOOKUP($L23,logitme.hispan!$B:$X,10,0),4)," ",VLOOKUP($L23,logitme.hispan!$B:$X,21,0))</f>
        <v xml:space="preserve">-0.1085 </v>
      </c>
      <c r="L23" s="10" t="s">
        <v>27</v>
      </c>
    </row>
    <row r="24" spans="2:12" x14ac:dyDescent="0.25">
      <c r="B24" s="113"/>
      <c r="C24" s="12" t="str">
        <f>_xlfn.CONCAT("(",FIXED(VLOOKUP($L23,logitme.white!$B:$X,3,0),4),")")</f>
        <v>(0.0707)</v>
      </c>
      <c r="D24" s="26" t="str">
        <f>_xlfn.CONCAT("(",FIXED(VLOOKUP($L23,logitme.white!$B:$X,7,0),4),")")</f>
        <v>(0.1024)</v>
      </c>
      <c r="E24" s="39" t="str">
        <f>_xlfn.CONCAT("(",FIXED(VLOOKUP($L23,logitme.white!$B:$X,11,0),4),")")</f>
        <v>(0.1004)</v>
      </c>
      <c r="F24" s="12" t="str">
        <f>_xlfn.CONCAT("(",FIXED(VLOOKUP($L23,logitme.black!$B:$X,3,0),4),")")</f>
        <v>(0.1019)</v>
      </c>
      <c r="G24" s="26" t="str">
        <f>_xlfn.CONCAT("(",FIXED(VLOOKUP($L23,logitme.black!$B:$X,7,0),4),")")</f>
        <v>(0.1383)</v>
      </c>
      <c r="H24" s="39" t="str">
        <f>_xlfn.CONCAT("(",FIXED(VLOOKUP($L23,logitme.black!$B:$X,11,0),4),")")</f>
        <v>(0.1575)</v>
      </c>
      <c r="I24" s="12" t="str">
        <f>_xlfn.CONCAT("(",FIXED(VLOOKUP($L23,logitme.hispan!$B:$X,3,0),4),")")</f>
        <v>(0.1258)</v>
      </c>
      <c r="J24" s="26" t="str">
        <f>_xlfn.CONCAT("(",FIXED(VLOOKUP($L23,logitme.hispan!$B:$X,7,0),4),")")</f>
        <v>(0.1682)</v>
      </c>
      <c r="K24" s="26" t="str">
        <f>_xlfn.CONCAT("(",FIXED(VLOOKUP($L23,logitme.hispan!$B:$X,11,0),4),")")</f>
        <v>(0.2055)</v>
      </c>
    </row>
    <row r="25" spans="2:12" x14ac:dyDescent="0.25">
      <c r="B25" s="112" t="s">
        <v>98</v>
      </c>
      <c r="C25" s="14" t="str">
        <f>_xlfn.CONCAT(FIXED(VLOOKUP($L25,logitme.white!$B:$X,2,0),4)," ",VLOOKUP($L25,logitme.white!$B:$X,19,0))</f>
        <v xml:space="preserve">0.1594 </v>
      </c>
      <c r="D25" s="40" t="str">
        <f>_xlfn.CONCAT(FIXED(VLOOKUP($L25,logitme.white!$B:$X,6,0),4)," ",VLOOKUP($L25,logitme.white!$B:$X,20,0))</f>
        <v xml:space="preserve">0.1330 </v>
      </c>
      <c r="E25" s="38" t="str">
        <f>_xlfn.CONCAT(FIXED(VLOOKUP($L25,logitme.white!$B:$X,10,0),4)," ",VLOOKUP($L25,logitme.white!$B:$X,21,0))</f>
        <v xml:space="preserve">0.1790 </v>
      </c>
      <c r="F25" s="14" t="str">
        <f>_xlfn.CONCAT(FIXED(VLOOKUP($L25,logitme.black!$B:$X,2,0),4)," ",VLOOKUP($L25,logitme.black!$B:$X,19,0))</f>
        <v xml:space="preserve">0.2014 </v>
      </c>
      <c r="G25" s="40" t="str">
        <f>_xlfn.CONCAT(FIXED(VLOOKUP($L25,logitme.black!$B:$X,6,0),4)," ",VLOOKUP($L25,logitme.black!$B:$X,20,0))</f>
        <v xml:space="preserve">-0.0053 </v>
      </c>
      <c r="H25" s="38" t="str">
        <f>_xlfn.CONCAT(FIXED(VLOOKUP($L25,logitme.black!$B:$X,10,0),4)," ",VLOOKUP($L25,logitme.black!$B:$X,21,0))</f>
        <v>0.9318 *</v>
      </c>
      <c r="I25" s="14" t="str">
        <f>_xlfn.CONCAT(FIXED(VLOOKUP($L25,logitme.hispan!$B:$X,2,0),4)," ",VLOOKUP($L25,logitme.hispan!$B:$X,19,0))</f>
        <v xml:space="preserve">0.0533 </v>
      </c>
      <c r="J25" s="40" t="str">
        <f>_xlfn.CONCAT(FIXED(VLOOKUP($L25,logitme.hispan!$B:$X,6,0),4)," ",VLOOKUP($L25,logitme.hispan!$B:$X,20,0))</f>
        <v xml:space="preserve">0.0920 </v>
      </c>
      <c r="K25" s="40" t="str">
        <f>_xlfn.CONCAT(FIXED(VLOOKUP($L25,logitme.hispan!$B:$X,10,0),4)," ",VLOOKUP($L25,logitme.hispan!$B:$X,21,0))</f>
        <v xml:space="preserve">0.0065 </v>
      </c>
      <c r="L25" s="10" t="s">
        <v>28</v>
      </c>
    </row>
    <row r="26" spans="2:12" x14ac:dyDescent="0.25">
      <c r="B26" s="113"/>
      <c r="C26" s="12" t="str">
        <f>_xlfn.CONCAT("(",FIXED(VLOOKUP($L25,logitme.white!$B:$X,3,0),4),")")</f>
        <v>(0.1016)</v>
      </c>
      <c r="D26" s="26" t="str">
        <f>_xlfn.CONCAT("(",FIXED(VLOOKUP($L25,logitme.white!$B:$X,7,0),4),")")</f>
        <v>(0.1462)</v>
      </c>
      <c r="E26" s="39" t="str">
        <f>_xlfn.CONCAT("(",FIXED(VLOOKUP($L25,logitme.white!$B:$X,11,0),4),")")</f>
        <v>(0.1448)</v>
      </c>
      <c r="F26" s="12" t="str">
        <f>_xlfn.CONCAT("(",FIXED(VLOOKUP($L25,logitme.black!$B:$X,3,0),4),")")</f>
        <v>(0.1650)</v>
      </c>
      <c r="G26" s="26" t="str">
        <f>_xlfn.CONCAT("(",FIXED(VLOOKUP($L25,logitme.black!$B:$X,7,0),4),")")</f>
        <v>(0.1921)</v>
      </c>
      <c r="H26" s="39" t="str">
        <f>_xlfn.CONCAT("(",FIXED(VLOOKUP($L25,logitme.black!$B:$X,11,0),4),")")</f>
        <v>(0.3869)</v>
      </c>
      <c r="I26" s="12" t="str">
        <f>_xlfn.CONCAT("(",FIXED(VLOOKUP($L25,logitme.hispan!$B:$X,3,0),4),")")</f>
        <v>(0.2161)</v>
      </c>
      <c r="J26" s="26" t="str">
        <f>_xlfn.CONCAT("(",FIXED(VLOOKUP($L25,logitme.hispan!$B:$X,7,0),4),")")</f>
        <v>(0.3102)</v>
      </c>
      <c r="K26" s="26" t="str">
        <f>_xlfn.CONCAT("(",FIXED(VLOOKUP($L25,logitme.hispan!$B:$X,11,0),4),")")</f>
        <v>(0.3112)</v>
      </c>
    </row>
    <row r="27" spans="2:12" x14ac:dyDescent="0.25">
      <c r="B27" s="112" t="s">
        <v>31</v>
      </c>
      <c r="C27" s="14" t="str">
        <f>_xlfn.CONCAT(FIXED(VLOOKUP($L27,logitme.white!$B:$X,2,0),4)," ",VLOOKUP($L27,logitme.white!$B:$X,19,0))</f>
        <v>-0.0595 ***</v>
      </c>
      <c r="D27" s="40" t="str">
        <f>_xlfn.CONCAT(FIXED(VLOOKUP($L27,logitme.white!$B:$X,6,0),4)," ",VLOOKUP($L27,logitme.white!$B:$X,20,0))</f>
        <v>-0.0532 **</v>
      </c>
      <c r="E27" s="38" t="str">
        <f>_xlfn.CONCAT(FIXED(VLOOKUP($L27,logitme.white!$B:$X,10,0),4)," ",VLOOKUP($L27,logitme.white!$B:$X,21,0))</f>
        <v>-0.0681 ***</v>
      </c>
      <c r="F27" s="14" t="str">
        <f>_xlfn.CONCAT(FIXED(VLOOKUP($L27,logitme.black!$B:$X,2,0),4)," ",VLOOKUP($L27,logitme.black!$B:$X,19,0))</f>
        <v>-0.0566 ***</v>
      </c>
      <c r="G27" s="40" t="str">
        <f>_xlfn.CONCAT(FIXED(VLOOKUP($L27,logitme.black!$B:$X,6,0),4)," ",VLOOKUP($L27,logitme.black!$B:$X,20,0))</f>
        <v>-0.0569 ***</v>
      </c>
      <c r="H27" s="38" t="str">
        <f>_xlfn.CONCAT(FIXED(VLOOKUP($L27,logitme.black!$B:$X,10,0),4)," ",VLOOKUP($L27,logitme.black!$B:$X,21,0))</f>
        <v>-0.0574 ***</v>
      </c>
      <c r="I27" s="14" t="str">
        <f>_xlfn.CONCAT(FIXED(VLOOKUP($L27,logitme.hispan!$B:$X,2,0),4)," ",VLOOKUP($L27,logitme.hispan!$B:$X,19,0))</f>
        <v>-0.0441 **</v>
      </c>
      <c r="J27" s="40" t="str">
        <f>_xlfn.CONCAT(FIXED(VLOOKUP($L27,logitme.hispan!$B:$X,6,0),4)," ",VLOOKUP($L27,logitme.hispan!$B:$X,20,0))</f>
        <v xml:space="preserve">-0.0073 </v>
      </c>
      <c r="K27" s="40" t="str">
        <f>_xlfn.CONCAT(FIXED(VLOOKUP($L27,logitme.hispan!$B:$X,10,0),4)," ",VLOOKUP($L27,logitme.hispan!$B:$X,21,0))</f>
        <v>-0.0773 **</v>
      </c>
      <c r="L27" s="10" t="s">
        <v>31</v>
      </c>
    </row>
    <row r="28" spans="2:12" x14ac:dyDescent="0.25">
      <c r="B28" s="113"/>
      <c r="C28" s="12" t="str">
        <f>_xlfn.CONCAT("(",FIXED(VLOOKUP($L27,logitme.white!$B:$X,3,0),4),")")</f>
        <v>(0.0111)</v>
      </c>
      <c r="D28" s="26" t="str">
        <f>_xlfn.CONCAT("(",FIXED(VLOOKUP($L27,logitme.white!$B:$X,7,0),4),")")</f>
        <v>(0.0166)</v>
      </c>
      <c r="E28" s="39" t="str">
        <f>_xlfn.CONCAT("(",FIXED(VLOOKUP($L27,logitme.white!$B:$X,11,0),4),")")</f>
        <v>(0.0153)</v>
      </c>
      <c r="F28" s="12" t="str">
        <f>_xlfn.CONCAT("(",FIXED(VLOOKUP($L27,logitme.black!$B:$X,3,0),4),")")</f>
        <v>(0.0113)</v>
      </c>
      <c r="G28" s="26" t="str">
        <f>_xlfn.CONCAT("(",FIXED(VLOOKUP($L27,logitme.black!$B:$X,7,0),4),")")</f>
        <v>(0.0157)</v>
      </c>
      <c r="H28" s="39" t="str">
        <f>_xlfn.CONCAT("(",FIXED(VLOOKUP($L27,logitme.black!$B:$X,11,0),4),")")</f>
        <v>(0.0167)</v>
      </c>
      <c r="I28" s="12" t="str">
        <f>_xlfn.CONCAT("(",FIXED(VLOOKUP($L27,logitme.hispan!$B:$X,3,0),4),")")</f>
        <v>(0.0168)</v>
      </c>
      <c r="J28" s="26" t="str">
        <f>_xlfn.CONCAT("(",FIXED(VLOOKUP($L27,logitme.hispan!$B:$X,7,0),4),")")</f>
        <v>(0.0248)</v>
      </c>
      <c r="K28" s="26" t="str">
        <f>_xlfn.CONCAT("(",FIXED(VLOOKUP($L27,logitme.hispan!$B:$X,11,0),4),")")</f>
        <v>(0.0241)</v>
      </c>
    </row>
    <row r="29" spans="2:12" x14ac:dyDescent="0.25">
      <c r="B29" s="112" t="s">
        <v>34</v>
      </c>
      <c r="C29" s="14" t="str">
        <f>_xlfn.CONCAT(FIXED(VLOOKUP($L29,logitme.white!$B:$X,2,0),4)," ",VLOOKUP($L29,logitme.white!$B:$X,19,0))</f>
        <v>0.0042 ***</v>
      </c>
      <c r="D29" s="40" t="str">
        <f>_xlfn.CONCAT(FIXED(VLOOKUP($L29,logitme.white!$B:$X,6,0),4)," ",VLOOKUP($L29,logitme.white!$B:$X,20,0))</f>
        <v>0.0045 ***</v>
      </c>
      <c r="E29" s="38" t="str">
        <f>_xlfn.CONCAT(FIXED(VLOOKUP($L29,logitme.white!$B:$X,10,0),4)," ",VLOOKUP($L29,logitme.white!$B:$X,21,0))</f>
        <v>0.0039 ***</v>
      </c>
      <c r="F29" s="14" t="str">
        <f>_xlfn.CONCAT(FIXED(VLOOKUP($L29,logitme.black!$B:$X,2,0),4)," ",VLOOKUP($L29,logitme.black!$B:$X,19,0))</f>
        <v>0.0047 ***</v>
      </c>
      <c r="G29" s="40" t="str">
        <f>_xlfn.CONCAT(FIXED(VLOOKUP($L29,logitme.black!$B:$X,6,0),4)," ",VLOOKUP($L29,logitme.black!$B:$X,20,0))</f>
        <v>0.0049 ***</v>
      </c>
      <c r="H29" s="38" t="str">
        <f>_xlfn.CONCAT(FIXED(VLOOKUP($L29,logitme.black!$B:$X,10,0),4)," ",VLOOKUP($L29,logitme.black!$B:$X,21,0))</f>
        <v>0.0038 *</v>
      </c>
      <c r="I29" s="14" t="str">
        <f>_xlfn.CONCAT(FIXED(VLOOKUP($L29,logitme.hispan!$B:$X,2,0),4)," ",VLOOKUP($L29,logitme.hispan!$B:$X,19,0))</f>
        <v>0.0042 ***</v>
      </c>
      <c r="J29" s="40" t="str">
        <f>_xlfn.CONCAT(FIXED(VLOOKUP($L29,logitme.hispan!$B:$X,6,0),4)," ",VLOOKUP($L29,logitme.hispan!$B:$X,20,0))</f>
        <v>0.0050 **</v>
      </c>
      <c r="K29" s="40" t="str">
        <f>_xlfn.CONCAT(FIXED(VLOOKUP($L29,logitme.hispan!$B:$X,10,0),4)," ",VLOOKUP($L29,logitme.hispan!$B:$X,21,0))</f>
        <v>0.0037 *</v>
      </c>
      <c r="L29" s="10" t="s">
        <v>34</v>
      </c>
    </row>
    <row r="30" spans="2:12" x14ac:dyDescent="0.25">
      <c r="B30" s="113"/>
      <c r="C30" s="12" t="str">
        <f>_xlfn.CONCAT("(",FIXED(VLOOKUP($L29,logitme.white!$B:$X,3,0),4),")")</f>
        <v>(0.0007)</v>
      </c>
      <c r="D30" s="26" t="str">
        <f>_xlfn.CONCAT("(",FIXED(VLOOKUP($L29,logitme.white!$B:$X,7,0),4),")")</f>
        <v>(0.0011)</v>
      </c>
      <c r="E30" s="39" t="str">
        <f>_xlfn.CONCAT("(",FIXED(VLOOKUP($L29,logitme.white!$B:$X,11,0),4),")")</f>
        <v>(0.0009)</v>
      </c>
      <c r="F30" s="12" t="str">
        <f>_xlfn.CONCAT("(",FIXED(VLOOKUP($L29,logitme.black!$B:$X,3,0),4),")")</f>
        <v>(0.0010)</v>
      </c>
      <c r="G30" s="26" t="str">
        <f>_xlfn.CONCAT("(",FIXED(VLOOKUP($L29,logitme.black!$B:$X,7,0),4),")")</f>
        <v>(0.0014)</v>
      </c>
      <c r="H30" s="39" t="str">
        <f>_xlfn.CONCAT("(",FIXED(VLOOKUP($L29,logitme.black!$B:$X,11,0),4),")")</f>
        <v>(0.0015)</v>
      </c>
      <c r="I30" s="12" t="str">
        <f>_xlfn.CONCAT("(",FIXED(VLOOKUP($L29,logitme.hispan!$B:$X,3,0),4),")")</f>
        <v>(0.0011)</v>
      </c>
      <c r="J30" s="26" t="str">
        <f>_xlfn.CONCAT("(",FIXED(VLOOKUP($L29,logitme.hispan!$B:$X,7,0),4),")")</f>
        <v>(0.0017)</v>
      </c>
      <c r="K30" s="26" t="str">
        <f>_xlfn.CONCAT("(",FIXED(VLOOKUP($L29,logitme.hispan!$B:$X,11,0),4),")")</f>
        <v>(0.0016)</v>
      </c>
    </row>
    <row r="31" spans="2:12" x14ac:dyDescent="0.25">
      <c r="B31" s="112" t="s">
        <v>99</v>
      </c>
      <c r="C31" s="14" t="str">
        <f>_xlfn.CONCAT(FIXED(VLOOKUP($L31,logitme.white!$B:$X,2,0),4)," ",VLOOKUP($L31,logitme.white!$B:$X,19,0))</f>
        <v xml:space="preserve">0.0003 </v>
      </c>
      <c r="D31" s="40" t="str">
        <f>_xlfn.CONCAT(FIXED(VLOOKUP($L31,logitme.white!$B:$X,6,0),4)," ",VLOOKUP($L31,logitme.white!$B:$X,20,0))</f>
        <v xml:space="preserve">0.0002 </v>
      </c>
      <c r="E31" s="38" t="str">
        <f>_xlfn.CONCAT(FIXED(VLOOKUP($L31,logitme.white!$B:$X,10,0),4)," ",VLOOKUP($L31,logitme.white!$B:$X,21,0))</f>
        <v xml:space="preserve">0.0003 </v>
      </c>
      <c r="F31" s="14" t="str">
        <f>_xlfn.CONCAT(FIXED(VLOOKUP($L31,logitme.black!$B:$X,2,0),4)," ",VLOOKUP($L31,logitme.black!$B:$X,19,0))</f>
        <v xml:space="preserve">-0.0003 </v>
      </c>
      <c r="G31" s="40" t="str">
        <f>_xlfn.CONCAT(FIXED(VLOOKUP($L31,logitme.black!$B:$X,6,0),4)," ",VLOOKUP($L31,logitme.black!$B:$X,20,0))</f>
        <v xml:space="preserve">-0.0007 </v>
      </c>
      <c r="H31" s="38" t="str">
        <f>_xlfn.CONCAT(FIXED(VLOOKUP($L31,logitme.black!$B:$X,10,0),4)," ",VLOOKUP($L31,logitme.black!$B:$X,21,0))</f>
        <v xml:space="preserve">0.0002 </v>
      </c>
      <c r="I31" s="14" t="str">
        <f>_xlfn.CONCAT(FIXED(VLOOKUP($L31,logitme.hispan!$B:$X,2,0),4)," ",VLOOKUP($L31,logitme.hispan!$B:$X,19,0))</f>
        <v>-0.0009 *</v>
      </c>
      <c r="J31" s="40" t="str">
        <f>_xlfn.CONCAT(FIXED(VLOOKUP($L31,logitme.hispan!$B:$X,6,0),4)," ",VLOOKUP($L31,logitme.hispan!$B:$X,20,0))</f>
        <v xml:space="preserve">-0.0008 </v>
      </c>
      <c r="K31" s="40" t="str">
        <f>_xlfn.CONCAT(FIXED(VLOOKUP($L31,logitme.hispan!$B:$X,10,0),4)," ",VLOOKUP($L31,logitme.hispan!$B:$X,21,0))</f>
        <v xml:space="preserve">-0.0008 </v>
      </c>
      <c r="L31" s="10" t="s">
        <v>35</v>
      </c>
    </row>
    <row r="32" spans="2:12" x14ac:dyDescent="0.25">
      <c r="B32" s="113"/>
      <c r="C32" s="12" t="str">
        <f>_xlfn.CONCAT("(",FIXED(VLOOKUP($L31,logitme.white!$B:$X,3,0),4),")")</f>
        <v>(0.0003)</v>
      </c>
      <c r="D32" s="26" t="str">
        <f>_xlfn.CONCAT("(",FIXED(VLOOKUP($L31,logitme.white!$B:$X,7,0),4),")")</f>
        <v>(0.0005)</v>
      </c>
      <c r="E32" s="39" t="str">
        <f>_xlfn.CONCAT("(",FIXED(VLOOKUP($L31,logitme.white!$B:$X,11,0),4),")")</f>
        <v>(0.0003)</v>
      </c>
      <c r="F32" s="12" t="str">
        <f>_xlfn.CONCAT("(",FIXED(VLOOKUP($L31,logitme.black!$B:$X,3,0),4),")")</f>
        <v>(0.0004)</v>
      </c>
      <c r="G32" s="26" t="str">
        <f>_xlfn.CONCAT("(",FIXED(VLOOKUP($L31,logitme.black!$B:$X,7,0),4),")")</f>
        <v>(0.0006)</v>
      </c>
      <c r="H32" s="39" t="str">
        <f>_xlfn.CONCAT("(",FIXED(VLOOKUP($L31,logitme.black!$B:$X,11,0),4),")")</f>
        <v>(0.0006)</v>
      </c>
      <c r="I32" s="12" t="str">
        <f>_xlfn.CONCAT("(",FIXED(VLOOKUP($L31,logitme.hispan!$B:$X,3,0),4),")")</f>
        <v>(0.0005)</v>
      </c>
      <c r="J32" s="26" t="str">
        <f>_xlfn.CONCAT("(",FIXED(VLOOKUP($L31,logitme.hispan!$B:$X,7,0),4),")")</f>
        <v>(0.0008)</v>
      </c>
      <c r="K32" s="26" t="str">
        <f>_xlfn.CONCAT("(",FIXED(VLOOKUP($L31,logitme.hispan!$B:$X,11,0),4),")")</f>
        <v>(0.0006)</v>
      </c>
    </row>
    <row r="33" spans="2:12" x14ac:dyDescent="0.25">
      <c r="B33" s="112" t="s">
        <v>100</v>
      </c>
      <c r="C33" s="14" t="str">
        <f>_xlfn.CONCAT(FIXED(VLOOKUP($L33,logitme.white!$B:$X,2,0),4)," ",VLOOKUP($L33,logitme.white!$B:$X,19,0))</f>
        <v>0.0004 *</v>
      </c>
      <c r="D33" s="40" t="str">
        <f>_xlfn.CONCAT(FIXED(VLOOKUP($L33,logitme.white!$B:$X,6,0),4)," ",VLOOKUP($L33,logitme.white!$B:$X,20,0))</f>
        <v xml:space="preserve">0.0003 </v>
      </c>
      <c r="E33" s="38" t="str">
        <f>_xlfn.CONCAT(FIXED(VLOOKUP($L33,logitme.white!$B:$X,10,0),4)," ",VLOOKUP($L33,logitme.white!$B:$X,21,0))</f>
        <v>0.0005 *</v>
      </c>
      <c r="F33" s="14" t="str">
        <f>_xlfn.CONCAT(FIXED(VLOOKUP($L33,logitme.black!$B:$X,2,0),4)," ",VLOOKUP($L33,logitme.black!$B:$X,19,0))</f>
        <v xml:space="preserve">0.0002 </v>
      </c>
      <c r="G33" s="40" t="str">
        <f>_xlfn.CONCAT(FIXED(VLOOKUP($L33,logitme.black!$B:$X,6,0),4)," ",VLOOKUP($L33,logitme.black!$B:$X,20,0))</f>
        <v xml:space="preserve">-0.0001 </v>
      </c>
      <c r="H33" s="38" t="str">
        <f>_xlfn.CONCAT(FIXED(VLOOKUP($L33,logitme.black!$B:$X,10,0),4)," ",VLOOKUP($L33,logitme.black!$B:$X,21,0))</f>
        <v>0.0005 ^</v>
      </c>
      <c r="I33" s="14" t="str">
        <f>_xlfn.CONCAT(FIXED(VLOOKUP($L33,logitme.hispan!$B:$X,2,0),4)," ",VLOOKUP($L33,logitme.hispan!$B:$X,19,0))</f>
        <v>0.0006 *</v>
      </c>
      <c r="J33" s="40" t="str">
        <f>_xlfn.CONCAT(FIXED(VLOOKUP($L33,logitme.hispan!$B:$X,6,0),4)," ",VLOOKUP($L33,logitme.hispan!$B:$X,20,0))</f>
        <v xml:space="preserve">0.0002 </v>
      </c>
      <c r="K33" s="40" t="str">
        <f>_xlfn.CONCAT(FIXED(VLOOKUP($L33,logitme.hispan!$B:$X,10,0),4)," ",VLOOKUP($L33,logitme.hispan!$B:$X,21,0))</f>
        <v>0.0010 *</v>
      </c>
      <c r="L33" s="10" t="s">
        <v>36</v>
      </c>
    </row>
    <row r="34" spans="2:12" x14ac:dyDescent="0.25">
      <c r="B34" s="113"/>
      <c r="C34" s="12" t="str">
        <f>_xlfn.CONCAT("(",FIXED(VLOOKUP($L33,logitme.white!$B:$X,3,0),4),")")</f>
        <v>(0.0002)</v>
      </c>
      <c r="D34" s="26" t="str">
        <f>_xlfn.CONCAT("(",FIXED(VLOOKUP($L33,logitme.white!$B:$X,7,0),4),")")</f>
        <v>(0.0002)</v>
      </c>
      <c r="E34" s="39" t="str">
        <f>_xlfn.CONCAT("(",FIXED(VLOOKUP($L33,logitme.white!$B:$X,11,0),4),")")</f>
        <v>(0.0002)</v>
      </c>
      <c r="F34" s="12" t="str">
        <f>_xlfn.CONCAT("(",FIXED(VLOOKUP($L33,logitme.black!$B:$X,3,0),4),")")</f>
        <v>(0.0002)</v>
      </c>
      <c r="G34" s="26" t="str">
        <f>_xlfn.CONCAT("(",FIXED(VLOOKUP($L33,logitme.black!$B:$X,7,0),4),")")</f>
        <v>(0.0003)</v>
      </c>
      <c r="H34" s="39" t="str">
        <f>_xlfn.CONCAT("(",FIXED(VLOOKUP($L33,logitme.black!$B:$X,11,0),4),")")</f>
        <v>(0.0003)</v>
      </c>
      <c r="I34" s="12" t="str">
        <f>_xlfn.CONCAT("(",FIXED(VLOOKUP($L33,logitme.hispan!$B:$X,3,0),4),")")</f>
        <v>(0.0003)</v>
      </c>
      <c r="J34" s="26" t="str">
        <f>_xlfn.CONCAT("(",FIXED(VLOOKUP($L33,logitme.hispan!$B:$X,7,0),4),")")</f>
        <v>(0.0004)</v>
      </c>
      <c r="K34" s="26" t="str">
        <f>_xlfn.CONCAT("(",FIXED(VLOOKUP($L33,logitme.hispan!$B:$X,11,0),4),")")</f>
        <v>(0.0004)</v>
      </c>
    </row>
    <row r="35" spans="2:12" x14ac:dyDescent="0.25">
      <c r="B35" s="112" t="s">
        <v>101</v>
      </c>
      <c r="C35" s="14" t="str">
        <f>_xlfn.CONCAT(FIXED(VLOOKUP($L35,logitme.white!$B:$X,2,0),4)," ",VLOOKUP($L35,logitme.white!$B:$X,19,0))</f>
        <v xml:space="preserve">0.0272 </v>
      </c>
      <c r="D35" s="40" t="str">
        <f>_xlfn.CONCAT(FIXED(VLOOKUP($L35,logitme.white!$B:$X,6,0),4)," ",VLOOKUP($L35,logitme.white!$B:$X,20,0))</f>
        <v xml:space="preserve">0.0001 </v>
      </c>
      <c r="E35" s="38" t="str">
        <f>_xlfn.CONCAT(FIXED(VLOOKUP($L35,logitme.white!$B:$X,10,0),4)," ",VLOOKUP($L35,logitme.white!$B:$X,21,0))</f>
        <v xml:space="preserve">0.0643 </v>
      </c>
      <c r="F35" s="14" t="str">
        <f>_xlfn.CONCAT(FIXED(VLOOKUP($L35,logitme.black!$B:$X,2,0),4)," ",VLOOKUP($L35,logitme.black!$B:$X,19,0))</f>
        <v xml:space="preserve">-0.0220 </v>
      </c>
      <c r="G35" s="40" t="str">
        <f>_xlfn.CONCAT(FIXED(VLOOKUP($L35,logitme.black!$B:$X,6,0),4)," ",VLOOKUP($L35,logitme.black!$B:$X,20,0))</f>
        <v xml:space="preserve">0.0174 </v>
      </c>
      <c r="H35" s="38" t="str">
        <f>_xlfn.CONCAT(FIXED(VLOOKUP($L35,logitme.black!$B:$X,10,0),4)," ",VLOOKUP($L35,logitme.black!$B:$X,21,0))</f>
        <v xml:space="preserve">-0.0702 </v>
      </c>
      <c r="I35" s="14" t="str">
        <f>_xlfn.CONCAT(FIXED(VLOOKUP($L35,logitme.hispan!$B:$X,2,0),4)," ",VLOOKUP($L35,logitme.hispan!$B:$X,19,0))</f>
        <v xml:space="preserve">-0.0364 </v>
      </c>
      <c r="J35" s="40" t="str">
        <f>_xlfn.CONCAT(FIXED(VLOOKUP($L35,logitme.hispan!$B:$X,6,0),4)," ",VLOOKUP($L35,logitme.hispan!$B:$X,20,0))</f>
        <v xml:space="preserve">0.0430 </v>
      </c>
      <c r="K35" s="40" t="str">
        <f>_xlfn.CONCAT(FIXED(VLOOKUP($L35,logitme.hispan!$B:$X,10,0),4)," ",VLOOKUP($L35,logitme.hispan!$B:$X,21,0))</f>
        <v>-0.1340 ^</v>
      </c>
      <c r="L35" s="10" t="s">
        <v>37</v>
      </c>
    </row>
    <row r="36" spans="2:12" x14ac:dyDescent="0.25">
      <c r="B36" s="113"/>
      <c r="C36" s="12" t="str">
        <f>_xlfn.CONCAT("(",FIXED(VLOOKUP($L35,logitme.white!$B:$X,3,0),4),")")</f>
        <v>(0.0329)</v>
      </c>
      <c r="D36" s="26" t="str">
        <f>_xlfn.CONCAT("(",FIXED(VLOOKUP($L35,logitme.white!$B:$X,7,0),4),")")</f>
        <v>(0.0479)</v>
      </c>
      <c r="E36" s="39" t="str">
        <f>_xlfn.CONCAT("(",FIXED(VLOOKUP($L35,logitme.white!$B:$X,11,0),4),")")</f>
        <v>(0.0460)</v>
      </c>
      <c r="F36" s="12" t="str">
        <f>_xlfn.CONCAT("(",FIXED(VLOOKUP($L35,logitme.black!$B:$X,3,0),4),")")</f>
        <v>(0.0377)</v>
      </c>
      <c r="G36" s="26" t="str">
        <f>_xlfn.CONCAT("(",FIXED(VLOOKUP($L35,logitme.black!$B:$X,7,0),4),")")</f>
        <v>(0.0516)</v>
      </c>
      <c r="H36" s="39" t="str">
        <f>_xlfn.CONCAT("(",FIXED(VLOOKUP($L35,logitme.black!$B:$X,11,0),4),")")</f>
        <v>(0.0563)</v>
      </c>
      <c r="I36" s="12" t="str">
        <f>_xlfn.CONCAT("(",FIXED(VLOOKUP($L35,logitme.hispan!$B:$X,3,0),4),")")</f>
        <v>(0.0503)</v>
      </c>
      <c r="J36" s="26" t="str">
        <f>_xlfn.CONCAT("(",FIXED(VLOOKUP($L35,logitme.hispan!$B:$X,7,0),4),")")</f>
        <v>(0.0715)</v>
      </c>
      <c r="K36" s="26" t="str">
        <f>_xlfn.CONCAT("(",FIXED(VLOOKUP($L35,logitme.hispan!$B:$X,11,0),4),")")</f>
        <v>(0.0742)</v>
      </c>
    </row>
    <row r="37" spans="2:12" x14ac:dyDescent="0.25">
      <c r="B37" s="112" t="s">
        <v>102</v>
      </c>
      <c r="C37" s="14" t="str">
        <f>_xlfn.CONCAT(FIXED(VLOOKUP($L37,logitme.white!$B:$X,2,0),4)," ",VLOOKUP($L37,logitme.white!$B:$X,19,0))</f>
        <v xml:space="preserve">-0.0377 </v>
      </c>
      <c r="D37" s="40" t="str">
        <f>_xlfn.CONCAT(FIXED(VLOOKUP($L37,logitme.white!$B:$X,6,0),4)," ",VLOOKUP($L37,logitme.white!$B:$X,20,0))</f>
        <v xml:space="preserve">-0.0417 </v>
      </c>
      <c r="E37" s="38" t="str">
        <f>_xlfn.CONCAT(FIXED(VLOOKUP($L37,logitme.white!$B:$X,10,0),4)," ",VLOOKUP($L37,logitme.white!$B:$X,21,0))</f>
        <v xml:space="preserve">-0.0310 </v>
      </c>
      <c r="F37" s="14" t="str">
        <f>_xlfn.CONCAT(FIXED(VLOOKUP($L37,logitme.black!$B:$X,2,0),4)," ",VLOOKUP($L37,logitme.black!$B:$X,19,0))</f>
        <v xml:space="preserve">0.0747 </v>
      </c>
      <c r="G37" s="40" t="str">
        <f>_xlfn.CONCAT(FIXED(VLOOKUP($L37,logitme.black!$B:$X,6,0),4)," ",VLOOKUP($L37,logitme.black!$B:$X,20,0))</f>
        <v>0.1606 *</v>
      </c>
      <c r="H37" s="38" t="str">
        <f>_xlfn.CONCAT(FIXED(VLOOKUP($L37,logitme.black!$B:$X,10,0),4)," ",VLOOKUP($L37,logitme.black!$B:$X,21,0))</f>
        <v xml:space="preserve">-0.0501 </v>
      </c>
      <c r="I37" s="14" t="str">
        <f>_xlfn.CONCAT(FIXED(VLOOKUP($L37,logitme.hispan!$B:$X,2,0),4)," ",VLOOKUP($L37,logitme.hispan!$B:$X,19,0))</f>
        <v xml:space="preserve">-0.0792 </v>
      </c>
      <c r="J37" s="40" t="str">
        <f>_xlfn.CONCAT(FIXED(VLOOKUP($L37,logitme.hispan!$B:$X,6,0),4)," ",VLOOKUP($L37,logitme.hispan!$B:$X,20,0))</f>
        <v xml:space="preserve">0.0224 </v>
      </c>
      <c r="K37" s="40" t="str">
        <f>_xlfn.CONCAT(FIXED(VLOOKUP($L37,logitme.hispan!$B:$X,10,0),4)," ",VLOOKUP($L37,logitme.hispan!$B:$X,21,0))</f>
        <v>-0.1981 ^</v>
      </c>
      <c r="L37" s="10" t="s">
        <v>38</v>
      </c>
    </row>
    <row r="38" spans="2:12" x14ac:dyDescent="0.25">
      <c r="B38" s="113"/>
      <c r="C38" s="12" t="str">
        <f>_xlfn.CONCAT("(",FIXED(VLOOKUP($L37,logitme.white!$B:$X,3,0),4),")")</f>
        <v>(0.0515)</v>
      </c>
      <c r="D38" s="26" t="str">
        <f>_xlfn.CONCAT("(",FIXED(VLOOKUP($L37,logitme.white!$B:$X,7,0),4),")")</f>
        <v>(0.0742)</v>
      </c>
      <c r="E38" s="39" t="str">
        <f>_xlfn.CONCAT("(",FIXED(VLOOKUP($L37,logitme.white!$B:$X,11,0),4),")")</f>
        <v>(0.0728)</v>
      </c>
      <c r="F38" s="12" t="str">
        <f>_xlfn.CONCAT("(",FIXED(VLOOKUP($L37,logitme.black!$B:$X,3,0),4),")")</f>
        <v>(0.0536)</v>
      </c>
      <c r="G38" s="26" t="str">
        <f>_xlfn.CONCAT("(",FIXED(VLOOKUP($L37,logitme.black!$B:$X,7,0),4),")")</f>
        <v>(0.0712)</v>
      </c>
      <c r="H38" s="39" t="str">
        <f>_xlfn.CONCAT("(",FIXED(VLOOKUP($L37,logitme.black!$B:$X,11,0),4),")")</f>
        <v>(0.0845)</v>
      </c>
      <c r="I38" s="12" t="str">
        <f>_xlfn.CONCAT("(",FIXED(VLOOKUP($L37,logitme.hispan!$B:$X,3,0),4),")")</f>
        <v>(0.0755)</v>
      </c>
      <c r="J38" s="26" t="str">
        <f>_xlfn.CONCAT("(",FIXED(VLOOKUP($L37,logitme.hispan!$B:$X,7,0),4),")")</f>
        <v>(0.1054)</v>
      </c>
      <c r="K38" s="26" t="str">
        <f>_xlfn.CONCAT("(",FIXED(VLOOKUP($L37,logitme.hispan!$B:$X,11,0),4),")")</f>
        <v>(0.1132)</v>
      </c>
    </row>
    <row r="39" spans="2:12" x14ac:dyDescent="0.25">
      <c r="B39" s="112" t="s">
        <v>126</v>
      </c>
      <c r="C39" s="14" t="str">
        <f>_xlfn.CONCAT(FIXED(VLOOKUP($L39,logitme.white!$B:$X,2,0),4)," ",VLOOKUP($L39,logitme.white!$B:$X,19,0))</f>
        <v>-0.1444 **</v>
      </c>
      <c r="D39" s="40" t="str">
        <f>_xlfn.CONCAT(FIXED(VLOOKUP($L39,logitme.white!$B:$X,6,0),4)," ",VLOOKUP($L39,logitme.white!$B:$X,20,0))</f>
        <v xml:space="preserve">-0.0592 </v>
      </c>
      <c r="E39" s="38" t="str">
        <f>_xlfn.CONCAT(FIXED(VLOOKUP($L39,logitme.white!$B:$X,10,0),4)," ",VLOOKUP($L39,logitme.white!$B:$X,21,0))</f>
        <v>-0.2399 ***</v>
      </c>
      <c r="F39" s="14" t="str">
        <f>_xlfn.CONCAT(FIXED(VLOOKUP($L39,logitme.black!$B:$X,2,0),4)," ",VLOOKUP($L39,logitme.black!$B:$X,19,0))</f>
        <v xml:space="preserve">-0.0828 </v>
      </c>
      <c r="G39" s="40" t="str">
        <f>_xlfn.CONCAT(FIXED(VLOOKUP($L39,logitme.black!$B:$X,6,0),4)," ",VLOOKUP($L39,logitme.black!$B:$X,20,0))</f>
        <v xml:space="preserve">-0.1446 </v>
      </c>
      <c r="H39" s="38" t="str">
        <f>_xlfn.CONCAT(FIXED(VLOOKUP($L39,logitme.black!$B:$X,10,0),4)," ",VLOOKUP($L39,logitme.black!$B:$X,21,0))</f>
        <v xml:space="preserve">-0.0030 </v>
      </c>
      <c r="I39" s="14" t="str">
        <f>_xlfn.CONCAT(FIXED(VLOOKUP($L39,logitme.hispan!$B:$X,2,0),4)," ",VLOOKUP($L39,logitme.hispan!$B:$X,19,0))</f>
        <v xml:space="preserve">-0.0751 </v>
      </c>
      <c r="J39" s="40" t="str">
        <f>_xlfn.CONCAT(FIXED(VLOOKUP($L39,logitme.hispan!$B:$X,6,0),4)," ",VLOOKUP($L39,logitme.hispan!$B:$X,20,0))</f>
        <v xml:space="preserve">0.1253 </v>
      </c>
      <c r="K39" s="40" t="str">
        <f>_xlfn.CONCAT(FIXED(VLOOKUP($L39,logitme.hispan!$B:$X,10,0),4)," ",VLOOKUP($L39,logitme.hispan!$B:$X,21,0))</f>
        <v xml:space="preserve">-0.1922 </v>
      </c>
      <c r="L39" s="10" t="s">
        <v>39</v>
      </c>
    </row>
    <row r="40" spans="2:12" x14ac:dyDescent="0.25">
      <c r="B40" s="113"/>
      <c r="C40" s="12" t="str">
        <f>_xlfn.CONCAT("(",FIXED(VLOOKUP($L39,logitme.white!$B:$X,3,0),4),")")</f>
        <v>(0.0453)</v>
      </c>
      <c r="D40" s="26" t="str">
        <f>_xlfn.CONCAT("(",FIXED(VLOOKUP($L39,logitme.white!$B:$X,7,0),4),")")</f>
        <v>(0.0673)</v>
      </c>
      <c r="E40" s="39" t="str">
        <f>_xlfn.CONCAT("(",FIXED(VLOOKUP($L39,logitme.white!$B:$X,11,0),4),")")</f>
        <v>(0.0623)</v>
      </c>
      <c r="F40" s="12" t="str">
        <f>_xlfn.CONCAT("(",FIXED(VLOOKUP($L39,logitme.black!$B:$X,3,0),4),")")</f>
        <v>(0.0935)</v>
      </c>
      <c r="G40" s="26" t="str">
        <f>_xlfn.CONCAT("(",FIXED(VLOOKUP($L39,logitme.black!$B:$X,7,0),4),")")</f>
        <v>(0.1392)</v>
      </c>
      <c r="H40" s="39" t="str">
        <f>_xlfn.CONCAT("(",FIXED(VLOOKUP($L39,logitme.black!$B:$X,11,0),4),")")</f>
        <v>(0.1276)</v>
      </c>
      <c r="I40" s="12" t="str">
        <f>_xlfn.CONCAT("(",FIXED(VLOOKUP($L39,logitme.hispan!$B:$X,3,0),4),")")</f>
        <v>(0.0913)</v>
      </c>
      <c r="J40" s="26" t="str">
        <f>_xlfn.CONCAT("(",FIXED(VLOOKUP($L39,logitme.hispan!$B:$X,7,0),4),")")</f>
        <v>(0.1361)</v>
      </c>
      <c r="K40" s="26" t="str">
        <f>_xlfn.CONCAT("(",FIXED(VLOOKUP($L39,logitme.hispan!$B:$X,11,0),4),")")</f>
        <v>(0.1305)</v>
      </c>
    </row>
    <row r="41" spans="2:12" x14ac:dyDescent="0.25">
      <c r="B41" s="112" t="s">
        <v>125</v>
      </c>
      <c r="C41" s="14" t="str">
        <f>_xlfn.CONCAT(FIXED(VLOOKUP($L41,logitme.white!$B:$X,2,0),4)," ",VLOOKUP($L41,logitme.white!$B:$X,19,0))</f>
        <v>-0.2002 ***</v>
      </c>
      <c r="D41" s="40" t="str">
        <f>_xlfn.CONCAT(FIXED(VLOOKUP($L41,logitme.white!$B:$X,6,0),4)," ",VLOOKUP($L41,logitme.white!$B:$X,20,0))</f>
        <v>-0.1416 ^</v>
      </c>
      <c r="E41" s="38" t="str">
        <f>_xlfn.CONCAT(FIXED(VLOOKUP($L41,logitme.white!$B:$X,10,0),4)," ",VLOOKUP($L41,logitme.white!$B:$X,21,0))</f>
        <v>-0.2583 ***</v>
      </c>
      <c r="F41" s="14" t="str">
        <f>_xlfn.CONCAT(FIXED(VLOOKUP($L41,logitme.black!$B:$X,2,0),4)," ",VLOOKUP($L41,logitme.black!$B:$X,19,0))</f>
        <v>-0.2777 **</v>
      </c>
      <c r="G41" s="40" t="str">
        <f>_xlfn.CONCAT(FIXED(VLOOKUP($L41,logitme.black!$B:$X,6,0),4)," ",VLOOKUP($L41,logitme.black!$B:$X,20,0))</f>
        <v xml:space="preserve">-0.1892 </v>
      </c>
      <c r="H41" s="38" t="str">
        <f>_xlfn.CONCAT(FIXED(VLOOKUP($L41,logitme.black!$B:$X,10,0),4)," ",VLOOKUP($L41,logitme.black!$B:$X,21,0))</f>
        <v>-0.3826 **</v>
      </c>
      <c r="I41" s="14" t="str">
        <f>_xlfn.CONCAT(FIXED(VLOOKUP($L41,logitme.hispan!$B:$X,2,0),4)," ",VLOOKUP($L41,logitme.hispan!$B:$X,19,0))</f>
        <v>-0.3721 ***</v>
      </c>
      <c r="J41" s="40" t="str">
        <f>_xlfn.CONCAT(FIXED(VLOOKUP($L41,logitme.hispan!$B:$X,6,0),4)," ",VLOOKUP($L41,logitme.hispan!$B:$X,20,0))</f>
        <v>-0.3709 **</v>
      </c>
      <c r="K41" s="40" t="str">
        <f>_xlfn.CONCAT(FIXED(VLOOKUP($L41,logitme.hispan!$B:$X,10,0),4)," ",VLOOKUP($L41,logitme.hispan!$B:$X,21,0))</f>
        <v>-0.3312 **</v>
      </c>
      <c r="L41" s="10" t="s">
        <v>40</v>
      </c>
    </row>
    <row r="42" spans="2:12" x14ac:dyDescent="0.25">
      <c r="B42" s="113"/>
      <c r="C42" s="12" t="str">
        <f>_xlfn.CONCAT("(",FIXED(VLOOKUP($L41,logitme.white!$B:$X,3,0),4),")")</f>
        <v>(0.0530)</v>
      </c>
      <c r="D42" s="26" t="str">
        <f>_xlfn.CONCAT("(",FIXED(VLOOKUP($L41,logitme.white!$B:$X,7,0),4),")")</f>
        <v>(0.0808)</v>
      </c>
      <c r="E42" s="39" t="str">
        <f>_xlfn.CONCAT("(",FIXED(VLOOKUP($L41,logitme.white!$B:$X,11,0),4),")")</f>
        <v>(0.0714)</v>
      </c>
      <c r="F42" s="12" t="str">
        <f>_xlfn.CONCAT("(",FIXED(VLOOKUP($L41,logitme.black!$B:$X,3,0),4),")")</f>
        <v>(0.0987)</v>
      </c>
      <c r="G42" s="26" t="str">
        <f>_xlfn.CONCAT("(",FIXED(VLOOKUP($L41,logitme.black!$B:$X,7,0),4),")")</f>
        <v>(0.1445)</v>
      </c>
      <c r="H42" s="39" t="str">
        <f>_xlfn.CONCAT("(",FIXED(VLOOKUP($L41,logitme.black!$B:$X,11,0),4),")")</f>
        <v>(0.1377)</v>
      </c>
      <c r="I42" s="12" t="str">
        <f>_xlfn.CONCAT("(",FIXED(VLOOKUP($L41,logitme.hispan!$B:$X,3,0),4),")")</f>
        <v>(0.0777)</v>
      </c>
      <c r="J42" s="26" t="str">
        <f>_xlfn.CONCAT("(",FIXED(VLOOKUP($L41,logitme.hispan!$B:$X,7,0),4),")")</f>
        <v>(0.1131)</v>
      </c>
      <c r="K42" s="26" t="str">
        <f>_xlfn.CONCAT("(",FIXED(VLOOKUP($L41,logitme.hispan!$B:$X,11,0),4),")")</f>
        <v>(0.1115)</v>
      </c>
    </row>
    <row r="43" spans="2:12" x14ac:dyDescent="0.25">
      <c r="B43" s="112" t="s">
        <v>103</v>
      </c>
      <c r="C43" s="14" t="str">
        <f>_xlfn.CONCAT(FIXED(VLOOKUP($L43,logitme.white!$B:$X,2,0),4)," ",VLOOKUP($L43,logitme.white!$B:$X,19,0))</f>
        <v>-0.1878 ***</v>
      </c>
      <c r="D43" s="40" t="str">
        <f>_xlfn.CONCAT(FIXED(VLOOKUP($L43,logitme.white!$B:$X,6,0),4)," ",VLOOKUP($L43,logitme.white!$B:$X,20,0))</f>
        <v>-0.1356 *</v>
      </c>
      <c r="E43" s="38" t="str">
        <f>_xlfn.CONCAT(FIXED(VLOOKUP($L43,logitme.white!$B:$X,10,0),4)," ",VLOOKUP($L43,logitme.white!$B:$X,21,0))</f>
        <v>-0.2438 ***</v>
      </c>
      <c r="F43" s="14" t="str">
        <f>_xlfn.CONCAT(FIXED(VLOOKUP($L43,logitme.black!$B:$X,2,0),4)," ",VLOOKUP($L43,logitme.black!$B:$X,19,0))</f>
        <v xml:space="preserve">-0.0492 </v>
      </c>
      <c r="G43" s="40" t="str">
        <f>_xlfn.CONCAT(FIXED(VLOOKUP($L43,logitme.black!$B:$X,6,0),4)," ",VLOOKUP($L43,logitme.black!$B:$X,20,0))</f>
        <v xml:space="preserve">-0.0012 </v>
      </c>
      <c r="H43" s="38" t="str">
        <f>_xlfn.CONCAT(FIXED(VLOOKUP($L43,logitme.black!$B:$X,10,0),4)," ",VLOOKUP($L43,logitme.black!$B:$X,21,0))</f>
        <v xml:space="preserve">-0.0943 </v>
      </c>
      <c r="I43" s="14" t="str">
        <f>_xlfn.CONCAT(FIXED(VLOOKUP($L43,logitme.hispan!$B:$X,2,0),4)," ",VLOOKUP($L43,logitme.hispan!$B:$X,19,0))</f>
        <v xml:space="preserve">-0.0106 </v>
      </c>
      <c r="J43" s="40" t="str">
        <f>_xlfn.CONCAT(FIXED(VLOOKUP($L43,logitme.hispan!$B:$X,6,0),4)," ",VLOOKUP($L43,logitme.hispan!$B:$X,20,0))</f>
        <v xml:space="preserve">0.1247 </v>
      </c>
      <c r="K43" s="40" t="str">
        <f>_xlfn.CONCAT(FIXED(VLOOKUP($L43,logitme.hispan!$B:$X,10,0),4)," ",VLOOKUP($L43,logitme.hispan!$B:$X,21,0))</f>
        <v xml:space="preserve">-0.1017 </v>
      </c>
      <c r="L43" s="10" t="s">
        <v>41</v>
      </c>
    </row>
    <row r="44" spans="2:12" x14ac:dyDescent="0.25">
      <c r="B44" s="113"/>
      <c r="C44" s="12" t="str">
        <f>_xlfn.CONCAT("(",FIXED(VLOOKUP($L43,logitme.white!$B:$X,3,0),4),")")</f>
        <v>(0.0452)</v>
      </c>
      <c r="D44" s="26" t="str">
        <f>_xlfn.CONCAT("(",FIXED(VLOOKUP($L43,logitme.white!$B:$X,7,0),4),")")</f>
        <v>(0.0648)</v>
      </c>
      <c r="E44" s="39" t="str">
        <f>_xlfn.CONCAT("(",FIXED(VLOOKUP($L43,logitme.white!$B:$X,11,0),4),")")</f>
        <v>(0.0641)</v>
      </c>
      <c r="F44" s="12" t="str">
        <f>_xlfn.CONCAT("(",FIXED(VLOOKUP($L43,logitme.black!$B:$X,3,0),4),")")</f>
        <v>(0.0854)</v>
      </c>
      <c r="G44" s="26" t="str">
        <f>_xlfn.CONCAT("(",FIXED(VLOOKUP($L43,logitme.black!$B:$X,7,0),4),")")</f>
        <v>(0.1271)</v>
      </c>
      <c r="H44" s="39" t="str">
        <f>_xlfn.CONCAT("(",FIXED(VLOOKUP($L43,logitme.black!$B:$X,11,0),4),")")</f>
        <v>(0.1170)</v>
      </c>
      <c r="I44" s="12" t="str">
        <f>_xlfn.CONCAT("(",FIXED(VLOOKUP($L43,logitme.hispan!$B:$X,3,0),4),")")</f>
        <v>(0.0602)</v>
      </c>
      <c r="J44" s="26" t="str">
        <f>_xlfn.CONCAT("(",FIXED(VLOOKUP($L43,logitme.hispan!$B:$X,7,0),4),")")</f>
        <v>(0.0879)</v>
      </c>
      <c r="K44" s="26" t="str">
        <f>_xlfn.CONCAT("(",FIXED(VLOOKUP($L43,logitme.hispan!$B:$X,11,0),4),")")</f>
        <v>(0.0873)</v>
      </c>
    </row>
    <row r="45" spans="2:12" x14ac:dyDescent="0.25">
      <c r="B45" s="112" t="s">
        <v>104</v>
      </c>
      <c r="C45" s="14" t="str">
        <f>_xlfn.CONCAT(FIXED(VLOOKUP($L45,logitme.white!$B:$X,2,0),4)," ",VLOOKUP($L45,logitme.white!$B:$X,19,0))</f>
        <v>-0.0911 ***</v>
      </c>
      <c r="D45" s="40" t="str">
        <f>_xlfn.CONCAT(FIXED(VLOOKUP($L45,logitme.white!$B:$X,6,0),4)," ",VLOOKUP($L45,logitme.white!$B:$X,20,0))</f>
        <v>-0.0865 ***</v>
      </c>
      <c r="E45" s="38" t="str">
        <f>_xlfn.CONCAT(FIXED(VLOOKUP($L45,logitme.white!$B:$X,10,0),4)," ",VLOOKUP($L45,logitme.white!$B:$X,21,0))</f>
        <v>-0.0995 ***</v>
      </c>
      <c r="F45" s="14" t="str">
        <f>_xlfn.CONCAT(FIXED(VLOOKUP($L45,logitme.black!$B:$X,2,0),4)," ",VLOOKUP($L45,logitme.black!$B:$X,19,0))</f>
        <v>-0.0892 ***</v>
      </c>
      <c r="G45" s="40" t="str">
        <f>_xlfn.CONCAT(FIXED(VLOOKUP($L45,logitme.black!$B:$X,6,0),4)," ",VLOOKUP($L45,logitme.black!$B:$X,20,0))</f>
        <v>-0.0869 ***</v>
      </c>
      <c r="H45" s="38" t="str">
        <f>_xlfn.CONCAT(FIXED(VLOOKUP($L45,logitme.black!$B:$X,10,0),4)," ",VLOOKUP($L45,logitme.black!$B:$X,21,0))</f>
        <v>-0.0972 ***</v>
      </c>
      <c r="I45" s="14" t="str">
        <f>_xlfn.CONCAT(FIXED(VLOOKUP($L45,logitme.hispan!$B:$X,2,0),4)," ",VLOOKUP($L45,logitme.hispan!$B:$X,19,0))</f>
        <v>-0.0731 ***</v>
      </c>
      <c r="J45" s="40" t="str">
        <f>_xlfn.CONCAT(FIXED(VLOOKUP($L45,logitme.hispan!$B:$X,6,0),4)," ",VLOOKUP($L45,logitme.hispan!$B:$X,20,0))</f>
        <v>-0.0805 **</v>
      </c>
      <c r="K45" s="40" t="str">
        <f>_xlfn.CONCAT(FIXED(VLOOKUP($L45,logitme.hispan!$B:$X,10,0),4)," ",VLOOKUP($L45,logitme.hispan!$B:$X,21,0))</f>
        <v>-0.0723 **</v>
      </c>
      <c r="L45" s="10" t="s">
        <v>43</v>
      </c>
    </row>
    <row r="46" spans="2:12" x14ac:dyDescent="0.25">
      <c r="B46" s="113"/>
      <c r="C46" s="12" t="str">
        <f>_xlfn.CONCAT("(",FIXED(VLOOKUP($L45,logitme.white!$B:$X,3,0),4),")")</f>
        <v>(0.0114)</v>
      </c>
      <c r="D46" s="26" t="str">
        <f>_xlfn.CONCAT("(",FIXED(VLOOKUP($L45,logitme.white!$B:$X,7,0),4),")")</f>
        <v>(0.0172)</v>
      </c>
      <c r="E46" s="39" t="str">
        <f>_xlfn.CONCAT("(",FIXED(VLOOKUP($L45,logitme.white!$B:$X,11,0),4),")")</f>
        <v>(0.0153)</v>
      </c>
      <c r="F46" s="12" t="str">
        <f>_xlfn.CONCAT("(",FIXED(VLOOKUP($L45,logitme.black!$B:$X,3,0),4),")")</f>
        <v>(0.0126)</v>
      </c>
      <c r="G46" s="26" t="str">
        <f>_xlfn.CONCAT("(",FIXED(VLOOKUP($L45,logitme.black!$B:$X,7,0),4),")")</f>
        <v>(0.0178)</v>
      </c>
      <c r="H46" s="39" t="str">
        <f>_xlfn.CONCAT("(",FIXED(VLOOKUP($L45,logitme.black!$B:$X,11,0),4),")")</f>
        <v>(0.0183)</v>
      </c>
      <c r="I46" s="12" t="str">
        <f>_xlfn.CONCAT("(",FIXED(VLOOKUP($L45,logitme.hispan!$B:$X,3,0),4),")")</f>
        <v>(0.0164)</v>
      </c>
      <c r="J46" s="26" t="str">
        <f>_xlfn.CONCAT("(",FIXED(VLOOKUP($L45,logitme.hispan!$B:$X,7,0),4),")")</f>
        <v>(0.0249)</v>
      </c>
      <c r="K46" s="26" t="str">
        <f>_xlfn.CONCAT("(",FIXED(VLOOKUP($L45,logitme.hispan!$B:$X,11,0),4),")")</f>
        <v>(0.0228)</v>
      </c>
    </row>
    <row r="47" spans="2:12" x14ac:dyDescent="0.25">
      <c r="B47" s="112" t="s">
        <v>105</v>
      </c>
      <c r="C47" s="14" t="str">
        <f>_xlfn.CONCAT(FIXED(VLOOKUP($L47,logitme.white!$B:$X,2,0),4)," ",VLOOKUP($L47,logitme.white!$B:$X,19,0))</f>
        <v xml:space="preserve">0.0307 </v>
      </c>
      <c r="D47" s="40" t="str">
        <f>_xlfn.CONCAT(FIXED(VLOOKUP($L47,logitme.white!$B:$X,6,0),4)," ",VLOOKUP($L47,logitme.white!$B:$X,20,0))</f>
        <v xml:space="preserve">0.0304 </v>
      </c>
      <c r="E47" s="38" t="str">
        <f>_xlfn.CONCAT(FIXED(VLOOKUP($L47,logitme.white!$B:$X,10,0),4)," ",VLOOKUP($L47,logitme.white!$B:$X,21,0))</f>
        <v xml:space="preserve">0.0263 </v>
      </c>
      <c r="F47" s="14" t="str">
        <f>_xlfn.CONCAT(FIXED(VLOOKUP($L47,logitme.black!$B:$X,2,0),4)," ",VLOOKUP($L47,logitme.black!$B:$X,19,0))</f>
        <v xml:space="preserve">-0.0249 </v>
      </c>
      <c r="G47" s="40" t="str">
        <f>_xlfn.CONCAT(FIXED(VLOOKUP($L47,logitme.black!$B:$X,6,0),4)," ",VLOOKUP($L47,logitme.black!$B:$X,20,0))</f>
        <v xml:space="preserve">0.0335 </v>
      </c>
      <c r="H47" s="38" t="str">
        <f>_xlfn.CONCAT(FIXED(VLOOKUP($L47,logitme.black!$B:$X,10,0),4)," ",VLOOKUP($L47,logitme.black!$B:$X,21,0))</f>
        <v>-0.1093 *</v>
      </c>
      <c r="I47" s="14" t="str">
        <f>_xlfn.CONCAT(FIXED(VLOOKUP($L47,logitme.hispan!$B:$X,2,0),4)," ",VLOOKUP($L47,logitme.hispan!$B:$X,19,0))</f>
        <v xml:space="preserve">0.0588 </v>
      </c>
      <c r="J47" s="40" t="str">
        <f>_xlfn.CONCAT(FIXED(VLOOKUP($L47,logitme.hispan!$B:$X,6,0),4)," ",VLOOKUP($L47,logitme.hispan!$B:$X,20,0))</f>
        <v xml:space="preserve">0.0683 </v>
      </c>
      <c r="K47" s="40" t="str">
        <f>_xlfn.CONCAT(FIXED(VLOOKUP($L47,logitme.hispan!$B:$X,10,0),4)," ",VLOOKUP($L47,logitme.hispan!$B:$X,21,0))</f>
        <v xml:space="preserve">0.0478 </v>
      </c>
      <c r="L47" s="10" t="s">
        <v>44</v>
      </c>
    </row>
    <row r="48" spans="2:12" x14ac:dyDescent="0.25">
      <c r="B48" s="113"/>
      <c r="C48" s="12" t="str">
        <f>_xlfn.CONCAT("(",FIXED(VLOOKUP($L47,logitme.white!$B:$X,3,0),4),")")</f>
        <v>(0.0229)</v>
      </c>
      <c r="D48" s="26" t="str">
        <f>_xlfn.CONCAT("(",FIXED(VLOOKUP($L47,logitme.white!$B:$X,7,0),4),")")</f>
        <v>(0.0335)</v>
      </c>
      <c r="E48" s="39" t="str">
        <f>_xlfn.CONCAT("(",FIXED(VLOOKUP($L47,logitme.white!$B:$X,11,0),4),")")</f>
        <v>(0.0321)</v>
      </c>
      <c r="F48" s="12" t="str">
        <f>_xlfn.CONCAT("(",FIXED(VLOOKUP($L47,logitme.black!$B:$X,3,0),4),")")</f>
        <v>(0.0331)</v>
      </c>
      <c r="G48" s="26" t="str">
        <f>_xlfn.CONCAT("(",FIXED(VLOOKUP($L47,logitme.black!$B:$X,7,0),4),")")</f>
        <v>(0.0457)</v>
      </c>
      <c r="H48" s="39" t="str">
        <f>_xlfn.CONCAT("(",FIXED(VLOOKUP($L47,logitme.black!$B:$X,11,0),4),")")</f>
        <v>(0.0509)</v>
      </c>
      <c r="I48" s="12" t="str">
        <f>_xlfn.CONCAT("(",FIXED(VLOOKUP($L47,logitme.hispan!$B:$X,3,0),4),")")</f>
        <v>(0.0512)</v>
      </c>
      <c r="J48" s="26" t="str">
        <f>_xlfn.CONCAT("(",FIXED(VLOOKUP($L47,logitme.hispan!$B:$X,7,0),4),")")</f>
        <v>(0.0838)</v>
      </c>
      <c r="K48" s="26" t="str">
        <f>_xlfn.CONCAT("(",FIXED(VLOOKUP($L47,logitme.hispan!$B:$X,11,0),4),")")</f>
        <v>(0.0674)</v>
      </c>
    </row>
    <row r="49" spans="2:12" x14ac:dyDescent="0.25">
      <c r="B49" s="112" t="s">
        <v>144</v>
      </c>
      <c r="C49" s="14" t="str">
        <f>_xlfn.CONCAT(FIXED(VLOOKUP($L49,logitme.white!$B:$X,2,0),4)," ",VLOOKUP($L49,logitme.white!$B:$X,19,0))</f>
        <v xml:space="preserve">-0.3915 </v>
      </c>
      <c r="D49" s="40" t="str">
        <f>_xlfn.CONCAT(FIXED(VLOOKUP($L49,logitme.white!$B:$X,6,0),4)," ",VLOOKUP($L49,logitme.white!$B:$X,20,0))</f>
        <v xml:space="preserve">-0.5593 </v>
      </c>
      <c r="E49" s="38" t="str">
        <f>_xlfn.CONCAT(FIXED(VLOOKUP($L49,logitme.white!$B:$X,10,0),4)," ",VLOOKUP($L49,logitme.white!$B:$X,21,0))</f>
        <v xml:space="preserve">-0.4138 </v>
      </c>
      <c r="F49" s="14" t="str">
        <f>_xlfn.CONCAT(FIXED(VLOOKUP($L49,logitme.black!$B:$X,2,0),4)," ",VLOOKUP($L49,logitme.black!$B:$X,19,0))</f>
        <v xml:space="preserve">-0.1948 </v>
      </c>
      <c r="G49" s="40" t="str">
        <f>_xlfn.CONCAT(FIXED(VLOOKUP($L49,logitme.black!$B:$X,6,0),4)," ",VLOOKUP($L49,logitme.black!$B:$X,20,0))</f>
        <v xml:space="preserve">-0.0830 </v>
      </c>
      <c r="H49" s="38" t="str">
        <f>_xlfn.CONCAT(FIXED(VLOOKUP($L49,logitme.black!$B:$X,10,0),4)," ",VLOOKUP($L49,logitme.black!$B:$X,21,0))</f>
        <v xml:space="preserve">0.0360 </v>
      </c>
      <c r="I49" s="14" t="str">
        <f>_xlfn.CONCAT(FIXED(VLOOKUP($L49,logitme.hispan!$B:$X,2,0),4)," ",VLOOKUP($L49,logitme.hispan!$B:$X,19,0))</f>
        <v>1.2406 *</v>
      </c>
      <c r="J49" s="40" t="str">
        <f>_xlfn.CONCAT(FIXED(VLOOKUP($L49,logitme.hispan!$B:$X,6,0),4)," ",VLOOKUP($L49,logitme.hispan!$B:$X,20,0))</f>
        <v xml:space="preserve">20.7941 </v>
      </c>
      <c r="K49" s="40" t="str">
        <f>_xlfn.CONCAT(FIXED(VLOOKUP($L49,logitme.hispan!$B:$X,10,0),4)," ",VLOOKUP($L49,logitme.hispan!$B:$X,21,0))</f>
        <v xml:space="preserve">0.6365 </v>
      </c>
      <c r="L49" s="10" t="s">
        <v>143</v>
      </c>
    </row>
    <row r="50" spans="2:12" x14ac:dyDescent="0.25">
      <c r="B50" s="113"/>
      <c r="C50" s="12" t="str">
        <f>_xlfn.CONCAT("(",FIXED(VLOOKUP($L49,logitme.white!$B:$X,3,0),4),")")</f>
        <v>(0.3192)</v>
      </c>
      <c r="D50" s="26" t="str">
        <f>_xlfn.CONCAT("(",FIXED(VLOOKUP($L49,logitme.white!$B:$X,7,0),4),")")</f>
        <v>(0.5720)</v>
      </c>
      <c r="E50" s="39" t="str">
        <f>_xlfn.CONCAT("(",FIXED(VLOOKUP($L49,logitme.white!$B:$X,11,0),4),")")</f>
        <v>(0.3984)</v>
      </c>
      <c r="F50" s="12" t="str">
        <f>_xlfn.CONCAT("(",FIXED(VLOOKUP($L49,logitme.black!$B:$X,3,0),4),")")</f>
        <v>(0.4769)</v>
      </c>
      <c r="G50" s="26" t="str">
        <f>_xlfn.CONCAT("(",FIXED(VLOOKUP($L49,logitme.black!$B:$X,7,0),4),")")</f>
        <v>(0.9036)</v>
      </c>
      <c r="H50" s="39" t="str">
        <f>_xlfn.CONCAT("(",FIXED(VLOOKUP($L49,logitme.black!$B:$X,11,0),4),")")</f>
        <v>(0.5923)</v>
      </c>
      <c r="I50" s="12" t="str">
        <f>_xlfn.CONCAT("(",FIXED(VLOOKUP($L49,logitme.hispan!$B:$X,3,0),4),")")</f>
        <v>(0.6037)</v>
      </c>
      <c r="J50" s="26" t="str">
        <f>_xlfn.CONCAT("(",FIXED(VLOOKUP($L49,logitme.hispan!$B:$X,7,0),4),")")</f>
        <v>(3,956.2042)</v>
      </c>
      <c r="K50" s="26" t="str">
        <f>_xlfn.CONCAT("(",FIXED(VLOOKUP($L49,logitme.hispan!$B:$X,11,0),4),")")</f>
        <v>(0.6971)</v>
      </c>
    </row>
    <row r="51" spans="2:12" x14ac:dyDescent="0.25">
      <c r="B51" s="112" t="s">
        <v>130</v>
      </c>
      <c r="C51" s="14" t="str">
        <f>_xlfn.CONCAT(FIXED(VLOOKUP($L51,logitme.white!$B:$X,2,0),4)," ",VLOOKUP($L51,logitme.white!$B:$X,19,0))</f>
        <v xml:space="preserve">-0.0225 </v>
      </c>
      <c r="D51" s="40" t="str">
        <f>_xlfn.CONCAT(FIXED(VLOOKUP($L51,logitme.white!$B:$X,6,0),4)," ",VLOOKUP($L51,logitme.white!$B:$X,20,0))</f>
        <v xml:space="preserve">-0.1470 </v>
      </c>
      <c r="E51" s="38" t="str">
        <f>_xlfn.CONCAT(FIXED(VLOOKUP($L51,logitme.white!$B:$X,10,0),4)," ",VLOOKUP($L51,logitme.white!$B:$X,21,0))</f>
        <v xml:space="preserve">-0.1286 </v>
      </c>
      <c r="F51" s="14" t="str">
        <f>_xlfn.CONCAT(FIXED(VLOOKUP($L51,logitme.black!$B:$X,2,0),4)," ",VLOOKUP($L51,logitme.black!$B:$X,19,0))</f>
        <v xml:space="preserve">-0.2107 </v>
      </c>
      <c r="G51" s="40" t="str">
        <f>_xlfn.CONCAT(FIXED(VLOOKUP($L51,logitme.black!$B:$X,6,0),4)," ",VLOOKUP($L51,logitme.black!$B:$X,20,0))</f>
        <v xml:space="preserve">-0.0940 </v>
      </c>
      <c r="H51" s="38" t="str">
        <f>_xlfn.CONCAT(FIXED(VLOOKUP($L51,logitme.black!$B:$X,10,0),4)," ",VLOOKUP($L51,logitme.black!$B:$X,21,0))</f>
        <v xml:space="preserve">-0.2045 </v>
      </c>
      <c r="I51" s="14" t="str">
        <f>_xlfn.CONCAT(FIXED(VLOOKUP($L51,logitme.hispan!$B:$X,2,0),4)," ",VLOOKUP($L51,logitme.hispan!$B:$X,19,0))</f>
        <v>1.9518 **</v>
      </c>
      <c r="J51" s="40" t="str">
        <f>_xlfn.CONCAT(FIXED(VLOOKUP($L51,logitme.hispan!$B:$X,6,0),4)," ",VLOOKUP($L51,logitme.hispan!$B:$X,20,0))</f>
        <v xml:space="preserve">20.4225 </v>
      </c>
      <c r="K51" s="40" t="str">
        <f>_xlfn.CONCAT(FIXED(VLOOKUP($L51,logitme.hispan!$B:$X,10,0),4)," ",VLOOKUP($L51,logitme.hispan!$B:$X,21,0))</f>
        <v>1.8127 *</v>
      </c>
      <c r="L51" s="10" t="s">
        <v>45</v>
      </c>
    </row>
    <row r="52" spans="2:12" x14ac:dyDescent="0.25">
      <c r="B52" s="113"/>
      <c r="C52" s="12" t="str">
        <f>_xlfn.CONCAT("(",FIXED(VLOOKUP($L51,logitme.white!$B:$X,3,0),4),")")</f>
        <v>(0.4090)</v>
      </c>
      <c r="D52" s="26" t="str">
        <f>_xlfn.CONCAT("(",FIXED(VLOOKUP($L51,logitme.white!$B:$X,7,0),4),")")</f>
        <v>(0.6649)</v>
      </c>
      <c r="E52" s="39" t="str">
        <f>_xlfn.CONCAT("(",FIXED(VLOOKUP($L51,logitme.white!$B:$X,11,0),4),")")</f>
        <v>(0.5495)</v>
      </c>
      <c r="F52" s="12" t="str">
        <f>_xlfn.CONCAT("(",FIXED(VLOOKUP($L51,logitme.black!$B:$X,3,0),4),")")</f>
        <v>(0.5210)</v>
      </c>
      <c r="G52" s="26" t="str">
        <f>_xlfn.CONCAT("(",FIXED(VLOOKUP($L51,logitme.black!$B:$X,7,0),4),")")</f>
        <v>(1.0341)</v>
      </c>
      <c r="H52" s="39" t="str">
        <f>_xlfn.CONCAT("(",FIXED(VLOOKUP($L51,logitme.black!$B:$X,11,0),4),")")</f>
        <v>(0.6080)</v>
      </c>
      <c r="I52" s="12" t="str">
        <f>_xlfn.CONCAT("(",FIXED(VLOOKUP($L51,logitme.hispan!$B:$X,3,0),4),")")</f>
        <v>(0.6844)</v>
      </c>
      <c r="J52" s="26" t="str">
        <f>_xlfn.CONCAT("(",FIXED(VLOOKUP($L51,logitme.hispan!$B:$X,7,0),4),")")</f>
        <v>(3,956.2042)</v>
      </c>
      <c r="K52" s="26" t="str">
        <f>_xlfn.CONCAT("(",FIXED(VLOOKUP($L51,logitme.hispan!$B:$X,11,0),4),")")</f>
        <v>(0.7943)</v>
      </c>
    </row>
    <row r="53" spans="2:12" x14ac:dyDescent="0.25">
      <c r="B53" s="112" t="s">
        <v>131</v>
      </c>
      <c r="C53" s="14" t="str">
        <f>_xlfn.CONCAT(FIXED(VLOOKUP($L53,logitme.white!$B:$X,2,0),4)," ",VLOOKUP($L53,logitme.white!$B:$X,19,0))</f>
        <v xml:space="preserve">-0.2725 </v>
      </c>
      <c r="D53" s="40" t="str">
        <f>_xlfn.CONCAT(FIXED(VLOOKUP($L53,logitme.white!$B:$X,6,0),4)," ",VLOOKUP($L53,logitme.white!$B:$X,20,0))</f>
        <v xml:space="preserve">-0.7537 </v>
      </c>
      <c r="E53" s="38" t="str">
        <f>_xlfn.CONCAT(FIXED(VLOOKUP($L53,logitme.white!$B:$X,10,0),4)," ",VLOOKUP($L53,logitme.white!$B:$X,21,0))</f>
        <v xml:space="preserve">-0.0416 </v>
      </c>
      <c r="F53" s="14" t="str">
        <f>_xlfn.CONCAT(FIXED(VLOOKUP($L53,logitme.black!$B:$X,2,0),4)," ",VLOOKUP($L53,logitme.black!$B:$X,19,0))</f>
        <v xml:space="preserve">-0.1932 </v>
      </c>
      <c r="G53" s="40" t="str">
        <f>_xlfn.CONCAT(FIXED(VLOOKUP($L53,logitme.black!$B:$X,6,0),4)," ",VLOOKUP($L53,logitme.black!$B:$X,20,0))</f>
        <v xml:space="preserve">0.1937 </v>
      </c>
      <c r="H53" s="38" t="str">
        <f>_xlfn.CONCAT(FIXED(VLOOKUP($L53,logitme.black!$B:$X,10,0),4)," ",VLOOKUP($L53,logitme.black!$B:$X,21,0))</f>
        <v xml:space="preserve">-0.3013 </v>
      </c>
      <c r="I53" s="14" t="str">
        <f>_xlfn.CONCAT(FIXED(VLOOKUP($L53,logitme.hispan!$B:$X,2,0),4)," ",VLOOKUP($L53,logitme.hispan!$B:$X,19,0))</f>
        <v>1.1367 *</v>
      </c>
      <c r="J53" s="40" t="str">
        <f>_xlfn.CONCAT(FIXED(VLOOKUP($L53,logitme.hispan!$B:$X,6,0),4)," ",VLOOKUP($L53,logitme.hispan!$B:$X,20,0))</f>
        <v xml:space="preserve">19.8130 </v>
      </c>
      <c r="K53" s="40" t="str">
        <f>_xlfn.CONCAT(FIXED(VLOOKUP($L53,logitme.hispan!$B:$X,10,0),4)," ",VLOOKUP($L53,logitme.hispan!$B:$X,21,0))</f>
        <v xml:space="preserve">0.9305 </v>
      </c>
      <c r="L53" s="10" t="s">
        <v>127</v>
      </c>
    </row>
    <row r="54" spans="2:12" x14ac:dyDescent="0.25">
      <c r="B54" s="113"/>
      <c r="C54" s="12" t="str">
        <f>_xlfn.CONCAT("(",FIXED(VLOOKUP($L53,logitme.white!$B:$X,3,0),4),")")</f>
        <v>(0.3103)</v>
      </c>
      <c r="D54" s="26" t="str">
        <f>_xlfn.CONCAT("(",FIXED(VLOOKUP($L53,logitme.white!$B:$X,7,0),4),")")</f>
        <v>(0.5796)</v>
      </c>
      <c r="E54" s="39" t="str">
        <f>_xlfn.CONCAT("(",FIXED(VLOOKUP($L53,logitme.white!$B:$X,11,0),4),")")</f>
        <v>(0.3702)</v>
      </c>
      <c r="F54" s="12" t="str">
        <f>_xlfn.CONCAT("(",FIXED(VLOOKUP($L53,logitme.black!$B:$X,3,0),4),")")</f>
        <v>(0.4507)</v>
      </c>
      <c r="G54" s="26" t="str">
        <f>_xlfn.CONCAT("(",FIXED(VLOOKUP($L53,logitme.black!$B:$X,7,0),4),")")</f>
        <v>(0.8770)</v>
      </c>
      <c r="H54" s="39" t="str">
        <f>_xlfn.CONCAT("(",FIXED(VLOOKUP($L53,logitme.black!$B:$X,11,0),4),")")</f>
        <v>(0.5363)</v>
      </c>
      <c r="I54" s="12" t="str">
        <f>_xlfn.CONCAT("(",FIXED(VLOOKUP($L53,logitme.hispan!$B:$X,3,0),4),")")</f>
        <v>(0.5721)</v>
      </c>
      <c r="J54" s="26" t="str">
        <f>_xlfn.CONCAT("(",FIXED(VLOOKUP($L53,logitme.hispan!$B:$X,7,0),4),")")</f>
        <v>(3,956.2042)</v>
      </c>
      <c r="K54" s="26" t="str">
        <f>_xlfn.CONCAT("(",FIXED(VLOOKUP($L53,logitme.hispan!$B:$X,11,0),4),")")</f>
        <v>(0.6617)</v>
      </c>
    </row>
    <row r="55" spans="2:12" x14ac:dyDescent="0.25">
      <c r="B55" s="112" t="s">
        <v>132</v>
      </c>
      <c r="C55" s="14" t="str">
        <f>_xlfn.CONCAT(FIXED(VLOOKUP($L55,logitme.white!$B:$X,2,0),4)," ",VLOOKUP($L55,logitme.white!$B:$X,19,0))</f>
        <v xml:space="preserve">-0.2185 </v>
      </c>
      <c r="D55" s="40" t="str">
        <f>_xlfn.CONCAT(FIXED(VLOOKUP($L55,logitme.white!$B:$X,6,0),4)," ",VLOOKUP($L55,logitme.white!$B:$X,20,0))</f>
        <v xml:space="preserve">-0.5056 </v>
      </c>
      <c r="E55" s="38" t="str">
        <f>_xlfn.CONCAT(FIXED(VLOOKUP($L55,logitme.white!$B:$X,10,0),4)," ",VLOOKUP($L55,logitme.white!$B:$X,21,0))</f>
        <v xml:space="preserve">-0.0704 </v>
      </c>
      <c r="F55" s="14" t="str">
        <f>_xlfn.CONCAT(FIXED(VLOOKUP($L55,logitme.black!$B:$X,2,0),4)," ",VLOOKUP($L55,logitme.black!$B:$X,19,0))</f>
        <v xml:space="preserve">0.0350 </v>
      </c>
      <c r="G55" s="40" t="str">
        <f>_xlfn.CONCAT(FIXED(VLOOKUP($L55,logitme.black!$B:$X,6,0),4)," ",VLOOKUP($L55,logitme.black!$B:$X,20,0))</f>
        <v xml:space="preserve">0.4311 </v>
      </c>
      <c r="H55" s="38" t="str">
        <f>_xlfn.CONCAT(FIXED(VLOOKUP($L55,logitme.black!$B:$X,10,0),4)," ",VLOOKUP($L55,logitme.black!$B:$X,21,0))</f>
        <v xml:space="preserve">-0.1252 </v>
      </c>
      <c r="I55" s="14" t="str">
        <f>_xlfn.CONCAT(FIXED(VLOOKUP($L55,logitme.hispan!$B:$X,2,0),4)," ",VLOOKUP($L55,logitme.hispan!$B:$X,19,0))</f>
        <v>1.1086 ^</v>
      </c>
      <c r="J55" s="40" t="str">
        <f>_xlfn.CONCAT(FIXED(VLOOKUP($L55,logitme.hispan!$B:$X,6,0),4)," ",VLOOKUP($L55,logitme.hispan!$B:$X,20,0))</f>
        <v xml:space="preserve">20.4231 </v>
      </c>
      <c r="K55" s="40" t="str">
        <f>_xlfn.CONCAT(FIXED(VLOOKUP($L55,logitme.hispan!$B:$X,10,0),4)," ",VLOOKUP($L55,logitme.hispan!$B:$X,21,0))</f>
        <v xml:space="preserve">0.5590 </v>
      </c>
      <c r="L55" s="10" t="s">
        <v>128</v>
      </c>
    </row>
    <row r="56" spans="2:12" x14ac:dyDescent="0.25">
      <c r="B56" s="113"/>
      <c r="C56" s="12" t="str">
        <f>_xlfn.CONCAT("(",FIXED(VLOOKUP($L55,logitme.white!$B:$X,3,0),4),")")</f>
        <v>(0.3070)</v>
      </c>
      <c r="D56" s="26" t="str">
        <f>_xlfn.CONCAT("(",FIXED(VLOOKUP($L55,logitme.white!$B:$X,7,0),4),")")</f>
        <v>(0.5705)</v>
      </c>
      <c r="E56" s="39" t="str">
        <f>_xlfn.CONCAT("(",FIXED(VLOOKUP($L55,logitme.white!$B:$X,11,0),4),")")</f>
        <v>(0.3682)</v>
      </c>
      <c r="F56" s="12" t="str">
        <f>_xlfn.CONCAT("(",FIXED(VLOOKUP($L55,logitme.black!$B:$X,3,0),4),")")</f>
        <v>(0.4389)</v>
      </c>
      <c r="G56" s="26" t="str">
        <f>_xlfn.CONCAT("(",FIXED(VLOOKUP($L55,logitme.black!$B:$X,7,0),4),")")</f>
        <v>(0.8739)</v>
      </c>
      <c r="H56" s="39" t="str">
        <f>_xlfn.CONCAT("(",FIXED(VLOOKUP($L55,logitme.black!$B:$X,11,0),4),")")</f>
        <v>(0.5120)</v>
      </c>
      <c r="I56" s="12" t="str">
        <f>_xlfn.CONCAT("(",FIXED(VLOOKUP($L55,logitme.hispan!$B:$X,3,0),4),")")</f>
        <v>(0.5686)</v>
      </c>
      <c r="J56" s="26" t="str">
        <f>_xlfn.CONCAT("(",FIXED(VLOOKUP($L55,logitme.hispan!$B:$X,7,0),4),")")</f>
        <v>(3,956.2042)</v>
      </c>
      <c r="K56" s="26" t="str">
        <f>_xlfn.CONCAT("(",FIXED(VLOOKUP($L55,logitme.hispan!$B:$X,11,0),4),")")</f>
        <v>(0.6431)</v>
      </c>
    </row>
    <row r="57" spans="2:12" x14ac:dyDescent="0.25">
      <c r="B57" s="112" t="s">
        <v>134</v>
      </c>
      <c r="C57" s="14" t="str">
        <f>_xlfn.CONCAT(FIXED(VLOOKUP($L57,logitme.white!$B:$X,2,0),4)," ",VLOOKUP($L57,logitme.white!$B:$X,19,0))</f>
        <v xml:space="preserve">-0.3346 </v>
      </c>
      <c r="D57" s="40" t="str">
        <f>_xlfn.CONCAT(FIXED(VLOOKUP($L57,logitme.white!$B:$X,6,0),4)," ",VLOOKUP($L57,logitme.white!$B:$X,20,0))</f>
        <v xml:space="preserve">-0.7689 </v>
      </c>
      <c r="E57" s="38" t="str">
        <f>_xlfn.CONCAT(FIXED(VLOOKUP($L57,logitme.white!$B:$X,10,0),4)," ",VLOOKUP($L57,logitme.white!$B:$X,21,0))</f>
        <v xml:space="preserve">-0.0444 </v>
      </c>
      <c r="F57" s="14" t="str">
        <f>_xlfn.CONCAT(FIXED(VLOOKUP($L57,logitme.black!$B:$X,2,0),4)," ",VLOOKUP($L57,logitme.black!$B:$X,19,0))</f>
        <v xml:space="preserve">0.1615 </v>
      </c>
      <c r="G57" s="40" t="str">
        <f>_xlfn.CONCAT(FIXED(VLOOKUP($L57,logitme.black!$B:$X,6,0),4)," ",VLOOKUP($L57,logitme.black!$B:$X,20,0))</f>
        <v xml:space="preserve">0.6994 </v>
      </c>
      <c r="H57" s="38" t="str">
        <f>_xlfn.CONCAT(FIXED(VLOOKUP($L57,logitme.black!$B:$X,10,0),4)," ",VLOOKUP($L57,logitme.black!$B:$X,21,0))</f>
        <v xml:space="preserve">-0.1255 </v>
      </c>
      <c r="I57" s="14" t="str">
        <f>_xlfn.CONCAT(FIXED(VLOOKUP($L57,logitme.hispan!$B:$X,2,0),4)," ",VLOOKUP($L57,logitme.hispan!$B:$X,19,0))</f>
        <v>1.4608 **</v>
      </c>
      <c r="J57" s="40" t="str">
        <f>_xlfn.CONCAT(FIXED(VLOOKUP($L57,logitme.hispan!$B:$X,6,0),4)," ",VLOOKUP($L57,logitme.hispan!$B:$X,20,0))</f>
        <v xml:space="preserve">20.3492 </v>
      </c>
      <c r="K57" s="40" t="str">
        <f>_xlfn.CONCAT(FIXED(VLOOKUP($L57,logitme.hispan!$B:$X,10,0),4)," ",VLOOKUP($L57,logitme.hispan!$B:$X,21,0))</f>
        <v>1.2001 ^</v>
      </c>
      <c r="L57" s="10" t="s">
        <v>46</v>
      </c>
    </row>
    <row r="58" spans="2:12" x14ac:dyDescent="0.25">
      <c r="B58" s="113"/>
      <c r="C58" s="12" t="str">
        <f>_xlfn.CONCAT("(",FIXED(VLOOKUP($L57,logitme.white!$B:$X,3,0),4),")")</f>
        <v>(0.3010)</v>
      </c>
      <c r="D58" s="26" t="str">
        <f>_xlfn.CONCAT("(",FIXED(VLOOKUP($L57,logitme.white!$B:$X,7,0),4),")")</f>
        <v>(0.5542)</v>
      </c>
      <c r="E58" s="39" t="str">
        <f>_xlfn.CONCAT("(",FIXED(VLOOKUP($L57,logitme.white!$B:$X,11,0),4),")")</f>
        <v>(0.3647)</v>
      </c>
      <c r="F58" s="12" t="str">
        <f>_xlfn.CONCAT("(",FIXED(VLOOKUP($L57,logitme.black!$B:$X,3,0),4),")")</f>
        <v>(0.4474)</v>
      </c>
      <c r="G58" s="26" t="str">
        <f>_xlfn.CONCAT("(",FIXED(VLOOKUP($L57,logitme.black!$B:$X,7,0),4),")")</f>
        <v>(0.8746)</v>
      </c>
      <c r="H58" s="39" t="str">
        <f>_xlfn.CONCAT("(",FIXED(VLOOKUP($L57,logitme.black!$B:$X,11,0),4),")")</f>
        <v>(0.5306)</v>
      </c>
      <c r="I58" s="12" t="str">
        <f>_xlfn.CONCAT("(",FIXED(VLOOKUP($L57,logitme.hispan!$B:$X,3,0),4),")")</f>
        <v>(0.5510)</v>
      </c>
      <c r="J58" s="26" t="str">
        <f>_xlfn.CONCAT("(",FIXED(VLOOKUP($L57,logitme.hispan!$B:$X,7,0),4),")")</f>
        <v>(3,956.2042)</v>
      </c>
      <c r="K58" s="26" t="str">
        <f>_xlfn.CONCAT("(",FIXED(VLOOKUP($L57,logitme.hispan!$B:$X,11,0),4),")")</f>
        <v>(0.6294)</v>
      </c>
    </row>
    <row r="59" spans="2:12" x14ac:dyDescent="0.25">
      <c r="B59" s="112" t="s">
        <v>133</v>
      </c>
      <c r="C59" s="14" t="str">
        <f>_xlfn.CONCAT(FIXED(VLOOKUP($L59,logitme.white!$B:$X,2,0),4)," ",VLOOKUP($L59,logitme.white!$B:$X,19,0))</f>
        <v xml:space="preserve">0.0259 </v>
      </c>
      <c r="D59" s="40" t="str">
        <f>_xlfn.CONCAT(FIXED(VLOOKUP($L59,logitme.white!$B:$X,6,0),4)," ",VLOOKUP($L59,logitme.white!$B:$X,20,0))</f>
        <v xml:space="preserve">-0.3385 </v>
      </c>
      <c r="E59" s="38" t="str">
        <f>_xlfn.CONCAT(FIXED(VLOOKUP($L59,logitme.white!$B:$X,10,0),4)," ",VLOOKUP($L59,logitme.white!$B:$X,21,0))</f>
        <v xml:space="preserve">0.2113 </v>
      </c>
      <c r="F59" s="14" t="str">
        <f>_xlfn.CONCAT(FIXED(VLOOKUP($L59,logitme.black!$B:$X,2,0),4)," ",VLOOKUP($L59,logitme.black!$B:$X,19,0))</f>
        <v xml:space="preserve">0.2643 </v>
      </c>
      <c r="G59" s="40" t="str">
        <f>_xlfn.CONCAT(FIXED(VLOOKUP($L59,logitme.black!$B:$X,6,0),4)," ",VLOOKUP($L59,logitme.black!$B:$X,20,0))</f>
        <v xml:space="preserve">0.5896 </v>
      </c>
      <c r="H59" s="38" t="str">
        <f>_xlfn.CONCAT(FIXED(VLOOKUP($L59,logitme.black!$B:$X,10,0),4)," ",VLOOKUP($L59,logitme.black!$B:$X,21,0))</f>
        <v xml:space="preserve">0.1622 </v>
      </c>
      <c r="I59" s="14" t="str">
        <f>_xlfn.CONCAT(FIXED(VLOOKUP($L59,logitme.hispan!$B:$X,2,0),4)," ",VLOOKUP($L59,logitme.hispan!$B:$X,19,0))</f>
        <v>1.5450 **</v>
      </c>
      <c r="J59" s="40" t="str">
        <f>_xlfn.CONCAT(FIXED(VLOOKUP($L59,logitme.hispan!$B:$X,6,0),4)," ",VLOOKUP($L59,logitme.hispan!$B:$X,20,0))</f>
        <v xml:space="preserve">20.4397 </v>
      </c>
      <c r="K59" s="40" t="str">
        <f>_xlfn.CONCAT(FIXED(VLOOKUP($L59,logitme.hispan!$B:$X,10,0),4)," ",VLOOKUP($L59,logitme.hispan!$B:$X,21,0))</f>
        <v>1.2732 *</v>
      </c>
      <c r="L59" s="10" t="s">
        <v>129</v>
      </c>
    </row>
    <row r="60" spans="2:12" x14ac:dyDescent="0.25">
      <c r="B60" s="113"/>
      <c r="C60" s="12" t="str">
        <f>_xlfn.CONCAT("(",FIXED(VLOOKUP($L59,logitme.white!$B:$X,3,0),4),")")</f>
        <v>(0.2851)</v>
      </c>
      <c r="D60" s="26" t="str">
        <f>_xlfn.CONCAT("(",FIXED(VLOOKUP($L59,logitme.white!$B:$X,7,0),4),")")</f>
        <v>(0.5349)</v>
      </c>
      <c r="E60" s="39" t="str">
        <f>_xlfn.CONCAT("(",FIXED(VLOOKUP($L59,logitme.white!$B:$X,11,0),4),")")</f>
        <v>(0.3405)</v>
      </c>
      <c r="F60" s="12" t="str">
        <f>_xlfn.CONCAT("(",FIXED(VLOOKUP($L59,logitme.black!$B:$X,3,0),4),")")</f>
        <v>(0.4302)</v>
      </c>
      <c r="G60" s="26" t="str">
        <f>_xlfn.CONCAT("(",FIXED(VLOOKUP($L59,logitme.black!$B:$X,7,0),4),")")</f>
        <v>(0.8551)</v>
      </c>
      <c r="H60" s="39" t="str">
        <f>_xlfn.CONCAT("(",FIXED(VLOOKUP($L59,logitme.black!$B:$X,11,0),4),")")</f>
        <v>(0.5022)</v>
      </c>
      <c r="I60" s="12" t="str">
        <f>_xlfn.CONCAT("(",FIXED(VLOOKUP($L59,logitme.hispan!$B:$X,3,0),4),")")</f>
        <v>(0.5261)</v>
      </c>
      <c r="J60" s="26" t="str">
        <f>_xlfn.CONCAT("(",FIXED(VLOOKUP($L59,logitme.hispan!$B:$X,7,0),4),")")</f>
        <v>(3,956.2041)</v>
      </c>
      <c r="K60" s="26" t="str">
        <f>_xlfn.CONCAT("(",FIXED(VLOOKUP($L59,logitme.hispan!$B:$X,11,0),4),")")</f>
        <v>(0.5862)</v>
      </c>
    </row>
    <row r="61" spans="2:12" x14ac:dyDescent="0.25">
      <c r="B61" s="112" t="s">
        <v>106</v>
      </c>
      <c r="C61" s="14" t="str">
        <f>_xlfn.CONCAT(FIXED(VLOOKUP($L61,logitme.white!$B:$X,2,0),4)," ",VLOOKUP($L61,logitme.white!$B:$X,19,0))</f>
        <v xml:space="preserve">-0.1548 </v>
      </c>
      <c r="D61" s="40" t="str">
        <f>_xlfn.CONCAT(FIXED(VLOOKUP($L61,logitme.white!$B:$X,6,0),4)," ",VLOOKUP($L61,logitme.white!$B:$X,20,0))</f>
        <v xml:space="preserve">-0.2237 </v>
      </c>
      <c r="E61" s="38" t="str">
        <f>_xlfn.CONCAT(FIXED(VLOOKUP($L61,logitme.white!$B:$X,10,0),4)," ",VLOOKUP($L61,logitme.white!$B:$X,21,0))</f>
        <v xml:space="preserve">-0.1325 </v>
      </c>
      <c r="F61" s="14" t="str">
        <f>_xlfn.CONCAT(FIXED(VLOOKUP($L61,logitme.black!$B:$X,2,0),4)," ",VLOOKUP($L61,logitme.black!$B:$X,19,0))</f>
        <v xml:space="preserve">0.1531 </v>
      </c>
      <c r="G61" s="40" t="str">
        <f>_xlfn.CONCAT(FIXED(VLOOKUP($L61,logitme.black!$B:$X,6,0),4)," ",VLOOKUP($L61,logitme.black!$B:$X,20,0))</f>
        <v>0.3259 ^</v>
      </c>
      <c r="H61" s="38" t="str">
        <f>_xlfn.CONCAT(FIXED(VLOOKUP($L61,logitme.black!$B:$X,10,0),4)," ",VLOOKUP($L61,logitme.black!$B:$X,21,0))</f>
        <v xml:space="preserve">-0.0024 </v>
      </c>
      <c r="I61" s="14" t="str">
        <f>_xlfn.CONCAT(FIXED(VLOOKUP($L61,logitme.hispan!$B:$X,2,0),4)," ",VLOOKUP($L61,logitme.hispan!$B:$X,19,0))</f>
        <v xml:space="preserve">0.1442 </v>
      </c>
      <c r="J61" s="40" t="str">
        <f>_xlfn.CONCAT(FIXED(VLOOKUP($L61,logitme.hispan!$B:$X,6,0),4)," ",VLOOKUP($L61,logitme.hispan!$B:$X,20,0))</f>
        <v xml:space="preserve">-0.0458 </v>
      </c>
      <c r="K61" s="40" t="str">
        <f>_xlfn.CONCAT(FIXED(VLOOKUP($L61,logitme.hispan!$B:$X,10,0),4)," ",VLOOKUP($L61,logitme.hispan!$B:$X,21,0))</f>
        <v xml:space="preserve">0.1497 </v>
      </c>
      <c r="L61" s="10" t="s">
        <v>106</v>
      </c>
    </row>
    <row r="62" spans="2:12" x14ac:dyDescent="0.25">
      <c r="B62" s="113"/>
      <c r="C62" s="12" t="str">
        <f>_xlfn.CONCAT("(",FIXED(VLOOKUP($L61,logitme.white!$B:$X,3,0),4),")")</f>
        <v>(0.0970)</v>
      </c>
      <c r="D62" s="26" t="str">
        <f>_xlfn.CONCAT("(",FIXED(VLOOKUP($L61,logitme.white!$B:$X,7,0),4),")")</f>
        <v>(0.1847)</v>
      </c>
      <c r="E62" s="39" t="str">
        <f>_xlfn.CONCAT("(",FIXED(VLOOKUP($L61,logitme.white!$B:$X,11,0),4),")")</f>
        <v>(0.1154)</v>
      </c>
      <c r="F62" s="12" t="str">
        <f>_xlfn.CONCAT("(",FIXED(VLOOKUP($L61,logitme.black!$B:$X,3,0),4),")")</f>
        <v>(0.1111)</v>
      </c>
      <c r="G62" s="26" t="str">
        <f>_xlfn.CONCAT("(",FIXED(VLOOKUP($L61,logitme.black!$B:$X,7,0),4),")")</f>
        <v>(0.1664)</v>
      </c>
      <c r="H62" s="39" t="str">
        <f>_xlfn.CONCAT("(",FIXED(VLOOKUP($L61,logitme.black!$B:$X,11,0),4),")")</f>
        <v>(0.1516)</v>
      </c>
      <c r="I62" s="12" t="str">
        <f>_xlfn.CONCAT("(",FIXED(VLOOKUP($L61,logitme.hispan!$B:$X,3,0),4),")")</f>
        <v>(0.1571)</v>
      </c>
      <c r="J62" s="26" t="str">
        <f>_xlfn.CONCAT("(",FIXED(VLOOKUP($L61,logitme.hispan!$B:$X,7,0),4),")")</f>
        <v>(0.2805)</v>
      </c>
      <c r="K62" s="26" t="str">
        <f>_xlfn.CONCAT("(",FIXED(VLOOKUP($L61,logitme.hispan!$B:$X,11,0),4),")")</f>
        <v>(0.2018)</v>
      </c>
    </row>
    <row r="63" spans="2:12" x14ac:dyDescent="0.25">
      <c r="B63" s="112" t="s">
        <v>20</v>
      </c>
      <c r="C63" s="15" t="str">
        <f>_xlfn.CONCAT(FIXED(VLOOKUP($L63,logitme.white!$B:$X,2,0),4)," ",VLOOKUP($L63,logitme.white!$B:$X,19,0))</f>
        <v>-1.8009 ***</v>
      </c>
      <c r="D63" s="40" t="str">
        <f>_xlfn.CONCAT(FIXED(VLOOKUP($L63,logitme.white!$B:$X,6,0),4)," ",VLOOKUP($L63,logitme.white!$B:$X,20,0))</f>
        <v>-2.2697 ***</v>
      </c>
      <c r="E63" s="38" t="str">
        <f>_xlfn.CONCAT(FIXED(VLOOKUP($L63,logitme.white!$B:$X,10,0),4)," ",VLOOKUP($L63,logitme.white!$B:$X,21,0))</f>
        <v>-1.1974 ***</v>
      </c>
      <c r="F63" s="15" t="str">
        <f>_xlfn.CONCAT(FIXED(VLOOKUP($L63,logitme.black!$B:$X,2,0),4)," ",VLOOKUP($L63,logitme.black!$B:$X,19,0))</f>
        <v>-2.2753 ***</v>
      </c>
      <c r="G63" s="40" t="str">
        <f>_xlfn.CONCAT(FIXED(VLOOKUP($L63,logitme.black!$B:$X,6,0),4)," ",VLOOKUP($L63,logitme.black!$B:$X,20,0))</f>
        <v>-2.1544 ***</v>
      </c>
      <c r="H63" s="38" t="str">
        <f>_xlfn.CONCAT(FIXED(VLOOKUP($L63,logitme.black!$B:$X,10,0),4)," ",VLOOKUP($L63,logitme.black!$B:$X,21,0))</f>
        <v>-2.4060 ***</v>
      </c>
      <c r="I63" s="15" t="str">
        <f>_xlfn.CONCAT(FIXED(VLOOKUP($L63,logitme.hispan!$B:$X,2,0),4)," ",VLOOKUP($L63,logitme.hispan!$B:$X,19,0))</f>
        <v>-2.0667 ***</v>
      </c>
      <c r="J63" s="40" t="str">
        <f>_xlfn.CONCAT(FIXED(VLOOKUP($L63,logitme.hispan!$B:$X,6,0),4)," ",VLOOKUP($L63,logitme.hispan!$B:$X,20,0))</f>
        <v>-2.9741 ***</v>
      </c>
      <c r="K63" s="40" t="str">
        <f>_xlfn.CONCAT(FIXED(VLOOKUP($L63,logitme.hispan!$B:$X,10,0),4)," ",VLOOKUP($L63,logitme.hispan!$B:$X,21,0))</f>
        <v>-1.2158 **</v>
      </c>
      <c r="L63" t="s">
        <v>170</v>
      </c>
    </row>
    <row r="64" spans="2:12" ht="15.75" thickBot="1" x14ac:dyDescent="0.3">
      <c r="B64" s="113"/>
      <c r="C64" s="16" t="str">
        <f>_xlfn.CONCAT("(",FIXED(VLOOKUP($L63,logitme.white!$B:$X,3,0),4),")")</f>
        <v>(0.2159)</v>
      </c>
      <c r="D64" s="41" t="str">
        <f>_xlfn.CONCAT("(",FIXED(VLOOKUP($L63,logitme.white!$B:$X,7,0),4),")")</f>
        <v>(0.3155)</v>
      </c>
      <c r="E64" s="42" t="str">
        <f>_xlfn.CONCAT("(",FIXED(VLOOKUP($L63,logitme.white!$B:$X,11,0),4),")")</f>
        <v>(0.2971)</v>
      </c>
      <c r="F64" s="16" t="str">
        <f>_xlfn.CONCAT("(",FIXED(VLOOKUP($L63,logitme.black!$B:$X,3,0),4),")")</f>
        <v>(0.2324)</v>
      </c>
      <c r="G64" s="41" t="str">
        <f>_xlfn.CONCAT("(",FIXED(VLOOKUP($L63,logitme.black!$B:$X,7,0),4),")")</f>
        <v>(0.3222)</v>
      </c>
      <c r="H64" s="42" t="str">
        <f>_xlfn.CONCAT("(",FIXED(VLOOKUP($L63,logitme.black!$B:$X,11,0),4),")")</f>
        <v>(0.3445)</v>
      </c>
      <c r="I64" s="16" t="str">
        <f>_xlfn.CONCAT("(",FIXED(VLOOKUP($L63,logitme.hispan!$B:$X,3,0),4),")")</f>
        <v>(0.3146)</v>
      </c>
      <c r="J64" s="41" t="str">
        <f>_xlfn.CONCAT("(",FIXED(VLOOKUP($L63,logitme.hispan!$B:$X,7,0),4),")")</f>
        <v>(0.4611)</v>
      </c>
      <c r="K64" s="41" t="str">
        <f>_xlfn.CONCAT("(",FIXED(VLOOKUP($L63,logitme.hispan!$B:$X,11,0),4),")")</f>
        <v>(0.4529)</v>
      </c>
    </row>
    <row r="65" spans="2:11" x14ac:dyDescent="0.25">
      <c r="B65" s="17" t="s">
        <v>107</v>
      </c>
      <c r="C65" s="14" t="s">
        <v>111</v>
      </c>
      <c r="D65" s="18" t="s">
        <v>111</v>
      </c>
      <c r="E65" s="19" t="s">
        <v>111</v>
      </c>
      <c r="F65" s="14" t="s">
        <v>111</v>
      </c>
      <c r="G65" s="18" t="s">
        <v>111</v>
      </c>
      <c r="H65" s="19" t="s">
        <v>111</v>
      </c>
      <c r="I65" s="14" t="s">
        <v>111</v>
      </c>
      <c r="J65" s="18" t="s">
        <v>111</v>
      </c>
      <c r="K65" s="19" t="s">
        <v>111</v>
      </c>
    </row>
    <row r="66" spans="2:11" x14ac:dyDescent="0.25">
      <c r="B66" s="17" t="s">
        <v>108</v>
      </c>
      <c r="C66" s="14" t="s">
        <v>111</v>
      </c>
      <c r="D66" s="18" t="s">
        <v>111</v>
      </c>
      <c r="E66" s="19" t="s">
        <v>111</v>
      </c>
      <c r="F66" s="14" t="s">
        <v>111</v>
      </c>
      <c r="G66" s="18" t="s">
        <v>111</v>
      </c>
      <c r="H66" s="19" t="s">
        <v>111</v>
      </c>
      <c r="I66" s="14" t="s">
        <v>111</v>
      </c>
      <c r="J66" s="18" t="s">
        <v>111</v>
      </c>
      <c r="K66" s="19" t="s">
        <v>111</v>
      </c>
    </row>
    <row r="67" spans="2:11" x14ac:dyDescent="0.25">
      <c r="B67" s="17" t="s">
        <v>169</v>
      </c>
      <c r="C67" s="43">
        <v>81063</v>
      </c>
      <c r="D67" s="30">
        <v>35852</v>
      </c>
      <c r="E67" s="44">
        <v>45211</v>
      </c>
      <c r="F67" s="43">
        <v>87439</v>
      </c>
      <c r="G67" s="30">
        <v>44762</v>
      </c>
      <c r="H67" s="44">
        <v>42677</v>
      </c>
      <c r="I67" s="43">
        <v>36883</v>
      </c>
      <c r="J67" s="30">
        <v>16919</v>
      </c>
      <c r="K67" s="30">
        <v>19964</v>
      </c>
    </row>
    <row r="68" spans="2:11" x14ac:dyDescent="0.25">
      <c r="B68" s="17" t="s">
        <v>655</v>
      </c>
      <c r="C68" s="43">
        <v>2563</v>
      </c>
      <c r="D68" s="30">
        <v>1253</v>
      </c>
      <c r="E68" s="44">
        <v>1310</v>
      </c>
      <c r="F68" s="43">
        <v>1464</v>
      </c>
      <c r="G68" s="30">
        <v>761</v>
      </c>
      <c r="H68" s="44">
        <v>703</v>
      </c>
      <c r="I68" s="43">
        <v>1021</v>
      </c>
      <c r="J68" s="30">
        <v>498</v>
      </c>
      <c r="K68" s="30">
        <v>523</v>
      </c>
    </row>
    <row r="69" spans="2:11" ht="15.75" thickBot="1" x14ac:dyDescent="0.3">
      <c r="B69" s="7" t="s">
        <v>626</v>
      </c>
      <c r="C69" s="20">
        <v>0.1772</v>
      </c>
      <c r="D69" s="46" t="str">
        <f>FIXED(0.188,4)</f>
        <v>0.1880</v>
      </c>
      <c r="E69" s="45">
        <v>0.1696</v>
      </c>
      <c r="F69" s="20">
        <v>0.1953</v>
      </c>
      <c r="G69" s="46">
        <v>0.19439999999999999</v>
      </c>
      <c r="H69" s="45">
        <v>0.1893</v>
      </c>
      <c r="I69" s="20">
        <v>0.1701</v>
      </c>
      <c r="J69" s="46">
        <v>0.17280000000000001</v>
      </c>
      <c r="K69" s="46">
        <v>0.18140000000000001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7"/>
      <c r="D1" s="127"/>
      <c r="E1" s="127"/>
      <c r="F1" s="127"/>
      <c r="H1" s="103" t="s">
        <v>649</v>
      </c>
      <c r="I1" s="103"/>
      <c r="J1" s="103"/>
      <c r="K1" s="103"/>
      <c r="L1" s="103"/>
      <c r="M1" s="103"/>
      <c r="N1" s="103"/>
      <c r="O1" s="103"/>
      <c r="P1" s="103"/>
    </row>
    <row r="2" spans="3:16" ht="18.75" x14ac:dyDescent="0.3">
      <c r="C2" s="132"/>
      <c r="D2" s="132"/>
      <c r="E2" s="132"/>
      <c r="F2" s="132"/>
      <c r="H2" s="104" t="s">
        <v>650</v>
      </c>
      <c r="I2" s="104"/>
      <c r="J2" s="104"/>
      <c r="K2" s="104"/>
      <c r="L2" s="104"/>
      <c r="M2" s="104"/>
      <c r="N2" s="104"/>
      <c r="O2" s="104"/>
      <c r="P2" s="104"/>
    </row>
    <row r="3" spans="3:16" ht="16.5" thickBot="1" x14ac:dyDescent="0.3">
      <c r="C3" s="24"/>
      <c r="D3" s="59" t="s">
        <v>122</v>
      </c>
      <c r="E3" s="59" t="s">
        <v>0</v>
      </c>
      <c r="F3" s="59" t="s">
        <v>2</v>
      </c>
      <c r="H3" s="60"/>
      <c r="I3" s="136" t="s">
        <v>644</v>
      </c>
      <c r="J3" s="136"/>
      <c r="K3" s="136"/>
      <c r="L3" s="136"/>
      <c r="M3" s="136"/>
      <c r="N3" s="137" t="s">
        <v>645</v>
      </c>
      <c r="O3" s="136"/>
      <c r="P3" s="136"/>
    </row>
    <row r="4" spans="3:16" ht="16.5" thickBot="1" x14ac:dyDescent="0.3">
      <c r="C4" s="130" t="s">
        <v>159</v>
      </c>
      <c r="D4" s="50" t="str">
        <f>'Table 7 ME'!$C$3</f>
        <v xml:space="preserve">-0.0249 </v>
      </c>
      <c r="E4" s="50" t="str">
        <f>'Table 7 ME'!$C$5</f>
        <v>-0.0606 ^</v>
      </c>
      <c r="F4" s="50" t="str">
        <f>'Table 7 ME'!$C$7</f>
        <v xml:space="preserve">-0.0547 </v>
      </c>
      <c r="H4" s="24"/>
      <c r="I4" s="59" t="s">
        <v>122</v>
      </c>
      <c r="J4" s="59" t="s">
        <v>0</v>
      </c>
      <c r="K4" s="59" t="s">
        <v>2</v>
      </c>
      <c r="L4" s="58"/>
      <c r="M4" s="24"/>
      <c r="N4" s="62" t="s">
        <v>122</v>
      </c>
      <c r="O4" s="59" t="s">
        <v>0</v>
      </c>
      <c r="P4" s="59" t="s">
        <v>2</v>
      </c>
    </row>
    <row r="5" spans="3:16" x14ac:dyDescent="0.25">
      <c r="C5" s="131"/>
      <c r="D5" s="51" t="str">
        <f>'Table 7 ME'!$C$4</f>
        <v>(0.0833)</v>
      </c>
      <c r="E5" s="51" t="str">
        <f>'Table 7 ME'!$C$6</f>
        <v>(0.0361)</v>
      </c>
      <c r="F5" s="51" t="str">
        <f>'Table 7 ME'!$C$8</f>
        <v>(0.0429)</v>
      </c>
      <c r="H5" s="135" t="s">
        <v>159</v>
      </c>
      <c r="I5" s="83" t="str">
        <f>'Table 5 alt'!D4</f>
        <v>0.0043</v>
      </c>
      <c r="J5" s="83" t="str">
        <f>'Table 5 alt'!E4</f>
        <v>-0.0614^</v>
      </c>
      <c r="K5" s="83" t="str">
        <f>'Table 5 alt'!F4</f>
        <v>-0.0351</v>
      </c>
      <c r="L5" s="84" t="str">
        <f>'Table 5 alt'!G4</f>
        <v>Obs.</v>
      </c>
      <c r="M5" s="89">
        <f>'Table 5 alt'!H4</f>
        <v>6745</v>
      </c>
      <c r="N5" s="85" t="str">
        <f>D4</f>
        <v xml:space="preserve">-0.0249 </v>
      </c>
      <c r="O5" s="85" t="str">
        <f t="shared" ref="O5:P20" si="0">E4</f>
        <v>-0.0606 ^</v>
      </c>
      <c r="P5" s="85" t="str">
        <f t="shared" si="0"/>
        <v xml:space="preserve">-0.0547 </v>
      </c>
    </row>
    <row r="6" spans="3:16" x14ac:dyDescent="0.25">
      <c r="C6" s="130" t="s">
        <v>160</v>
      </c>
      <c r="D6" s="50" t="str">
        <f>'Table 7 ME'!$D$3</f>
        <v xml:space="preserve">0.0924 </v>
      </c>
      <c r="E6" s="50" t="str">
        <f>'Table 7 ME'!$D$5</f>
        <v xml:space="preserve">-0.0884 </v>
      </c>
      <c r="F6" s="50" t="str">
        <f>'Table 7 ME'!$D$7</f>
        <v>-0.1426 *</v>
      </c>
      <c r="H6" s="131"/>
      <c r="I6" s="51" t="str">
        <f>'Table 5 alt'!D5</f>
        <v>(0.0808)</v>
      </c>
      <c r="J6" s="51" t="str">
        <f>'Table 5 alt'!E5</f>
        <v>(0.0356)</v>
      </c>
      <c r="K6" s="51" t="str">
        <f>'Table 5 alt'!F5</f>
        <v>(0.0420)</v>
      </c>
      <c r="L6" s="86" t="str">
        <f>'Table 5 alt'!G5</f>
        <v>Std. Dev.</v>
      </c>
      <c r="M6" s="90" t="str">
        <f>'Table 5 alt'!H5</f>
        <v>0.3895</v>
      </c>
      <c r="N6" s="63" t="str">
        <f t="shared" ref="N6:N22" si="1">D5</f>
        <v>(0.0833)</v>
      </c>
      <c r="O6" s="63" t="str">
        <f t="shared" si="0"/>
        <v>(0.0361)</v>
      </c>
      <c r="P6" s="63" t="str">
        <f t="shared" si="0"/>
        <v>(0.0429)</v>
      </c>
    </row>
    <row r="7" spans="3:16" x14ac:dyDescent="0.25">
      <c r="C7" s="130"/>
      <c r="D7" s="51" t="str">
        <f>'Table 7 ME'!$D$4</f>
        <v>(0.1039)</v>
      </c>
      <c r="E7" s="51" t="str">
        <f>'Table 7 ME'!$D$6</f>
        <v>(0.0575)</v>
      </c>
      <c r="F7" s="51" t="str">
        <f>'Table 7 ME'!$D$8</f>
        <v>(0.0613)</v>
      </c>
      <c r="H7" s="128" t="s">
        <v>160</v>
      </c>
      <c r="I7" s="52" t="str">
        <f>'Table 5 alt'!D6</f>
        <v>0.1248</v>
      </c>
      <c r="J7" s="52" t="str">
        <f>'Table 5 alt'!E6</f>
        <v>-0.0781</v>
      </c>
      <c r="K7" s="52" t="str">
        <f>'Table 5 alt'!F6</f>
        <v>-0.1225*</v>
      </c>
      <c r="L7" s="87" t="str">
        <f>'Table 5 alt'!G6</f>
        <v>Obs.</v>
      </c>
      <c r="M7" s="91">
        <f>'Table 5 alt'!H6</f>
        <v>3187</v>
      </c>
      <c r="N7" s="64" t="str">
        <f t="shared" si="1"/>
        <v xml:space="preserve">0.0924 </v>
      </c>
      <c r="O7" s="64" t="str">
        <f t="shared" si="0"/>
        <v xml:space="preserve">-0.0884 </v>
      </c>
      <c r="P7" s="64" t="str">
        <f t="shared" si="0"/>
        <v>-0.1426 *</v>
      </c>
    </row>
    <row r="8" spans="3:16" x14ac:dyDescent="0.25">
      <c r="C8" s="128" t="s">
        <v>161</v>
      </c>
      <c r="D8" s="50" t="str">
        <f>'Table 7 ME'!$E$3</f>
        <v xml:space="preserve">-0.2278 </v>
      </c>
      <c r="E8" s="50" t="str">
        <f>'Table 7 ME'!$E$5</f>
        <v xml:space="preserve">-0.0282 </v>
      </c>
      <c r="F8" s="50" t="str">
        <f>'Table 7 ME'!$E$7</f>
        <v xml:space="preserve">0.0389 </v>
      </c>
      <c r="H8" s="131"/>
      <c r="I8" s="51" t="str">
        <f>'Table 5 alt'!D7</f>
        <v>(0.1006)</v>
      </c>
      <c r="J8" s="51" t="str">
        <f>'Table 5 alt'!E7</f>
        <v>(0.0565)</v>
      </c>
      <c r="K8" s="51" t="str">
        <f>'Table 5 alt'!F7</f>
        <v>(0.0595)</v>
      </c>
      <c r="L8" s="86" t="str">
        <f>'Table 5 alt'!G7</f>
        <v>Std. Dev.</v>
      </c>
      <c r="M8" s="90" t="str">
        <f>'Table 5 alt'!H7</f>
        <v>0.3973</v>
      </c>
      <c r="N8" s="63" t="str">
        <f t="shared" si="1"/>
        <v>(0.1039)</v>
      </c>
      <c r="O8" s="63" t="str">
        <f t="shared" si="0"/>
        <v>(0.0575)</v>
      </c>
      <c r="P8" s="63" t="str">
        <f t="shared" si="0"/>
        <v>(0.0613)</v>
      </c>
    </row>
    <row r="9" spans="3:16" ht="15.75" thickBot="1" x14ac:dyDescent="0.3">
      <c r="C9" s="129"/>
      <c r="D9" s="51" t="str">
        <f>'Table 7 ME'!$E$4</f>
        <v>(0.1460)</v>
      </c>
      <c r="E9" s="51" t="str">
        <f>'Table 7 ME'!$E$6</f>
        <v>(0.0473)</v>
      </c>
      <c r="F9" s="51" t="str">
        <f>'Table 7 ME'!$E$8</f>
        <v>(0.0610)</v>
      </c>
      <c r="H9" s="128" t="s">
        <v>161</v>
      </c>
      <c r="I9" s="52" t="str">
        <f>'Table 5 alt'!D8</f>
        <v>-0.1964</v>
      </c>
      <c r="J9" s="52" t="str">
        <f>'Table 5 alt'!E8</f>
        <v>-0.0344</v>
      </c>
      <c r="K9" s="52" t="str">
        <f>'Table 5 alt'!F8</f>
        <v>0.0630</v>
      </c>
      <c r="L9" s="87" t="str">
        <f>'Table 5 alt'!G8</f>
        <v>Obs.</v>
      </c>
      <c r="M9" s="91">
        <f>'Table 5 alt'!H8</f>
        <v>3558</v>
      </c>
      <c r="N9" s="64" t="str">
        <f t="shared" si="1"/>
        <v xml:space="preserve">-0.2278 </v>
      </c>
      <c r="O9" s="64" t="str">
        <f t="shared" si="0"/>
        <v xml:space="preserve">-0.0282 </v>
      </c>
      <c r="P9" s="64" t="str">
        <f t="shared" si="0"/>
        <v xml:space="preserve">0.0389 </v>
      </c>
    </row>
    <row r="10" spans="3:16" ht="15.75" thickBot="1" x14ac:dyDescent="0.3">
      <c r="C10" s="130" t="s">
        <v>162</v>
      </c>
      <c r="D10" s="50" t="str">
        <f>'Table 7 ME'!$F$3</f>
        <v xml:space="preserve">-0.1473 </v>
      </c>
      <c r="E10" s="50" t="str">
        <f>'Table 7 ME'!$F$5</f>
        <v xml:space="preserve">0.0304 </v>
      </c>
      <c r="F10" s="50" t="str">
        <f>'Table 7 ME'!$F$7</f>
        <v>-0.1078 *</v>
      </c>
      <c r="H10" s="129"/>
      <c r="I10" s="53" t="str">
        <f>'Table 5 alt'!D9</f>
        <v>(0.1407)</v>
      </c>
      <c r="J10" s="53" t="str">
        <f>'Table 5 alt'!E9</f>
        <v>(0.0468)</v>
      </c>
      <c r="K10" s="53" t="str">
        <f>'Table 5 alt'!F9</f>
        <v>(0.0601)</v>
      </c>
      <c r="L10" s="88" t="str">
        <f>'Table 5 alt'!G9</f>
        <v>Std. Dev.</v>
      </c>
      <c r="M10" s="92" t="str">
        <f>'Table 5 alt'!H9</f>
        <v>0.3811</v>
      </c>
      <c r="N10" s="65" t="str">
        <f t="shared" si="1"/>
        <v>(0.1460)</v>
      </c>
      <c r="O10" s="65" t="str">
        <f t="shared" si="0"/>
        <v>(0.0473)</v>
      </c>
      <c r="P10" s="65" t="str">
        <f t="shared" si="0"/>
        <v>(0.0610)</v>
      </c>
    </row>
    <row r="11" spans="3:16" x14ac:dyDescent="0.25">
      <c r="C11" s="131"/>
      <c r="D11" s="51" t="str">
        <f>'Table 7 ME'!$F$4</f>
        <v>(0.1259)</v>
      </c>
      <c r="E11" s="51" t="str">
        <f>'Table 7 ME'!$F$6</f>
        <v>(0.0417)</v>
      </c>
      <c r="F11" s="51" t="str">
        <f>'Table 7 ME'!$F$8</f>
        <v>(0.0460)</v>
      </c>
      <c r="H11" s="135" t="s">
        <v>162</v>
      </c>
      <c r="I11" s="83" t="str">
        <f>'Table 5 alt'!D10</f>
        <v>0.0043</v>
      </c>
      <c r="J11" s="83" t="str">
        <f>'Table 5 alt'!E10</f>
        <v>-0.0614^</v>
      </c>
      <c r="K11" s="83" t="str">
        <f>'Table 5 alt'!F10</f>
        <v>-0.0351</v>
      </c>
      <c r="L11" s="84" t="str">
        <f>'Table 5 alt'!G10</f>
        <v>Obs.</v>
      </c>
      <c r="M11" s="89">
        <f>'Table 5 alt'!H10</f>
        <v>5553</v>
      </c>
      <c r="N11" s="85" t="str">
        <f t="shared" si="1"/>
        <v xml:space="preserve">-0.1473 </v>
      </c>
      <c r="O11" s="85" t="str">
        <f t="shared" si="0"/>
        <v xml:space="preserve">0.0304 </v>
      </c>
      <c r="P11" s="85" t="str">
        <f t="shared" si="0"/>
        <v>-0.1078 *</v>
      </c>
    </row>
    <row r="12" spans="3:16" x14ac:dyDescent="0.25">
      <c r="C12" s="130" t="s">
        <v>163</v>
      </c>
      <c r="D12" s="50" t="str">
        <f>'Table 7 ME'!$G$3</f>
        <v xml:space="preserve">-0.1307 </v>
      </c>
      <c r="E12" s="50" t="str">
        <f>'Table 7 ME'!$G$5</f>
        <v xml:space="preserve">0.0595 </v>
      </c>
      <c r="F12" s="50" t="str">
        <f>'Table 7 ME'!$G$7</f>
        <v>-0.1182 ^</v>
      </c>
      <c r="H12" s="131"/>
      <c r="I12" s="51" t="str">
        <f>'Table 5 alt'!D11</f>
        <v>(0.0808)</v>
      </c>
      <c r="J12" s="51" t="str">
        <f>'Table 5 alt'!E11</f>
        <v>(0.0356)</v>
      </c>
      <c r="K12" s="51" t="str">
        <f>'Table 5 alt'!F11</f>
        <v>(0.0420)</v>
      </c>
      <c r="L12" s="86" t="str">
        <f>'Table 5 alt'!G11</f>
        <v>Std. Dev.</v>
      </c>
      <c r="M12" s="90" t="str">
        <f>'Table 5 alt'!H11</f>
        <v>0.4211</v>
      </c>
      <c r="N12" s="63" t="str">
        <f t="shared" si="1"/>
        <v>(0.1259)</v>
      </c>
      <c r="O12" s="63" t="str">
        <f t="shared" si="0"/>
        <v>(0.0417)</v>
      </c>
      <c r="P12" s="63" t="str">
        <f t="shared" si="0"/>
        <v>(0.0460)</v>
      </c>
    </row>
    <row r="13" spans="3:16" x14ac:dyDescent="0.25">
      <c r="C13" s="130"/>
      <c r="D13" s="51" t="str">
        <f>'Table 7 ME'!$G$4</f>
        <v>(0.1581)</v>
      </c>
      <c r="E13" s="51" t="str">
        <f>'Table 7 ME'!$G$6</f>
        <v>(0.0602)</v>
      </c>
      <c r="F13" s="51" t="str">
        <f>'Table 7 ME'!$G$8</f>
        <v>(0.0624)</v>
      </c>
      <c r="H13" s="128" t="s">
        <v>163</v>
      </c>
      <c r="I13" s="52" t="str">
        <f>'Table 5 alt'!D12</f>
        <v>-0.1098</v>
      </c>
      <c r="J13" s="52" t="str">
        <f>'Table 5 alt'!E12</f>
        <v>0.0578</v>
      </c>
      <c r="K13" s="52" t="str">
        <f>'Table 5 alt'!F12</f>
        <v>-0.1118^</v>
      </c>
      <c r="L13" s="87" t="str">
        <f>'Table 5 alt'!G12</f>
        <v>Obs.</v>
      </c>
      <c r="M13" s="91">
        <f>'Table 5 alt'!H12</f>
        <v>2955</v>
      </c>
      <c r="N13" s="64" t="str">
        <f t="shared" si="1"/>
        <v xml:space="preserve">-0.1307 </v>
      </c>
      <c r="O13" s="64" t="str">
        <f t="shared" si="0"/>
        <v xml:space="preserve">0.0595 </v>
      </c>
      <c r="P13" s="64" t="str">
        <f t="shared" si="0"/>
        <v>-0.1182 ^</v>
      </c>
    </row>
    <row r="14" spans="3:16" x14ac:dyDescent="0.25">
      <c r="C14" s="128" t="s">
        <v>164</v>
      </c>
      <c r="D14" s="50" t="str">
        <f>'Table 7 ME'!$H$3</f>
        <v xml:space="preserve">-0.2156 </v>
      </c>
      <c r="E14" s="50" t="str">
        <f>'Table 7 ME'!$H$5</f>
        <v xml:space="preserve">-0.0048 </v>
      </c>
      <c r="F14" s="50" t="str">
        <f>'Table 7 ME'!$H$7</f>
        <v xml:space="preserve">-0.1053 </v>
      </c>
      <c r="H14" s="131"/>
      <c r="I14" s="51" t="str">
        <f>'Table 5 alt'!D13</f>
        <v>(0.1493)</v>
      </c>
      <c r="J14" s="51" t="str">
        <f>'Table 5 alt'!E13</f>
        <v>(0.0576)</v>
      </c>
      <c r="K14" s="51" t="str">
        <f>'Table 5 alt'!F13</f>
        <v>(0.0595)</v>
      </c>
      <c r="L14" s="86" t="str">
        <f>'Table 5 alt'!G13</f>
        <v>Std. Dev.</v>
      </c>
      <c r="M14" s="90" t="str">
        <f>'Table 5 alt'!H13</f>
        <v>0.4083</v>
      </c>
      <c r="N14" s="63" t="str">
        <f t="shared" si="1"/>
        <v>(0.1581)</v>
      </c>
      <c r="O14" s="63" t="str">
        <f t="shared" si="0"/>
        <v>(0.0602)</v>
      </c>
      <c r="P14" s="63" t="str">
        <f t="shared" si="0"/>
        <v>(0.0624)</v>
      </c>
    </row>
    <row r="15" spans="3:16" ht="15.75" thickBot="1" x14ac:dyDescent="0.3">
      <c r="C15" s="129"/>
      <c r="D15" s="51" t="str">
        <f>'Table 7 ME'!$H$4</f>
        <v>(0.2137)</v>
      </c>
      <c r="E15" s="51" t="str">
        <f>'Table 7 ME'!$H$6</f>
        <v>(0.0585)</v>
      </c>
      <c r="F15" s="51" t="str">
        <f>'Table 7 ME'!$H$8</f>
        <v>(0.0703)</v>
      </c>
      <c r="H15" s="128" t="s">
        <v>164</v>
      </c>
      <c r="I15" s="52" t="str">
        <f>'Table 5 alt'!D14</f>
        <v>-0.2186</v>
      </c>
      <c r="J15" s="52" t="str">
        <f>'Table 5 alt'!E14</f>
        <v>-0.0106</v>
      </c>
      <c r="K15" s="52" t="str">
        <f>'Table 5 alt'!F14</f>
        <v>-0.1126</v>
      </c>
      <c r="L15" s="87" t="str">
        <f>'Table 5 alt'!G14</f>
        <v>Obs.</v>
      </c>
      <c r="M15" s="91">
        <f>'Table 5 alt'!H14</f>
        <v>2598</v>
      </c>
      <c r="N15" s="64" t="str">
        <f t="shared" si="1"/>
        <v xml:space="preserve">-0.2156 </v>
      </c>
      <c r="O15" s="64" t="str">
        <f t="shared" si="0"/>
        <v xml:space="preserve">-0.0048 </v>
      </c>
      <c r="P15" s="64" t="str">
        <f t="shared" si="0"/>
        <v xml:space="preserve">-0.1053 </v>
      </c>
    </row>
    <row r="16" spans="3:16" ht="15.75" thickBot="1" x14ac:dyDescent="0.3">
      <c r="C16" s="130" t="s">
        <v>165</v>
      </c>
      <c r="D16" s="50" t="str">
        <f>'Table 7 ME'!$I$3</f>
        <v xml:space="preserve">-0.1896 </v>
      </c>
      <c r="E16" s="50" t="str">
        <f>'Table 7 ME'!$I$5</f>
        <v xml:space="preserve">-0.0311 </v>
      </c>
      <c r="F16" s="50" t="str">
        <f>'Table 7 ME'!$I$7</f>
        <v>-0.1888 **</v>
      </c>
      <c r="H16" s="129"/>
      <c r="I16" s="53" t="str">
        <f>'Table 5 alt'!D15</f>
        <v>(0.2181)</v>
      </c>
      <c r="J16" s="53" t="str">
        <f>'Table 5 alt'!E15</f>
        <v>(0.0574)</v>
      </c>
      <c r="K16" s="53" t="str">
        <f>'Table 5 alt'!F15</f>
        <v>(0.0701)</v>
      </c>
      <c r="L16" s="88" t="str">
        <f>'Table 5 alt'!G15</f>
        <v>Std. Dev.</v>
      </c>
      <c r="M16" s="92" t="str">
        <f>'Table 5 alt'!H15</f>
        <v>0.4271</v>
      </c>
      <c r="N16" s="65" t="str">
        <f t="shared" si="1"/>
        <v>(0.2137)</v>
      </c>
      <c r="O16" s="65" t="str">
        <f t="shared" si="0"/>
        <v>(0.0585)</v>
      </c>
      <c r="P16" s="65" t="str">
        <f t="shared" si="0"/>
        <v>(0.0703)</v>
      </c>
    </row>
    <row r="17" spans="3:16" x14ac:dyDescent="0.25">
      <c r="C17" s="131"/>
      <c r="D17" s="51" t="str">
        <f>'Table 7 ME'!$I$4</f>
        <v>(0.1658)</v>
      </c>
      <c r="E17" s="51" t="str">
        <f>'Table 7 ME'!$I$6</f>
        <v>(0.0559)</v>
      </c>
      <c r="F17" s="51" t="str">
        <f>'Table 7 ME'!$I$8</f>
        <v>(0.0627)</v>
      </c>
      <c r="H17" s="135" t="s">
        <v>165</v>
      </c>
      <c r="I17" s="83" t="str">
        <f>'Table 5 alt'!D16</f>
        <v>-0.1430</v>
      </c>
      <c r="J17" s="83" t="str">
        <f>'Table 5 alt'!E16</f>
        <v>-0.0273</v>
      </c>
      <c r="K17" s="83" t="str">
        <f>'Table 5 alt'!F16</f>
        <v>-0.1869**</v>
      </c>
      <c r="L17" s="84" t="str">
        <f>'Table 5 alt'!G16</f>
        <v>Obs.</v>
      </c>
      <c r="M17" s="89">
        <f>'Table 5 alt'!H16</f>
        <v>2930</v>
      </c>
      <c r="N17" s="85" t="str">
        <f t="shared" si="1"/>
        <v xml:space="preserve">-0.1896 </v>
      </c>
      <c r="O17" s="85" t="str">
        <f t="shared" si="0"/>
        <v xml:space="preserve">-0.0311 </v>
      </c>
      <c r="P17" s="85" t="str">
        <f t="shared" si="0"/>
        <v>-0.1888 **</v>
      </c>
    </row>
    <row r="18" spans="3:16" x14ac:dyDescent="0.25">
      <c r="C18" s="128" t="s">
        <v>166</v>
      </c>
      <c r="D18" s="50" t="str">
        <f>'Table 7 ME'!$J$3</f>
        <v xml:space="preserve">0.0806 </v>
      </c>
      <c r="E18" s="50" t="str">
        <f>'Table 7 ME'!$J$5</f>
        <v xml:space="preserve">-0.0426 </v>
      </c>
      <c r="F18" s="50" t="str">
        <f>'Table 7 ME'!$J$7</f>
        <v>-0.1997 *</v>
      </c>
      <c r="H18" s="131"/>
      <c r="I18" s="51" t="str">
        <f>'Table 5 alt'!D17</f>
        <v>(0.1607)</v>
      </c>
      <c r="J18" s="51" t="str">
        <f>'Table 5 alt'!E17</f>
        <v>(0.0542)</v>
      </c>
      <c r="K18" s="51" t="str">
        <f>'Table 5 alt'!F17</f>
        <v>(0.0607)</v>
      </c>
      <c r="L18" s="86" t="str">
        <f>'Table 5 alt'!G17</f>
        <v>Std. Dev.</v>
      </c>
      <c r="M18" s="90" t="str">
        <f>'Table 5 alt'!H17</f>
        <v>0.3834</v>
      </c>
      <c r="N18" s="63" t="str">
        <f t="shared" si="1"/>
        <v>(0.1658)</v>
      </c>
      <c r="O18" s="63" t="str">
        <f t="shared" si="0"/>
        <v>(0.0559)</v>
      </c>
      <c r="P18" s="63" t="str">
        <f t="shared" si="0"/>
        <v>(0.0627)</v>
      </c>
    </row>
    <row r="19" spans="3:16" x14ac:dyDescent="0.25">
      <c r="C19" s="131"/>
      <c r="D19" s="51" t="str">
        <f>'Table 7 ME'!$J$4</f>
        <v>(0.2093)</v>
      </c>
      <c r="E19" s="51" t="str">
        <f>'Table 7 ME'!$J$6</f>
        <v>(0.0847)</v>
      </c>
      <c r="F19" s="51" t="str">
        <f>'Table 7 ME'!$J$8</f>
        <v>(0.0886)</v>
      </c>
      <c r="H19" s="128" t="s">
        <v>166</v>
      </c>
      <c r="I19" s="52" t="str">
        <f>'Table 5 alt'!D18</f>
        <v>0.1174</v>
      </c>
      <c r="J19" s="52" t="str">
        <f>'Table 5 alt'!E18</f>
        <v>-0.0317</v>
      </c>
      <c r="K19" s="52" t="str">
        <f>'Table 5 alt'!F18</f>
        <v>-0.1999*</v>
      </c>
      <c r="L19" s="87" t="str">
        <f>'Table 5 alt'!G18</f>
        <v>Obs.</v>
      </c>
      <c r="M19" s="91">
        <f>'Table 5 alt'!H18</f>
        <v>1451</v>
      </c>
      <c r="N19" s="64" t="str">
        <f t="shared" si="1"/>
        <v xml:space="preserve">0.0806 </v>
      </c>
      <c r="O19" s="64" t="str">
        <f t="shared" si="0"/>
        <v xml:space="preserve">-0.0426 </v>
      </c>
      <c r="P19" s="64" t="str">
        <f t="shared" si="0"/>
        <v>-0.1997 *</v>
      </c>
    </row>
    <row r="20" spans="3:16" x14ac:dyDescent="0.25">
      <c r="C20" s="128" t="s">
        <v>167</v>
      </c>
      <c r="D20" s="50" t="str">
        <f>'Table 7 ME'!$K$3</f>
        <v>-0.5154 ^</v>
      </c>
      <c r="E20" s="50" t="str">
        <f>'Table 7 ME'!$K$5</f>
        <v xml:space="preserve">-0.0378 </v>
      </c>
      <c r="F20" s="50" t="str">
        <f>'Table 7 ME'!$K$7</f>
        <v>-0.1554 ^</v>
      </c>
      <c r="H20" s="131"/>
      <c r="I20" s="51" t="str">
        <f>'Table 5 alt'!D19</f>
        <v>(0.1988)</v>
      </c>
      <c r="J20" s="51" t="str">
        <f>'Table 5 alt'!E19</f>
        <v>(0.0820)</v>
      </c>
      <c r="K20" s="51" t="str">
        <f>'Table 5 alt'!F19</f>
        <v>(0.0856)</v>
      </c>
      <c r="L20" s="86" t="str">
        <f>'Table 5 alt'!G19</f>
        <v>Std. Dev.</v>
      </c>
      <c r="M20" s="90" t="str">
        <f>'Table 5 alt'!H19</f>
        <v>0.3918</v>
      </c>
      <c r="N20" s="63" t="str">
        <f t="shared" si="1"/>
        <v>(0.2093)</v>
      </c>
      <c r="O20" s="63" t="str">
        <f t="shared" si="0"/>
        <v>(0.0847)</v>
      </c>
      <c r="P20" s="63" t="str">
        <f t="shared" si="0"/>
        <v>(0.0886)</v>
      </c>
    </row>
    <row r="21" spans="3:16" ht="15.75" thickBot="1" x14ac:dyDescent="0.3">
      <c r="C21" s="129"/>
      <c r="D21" s="51" t="str">
        <f>'Table 7 ME'!$K$4</f>
        <v>(0.2855)</v>
      </c>
      <c r="E21" s="51" t="str">
        <f>'Table 7 ME'!$K$6</f>
        <v>(0.0783)</v>
      </c>
      <c r="F21" s="51" t="str">
        <f>'Table 7 ME'!$K$8</f>
        <v>(0.0935)</v>
      </c>
      <c r="H21" s="128" t="s">
        <v>167</v>
      </c>
      <c r="I21" s="52" t="str">
        <f>'Table 5 alt'!D20</f>
        <v>-0.4634</v>
      </c>
      <c r="J21" s="52" t="str">
        <f>'Table 5 alt'!E20</f>
        <v>-0.0387</v>
      </c>
      <c r="K21" s="52" t="str">
        <f>'Table 5 alt'!F20</f>
        <v>-0.1569^</v>
      </c>
      <c r="L21" s="87" t="str">
        <f>'Table 5 alt'!G20</f>
        <v>Obs.</v>
      </c>
      <c r="M21" s="91">
        <f>'Table 5 alt'!H20</f>
        <v>1479</v>
      </c>
      <c r="N21" s="64" t="str">
        <f t="shared" si="1"/>
        <v>-0.5154 ^</v>
      </c>
      <c r="O21" s="64" t="str">
        <f t="shared" ref="O21:O22" si="2">E20</f>
        <v xml:space="preserve">-0.0378 </v>
      </c>
      <c r="P21" s="64" t="str">
        <f t="shared" ref="P21:P22" si="3">F20</f>
        <v>-0.1554 ^</v>
      </c>
    </row>
    <row r="22" spans="3:16" ht="15.75" thickBot="1" x14ac:dyDescent="0.3">
      <c r="H22" s="129"/>
      <c r="I22" s="53" t="str">
        <f>'Table 5 alt'!D21</f>
        <v>(0.2826)</v>
      </c>
      <c r="J22" s="53" t="str">
        <f>'Table 5 alt'!E21</f>
        <v>(0.0757)</v>
      </c>
      <c r="K22" s="53" t="str">
        <f>'Table 5 alt'!F21</f>
        <v>(0.0908)</v>
      </c>
      <c r="L22" s="88" t="str">
        <f>'Table 5 alt'!G21</f>
        <v>Std. Dev.</v>
      </c>
      <c r="M22" s="92" t="str">
        <f>'Table 5 alt'!H21</f>
        <v>0.3845</v>
      </c>
      <c r="N22" s="65" t="str">
        <f t="shared" si="1"/>
        <v>(0.2855)</v>
      </c>
      <c r="O22" s="65" t="str">
        <f t="shared" si="2"/>
        <v>(0.0783)</v>
      </c>
      <c r="P22" s="65" t="str">
        <f t="shared" si="3"/>
        <v>(0.0935)</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C19" sqref="C19"/>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119</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118</v>
      </c>
      <c r="G4" t="s">
        <v>11</v>
      </c>
    </row>
    <row r="7" spans="1:7" x14ac:dyDescent="0.25">
      <c r="A7" t="s">
        <v>652</v>
      </c>
      <c r="B7">
        <v>15228</v>
      </c>
    </row>
    <row r="8" spans="1:7" x14ac:dyDescent="0.25">
      <c r="A8" t="s">
        <v>3</v>
      </c>
      <c r="B8">
        <v>262774.3</v>
      </c>
    </row>
    <row r="9" spans="1:7" x14ac:dyDescent="0.25">
      <c r="A9" t="s">
        <v>4</v>
      </c>
      <c r="B9">
        <v>262797.2</v>
      </c>
    </row>
    <row r="10" spans="1:7" x14ac:dyDescent="0.25">
      <c r="A10" t="s">
        <v>653</v>
      </c>
      <c r="B10">
        <v>-131384.20000000001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9"/>
  <sheetViews>
    <sheetView workbookViewId="0">
      <selection sqref="A1:A4"/>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120</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118</v>
      </c>
      <c r="G4" t="s">
        <v>11</v>
      </c>
    </row>
    <row r="6" spans="1:7" x14ac:dyDescent="0.25">
      <c r="A6" t="s">
        <v>652</v>
      </c>
      <c r="B6">
        <v>15021</v>
      </c>
    </row>
    <row r="7" spans="1:7" x14ac:dyDescent="0.25">
      <c r="A7" t="s">
        <v>3</v>
      </c>
      <c r="B7">
        <v>258772.9</v>
      </c>
    </row>
    <row r="8" spans="1:7" x14ac:dyDescent="0.25">
      <c r="A8" t="s">
        <v>4</v>
      </c>
      <c r="B8">
        <v>258795.7</v>
      </c>
    </row>
    <row r="9" spans="1:7" x14ac:dyDescent="0.25">
      <c r="A9" t="s">
        <v>653</v>
      </c>
      <c r="B9">
        <v>-129383.4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119</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121</v>
      </c>
      <c r="D6" t="s">
        <v>18</v>
      </c>
    </row>
    <row r="7" spans="1:7" x14ac:dyDescent="0.25">
      <c r="A7" t="s">
        <v>19</v>
      </c>
      <c r="B7" t="s">
        <v>20</v>
      </c>
      <c r="C7">
        <v>0.47044720000000001</v>
      </c>
      <c r="D7">
        <v>0.22132060000000001</v>
      </c>
    </row>
    <row r="9" spans="1:7" x14ac:dyDescent="0.25">
      <c r="A9" t="s">
        <v>652</v>
      </c>
      <c r="B9">
        <v>15228</v>
      </c>
    </row>
    <row r="10" spans="1:7" x14ac:dyDescent="0.25">
      <c r="A10" t="s">
        <v>3</v>
      </c>
      <c r="B10">
        <v>261605.3</v>
      </c>
    </row>
    <row r="11" spans="1:7" x14ac:dyDescent="0.25">
      <c r="A11" t="s">
        <v>4</v>
      </c>
      <c r="B11">
        <v>274152.7</v>
      </c>
    </row>
    <row r="12" spans="1:7" x14ac:dyDescent="0.25">
      <c r="A12" t="s">
        <v>653</v>
      </c>
      <c r="B12">
        <v>-129158.3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120</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121</v>
      </c>
      <c r="D6" t="s">
        <v>18</v>
      </c>
    </row>
    <row r="7" spans="1:7" x14ac:dyDescent="0.25">
      <c r="A7" t="s">
        <v>19</v>
      </c>
      <c r="B7" t="s">
        <v>20</v>
      </c>
      <c r="C7">
        <v>0.47316550000000002</v>
      </c>
      <c r="D7">
        <v>0.22388559999999999</v>
      </c>
    </row>
    <row r="9" spans="1:7" x14ac:dyDescent="0.25">
      <c r="A9" t="s">
        <v>652</v>
      </c>
      <c r="B9">
        <v>15021</v>
      </c>
    </row>
    <row r="10" spans="1:7" x14ac:dyDescent="0.25">
      <c r="A10" t="s">
        <v>3</v>
      </c>
      <c r="B10">
        <v>257602.7</v>
      </c>
    </row>
    <row r="11" spans="1:7" x14ac:dyDescent="0.25">
      <c r="A11" t="s">
        <v>4</v>
      </c>
      <c r="B11">
        <v>270072.40000000002</v>
      </c>
    </row>
    <row r="12" spans="1:7" x14ac:dyDescent="0.25">
      <c r="A12" t="s">
        <v>653</v>
      </c>
      <c r="B12">
        <v>-127164.3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I17"/>
  <sheetViews>
    <sheetView zoomScaleNormal="100" workbookViewId="0">
      <selection activeCell="B28" sqref="B28"/>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8" ht="15.75" x14ac:dyDescent="0.25">
      <c r="A1" s="116" t="s">
        <v>604</v>
      </c>
      <c r="B1" s="116"/>
      <c r="C1" s="116"/>
      <c r="D1" s="116"/>
      <c r="E1" s="116"/>
    </row>
    <row r="2" spans="1:8" ht="16.5" thickBot="1" x14ac:dyDescent="0.3">
      <c r="A2" s="117" t="s">
        <v>605</v>
      </c>
      <c r="B2" s="117"/>
      <c r="C2" s="117"/>
      <c r="D2" s="117"/>
      <c r="E2" s="117"/>
    </row>
    <row r="3" spans="1:8" ht="15.75" thickBot="1" x14ac:dyDescent="0.3">
      <c r="A3" s="24"/>
      <c r="B3" s="28" t="s">
        <v>113</v>
      </c>
      <c r="C3" s="28" t="s">
        <v>114</v>
      </c>
      <c r="D3" s="28" t="s">
        <v>115</v>
      </c>
      <c r="E3" s="32" t="s">
        <v>116</v>
      </c>
    </row>
    <row r="4" spans="1:8" x14ac:dyDescent="0.25">
      <c r="A4" s="112" t="s">
        <v>122</v>
      </c>
      <c r="B4" s="25" t="str">
        <f>_xlfn.CONCAT(ROUND(VLOOKUP($G4,'mod1'!$A:$G,2,0),4)," ",VLOOKUP(Table2!$G4,'mod1'!$A:$G,7,0))</f>
        <v xml:space="preserve">-0.0008 </v>
      </c>
      <c r="C4" s="25" t="str">
        <f>_xlfn.CONCAT(ROUND(VLOOKUP($H4,mod1L!$A:$G,2,0),4)," ",VLOOKUP($H4,mod1L!$A:$G,7,0))</f>
        <v xml:space="preserve">0.0671 </v>
      </c>
      <c r="D4" s="25" t="str">
        <f>_xlfn.CONCAT(ROUND(VLOOKUP($G4,'mod1.fr'!$A:$G,2,0),4)," ",VLOOKUP(Table2!$G4,'mod1.fr'!$A:$G,7,0))</f>
        <v xml:space="preserve">0.0366 </v>
      </c>
      <c r="E4" s="25" t="str">
        <f>_xlfn.CONCAT(ROUND(VLOOKUP($H4,mod1L.fr!$A:$G,2,0),4)," ",VLOOKUP($H4,mod1L.fr!$A:$G,7,0))</f>
        <v>0.129 *</v>
      </c>
      <c r="G4" t="s">
        <v>119</v>
      </c>
      <c r="H4" t="s">
        <v>120</v>
      </c>
    </row>
    <row r="5" spans="1:8" x14ac:dyDescent="0.25">
      <c r="A5" s="113"/>
      <c r="B5" s="26" t="str">
        <f>_xlfn.CONCAT("(",ROUND(VLOOKUP($G4,'mod1'!$A:$G,4,0),4),")")</f>
        <v>(0.052)</v>
      </c>
      <c r="C5" s="26" t="str">
        <f>_xlfn.CONCAT("(",ROUND(VLOOKUP($H4,mod1L!$A:$G,4,0),4),")")</f>
        <v>(0.0486)</v>
      </c>
      <c r="D5" s="26" t="str">
        <f>_xlfn.CONCAT("(",ROUND(VLOOKUP($G4,'mod1.fr'!$A:$G,4,0),4),")")</f>
        <v>(0.0643)</v>
      </c>
      <c r="E5" s="26" t="str">
        <f>_xlfn.CONCAT("(",ROUND(VLOOKUP($H4,mod1L.fr!$A:$G,4,0),4),")")</f>
        <v>(0.0609)</v>
      </c>
    </row>
    <row r="6" spans="1:8" x14ac:dyDescent="0.25">
      <c r="A6" s="112" t="s">
        <v>0</v>
      </c>
      <c r="B6" s="25" t="str">
        <f>_xlfn.CONCAT(ROUND(VLOOKUP($G6,'mod1'!$A:$G,2,0),4)," ",VLOOKUP(Table2!$G6,'mod1'!$A:$G,7,0))</f>
        <v>-0.1025 ***</v>
      </c>
      <c r="C6" s="25" t="str">
        <f>_xlfn.CONCAT(ROUND(VLOOKUP($H6,mod1L!$A:$G,2,0),4)," ",VLOOKUP($H6,mod1L!$A:$G,7,0))</f>
        <v>-0.1262 ***</v>
      </c>
      <c r="D6" s="25" t="str">
        <f>_xlfn.CONCAT(ROUND(VLOOKUP($G6,'mod1.fr'!$A:$G,2,0),4)," ",VLOOKUP(Table2!$G6,'mod1.fr'!$A:$G,7,0))</f>
        <v>-0.1398 ***</v>
      </c>
      <c r="E6" s="25" t="str">
        <f>_xlfn.CONCAT(ROUND(VLOOKUP($H6,mod1L.fr!$A:$G,2,0),4)," ",VLOOKUP($H6,mod1L.fr!$A:$G,7,0))</f>
        <v>-0.1822 ***</v>
      </c>
      <c r="G6" t="s">
        <v>10</v>
      </c>
      <c r="H6" t="s">
        <v>13</v>
      </c>
    </row>
    <row r="7" spans="1:8" x14ac:dyDescent="0.25">
      <c r="A7" s="113" t="s">
        <v>1</v>
      </c>
      <c r="B7" s="26" t="str">
        <f>_xlfn.CONCAT("(",ROUND(VLOOKUP($G6,'mod1'!$A:$G,4,0),4),")")</f>
        <v>(0.0197)</v>
      </c>
      <c r="C7" s="26" t="str">
        <f>_xlfn.CONCAT("(",ROUND(VLOOKUP($H6,mod1L!$A:$G,4,0),4),")")</f>
        <v>(0.0198)</v>
      </c>
      <c r="D7" s="26" t="str">
        <f>_xlfn.CONCAT("(",ROUND(VLOOKUP($G6,'mod1.fr'!$A:$G,4,0),4),")")</f>
        <v>(0.0242)</v>
      </c>
      <c r="E7" s="26" t="str">
        <f>_xlfn.CONCAT("(",ROUND(VLOOKUP($H6,mod1L.fr!$A:$G,4,0),4),")")</f>
        <v>(0.0242)</v>
      </c>
    </row>
    <row r="8" spans="1:8" x14ac:dyDescent="0.25">
      <c r="A8" s="112" t="s">
        <v>2</v>
      </c>
      <c r="B8" s="25" t="str">
        <f>_xlfn.CONCAT(ROUND(VLOOKUP($G8,'mod1'!$A:$G,2,0),4)," ",VLOOKUP(Table2!$G8,'mod1'!$A:$G,7,0))</f>
        <v>-0.2022 ***</v>
      </c>
      <c r="C8" s="25" t="str">
        <f>_xlfn.CONCAT(ROUND(VLOOKUP($H8,mod1L!$A:$G,2,0),4)," ",VLOOKUP($H8,mod1L!$A:$G,7,0))</f>
        <v>-0.2107 ***</v>
      </c>
      <c r="D8" s="25" t="str">
        <f>_xlfn.CONCAT(ROUND(VLOOKUP($G8,'mod1.fr'!$A:$G,2,0),4)," ",VLOOKUP(Table2!$G8,'mod1.fr'!$A:$G,7,0))</f>
        <v>-0.2843 ***</v>
      </c>
      <c r="E8" s="25" t="str">
        <f>_xlfn.CONCAT(ROUND(VLOOKUP($H8,mod1L.fr!$A:$G,2,0),4)," ",VLOOKUP($H8,mod1L.fr!$A:$G,7,0))</f>
        <v>-0.3043 ***</v>
      </c>
      <c r="G8" t="s">
        <v>12</v>
      </c>
      <c r="H8" t="s">
        <v>14</v>
      </c>
    </row>
    <row r="9" spans="1:8" x14ac:dyDescent="0.25">
      <c r="A9" s="113"/>
      <c r="B9" s="26" t="str">
        <f>_xlfn.CONCAT("(",ROUND(VLOOKUP($G8,'mod1'!$A:$G,4,0),4),")")</f>
        <v>(0.0203)</v>
      </c>
      <c r="C9" s="26" t="str">
        <f>_xlfn.CONCAT("(",ROUND(VLOOKUP($H8,mod1L!$A:$G,4,0),4),")")</f>
        <v>(0.0209)</v>
      </c>
      <c r="D9" s="26" t="str">
        <f>_xlfn.CONCAT("(",ROUND(VLOOKUP($G8,'mod1.fr'!$A:$G,4,0),4),")")</f>
        <v>(0.0271)</v>
      </c>
      <c r="E9" s="26" t="str">
        <f>_xlfn.CONCAT("(",ROUND(VLOOKUP($H8,mod1L.fr!$A:$G,4,0),4),")")</f>
        <v>(0.0278)</v>
      </c>
    </row>
    <row r="10" spans="1:8" ht="15.75" thickBot="1" x14ac:dyDescent="0.3">
      <c r="A10" s="27" t="s">
        <v>112</v>
      </c>
      <c r="B10" s="29"/>
      <c r="C10" s="29"/>
      <c r="D10" s="29" t="str">
        <f>FIXED('mod1.fr'!C7,4)</f>
        <v>0.4704</v>
      </c>
      <c r="E10" s="29" t="str">
        <f>FIXED(mod1L.fr!C7,4)</f>
        <v>0.4732</v>
      </c>
    </row>
    <row r="11" spans="1:8" x14ac:dyDescent="0.25">
      <c r="A11" s="10" t="s">
        <v>109</v>
      </c>
      <c r="B11" s="30">
        <v>15228</v>
      </c>
      <c r="C11" s="30">
        <v>15021</v>
      </c>
      <c r="D11" s="30">
        <v>15228</v>
      </c>
      <c r="E11" s="30">
        <v>15021</v>
      </c>
    </row>
    <row r="12" spans="1:8" x14ac:dyDescent="0.25">
      <c r="A12" s="10" t="s">
        <v>3</v>
      </c>
      <c r="B12" s="31" t="str">
        <f>FIXED('mod1'!B8,2)</f>
        <v>262,774.30</v>
      </c>
      <c r="C12" s="31" t="str">
        <f>FIXED(mod1L!B7,2)</f>
        <v>258,772.90</v>
      </c>
      <c r="D12" s="31" t="str">
        <f>FIXED('mod1.fr'!B10,2)</f>
        <v>261,605.30</v>
      </c>
      <c r="E12" s="31" t="str">
        <f>FIXED(mod1L.fr!B10,2)</f>
        <v>257,602.70</v>
      </c>
    </row>
    <row r="13" spans="1:8" x14ac:dyDescent="0.25">
      <c r="A13" s="10" t="s">
        <v>4</v>
      </c>
      <c r="B13" s="31" t="str">
        <f>FIXED('mod1'!B9,2)</f>
        <v>262,797.20</v>
      </c>
      <c r="C13" s="31" t="str">
        <f>FIXED(mod1L!B8,2)</f>
        <v>258,795.70</v>
      </c>
      <c r="D13" s="31" t="str">
        <f>FIXED('mod1.fr'!B11,2)</f>
        <v>274,152.70</v>
      </c>
      <c r="E13" s="31" t="str">
        <f>FIXED(mod1L.fr!B11,2)</f>
        <v>270,072.40</v>
      </c>
    </row>
    <row r="14" spans="1:8" ht="15.75" thickBot="1" x14ac:dyDescent="0.3">
      <c r="A14" s="24" t="s">
        <v>656</v>
      </c>
      <c r="B14" s="31" t="str">
        <f>FIXED('mod1'!B10,2)</f>
        <v>-131,384.20</v>
      </c>
      <c r="C14" s="31" t="str">
        <f>FIXED(mod1L!B9,2)</f>
        <v>-129,383.40</v>
      </c>
      <c r="D14" s="31" t="str">
        <f>FIXED('mod1.fr'!B12,2)</f>
        <v>-129,158.30</v>
      </c>
      <c r="E14" s="31" t="str">
        <f>FIXED(mod1L.fr!B12,2)</f>
        <v>-127,164.30</v>
      </c>
    </row>
    <row r="15" spans="1:8" x14ac:dyDescent="0.25">
      <c r="A15" s="114" t="s">
        <v>606</v>
      </c>
      <c r="B15" s="114"/>
      <c r="C15" s="114"/>
      <c r="D15" s="114"/>
      <c r="E15" s="114"/>
    </row>
    <row r="16" spans="1:8" x14ac:dyDescent="0.25">
      <c r="A16" s="115"/>
      <c r="B16" s="115"/>
      <c r="C16" s="115"/>
      <c r="D16" s="115"/>
      <c r="E16" s="115"/>
    </row>
    <row r="17" spans="1:5" x14ac:dyDescent="0.25">
      <c r="A17" s="115"/>
      <c r="B17" s="115"/>
      <c r="C17" s="115"/>
      <c r="D17" s="115"/>
      <c r="E17" s="115"/>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1"/>
  <sheetViews>
    <sheetView workbookViewId="0">
      <selection activeCell="B31" sqref="B31"/>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119</v>
      </c>
      <c r="B2" s="9">
        <v>-5.0959999999999998E-2</v>
      </c>
      <c r="C2" s="9">
        <v>0.95030000000000003</v>
      </c>
      <c r="D2" s="9">
        <v>5.219E-2</v>
      </c>
      <c r="E2" s="9">
        <v>-0.97599999999999998</v>
      </c>
      <c r="F2">
        <v>0.32886599999999999</v>
      </c>
      <c r="J2" s="1"/>
      <c r="K2" s="1"/>
      <c r="L2" s="1"/>
      <c r="N2" s="1"/>
    </row>
    <row r="3" spans="1:14" x14ac:dyDescent="0.25">
      <c r="A3" t="s">
        <v>10</v>
      </c>
      <c r="B3" s="9">
        <v>-3.2809999999999999E-2</v>
      </c>
      <c r="C3" s="9">
        <v>0.9677</v>
      </c>
      <c r="D3" s="9">
        <v>1.9890000000000001E-2</v>
      </c>
      <c r="E3" s="9">
        <v>-1.649</v>
      </c>
      <c r="F3" s="1">
        <v>9.9080000000000001E-2</v>
      </c>
      <c r="G3" t="s">
        <v>42</v>
      </c>
      <c r="J3" s="1"/>
      <c r="K3" s="1"/>
      <c r="L3" s="1"/>
      <c r="N3" s="1"/>
    </row>
    <row r="4" spans="1:14" x14ac:dyDescent="0.25">
      <c r="A4" t="s">
        <v>12</v>
      </c>
      <c r="B4" s="9">
        <v>-8.3140000000000006E-2</v>
      </c>
      <c r="C4" s="9">
        <v>0.92020000000000002</v>
      </c>
      <c r="D4" s="9">
        <v>2.1229999999999999E-2</v>
      </c>
      <c r="E4" s="9">
        <v>-3.9159999999999999</v>
      </c>
      <c r="F4" s="1">
        <v>8.9900000000000003E-5</v>
      </c>
      <c r="G4" t="s">
        <v>11</v>
      </c>
      <c r="J4" s="1"/>
      <c r="K4" s="1"/>
      <c r="L4" s="1"/>
      <c r="N4" s="1"/>
    </row>
    <row r="5" spans="1:14" x14ac:dyDescent="0.25">
      <c r="A5" t="s">
        <v>123</v>
      </c>
      <c r="B5" s="9">
        <v>5.7169999999999999E-2</v>
      </c>
      <c r="C5" s="9">
        <v>1.0589999999999999</v>
      </c>
      <c r="D5" s="9">
        <v>1.729E-2</v>
      </c>
      <c r="E5" s="9">
        <v>3.306</v>
      </c>
      <c r="F5" s="1">
        <v>9.4700000000000003E-4</v>
      </c>
      <c r="G5" t="s">
        <v>11</v>
      </c>
      <c r="J5" s="1"/>
      <c r="K5" s="1"/>
      <c r="L5" s="1"/>
      <c r="N5" s="1"/>
    </row>
    <row r="6" spans="1:14" x14ac:dyDescent="0.25">
      <c r="A6" t="s">
        <v>24</v>
      </c>
      <c r="B6" s="9">
        <v>-1.7239999999999998E-2</v>
      </c>
      <c r="C6" s="9">
        <v>0.9829</v>
      </c>
      <c r="D6" s="9">
        <v>2.402E-2</v>
      </c>
      <c r="E6" s="9">
        <v>-0.71799999999999997</v>
      </c>
      <c r="F6" s="1">
        <v>0.47295900000000002</v>
      </c>
      <c r="J6" s="1"/>
      <c r="K6" s="1"/>
      <c r="L6" s="1"/>
      <c r="N6" s="1"/>
    </row>
    <row r="7" spans="1:14" x14ac:dyDescent="0.25">
      <c r="A7" t="s">
        <v>23</v>
      </c>
      <c r="B7" s="9">
        <v>-0.14810000000000001</v>
      </c>
      <c r="C7" s="9">
        <v>0.86229999999999996</v>
      </c>
      <c r="D7" s="9">
        <v>2.162E-2</v>
      </c>
      <c r="E7" s="9">
        <v>-6.85</v>
      </c>
      <c r="F7" s="1">
        <v>7.3899999999999998E-12</v>
      </c>
      <c r="G7" t="s">
        <v>11</v>
      </c>
      <c r="J7" s="1"/>
      <c r="K7" s="1"/>
      <c r="L7" s="1"/>
      <c r="N7" s="1"/>
    </row>
    <row r="8" spans="1:14" x14ac:dyDescent="0.25">
      <c r="A8" t="s">
        <v>25</v>
      </c>
      <c r="B8" s="9">
        <v>3.5099999999999999E-2</v>
      </c>
      <c r="C8" s="9">
        <v>1.036</v>
      </c>
      <c r="D8" s="9">
        <v>2.6749999999999999E-2</v>
      </c>
      <c r="E8" s="9">
        <v>1.3120000000000001</v>
      </c>
      <c r="F8">
        <v>0.18957399999999999</v>
      </c>
      <c r="J8" s="1"/>
      <c r="K8" s="1"/>
      <c r="L8" s="1"/>
      <c r="N8" s="1"/>
    </row>
    <row r="9" spans="1:14" x14ac:dyDescent="0.25">
      <c r="A9" t="s">
        <v>26</v>
      </c>
      <c r="B9" s="9">
        <v>-7.1900000000000006E-2</v>
      </c>
      <c r="C9" s="9">
        <v>0.93059999999999998</v>
      </c>
      <c r="D9" s="9">
        <v>4.6240000000000003E-2</v>
      </c>
      <c r="E9" s="9">
        <v>-1.5549999999999999</v>
      </c>
      <c r="F9">
        <v>0.119935</v>
      </c>
      <c r="J9" s="1"/>
      <c r="K9" s="1"/>
      <c r="L9" s="1"/>
      <c r="N9" s="1"/>
    </row>
    <row r="10" spans="1:14" x14ac:dyDescent="0.25">
      <c r="A10" t="s">
        <v>30</v>
      </c>
      <c r="B10" s="9">
        <v>0.17080000000000001</v>
      </c>
      <c r="C10" s="9">
        <v>1.1859999999999999</v>
      </c>
      <c r="D10" s="9">
        <v>2.5590000000000002E-2</v>
      </c>
      <c r="E10" s="9">
        <v>6.6740000000000004</v>
      </c>
      <c r="F10" s="1">
        <v>2.4899999999999999E-11</v>
      </c>
      <c r="G10" t="s">
        <v>11</v>
      </c>
      <c r="J10" s="1"/>
      <c r="K10" s="1"/>
      <c r="L10" s="1"/>
      <c r="N10" s="1"/>
    </row>
    <row r="11" spans="1:14" x14ac:dyDescent="0.25">
      <c r="A11" t="s">
        <v>27</v>
      </c>
      <c r="B11" s="9">
        <v>0.15049999999999999</v>
      </c>
      <c r="C11" s="9">
        <v>1.1619999999999999</v>
      </c>
      <c r="D11" s="9">
        <v>3.9919999999999997E-2</v>
      </c>
      <c r="E11" s="9">
        <v>3.77</v>
      </c>
      <c r="F11" s="1">
        <v>1.63E-4</v>
      </c>
      <c r="G11" t="s">
        <v>11</v>
      </c>
      <c r="J11" s="1"/>
      <c r="K11" s="1"/>
      <c r="L11" s="1"/>
      <c r="N11" s="1"/>
    </row>
    <row r="12" spans="1:14" x14ac:dyDescent="0.25">
      <c r="A12" t="s">
        <v>29</v>
      </c>
      <c r="B12" s="9">
        <v>8.4279999999999994E-2</v>
      </c>
      <c r="C12" s="9">
        <v>1.0880000000000001</v>
      </c>
      <c r="D12" s="9">
        <v>2.3460000000000002E-2</v>
      </c>
      <c r="E12" s="9">
        <v>3.5920000000000001</v>
      </c>
      <c r="F12">
        <v>3.28E-4</v>
      </c>
      <c r="G12" t="s">
        <v>11</v>
      </c>
      <c r="J12" s="1"/>
      <c r="K12" s="1"/>
      <c r="L12" s="1"/>
      <c r="N12" s="1"/>
    </row>
    <row r="13" spans="1:14" x14ac:dyDescent="0.25">
      <c r="A13" t="s">
        <v>28</v>
      </c>
      <c r="B13" s="9">
        <v>0.1053</v>
      </c>
      <c r="C13" s="9">
        <v>1.111</v>
      </c>
      <c r="D13" s="9">
        <v>6.2269999999999999E-2</v>
      </c>
      <c r="E13" s="9">
        <v>1.69</v>
      </c>
      <c r="F13">
        <v>9.0954999999999994E-2</v>
      </c>
      <c r="G13" t="s">
        <v>42</v>
      </c>
      <c r="J13" s="1"/>
      <c r="K13" s="1"/>
      <c r="L13" s="1"/>
      <c r="N13" s="1"/>
    </row>
    <row r="14" spans="1:14" x14ac:dyDescent="0.25">
      <c r="A14" t="s">
        <v>171</v>
      </c>
      <c r="B14" s="9">
        <v>4.2779999999999999E-2</v>
      </c>
      <c r="C14" s="9">
        <v>1.044</v>
      </c>
      <c r="D14" s="9">
        <v>2.9430000000000001E-2</v>
      </c>
      <c r="E14" s="9">
        <v>1.4530000000000001</v>
      </c>
      <c r="F14" s="1">
        <v>0.14611299999999999</v>
      </c>
      <c r="J14" s="1"/>
      <c r="K14" s="1"/>
      <c r="L14" s="1"/>
      <c r="N14" s="1"/>
    </row>
    <row r="15" spans="1:14" x14ac:dyDescent="0.25">
      <c r="A15" t="s">
        <v>31</v>
      </c>
      <c r="B15" s="9">
        <v>-8.6699999999999999E-2</v>
      </c>
      <c r="C15" s="9">
        <v>0.91700000000000004</v>
      </c>
      <c r="D15" s="9">
        <v>5.2009999999999999E-3</v>
      </c>
      <c r="E15" s="9">
        <v>-16.669</v>
      </c>
      <c r="F15" t="s">
        <v>118</v>
      </c>
      <c r="G15" t="s">
        <v>11</v>
      </c>
      <c r="J15" s="1"/>
      <c r="K15" s="1"/>
      <c r="L15" s="1"/>
      <c r="N15" s="1"/>
    </row>
    <row r="16" spans="1:14" x14ac:dyDescent="0.25">
      <c r="A16" t="s">
        <v>32</v>
      </c>
      <c r="B16" s="9">
        <v>1.8280000000000001E-2</v>
      </c>
      <c r="C16" s="9">
        <v>1.018</v>
      </c>
      <c r="D16" s="9">
        <v>1.2919999999999999E-2</v>
      </c>
      <c r="E16" s="9">
        <v>1.4139999999999999</v>
      </c>
      <c r="F16">
        <v>0.15729399999999999</v>
      </c>
      <c r="J16" s="1"/>
      <c r="K16" s="1"/>
      <c r="L16" s="1"/>
      <c r="N16" s="1"/>
    </row>
    <row r="17" spans="1:14" x14ac:dyDescent="0.25">
      <c r="A17" t="s">
        <v>33</v>
      </c>
      <c r="B17" s="9">
        <v>1.1509999999999999E-2</v>
      </c>
      <c r="C17" s="9">
        <v>1.012</v>
      </c>
      <c r="D17" s="9">
        <v>3.503E-3</v>
      </c>
      <c r="E17" s="9">
        <v>3.2869999999999999</v>
      </c>
      <c r="F17" s="1">
        <v>1.0120000000000001E-3</v>
      </c>
      <c r="G17" t="s">
        <v>22</v>
      </c>
      <c r="J17" s="1"/>
      <c r="K17" s="1"/>
      <c r="L17" s="1"/>
      <c r="N17" s="1"/>
    </row>
    <row r="18" spans="1:14" x14ac:dyDescent="0.25">
      <c r="A18" t="s">
        <v>117</v>
      </c>
      <c r="B18" s="9">
        <v>-8.1049999999999994E-3</v>
      </c>
      <c r="C18" s="9">
        <v>0.9919</v>
      </c>
      <c r="D18" s="9">
        <v>5.47E-3</v>
      </c>
      <c r="E18" s="9">
        <v>-1.482</v>
      </c>
      <c r="F18" s="1">
        <v>0.138409</v>
      </c>
      <c r="J18" s="1"/>
      <c r="K18" s="1"/>
      <c r="L18" s="1"/>
      <c r="N18" s="1"/>
    </row>
    <row r="19" spans="1:14" x14ac:dyDescent="0.25">
      <c r="A19" t="s">
        <v>34</v>
      </c>
      <c r="B19" s="9">
        <v>3.6840000000000002E-3</v>
      </c>
      <c r="C19" s="9">
        <v>1.004</v>
      </c>
      <c r="D19" s="9">
        <v>3.8180000000000001E-4</v>
      </c>
      <c r="E19" s="9">
        <v>9.6489999999999991</v>
      </c>
      <c r="F19" s="1" t="s">
        <v>118</v>
      </c>
      <c r="G19" t="s">
        <v>11</v>
      </c>
      <c r="J19" s="1"/>
      <c r="K19" s="1"/>
      <c r="L19" s="1"/>
      <c r="N19" s="1"/>
    </row>
    <row r="20" spans="1:14" x14ac:dyDescent="0.25">
      <c r="A20" t="s">
        <v>35</v>
      </c>
      <c r="B20" s="9">
        <v>-1.0690000000000001E-3</v>
      </c>
      <c r="C20" s="9">
        <v>0.99890000000000001</v>
      </c>
      <c r="D20" s="9">
        <v>1.819E-4</v>
      </c>
      <c r="E20" s="9">
        <v>-5.8789999999999996</v>
      </c>
      <c r="F20" s="1">
        <v>4.1199999999999998E-9</v>
      </c>
      <c r="G20" t="s">
        <v>11</v>
      </c>
      <c r="J20" s="1"/>
      <c r="K20" s="1"/>
      <c r="L20" s="1"/>
      <c r="N20" s="1"/>
    </row>
    <row r="21" spans="1:14" x14ac:dyDescent="0.25">
      <c r="A21" t="s">
        <v>36</v>
      </c>
      <c r="B21" s="9">
        <v>4.172E-4</v>
      </c>
      <c r="C21" s="9">
        <v>1</v>
      </c>
      <c r="D21" s="9">
        <v>9.6180000000000004E-5</v>
      </c>
      <c r="E21" s="9">
        <v>4.3369999999999997</v>
      </c>
      <c r="F21" s="1">
        <v>1.4399999999999999E-5</v>
      </c>
      <c r="G21" t="s">
        <v>11</v>
      </c>
      <c r="J21" s="1"/>
      <c r="K21" s="1"/>
      <c r="L21" s="1"/>
      <c r="N21" s="1"/>
    </row>
    <row r="22" spans="1:14" x14ac:dyDescent="0.25">
      <c r="A22" t="s">
        <v>37</v>
      </c>
      <c r="B22" s="9">
        <v>-1.273E-2</v>
      </c>
      <c r="C22" s="9">
        <v>0.98740000000000006</v>
      </c>
      <c r="D22" s="9">
        <v>1.8630000000000001E-2</v>
      </c>
      <c r="E22" s="9">
        <v>-0.68300000000000005</v>
      </c>
      <c r="F22">
        <v>0.49458099999999999</v>
      </c>
      <c r="J22" s="1"/>
      <c r="K22" s="1"/>
      <c r="L22" s="1"/>
      <c r="N22" s="1"/>
    </row>
    <row r="23" spans="1:14" x14ac:dyDescent="0.25">
      <c r="A23" t="s">
        <v>38</v>
      </c>
      <c r="B23" s="9">
        <v>-3.737E-2</v>
      </c>
      <c r="C23" s="9">
        <v>0.96330000000000005</v>
      </c>
      <c r="D23" s="9">
        <v>2.7310000000000001E-2</v>
      </c>
      <c r="E23" s="9">
        <v>-1.3680000000000001</v>
      </c>
      <c r="F23" s="1">
        <v>0.17118</v>
      </c>
      <c r="J23" s="1"/>
      <c r="K23" s="1"/>
      <c r="L23" s="1"/>
      <c r="N23" s="1"/>
    </row>
    <row r="24" spans="1:14" x14ac:dyDescent="0.25">
      <c r="A24" t="s">
        <v>40</v>
      </c>
      <c r="B24" s="9">
        <v>-0.13780000000000001</v>
      </c>
      <c r="C24" s="9">
        <v>0.87129999999999996</v>
      </c>
      <c r="D24" s="9">
        <v>2.8400000000000002E-2</v>
      </c>
      <c r="E24" s="9">
        <v>-4.8540000000000001</v>
      </c>
      <c r="F24" s="1">
        <v>1.2100000000000001E-6</v>
      </c>
      <c r="G24" t="s">
        <v>11</v>
      </c>
      <c r="J24" s="1"/>
      <c r="K24" s="1"/>
      <c r="L24" s="1"/>
      <c r="N24" s="1"/>
    </row>
    <row r="25" spans="1:14" x14ac:dyDescent="0.25">
      <c r="A25" t="s">
        <v>41</v>
      </c>
      <c r="B25" s="9">
        <v>-4.5409999999999999E-2</v>
      </c>
      <c r="C25" s="9">
        <v>0.9556</v>
      </c>
      <c r="D25" s="9">
        <v>2.3380000000000001E-2</v>
      </c>
      <c r="E25" s="9">
        <v>-1.9419999999999999</v>
      </c>
      <c r="F25">
        <v>5.2166999999999998E-2</v>
      </c>
      <c r="G25" t="s">
        <v>42</v>
      </c>
      <c r="J25" s="1"/>
      <c r="N25" s="1"/>
    </row>
    <row r="26" spans="1:14" x14ac:dyDescent="0.25">
      <c r="A26" t="s">
        <v>39</v>
      </c>
      <c r="B26" s="1">
        <v>-8.7959999999999997E-2</v>
      </c>
      <c r="C26" s="1">
        <v>0.91579999999999995</v>
      </c>
      <c r="D26" s="1">
        <v>2.6249999999999999E-2</v>
      </c>
      <c r="E26">
        <v>-3.351</v>
      </c>
      <c r="F26">
        <v>8.0599999999999997E-4</v>
      </c>
      <c r="G26" t="s">
        <v>11</v>
      </c>
    </row>
    <row r="28" spans="1:14" x14ac:dyDescent="0.25">
      <c r="A28" t="s">
        <v>652</v>
      </c>
      <c r="B28">
        <v>15228</v>
      </c>
    </row>
    <row r="29" spans="1:14" x14ac:dyDescent="0.25">
      <c r="A29" t="s">
        <v>3</v>
      </c>
      <c r="B29">
        <v>261377.5</v>
      </c>
    </row>
    <row r="30" spans="1:14" x14ac:dyDescent="0.25">
      <c r="A30" t="s">
        <v>4</v>
      </c>
      <c r="B30">
        <v>261568.3</v>
      </c>
    </row>
    <row r="31" spans="1:14" x14ac:dyDescent="0.25">
      <c r="A31" t="s">
        <v>653</v>
      </c>
      <c r="B31">
        <v>-130663.8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2023-05-18T16:18:03Z</dcterms:modified>
</cp:coreProperties>
</file>