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D8EA9E5A-B318-4F9F-9804-1CFF775C1BAA}" xr6:coauthVersionLast="47" xr6:coauthVersionMax="47" xr10:uidLastSave="{00000000-0000-0000-0000-000000000000}"/>
  <bookViews>
    <workbookView xWindow="-120" yWindow="-120" windowWidth="25440" windowHeight="15390" firstSheet="9" activeTab="17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2L.fr" sheetId="18" state="hidden" r:id="rId8"/>
    <sheet name="mod3" sheetId="8" r:id="rId9"/>
    <sheet name="mod3.fr" sheetId="9" r:id="rId10"/>
    <sheet name="mod4" sheetId="10" r:id="rId11"/>
    <sheet name="mod4.fr" sheetId="11" r:id="rId12"/>
    <sheet name="Table3" sheetId="12" r:id="rId13"/>
    <sheet name="mof4.fr_female" sheetId="13" r:id="rId14"/>
    <sheet name="mod.fr.int_female" sheetId="14" r:id="rId15"/>
    <sheet name="mof4.fr_male" sheetId="15" r:id="rId16"/>
    <sheet name="mod4.fr.int_male" sheetId="16" r:id="rId17"/>
    <sheet name="Table 4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7" l="1"/>
  <c r="E68" i="17"/>
  <c r="D68" i="17"/>
  <c r="C68" i="17"/>
  <c r="F67" i="17"/>
  <c r="E67" i="17"/>
  <c r="D67" i="17"/>
  <c r="C67" i="17"/>
  <c r="F66" i="17"/>
  <c r="E66" i="17"/>
  <c r="D66" i="17"/>
  <c r="C66" i="17"/>
  <c r="F65" i="17"/>
  <c r="E65" i="17"/>
  <c r="D65" i="17"/>
  <c r="C65" i="17"/>
  <c r="F64" i="17"/>
  <c r="E64" i="17"/>
  <c r="D64" i="17"/>
  <c r="C64" i="17"/>
  <c r="F63" i="17"/>
  <c r="E63" i="17"/>
  <c r="D63" i="17"/>
  <c r="C63" i="17"/>
  <c r="F62" i="17"/>
  <c r="E62" i="17"/>
  <c r="D62" i="17"/>
  <c r="C62" i="17"/>
  <c r="F61" i="17"/>
  <c r="E61" i="17"/>
  <c r="D61" i="17"/>
  <c r="C61" i="17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E52" i="17"/>
  <c r="D52" i="17"/>
  <c r="C52" i="17"/>
  <c r="F51" i="17"/>
  <c r="E51" i="17"/>
  <c r="D51" i="17"/>
  <c r="C51" i="17"/>
  <c r="F50" i="17"/>
  <c r="E50" i="17"/>
  <c r="D50" i="17"/>
  <c r="C50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2" i="16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8" i="13"/>
  <c r="G5" i="13"/>
  <c r="G4" i="13"/>
  <c r="G3" i="13"/>
  <c r="G2" i="13"/>
  <c r="O3" i="13"/>
  <c r="O5" i="13"/>
  <c r="O8" i="13"/>
  <c r="O11" i="13"/>
  <c r="O12" i="13"/>
  <c r="O18" i="13"/>
  <c r="O19" i="13"/>
  <c r="O16" i="13"/>
  <c r="O17" i="13"/>
  <c r="O4" i="13"/>
  <c r="O13" i="13"/>
  <c r="O14" i="13"/>
  <c r="O15" i="13"/>
  <c r="O20" i="13"/>
  <c r="O21" i="13"/>
  <c r="O22" i="13"/>
  <c r="O23" i="13"/>
  <c r="O24" i="13"/>
  <c r="O25" i="13"/>
  <c r="O26" i="13"/>
  <c r="O27" i="13"/>
  <c r="O28" i="13"/>
  <c r="O29" i="13"/>
  <c r="O31" i="13"/>
  <c r="O30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2" i="13"/>
  <c r="G3" i="11"/>
  <c r="F5" i="12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F35" i="12" s="1"/>
  <c r="G19" i="11"/>
  <c r="G20" i="11"/>
  <c r="G21" i="11"/>
  <c r="G22" i="11"/>
  <c r="G23" i="11"/>
  <c r="G24" i="11"/>
  <c r="F47" i="12" s="1"/>
  <c r="G25" i="11"/>
  <c r="F49" i="12" s="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2" i="11"/>
  <c r="G2" i="9"/>
  <c r="E29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E49" i="12"/>
  <c r="F48" i="12"/>
  <c r="E48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O3" i="11"/>
  <c r="O4" i="11"/>
  <c r="O6" i="11"/>
  <c r="O7" i="11"/>
  <c r="O8" i="11"/>
  <c r="O9" i="11"/>
  <c r="O15" i="11"/>
  <c r="O16" i="11"/>
  <c r="O13" i="11"/>
  <c r="O14" i="11"/>
  <c r="O5" i="11"/>
  <c r="O10" i="11"/>
  <c r="O11" i="11"/>
  <c r="O12" i="11"/>
  <c r="O17" i="11"/>
  <c r="O18" i="11"/>
  <c r="O19" i="11"/>
  <c r="O20" i="11"/>
  <c r="O21" i="11"/>
  <c r="O22" i="11"/>
  <c r="O23" i="11"/>
  <c r="O24" i="11"/>
  <c r="O25" i="11"/>
  <c r="O26" i="11"/>
  <c r="O28" i="11"/>
  <c r="O27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2" i="11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O2" i="9"/>
  <c r="O3" i="9"/>
  <c r="O5" i="9"/>
  <c r="O6" i="9"/>
  <c r="O7" i="9"/>
  <c r="O8" i="9"/>
  <c r="O14" i="9"/>
  <c r="O15" i="9"/>
  <c r="O12" i="9"/>
  <c r="O13" i="9"/>
  <c r="O4" i="9"/>
  <c r="O9" i="9"/>
  <c r="O10" i="9"/>
  <c r="O11" i="9"/>
  <c r="O16" i="9"/>
  <c r="O17" i="9"/>
  <c r="O18" i="9"/>
  <c r="O19" i="9"/>
  <c r="O20" i="9"/>
  <c r="O21" i="9"/>
  <c r="O22" i="9"/>
  <c r="O23" i="9"/>
  <c r="O24" i="9"/>
  <c r="O25" i="9"/>
  <c r="O27" i="9"/>
  <c r="O26" i="9"/>
  <c r="O28" i="9"/>
  <c r="O29" i="9"/>
  <c r="O1" i="9"/>
  <c r="D65" i="12"/>
  <c r="G24" i="7"/>
  <c r="G23" i="7"/>
  <c r="G22" i="7"/>
  <c r="G21" i="7"/>
  <c r="G20" i="7"/>
  <c r="G19" i="7"/>
  <c r="D37" i="12" s="1"/>
  <c r="G18" i="7"/>
  <c r="G17" i="7"/>
  <c r="G16" i="7"/>
  <c r="G15" i="7"/>
  <c r="G14" i="7"/>
  <c r="G13" i="7"/>
  <c r="D25" i="12" s="1"/>
  <c r="G12" i="7"/>
  <c r="D23" i="12" s="1"/>
  <c r="G11" i="7"/>
  <c r="G10" i="7"/>
  <c r="G9" i="7"/>
  <c r="G8" i="7"/>
  <c r="G7" i="7"/>
  <c r="G6" i="7"/>
  <c r="G5" i="7"/>
  <c r="G4" i="7"/>
  <c r="G3" i="7"/>
  <c r="D5" i="12" s="1"/>
  <c r="G2" i="7"/>
  <c r="O2" i="7"/>
  <c r="O3" i="7"/>
  <c r="O5" i="7"/>
  <c r="O6" i="7"/>
  <c r="O7" i="7"/>
  <c r="O8" i="7"/>
  <c r="O14" i="7"/>
  <c r="O15" i="7"/>
  <c r="O12" i="7"/>
  <c r="O13" i="7"/>
  <c r="O4" i="7"/>
  <c r="O9" i="7"/>
  <c r="O10" i="7"/>
  <c r="O11" i="7"/>
  <c r="O16" i="7"/>
  <c r="O17" i="7"/>
  <c r="O18" i="7"/>
  <c r="O19" i="7"/>
  <c r="O20" i="7"/>
  <c r="O21" i="7"/>
  <c r="O22" i="7"/>
  <c r="O23" i="7"/>
  <c r="O1" i="7"/>
  <c r="D48" i="12"/>
  <c r="C48" i="12"/>
  <c r="D47" i="12"/>
  <c r="C47" i="12"/>
  <c r="D46" i="12"/>
  <c r="C46" i="12"/>
  <c r="C45" i="12"/>
  <c r="D44" i="12"/>
  <c r="C44" i="12"/>
  <c r="C43" i="12"/>
  <c r="D42" i="12"/>
  <c r="C42" i="12"/>
  <c r="C41" i="12"/>
  <c r="D40" i="12"/>
  <c r="C40" i="12"/>
  <c r="C39" i="12"/>
  <c r="D38" i="12"/>
  <c r="C38" i="12"/>
  <c r="C37" i="12"/>
  <c r="D36" i="12"/>
  <c r="C36" i="12"/>
  <c r="C35" i="12"/>
  <c r="D34" i="12"/>
  <c r="C34" i="12"/>
  <c r="C33" i="12"/>
  <c r="D32" i="12"/>
  <c r="C32" i="12"/>
  <c r="C31" i="12"/>
  <c r="D30" i="12"/>
  <c r="C30" i="12"/>
  <c r="C29" i="12"/>
  <c r="D28" i="12"/>
  <c r="C28" i="12"/>
  <c r="C27" i="12"/>
  <c r="D26" i="12"/>
  <c r="C26" i="12"/>
  <c r="C25" i="12"/>
  <c r="D24" i="12"/>
  <c r="C24" i="12"/>
  <c r="C23" i="12"/>
  <c r="E7" i="1"/>
  <c r="C5" i="1"/>
  <c r="I16" i="5"/>
  <c r="I15" i="5"/>
  <c r="I17" i="3"/>
  <c r="I16" i="3"/>
  <c r="G3" i="18"/>
  <c r="G4" i="18"/>
  <c r="G6" i="18"/>
  <c r="G7" i="18"/>
  <c r="G8" i="18"/>
  <c r="G9" i="18"/>
  <c r="G14" i="18"/>
  <c r="G15" i="18"/>
  <c r="G12" i="18"/>
  <c r="G13" i="18"/>
  <c r="G5" i="18"/>
  <c r="G10" i="18"/>
  <c r="G11" i="18"/>
  <c r="G16" i="18"/>
  <c r="G17" i="18"/>
  <c r="G18" i="18"/>
  <c r="G19" i="18"/>
  <c r="G20" i="18"/>
  <c r="G21" i="18"/>
  <c r="G22" i="18"/>
  <c r="G23" i="18"/>
  <c r="G2" i="18"/>
  <c r="F65" i="12"/>
  <c r="E65" i="12"/>
  <c r="F71" i="17"/>
  <c r="E71" i="17"/>
  <c r="D71" i="17"/>
  <c r="C71" i="17"/>
  <c r="F22" i="17"/>
  <c r="F20" i="17"/>
  <c r="F6" i="17"/>
  <c r="F4" i="17"/>
  <c r="E22" i="17"/>
  <c r="E6" i="17"/>
  <c r="E4" i="17"/>
  <c r="D22" i="17"/>
  <c r="D20" i="17"/>
  <c r="D6" i="17"/>
  <c r="D4" i="17"/>
  <c r="C22" i="17"/>
  <c r="C6" i="17"/>
  <c r="C4" i="17"/>
  <c r="A7" i="17"/>
  <c r="C8" i="17" s="1"/>
  <c r="F6" i="12"/>
  <c r="F4" i="12"/>
  <c r="E6" i="12"/>
  <c r="E4" i="12"/>
  <c r="D6" i="12"/>
  <c r="D4" i="12"/>
  <c r="C6" i="12"/>
  <c r="C5" i="12"/>
  <c r="C4" i="12"/>
  <c r="C3" i="12"/>
  <c r="A7" i="12"/>
  <c r="E8" i="12" s="1"/>
  <c r="F5" i="17"/>
  <c r="F19" i="17"/>
  <c r="F21" i="17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F3" i="17"/>
  <c r="G3" i="15"/>
  <c r="E5" i="17" s="1"/>
  <c r="G4" i="15"/>
  <c r="G5" i="15"/>
  <c r="G8" i="15"/>
  <c r="G11" i="15"/>
  <c r="E21" i="17" s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E3" i="17" s="1"/>
  <c r="G3" i="14"/>
  <c r="D5" i="17" s="1"/>
  <c r="G4" i="14"/>
  <c r="G5" i="14"/>
  <c r="G6" i="14"/>
  <c r="G7" i="14"/>
  <c r="G8" i="14"/>
  <c r="G9" i="14"/>
  <c r="G10" i="14"/>
  <c r="D19" i="17" s="1"/>
  <c r="G11" i="14"/>
  <c r="D21" i="17" s="1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D3" i="17" s="1"/>
  <c r="C5" i="17"/>
  <c r="C21" i="17"/>
  <c r="C3" i="17"/>
  <c r="F3" i="12"/>
  <c r="E5" i="12"/>
  <c r="E3" i="12"/>
  <c r="D27" i="12"/>
  <c r="D29" i="12"/>
  <c r="D31" i="12"/>
  <c r="D33" i="12"/>
  <c r="D35" i="12"/>
  <c r="D39" i="12"/>
  <c r="D41" i="12"/>
  <c r="D43" i="12"/>
  <c r="D45" i="12"/>
  <c r="D3" i="12"/>
  <c r="D7" i="1"/>
  <c r="E6" i="1"/>
  <c r="E4" i="1"/>
  <c r="E3" i="1"/>
  <c r="G3" i="5"/>
  <c r="E5" i="1" s="1"/>
  <c r="G2" i="5"/>
  <c r="D6" i="1"/>
  <c r="D5" i="1"/>
  <c r="D4" i="1"/>
  <c r="D3" i="1"/>
  <c r="G3" i="4"/>
  <c r="G2" i="4"/>
  <c r="C6" i="1"/>
  <c r="C4" i="1"/>
  <c r="C3" i="1"/>
  <c r="B5" i="1"/>
  <c r="B3" i="1"/>
  <c r="B6" i="1"/>
  <c r="B4" i="1"/>
  <c r="D8" i="17" l="1"/>
  <c r="D7" i="17"/>
  <c r="F7" i="17"/>
  <c r="E7" i="17"/>
  <c r="E8" i="17"/>
  <c r="F8" i="17"/>
  <c r="D7" i="12"/>
  <c r="D8" i="12"/>
  <c r="A9" i="12"/>
  <c r="C7" i="12"/>
  <c r="F7" i="12"/>
  <c r="C8" i="12"/>
  <c r="F8" i="12"/>
  <c r="C9" i="12"/>
  <c r="F10" i="12"/>
  <c r="E7" i="12"/>
  <c r="A9" i="17"/>
  <c r="C7" i="17"/>
  <c r="A11" i="12" l="1"/>
  <c r="D10" i="12"/>
  <c r="D9" i="12"/>
  <c r="C10" i="12"/>
  <c r="E10" i="12"/>
  <c r="E9" i="12"/>
  <c r="F9" i="12"/>
  <c r="F12" i="12"/>
  <c r="E10" i="17"/>
  <c r="D10" i="17"/>
  <c r="E9" i="17"/>
  <c r="D9" i="17"/>
  <c r="F10" i="17"/>
  <c r="F9" i="17"/>
  <c r="A11" i="17"/>
  <c r="C10" i="17"/>
  <c r="C9" i="17"/>
  <c r="A13" i="12" l="1"/>
  <c r="D11" i="12"/>
  <c r="D12" i="12"/>
  <c r="F11" i="12"/>
  <c r="C11" i="12"/>
  <c r="C12" i="12"/>
  <c r="E12" i="12"/>
  <c r="E11" i="12"/>
  <c r="F12" i="17"/>
  <c r="F11" i="17"/>
  <c r="D12" i="17"/>
  <c r="D11" i="17"/>
  <c r="A13" i="17"/>
  <c r="A15" i="12" l="1"/>
  <c r="D14" i="12"/>
  <c r="D13" i="12"/>
  <c r="C14" i="12"/>
  <c r="E13" i="12"/>
  <c r="E14" i="12"/>
  <c r="F14" i="12"/>
  <c r="C13" i="12"/>
  <c r="F13" i="12"/>
  <c r="F14" i="17"/>
  <c r="F13" i="17"/>
  <c r="D14" i="17"/>
  <c r="D13" i="17"/>
  <c r="A15" i="17"/>
  <c r="A17" i="12" l="1"/>
  <c r="D16" i="12"/>
  <c r="D15" i="12"/>
  <c r="C16" i="12"/>
  <c r="E16" i="12"/>
  <c r="F16" i="12"/>
  <c r="C15" i="12"/>
  <c r="F15" i="12"/>
  <c r="E15" i="12"/>
  <c r="A17" i="17"/>
  <c r="C16" i="17"/>
  <c r="F16" i="17"/>
  <c r="C15" i="17"/>
  <c r="F15" i="17"/>
  <c r="D16" i="17"/>
  <c r="D15" i="17"/>
  <c r="E16" i="17"/>
  <c r="E15" i="17"/>
  <c r="A19" i="12" l="1"/>
  <c r="D18" i="12"/>
  <c r="D17" i="12"/>
  <c r="F17" i="12"/>
  <c r="C18" i="12"/>
  <c r="E18" i="12"/>
  <c r="F18" i="12"/>
  <c r="C17" i="12"/>
  <c r="E17" i="12"/>
  <c r="A23" i="17"/>
  <c r="F18" i="17"/>
  <c r="F17" i="17"/>
  <c r="D18" i="17"/>
  <c r="D17" i="17"/>
  <c r="A21" i="12" l="1"/>
  <c r="D19" i="12"/>
  <c r="D20" i="12"/>
  <c r="C20" i="12"/>
  <c r="C19" i="12"/>
  <c r="F19" i="12"/>
  <c r="F20" i="12"/>
  <c r="E20" i="12"/>
  <c r="E19" i="12"/>
  <c r="D24" i="17"/>
  <c r="D23" i="17"/>
  <c r="F24" i="17"/>
  <c r="E24" i="17"/>
  <c r="F23" i="17"/>
  <c r="E23" i="17"/>
  <c r="A25" i="17"/>
  <c r="C23" i="17"/>
  <c r="C24" i="17"/>
  <c r="A23" i="12" l="1"/>
  <c r="D21" i="12"/>
  <c r="D22" i="12"/>
  <c r="C21" i="12"/>
  <c r="C22" i="12"/>
  <c r="D26" i="17"/>
  <c r="D25" i="17"/>
  <c r="F26" i="17"/>
  <c r="E26" i="17"/>
  <c r="F25" i="17"/>
  <c r="E25" i="17"/>
  <c r="C26" i="17"/>
  <c r="C25" i="17"/>
  <c r="A27" i="17"/>
  <c r="A25" i="12" l="1"/>
  <c r="F28" i="17"/>
  <c r="E28" i="17"/>
  <c r="F27" i="17"/>
  <c r="E27" i="17"/>
  <c r="D28" i="17"/>
  <c r="D27" i="17"/>
  <c r="A29" i="17"/>
  <c r="C27" i="17"/>
  <c r="C28" i="17"/>
  <c r="A27" i="12" l="1"/>
  <c r="A31" i="17"/>
  <c r="A29" i="12" l="1"/>
  <c r="A33" i="17"/>
  <c r="A31" i="12" l="1"/>
  <c r="A35" i="17"/>
  <c r="A33" i="12" l="1"/>
  <c r="A37" i="17"/>
  <c r="A35" i="12" l="1"/>
  <c r="A39" i="17"/>
  <c r="A37" i="12" l="1"/>
  <c r="A41" i="17"/>
  <c r="A39" i="12" l="1"/>
  <c r="A43" i="17"/>
  <c r="A41" i="12" l="1"/>
  <c r="A45" i="17"/>
  <c r="A43" i="12" l="1"/>
  <c r="A47" i="17"/>
  <c r="A45" i="12" l="1"/>
  <c r="A49" i="17"/>
  <c r="A47" i="12" l="1"/>
  <c r="A51" i="17"/>
  <c r="A49" i="12" l="1"/>
  <c r="A53" i="17"/>
  <c r="A51" i="12" l="1"/>
  <c r="A55" i="17"/>
  <c r="A53" i="12" l="1"/>
  <c r="A57" i="17"/>
  <c r="A55" i="12" l="1"/>
  <c r="A59" i="17"/>
  <c r="A57" i="12" l="1"/>
  <c r="A61" i="17"/>
  <c r="A59" i="12" l="1"/>
  <c r="A63" i="17"/>
  <c r="A61" i="12" l="1"/>
  <c r="A65" i="17"/>
</calcChain>
</file>

<file path=xl/sharedStrings.xml><?xml version="1.0" encoding="utf-8"?>
<sst xmlns="http://schemas.openxmlformats.org/spreadsheetml/2006/main" count="1485" uniqueCount="138">
  <si>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</si>
  <si>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</si>
  <si>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</si>
  <si>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</si>
  <si>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</si>
  <si>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</si>
  <si>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</si>
  <si>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</si>
  <si>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</si>
  <si>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</si>
  <si>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</si>
  <si>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</si>
  <si>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</si>
  <si>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</si>
  <si>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</si>
  <si>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</si>
  <si>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</si>
  <si>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</si>
  <si>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</si>
  <si>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</si>
  <si>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</si>
  <si>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</si>
  <si>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</si>
  <si>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</si>
  <si>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</si>
  <si>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</si>
  <si>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</si>
  <si>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</si>
  <si>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</si>
  <si>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</si>
  <si>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</si>
  <si>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</si>
  <si>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</si>
  <si>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</si>
  <si>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</si>
  <si>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</si>
  <si>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</si>
  <si>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</si>
  <si>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</si>
  <si>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</si>
  <si>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</si>
  <si>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</si>
  <si>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</si>
  <si>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</si>
  <si>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</si>
  <si>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</si>
  <si>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</si>
  <si>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</si>
  <si>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</si>
  <si>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</si>
  <si>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</si>
  <si>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</si>
  <si>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</si>
  <si>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</si>
  <si>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</si>
  <si>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</si>
  <si>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</si>
  <si>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</si>
  <si>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</si>
  <si>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</si>
  <si>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</si>
  <si>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</si>
  <si>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</si>
  <si>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</si>
  <si>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</si>
  <si>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</si>
  <si>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</si>
  <si>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</si>
  <si>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</si>
  <si>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</si>
  <si>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</si>
  <si>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</si>
  <si>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</si>
  <si>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</si>
  <si>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</si>
  <si>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</si>
  <si>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</si>
  <si>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</si>
  <si>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</si>
  <si>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</si>
  <si>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</si>
  <si>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</si>
  <si>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</si>
  <si>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</si>
  <si>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</si>
  <si>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</si>
  <si>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</si>
  <si>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</si>
  <si>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</si>
  <si>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</si>
  <si>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</si>
  <si>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</si>
  <si>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</si>
  <si>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</si>
  <si>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</si>
  <si>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</si>
  <si>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</si>
  <si>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</si>
  <si>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</si>
  <si>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</si>
  <si>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</si>
  <si>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</si>
  <si>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</si>
  <si>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</si>
  <si>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</si>
  <si>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</si>
  <si>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</si>
  <si>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</si>
  <si>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</si>
  <si>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</si>
  <si>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</si>
  <si>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</si>
  <si>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</si>
  <si>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</si>
  <si>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</si>
  <si>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</si>
  <si>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</si>
  <si>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</si>
  <si>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</si>
  <si>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</si>
  <si>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</si>
  <si>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</si>
  <si>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</si>
  <si>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</si>
  <si>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</si>
  <si>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</si>
  <si>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</si>
  <si>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</si>
  <si>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</si>
  <si>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</si>
  <si>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</si>
  <si>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</si>
  <si>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</si>
  <si>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</si>
  <si>
    <t>Dev</t>
  </si>
  <si>
    <t>LL Test for Random Effects (p-value)</t>
  </si>
  <si>
    <t>HH_Size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</si>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</sst>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1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E21" sqref="E21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O34"/>
  <sheetViews>
    <sheetView workbookViewId="0">
      <selection activeCell="G3" sqref="G3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I1" t="s">
        <v>10</v>
      </c>
      <c r="J1">
        <v>-4.0904233800000002E-2</v>
      </c>
      <c r="K1">
        <v>0.95992109999999997</v>
      </c>
      <c r="L1">
        <v>2.2631835400000001E-2</v>
      </c>
      <c r="M1">
        <v>-1.81</v>
      </c>
      <c r="N1" s="2">
        <v>7.0999999999999994E-2</v>
      </c>
      <c r="O1" t="str">
        <f>IF(N1&lt;0.001,"***",IF(N1&lt;0.01,"**",IF(N1&lt;0.05,"*",IF(N1&lt;0.1,"^",""))))</f>
        <v>^</v>
      </c>
    </row>
    <row r="2" spans="1:15" x14ac:dyDescent="0.25">
      <c r="A2" t="s">
        <v>10</v>
      </c>
      <c r="B2">
        <v>-4.0904233800000002E-2</v>
      </c>
      <c r="C2">
        <v>0.95992109999999997</v>
      </c>
      <c r="D2">
        <v>2.2631835400000001E-2</v>
      </c>
      <c r="E2">
        <v>-1.81</v>
      </c>
      <c r="F2" s="2">
        <v>7.0999999999999994E-2</v>
      </c>
      <c r="G2" t="str">
        <f>IF(F2&lt;0.001,"***",IF(F2&lt;0.01,"**",IF(F2&lt;0.05,"*",IF(F2&lt;0.1,"^",""))))</f>
        <v>^</v>
      </c>
      <c r="I2" t="s">
        <v>12</v>
      </c>
      <c r="J2">
        <v>-0.1131208306</v>
      </c>
      <c r="K2">
        <v>0.89304269999999997</v>
      </c>
      <c r="L2">
        <v>2.5386278599999999E-2</v>
      </c>
      <c r="M2">
        <v>-4.46</v>
      </c>
      <c r="N2" s="2">
        <v>8.3999999999999992E-6</v>
      </c>
      <c r="O2" t="str">
        <f t="shared" ref="O2:O29" si="0">IF(N2&lt;0.001,"***",IF(N2&lt;0.01,"**",IF(N2&lt;0.05,"*",IF(N2&lt;0.1,"^",""))))</f>
        <v>***</v>
      </c>
    </row>
    <row r="3" spans="1:15" x14ac:dyDescent="0.25">
      <c r="A3" t="s">
        <v>12</v>
      </c>
      <c r="B3">
        <v>-0.1131208306</v>
      </c>
      <c r="C3">
        <v>0.89304269999999997</v>
      </c>
      <c r="D3">
        <v>2.5386278599999999E-2</v>
      </c>
      <c r="E3">
        <v>-4.46</v>
      </c>
      <c r="F3" s="2">
        <v>8.3999999999999992E-6</v>
      </c>
      <c r="G3" t="str">
        <f t="shared" ref="G3:G30" si="1">IF(F3&lt;0.001,"***",IF(F3&lt;0.01,"**",IF(F3&lt;0.05,"*",IF(F3&lt;0.1,"^",""))))</f>
        <v>***</v>
      </c>
      <c r="I3" t="s">
        <v>23</v>
      </c>
      <c r="J3">
        <v>6.2420420099999999E-2</v>
      </c>
      <c r="K3">
        <v>1.0644096999999999</v>
      </c>
      <c r="L3">
        <v>2.1635094000000001E-2</v>
      </c>
      <c r="M3">
        <v>2.89</v>
      </c>
      <c r="N3" s="2">
        <v>3.8999999999999998E-3</v>
      </c>
      <c r="O3" t="str">
        <f t="shared" si="0"/>
        <v>**</v>
      </c>
    </row>
    <row r="4" spans="1:15" x14ac:dyDescent="0.25">
      <c r="A4" t="s">
        <v>23</v>
      </c>
      <c r="B4">
        <v>6.2420420099999999E-2</v>
      </c>
      <c r="C4">
        <v>1.0644096999999999</v>
      </c>
      <c r="D4">
        <v>2.1635094000000001E-2</v>
      </c>
      <c r="E4">
        <v>2.89</v>
      </c>
      <c r="F4" s="2">
        <v>3.8999999999999998E-3</v>
      </c>
      <c r="G4" t="str">
        <f t="shared" si="1"/>
        <v>**</v>
      </c>
      <c r="I4" t="s">
        <v>33</v>
      </c>
      <c r="J4">
        <v>-4.1318315500000001E-2</v>
      </c>
      <c r="K4">
        <v>0.95952369999999998</v>
      </c>
      <c r="L4">
        <v>4.9465823000000003E-3</v>
      </c>
      <c r="M4">
        <v>-8.35</v>
      </c>
      <c r="N4" s="2">
        <v>1.1E-16</v>
      </c>
      <c r="O4" t="str">
        <f>IF(N4&lt;0.001,"***",IF(N4&lt;0.01,"**",IF(N4&lt;0.05,"*",IF(N4&lt;0.1,"^",""))))</f>
        <v>***</v>
      </c>
    </row>
    <row r="5" spans="1:15" x14ac:dyDescent="0.25">
      <c r="A5" t="s">
        <v>33</v>
      </c>
      <c r="B5">
        <v>-4.1318315500000001E-2</v>
      </c>
      <c r="C5">
        <v>0.95952369999999998</v>
      </c>
      <c r="D5">
        <v>4.9465823000000003E-3</v>
      </c>
      <c r="E5">
        <v>-8.35</v>
      </c>
      <c r="F5" s="2">
        <v>1.1E-16</v>
      </c>
      <c r="G5" t="str">
        <f>IF(F5&lt;0.001,"***",IF(F5&lt;0.01,"**",IF(F5&lt;0.05,"*",IF(F5&lt;0.1,"^",""))))</f>
        <v>***</v>
      </c>
      <c r="I5" t="s">
        <v>25</v>
      </c>
      <c r="J5">
        <v>-0.1804958686</v>
      </c>
      <c r="K5">
        <v>0.83485609999999999</v>
      </c>
      <c r="L5">
        <v>2.7859923200000001E-2</v>
      </c>
      <c r="M5">
        <v>-6.48</v>
      </c>
      <c r="N5" s="2">
        <v>9.3000000000000002E-11</v>
      </c>
      <c r="O5" t="str">
        <f t="shared" si="0"/>
        <v>***</v>
      </c>
    </row>
    <row r="6" spans="1:15" x14ac:dyDescent="0.25">
      <c r="A6" t="s">
        <v>25</v>
      </c>
      <c r="B6">
        <v>-0.1804958686</v>
      </c>
      <c r="C6">
        <v>0.83485609999999999</v>
      </c>
      <c r="D6">
        <v>2.7859923200000001E-2</v>
      </c>
      <c r="E6">
        <v>-6.48</v>
      </c>
      <c r="F6" s="2">
        <v>9.3000000000000002E-11</v>
      </c>
      <c r="G6" t="str">
        <f t="shared" si="1"/>
        <v>***</v>
      </c>
      <c r="I6" t="s">
        <v>26</v>
      </c>
      <c r="J6">
        <v>-2.0032559200000001E-2</v>
      </c>
      <c r="K6">
        <v>0.9801668</v>
      </c>
      <c r="L6">
        <v>3.0022736800000002E-2</v>
      </c>
      <c r="M6">
        <v>-0.67</v>
      </c>
      <c r="N6" s="2">
        <v>0.5</v>
      </c>
      <c r="O6" t="str">
        <f t="shared" si="0"/>
        <v/>
      </c>
    </row>
    <row r="7" spans="1:15" x14ac:dyDescent="0.25">
      <c r="A7" t="s">
        <v>26</v>
      </c>
      <c r="B7">
        <v>-2.0032559200000001E-2</v>
      </c>
      <c r="C7">
        <v>0.9801668</v>
      </c>
      <c r="D7">
        <v>3.0022736800000002E-2</v>
      </c>
      <c r="E7">
        <v>-0.67</v>
      </c>
      <c r="F7" s="2">
        <v>0.5</v>
      </c>
      <c r="G7" t="str">
        <f t="shared" si="1"/>
        <v/>
      </c>
      <c r="I7" t="s">
        <v>27</v>
      </c>
      <c r="J7">
        <v>4.8838466400000002E-2</v>
      </c>
      <c r="K7">
        <v>1.0500506999999999</v>
      </c>
      <c r="L7">
        <v>3.0618399800000001E-2</v>
      </c>
      <c r="M7">
        <v>1.6</v>
      </c>
      <c r="N7" s="2">
        <v>0.11</v>
      </c>
      <c r="O7" t="str">
        <f t="shared" si="0"/>
        <v/>
      </c>
    </row>
    <row r="8" spans="1:15" x14ac:dyDescent="0.25">
      <c r="A8" t="s">
        <v>27</v>
      </c>
      <c r="B8">
        <v>4.8838466400000002E-2</v>
      </c>
      <c r="C8">
        <v>1.0500506999999999</v>
      </c>
      <c r="D8">
        <v>3.0618399800000001E-2</v>
      </c>
      <c r="E8">
        <v>1.6</v>
      </c>
      <c r="F8" s="2">
        <v>0.11</v>
      </c>
      <c r="G8" t="str">
        <f t="shared" si="1"/>
        <v/>
      </c>
      <c r="I8" t="s">
        <v>28</v>
      </c>
      <c r="J8">
        <v>-5.1603957399999997E-2</v>
      </c>
      <c r="K8">
        <v>0.94970489999999996</v>
      </c>
      <c r="L8">
        <v>5.43573293E-2</v>
      </c>
      <c r="M8">
        <v>-0.95</v>
      </c>
      <c r="N8" s="2">
        <v>0.34</v>
      </c>
      <c r="O8" t="str">
        <f t="shared" si="0"/>
        <v/>
      </c>
    </row>
    <row r="9" spans="1:15" x14ac:dyDescent="0.25">
      <c r="A9" t="s">
        <v>28</v>
      </c>
      <c r="B9">
        <v>-5.1603957399999997E-2</v>
      </c>
      <c r="C9">
        <v>0.94970489999999996</v>
      </c>
      <c r="D9">
        <v>5.43573293E-2</v>
      </c>
      <c r="E9">
        <v>-0.95</v>
      </c>
      <c r="F9" s="2">
        <v>0.34</v>
      </c>
      <c r="G9" t="str">
        <f t="shared" si="1"/>
        <v/>
      </c>
      <c r="I9" t="s">
        <v>34</v>
      </c>
      <c r="J9">
        <v>4.5591193E-3</v>
      </c>
      <c r="K9">
        <v>1.0045694999999999</v>
      </c>
      <c r="L9">
        <v>1.47250972E-2</v>
      </c>
      <c r="M9">
        <v>0.31</v>
      </c>
      <c r="N9" s="2">
        <v>0.76</v>
      </c>
      <c r="O9" t="str">
        <f>IF(N9&lt;0.001,"***",IF(N9&lt;0.01,"**",IF(N9&lt;0.05,"*",IF(N9&lt;0.1,"^",""))))</f>
        <v/>
      </c>
    </row>
    <row r="10" spans="1:15" x14ac:dyDescent="0.25">
      <c r="A10" t="s">
        <v>34</v>
      </c>
      <c r="B10">
        <v>4.5591193E-3</v>
      </c>
      <c r="C10">
        <v>1.0045694999999999</v>
      </c>
      <c r="D10">
        <v>1.47250972E-2</v>
      </c>
      <c r="E10">
        <v>0.31</v>
      </c>
      <c r="F10" s="2">
        <v>0.76</v>
      </c>
      <c r="G10" t="str">
        <f>IF(F10&lt;0.001,"***",IF(F10&lt;0.01,"**",IF(F10&lt;0.05,"*",IF(F10&lt;0.1,"^",""))))</f>
        <v/>
      </c>
      <c r="I10" t="s">
        <v>35</v>
      </c>
      <c r="J10">
        <v>1.2778744E-2</v>
      </c>
      <c r="K10">
        <v>1.0128607000000001</v>
      </c>
      <c r="L10">
        <v>3.8861516999999998E-3</v>
      </c>
      <c r="M10">
        <v>3.29</v>
      </c>
      <c r="N10" s="2">
        <v>1E-3</v>
      </c>
      <c r="O10" t="str">
        <f>IF(N10&lt;0.001,"***",IF(N10&lt;0.01,"**",IF(N10&lt;0.05,"*",IF(N10&lt;0.1,"^",""))))</f>
        <v>**</v>
      </c>
    </row>
    <row r="11" spans="1:15" x14ac:dyDescent="0.25">
      <c r="A11" t="s">
        <v>35</v>
      </c>
      <c r="B11">
        <v>1.2778744E-2</v>
      </c>
      <c r="C11">
        <v>1.0128607000000001</v>
      </c>
      <c r="D11">
        <v>3.8861516999999998E-3</v>
      </c>
      <c r="E11">
        <v>3.29</v>
      </c>
      <c r="F11" s="2">
        <v>1E-3</v>
      </c>
      <c r="G11" t="str">
        <f>IF(F11&lt;0.001,"***",IF(F11&lt;0.01,"**",IF(F11&lt;0.05,"*",IF(F11&lt;0.1,"^",""))))</f>
        <v>**</v>
      </c>
      <c r="I11" t="s">
        <v>136</v>
      </c>
      <c r="J11">
        <v>-8.3306373000000006E-3</v>
      </c>
      <c r="K11">
        <v>0.99170400000000003</v>
      </c>
      <c r="L11">
        <v>6.1695915E-3</v>
      </c>
      <c r="M11">
        <v>-1.35</v>
      </c>
      <c r="N11" s="2">
        <v>0.18</v>
      </c>
      <c r="O11" t="str">
        <f>IF(N11&lt;0.001,"***",IF(N11&lt;0.01,"**",IF(N11&lt;0.05,"*",IF(N11&lt;0.1,"^",""))))</f>
        <v/>
      </c>
    </row>
    <row r="12" spans="1:15" x14ac:dyDescent="0.25">
      <c r="A12" t="s">
        <v>136</v>
      </c>
      <c r="B12">
        <v>-8.3306373000000006E-3</v>
      </c>
      <c r="C12">
        <v>0.99170400000000003</v>
      </c>
      <c r="D12">
        <v>6.1695915E-3</v>
      </c>
      <c r="E12">
        <v>-1.35</v>
      </c>
      <c r="F12" s="2">
        <v>0.18</v>
      </c>
      <c r="G12" t="str">
        <f>IF(F12&lt;0.001,"***",IF(F12&lt;0.01,"**",IF(F12&lt;0.05,"*",IF(F12&lt;0.1,"^",""))))</f>
        <v/>
      </c>
      <c r="I12" t="s">
        <v>31</v>
      </c>
      <c r="J12">
        <v>8.5247735500000005E-2</v>
      </c>
      <c r="K12">
        <v>1.0889868</v>
      </c>
      <c r="L12">
        <v>2.82839865E-2</v>
      </c>
      <c r="M12">
        <v>3.01</v>
      </c>
      <c r="N12" s="2">
        <v>2.5999999999999999E-3</v>
      </c>
      <c r="O12" t="str">
        <f>IF(N12&lt;0.001,"***",IF(N12&lt;0.01,"**",IF(N12&lt;0.05,"*",IF(N12&lt;0.1,"^",""))))</f>
        <v>**</v>
      </c>
    </row>
    <row r="13" spans="1:15" x14ac:dyDescent="0.25">
      <c r="A13" t="s">
        <v>31</v>
      </c>
      <c r="B13">
        <v>8.5247735500000005E-2</v>
      </c>
      <c r="C13">
        <v>1.0889868</v>
      </c>
      <c r="D13">
        <v>2.82839865E-2</v>
      </c>
      <c r="E13">
        <v>3.01</v>
      </c>
      <c r="F13" s="2">
        <v>2.5999999999999999E-3</v>
      </c>
      <c r="G13" t="str">
        <f>IF(F13&lt;0.001,"***",IF(F13&lt;0.01,"**",IF(F13&lt;0.05,"*",IF(F13&lt;0.1,"^",""))))</f>
        <v>**</v>
      </c>
      <c r="I13" t="s">
        <v>32</v>
      </c>
      <c r="J13">
        <v>0.20176997499999999</v>
      </c>
      <c r="K13">
        <v>1.2235665</v>
      </c>
      <c r="L13">
        <v>3.1106262700000002E-2</v>
      </c>
      <c r="M13">
        <v>6.49</v>
      </c>
      <c r="N13" s="2">
        <v>8.8000000000000006E-11</v>
      </c>
      <c r="O13" t="str">
        <f>IF(N13&lt;0.001,"***",IF(N13&lt;0.01,"**",IF(N13&lt;0.05,"*",IF(N13&lt;0.1,"^",""))))</f>
        <v>***</v>
      </c>
    </row>
    <row r="14" spans="1:15" x14ac:dyDescent="0.25">
      <c r="A14" t="s">
        <v>32</v>
      </c>
      <c r="B14">
        <v>0.20176997499999999</v>
      </c>
      <c r="C14">
        <v>1.2235665</v>
      </c>
      <c r="D14">
        <v>3.1106262700000002E-2</v>
      </c>
      <c r="E14">
        <v>6.49</v>
      </c>
      <c r="F14" s="2">
        <v>8.8000000000000006E-11</v>
      </c>
      <c r="G14" t="str">
        <f>IF(F14&lt;0.001,"***",IF(F14&lt;0.01,"**",IF(F14&lt;0.05,"*",IF(F14&lt;0.1,"^",""))))</f>
        <v>***</v>
      </c>
      <c r="I14" t="s">
        <v>29</v>
      </c>
      <c r="J14">
        <v>0.11230225689999999</v>
      </c>
      <c r="K14">
        <v>1.118851</v>
      </c>
      <c r="L14">
        <v>4.6192808799999999E-2</v>
      </c>
      <c r="M14">
        <v>2.4300000000000002</v>
      </c>
      <c r="N14" s="2">
        <v>1.4999999999999999E-2</v>
      </c>
      <c r="O14" t="str">
        <f t="shared" si="0"/>
        <v>*</v>
      </c>
    </row>
    <row r="15" spans="1:15" x14ac:dyDescent="0.25">
      <c r="A15" t="s">
        <v>29</v>
      </c>
      <c r="B15">
        <v>0.11230225689999999</v>
      </c>
      <c r="C15">
        <v>1.118851</v>
      </c>
      <c r="D15">
        <v>4.6192808799999999E-2</v>
      </c>
      <c r="E15">
        <v>2.4300000000000002</v>
      </c>
      <c r="F15" s="2">
        <v>1.4999999999999999E-2</v>
      </c>
      <c r="G15" t="str">
        <f t="shared" si="1"/>
        <v>*</v>
      </c>
      <c r="I15" t="s">
        <v>30</v>
      </c>
      <c r="J15">
        <v>2.0482427999999999E-3</v>
      </c>
      <c r="K15">
        <v>1.0020503000000001</v>
      </c>
      <c r="L15">
        <v>7.2173203399999997E-2</v>
      </c>
      <c r="M15">
        <v>0.03</v>
      </c>
      <c r="N15" s="2">
        <v>0.98</v>
      </c>
      <c r="O15" t="str">
        <f t="shared" si="0"/>
        <v/>
      </c>
    </row>
    <row r="16" spans="1:15" x14ac:dyDescent="0.25">
      <c r="A16" t="s">
        <v>30</v>
      </c>
      <c r="B16">
        <v>2.0482427999999999E-3</v>
      </c>
      <c r="C16">
        <v>1.0020503000000001</v>
      </c>
      <c r="D16">
        <v>7.2173203399999997E-2</v>
      </c>
      <c r="E16">
        <v>0.03</v>
      </c>
      <c r="F16" s="2">
        <v>0.98</v>
      </c>
      <c r="G16" t="str">
        <f t="shared" si="1"/>
        <v/>
      </c>
      <c r="I16" t="s">
        <v>36</v>
      </c>
      <c r="J16">
        <v>4.4372005000000003E-3</v>
      </c>
      <c r="K16">
        <v>1.0044470999999999</v>
      </c>
      <c r="L16">
        <v>4.702865E-4</v>
      </c>
      <c r="M16">
        <v>9.44</v>
      </c>
      <c r="N16" s="2">
        <v>0</v>
      </c>
      <c r="O16" t="str">
        <f t="shared" si="0"/>
        <v>***</v>
      </c>
    </row>
    <row r="17" spans="1:15" x14ac:dyDescent="0.25">
      <c r="A17" t="s">
        <v>36</v>
      </c>
      <c r="B17">
        <v>4.4372005000000003E-3</v>
      </c>
      <c r="C17">
        <v>1.0044470999999999</v>
      </c>
      <c r="D17">
        <v>4.702865E-4</v>
      </c>
      <c r="E17">
        <v>9.44</v>
      </c>
      <c r="F17" s="2">
        <v>0</v>
      </c>
      <c r="G17" t="str">
        <f t="shared" si="1"/>
        <v>***</v>
      </c>
      <c r="I17" t="s">
        <v>37</v>
      </c>
      <c r="J17">
        <v>-1.2780233E-3</v>
      </c>
      <c r="K17">
        <v>0.99872280000000002</v>
      </c>
      <c r="L17">
        <v>1.8484400000000001E-4</v>
      </c>
      <c r="M17">
        <v>-6.91</v>
      </c>
      <c r="N17" s="2">
        <v>4.6999999999999998E-12</v>
      </c>
      <c r="O17" t="str">
        <f t="shared" si="0"/>
        <v>***</v>
      </c>
    </row>
    <row r="18" spans="1:15" x14ac:dyDescent="0.25">
      <c r="A18" t="s">
        <v>37</v>
      </c>
      <c r="B18">
        <v>-1.2780233E-3</v>
      </c>
      <c r="C18">
        <v>0.99872280000000002</v>
      </c>
      <c r="D18">
        <v>1.8484400000000001E-4</v>
      </c>
      <c r="E18">
        <v>-6.91</v>
      </c>
      <c r="F18" s="2">
        <v>4.6999999999999998E-12</v>
      </c>
      <c r="G18" t="str">
        <f t="shared" si="1"/>
        <v>***</v>
      </c>
      <c r="I18" t="s">
        <v>38</v>
      </c>
      <c r="J18">
        <v>2.7748479999999999E-4</v>
      </c>
      <c r="K18">
        <v>1.0002774999999999</v>
      </c>
      <c r="L18">
        <v>1.081378E-4</v>
      </c>
      <c r="M18">
        <v>2.57</v>
      </c>
      <c r="N18" s="2">
        <v>0.01</v>
      </c>
      <c r="O18" t="str">
        <f t="shared" si="0"/>
        <v>*</v>
      </c>
    </row>
    <row r="19" spans="1:15" x14ac:dyDescent="0.25">
      <c r="A19" t="s">
        <v>38</v>
      </c>
      <c r="B19">
        <v>2.7748479999999999E-4</v>
      </c>
      <c r="C19">
        <v>1.0002774999999999</v>
      </c>
      <c r="D19">
        <v>1.081378E-4</v>
      </c>
      <c r="E19">
        <v>2.57</v>
      </c>
      <c r="F19" s="2">
        <v>0.01</v>
      </c>
      <c r="G19" t="str">
        <f t="shared" si="1"/>
        <v>*</v>
      </c>
      <c r="I19" t="s">
        <v>39</v>
      </c>
      <c r="J19">
        <v>-8.4757144000000006E-3</v>
      </c>
      <c r="K19">
        <v>0.99156010000000006</v>
      </c>
      <c r="L19">
        <v>2.07394828E-2</v>
      </c>
      <c r="M19">
        <v>-0.41</v>
      </c>
      <c r="N19" s="2">
        <v>0.68</v>
      </c>
      <c r="O19" t="str">
        <f t="shared" si="0"/>
        <v/>
      </c>
    </row>
    <row r="20" spans="1:15" x14ac:dyDescent="0.25">
      <c r="A20" t="s">
        <v>39</v>
      </c>
      <c r="B20">
        <v>-8.4757144000000006E-3</v>
      </c>
      <c r="C20">
        <v>0.99156010000000006</v>
      </c>
      <c r="D20">
        <v>2.07394828E-2</v>
      </c>
      <c r="E20">
        <v>-0.41</v>
      </c>
      <c r="F20" s="2">
        <v>0.68</v>
      </c>
      <c r="G20" t="str">
        <f t="shared" si="1"/>
        <v/>
      </c>
      <c r="I20" t="s">
        <v>40</v>
      </c>
      <c r="J20">
        <v>2.4780249E-3</v>
      </c>
      <c r="K20">
        <v>1.0024811</v>
      </c>
      <c r="L20">
        <v>3.1278158299999997E-2</v>
      </c>
      <c r="M20">
        <v>0.08</v>
      </c>
      <c r="N20" s="2">
        <v>0.94</v>
      </c>
      <c r="O20" t="str">
        <f t="shared" si="0"/>
        <v/>
      </c>
    </row>
    <row r="21" spans="1:15" x14ac:dyDescent="0.25">
      <c r="A21" t="s">
        <v>40</v>
      </c>
      <c r="B21">
        <v>2.4780249E-3</v>
      </c>
      <c r="C21">
        <v>1.0024811</v>
      </c>
      <c r="D21">
        <v>3.1278158299999997E-2</v>
      </c>
      <c r="E21">
        <v>0.08</v>
      </c>
      <c r="F21" s="2">
        <v>0.94</v>
      </c>
      <c r="G21" t="str">
        <f t="shared" si="1"/>
        <v/>
      </c>
      <c r="I21" t="s">
        <v>41</v>
      </c>
      <c r="J21">
        <v>-0.10060276579999999</v>
      </c>
      <c r="K21">
        <v>0.90429219999999999</v>
      </c>
      <c r="L21">
        <v>3.2409541E-2</v>
      </c>
      <c r="M21">
        <v>-3.1</v>
      </c>
      <c r="N21" s="2">
        <v>1.9E-3</v>
      </c>
      <c r="O21" t="str">
        <f t="shared" si="0"/>
        <v>**</v>
      </c>
    </row>
    <row r="22" spans="1:15" x14ac:dyDescent="0.25">
      <c r="A22" t="s">
        <v>41</v>
      </c>
      <c r="B22">
        <v>-0.10060276579999999</v>
      </c>
      <c r="C22">
        <v>0.90429219999999999</v>
      </c>
      <c r="D22">
        <v>3.2409541E-2</v>
      </c>
      <c r="E22">
        <v>-3.1</v>
      </c>
      <c r="F22" s="2">
        <v>1.9E-3</v>
      </c>
      <c r="G22" t="str">
        <f t="shared" si="1"/>
        <v>**</v>
      </c>
      <c r="I22" t="s">
        <v>42</v>
      </c>
      <c r="J22">
        <v>-0.22085446040000001</v>
      </c>
      <c r="K22">
        <v>0.80183340000000003</v>
      </c>
      <c r="L22">
        <v>3.5629099599999998E-2</v>
      </c>
      <c r="M22">
        <v>-6.2</v>
      </c>
      <c r="N22" s="2">
        <v>5.7E-10</v>
      </c>
      <c r="O22" t="str">
        <f t="shared" si="0"/>
        <v>***</v>
      </c>
    </row>
    <row r="23" spans="1:15" x14ac:dyDescent="0.25">
      <c r="A23" t="s">
        <v>42</v>
      </c>
      <c r="B23">
        <v>-0.22085446040000001</v>
      </c>
      <c r="C23">
        <v>0.80183340000000003</v>
      </c>
      <c r="D23">
        <v>3.5629099599999998E-2</v>
      </c>
      <c r="E23">
        <v>-6.2</v>
      </c>
      <c r="F23" s="2">
        <v>5.7E-10</v>
      </c>
      <c r="G23" t="str">
        <f t="shared" si="1"/>
        <v>***</v>
      </c>
      <c r="I23" t="s">
        <v>43</v>
      </c>
      <c r="J23">
        <v>-8.9033895399999993E-2</v>
      </c>
      <c r="K23">
        <v>0.91481460000000003</v>
      </c>
      <c r="L23">
        <v>2.9520924800000001E-2</v>
      </c>
      <c r="M23">
        <v>-3.02</v>
      </c>
      <c r="N23" s="2">
        <v>2.5999999999999999E-3</v>
      </c>
      <c r="O23" t="str">
        <f t="shared" si="0"/>
        <v>**</v>
      </c>
    </row>
    <row r="24" spans="1:15" x14ac:dyDescent="0.25">
      <c r="A24" t="s">
        <v>43</v>
      </c>
      <c r="B24">
        <v>-8.9033895399999993E-2</v>
      </c>
      <c r="C24">
        <v>0.91481460000000003</v>
      </c>
      <c r="D24">
        <v>2.9520924800000001E-2</v>
      </c>
      <c r="E24">
        <v>-3.02</v>
      </c>
      <c r="F24" s="2">
        <v>2.5999999999999999E-3</v>
      </c>
      <c r="G24" t="str">
        <f t="shared" si="1"/>
        <v>**</v>
      </c>
      <c r="I24" t="s">
        <v>45</v>
      </c>
      <c r="J24">
        <v>-7.3594021600000004E-2</v>
      </c>
      <c r="K24">
        <v>0.92904880000000001</v>
      </c>
      <c r="L24">
        <v>6.5774661999999998E-3</v>
      </c>
      <c r="M24">
        <v>-11.19</v>
      </c>
      <c r="N24" s="2">
        <v>0</v>
      </c>
      <c r="O24" t="str">
        <f t="shared" si="0"/>
        <v>***</v>
      </c>
    </row>
    <row r="25" spans="1:15" x14ac:dyDescent="0.25">
      <c r="A25" t="s">
        <v>45</v>
      </c>
      <c r="B25">
        <v>-7.3594021600000004E-2</v>
      </c>
      <c r="C25">
        <v>0.92904880000000001</v>
      </c>
      <c r="D25">
        <v>6.5774661999999998E-3</v>
      </c>
      <c r="E25">
        <v>-11.19</v>
      </c>
      <c r="F25" s="2">
        <v>0</v>
      </c>
      <c r="G25" t="str">
        <f t="shared" si="1"/>
        <v>***</v>
      </c>
      <c r="I25" t="s">
        <v>46</v>
      </c>
      <c r="J25">
        <v>-5.9247389800000001E-2</v>
      </c>
      <c r="K25">
        <v>0.94247360000000002</v>
      </c>
      <c r="L25">
        <v>4.7127749999999998E-3</v>
      </c>
      <c r="M25">
        <v>-12.57</v>
      </c>
      <c r="N25" s="2">
        <v>0</v>
      </c>
      <c r="O25" t="str">
        <f t="shared" si="0"/>
        <v>***</v>
      </c>
    </row>
    <row r="26" spans="1:15" x14ac:dyDescent="0.25">
      <c r="A26" t="s">
        <v>46</v>
      </c>
      <c r="B26">
        <v>-5.9247389800000001E-2</v>
      </c>
      <c r="C26">
        <v>0.94247360000000002</v>
      </c>
      <c r="D26">
        <v>4.7127749999999998E-3</v>
      </c>
      <c r="E26">
        <v>-12.57</v>
      </c>
      <c r="F26" s="2">
        <v>0</v>
      </c>
      <c r="G26" t="str">
        <f t="shared" si="1"/>
        <v>***</v>
      </c>
      <c r="I26" t="s">
        <v>48</v>
      </c>
      <c r="J26">
        <v>-0.47796747169999998</v>
      </c>
      <c r="K26">
        <v>0.62004239999999999</v>
      </c>
      <c r="L26">
        <v>0.10101271739999999</v>
      </c>
      <c r="M26">
        <v>-4.7300000000000004</v>
      </c>
      <c r="N26" s="2">
        <v>2.2000000000000001E-6</v>
      </c>
      <c r="O26" t="str">
        <f>IF(N26&lt;0.001,"***",IF(N26&lt;0.01,"**",IF(N26&lt;0.05,"*",IF(N26&lt;0.1,"^",""))))</f>
        <v>***</v>
      </c>
    </row>
    <row r="27" spans="1:15" x14ac:dyDescent="0.25">
      <c r="A27" t="s">
        <v>48</v>
      </c>
      <c r="B27">
        <v>-0.47796747169999998</v>
      </c>
      <c r="C27">
        <v>0.62004239999999999</v>
      </c>
      <c r="D27">
        <v>0.10101271739999999</v>
      </c>
      <c r="E27">
        <v>-4.7300000000000004</v>
      </c>
      <c r="F27" s="2">
        <v>2.2000000000000001E-6</v>
      </c>
      <c r="G27" t="str">
        <f>IF(F27&lt;0.001,"***",IF(F27&lt;0.01,"**",IF(F27&lt;0.05,"*",IF(F27&lt;0.1,"^",""))))</f>
        <v>***</v>
      </c>
      <c r="I27" t="s">
        <v>47</v>
      </c>
      <c r="J27">
        <v>-0.41729519529999998</v>
      </c>
      <c r="K27">
        <v>0.65882640000000003</v>
      </c>
      <c r="L27">
        <v>5.4467338400000002E-2</v>
      </c>
      <c r="M27">
        <v>-7.66</v>
      </c>
      <c r="N27" s="2">
        <v>1.7999999999999999E-14</v>
      </c>
      <c r="O27" t="str">
        <f t="shared" si="0"/>
        <v>***</v>
      </c>
    </row>
    <row r="28" spans="1:15" x14ac:dyDescent="0.25">
      <c r="A28" t="s">
        <v>47</v>
      </c>
      <c r="B28">
        <v>-0.41729519529999998</v>
      </c>
      <c r="C28">
        <v>0.65882640000000003</v>
      </c>
      <c r="D28">
        <v>5.4467338400000002E-2</v>
      </c>
      <c r="E28">
        <v>-7.66</v>
      </c>
      <c r="F28" s="2">
        <v>1.7999999999999999E-14</v>
      </c>
      <c r="G28" t="str">
        <f t="shared" si="1"/>
        <v>***</v>
      </c>
      <c r="I28" t="s">
        <v>49</v>
      </c>
      <c r="J28">
        <v>-4.3169041399999997E-2</v>
      </c>
      <c r="K28">
        <v>0.95774950000000003</v>
      </c>
      <c r="L28">
        <v>0.27342292979999999</v>
      </c>
      <c r="M28">
        <v>-0.16</v>
      </c>
      <c r="N28" s="2">
        <v>0.87</v>
      </c>
      <c r="O28" t="str">
        <f t="shared" si="0"/>
        <v/>
      </c>
    </row>
    <row r="29" spans="1:15" x14ac:dyDescent="0.25">
      <c r="A29" t="s">
        <v>49</v>
      </c>
      <c r="B29">
        <v>-4.3169041399999997E-2</v>
      </c>
      <c r="C29">
        <v>0.95774950000000003</v>
      </c>
      <c r="D29">
        <v>0.27342292979999999</v>
      </c>
      <c r="E29">
        <v>-0.16</v>
      </c>
      <c r="F29" s="2">
        <v>0.87</v>
      </c>
      <c r="G29" t="str">
        <f t="shared" si="1"/>
        <v/>
      </c>
      <c r="I29" t="s">
        <v>50</v>
      </c>
      <c r="J29">
        <v>-0.3432417659</v>
      </c>
      <c r="K29">
        <v>0.70946670000000001</v>
      </c>
      <c r="L29">
        <v>5.3265631799999998E-2</v>
      </c>
      <c r="M29">
        <v>-6.44</v>
      </c>
      <c r="N29" s="2">
        <v>1.2E-10</v>
      </c>
      <c r="O29" t="str">
        <f t="shared" si="0"/>
        <v>***</v>
      </c>
    </row>
    <row r="30" spans="1:15" x14ac:dyDescent="0.25">
      <c r="A30" t="s">
        <v>50</v>
      </c>
      <c r="B30">
        <v>-0.3432417659</v>
      </c>
      <c r="C30">
        <v>0.70946670000000001</v>
      </c>
      <c r="D30">
        <v>5.3265631799999998E-2</v>
      </c>
      <c r="E30">
        <v>-6.44</v>
      </c>
      <c r="F30" s="2">
        <v>1.2E-10</v>
      </c>
      <c r="G30" t="str">
        <f t="shared" si="1"/>
        <v>***</v>
      </c>
    </row>
    <row r="32" spans="1:15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0.38527099999999997</v>
      </c>
      <c r="E33">
        <v>0.1484338</v>
      </c>
    </row>
    <row r="34" spans="2:5" x14ac:dyDescent="0.25">
      <c r="D34">
        <v>0.38527099999999997</v>
      </c>
      <c r="E34">
        <v>0.1484338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P69"/>
  <sheetViews>
    <sheetView workbookViewId="0">
      <selection activeCell="G3" sqref="G3"/>
    </sheetView>
  </sheetViews>
  <sheetFormatPr defaultRowHeight="15" x14ac:dyDescent="0.25"/>
  <cols>
    <col min="1" max="1" width="20.85546875" bestFit="1" customWidth="1"/>
  </cols>
  <sheetData>
    <row r="1" spans="1:1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J1" t="s">
        <v>10</v>
      </c>
      <c r="K1" s="2">
        <v>-3.5720000000000002E-2</v>
      </c>
      <c r="L1" s="2">
        <v>0.96489999999999998</v>
      </c>
      <c r="M1" s="2">
        <v>1.9179999999999999E-2</v>
      </c>
      <c r="N1">
        <v>-1.8620000000000001</v>
      </c>
      <c r="O1">
        <v>6.2572000000000003E-2</v>
      </c>
      <c r="P1" t="s">
        <v>44</v>
      </c>
    </row>
    <row r="2" spans="1:16" x14ac:dyDescent="0.25">
      <c r="A2" t="s">
        <v>10</v>
      </c>
      <c r="B2" s="2">
        <v>-3.5720000000000002E-2</v>
      </c>
      <c r="C2" s="2">
        <v>0.96489999999999998</v>
      </c>
      <c r="D2" s="2">
        <v>1.9179999999999999E-2</v>
      </c>
      <c r="E2">
        <v>-1.8620000000000001</v>
      </c>
      <c r="F2">
        <v>6.2572000000000003E-2</v>
      </c>
      <c r="G2" t="s">
        <v>137</v>
      </c>
      <c r="J2" t="s">
        <v>12</v>
      </c>
      <c r="K2" s="2">
        <v>-8.3779999999999993E-2</v>
      </c>
      <c r="L2" s="2">
        <v>0.91959999999999997</v>
      </c>
      <c r="M2" s="2">
        <v>2.035E-2</v>
      </c>
      <c r="N2">
        <v>-4.1159999999999997</v>
      </c>
      <c r="O2" s="2">
        <v>3.8500000000000001E-5</v>
      </c>
      <c r="P2" t="s">
        <v>11</v>
      </c>
    </row>
    <row r="3" spans="1:16" x14ac:dyDescent="0.25">
      <c r="A3" t="s">
        <v>12</v>
      </c>
      <c r="B3" s="2">
        <v>-8.3779999999999993E-2</v>
      </c>
      <c r="C3" s="2">
        <v>0.91959999999999997</v>
      </c>
      <c r="D3" s="2">
        <v>2.035E-2</v>
      </c>
      <c r="E3">
        <v>-4.1159999999999997</v>
      </c>
      <c r="F3" s="2">
        <v>3.8500000000000001E-5</v>
      </c>
      <c r="G3" t="s">
        <v>11</v>
      </c>
      <c r="J3" t="s">
        <v>23</v>
      </c>
      <c r="K3" s="2">
        <v>4.7879999999999999E-2</v>
      </c>
      <c r="L3" s="2">
        <v>1.0489999999999999</v>
      </c>
      <c r="M3" s="2">
        <v>1.738E-2</v>
      </c>
      <c r="N3">
        <v>2.7549999999999999</v>
      </c>
      <c r="O3">
        <v>5.8669999999999998E-3</v>
      </c>
      <c r="P3" t="s">
        <v>24</v>
      </c>
    </row>
    <row r="4" spans="1:16" x14ac:dyDescent="0.25">
      <c r="A4" t="s">
        <v>23</v>
      </c>
      <c r="B4" s="2">
        <v>4.7879999999999999E-2</v>
      </c>
      <c r="C4" s="2">
        <v>1.0489999999999999</v>
      </c>
      <c r="D4" s="2">
        <v>1.738E-2</v>
      </c>
      <c r="E4">
        <v>2.7549999999999999</v>
      </c>
      <c r="F4">
        <v>5.8669999999999998E-3</v>
      </c>
      <c r="G4" t="s">
        <v>24</v>
      </c>
      <c r="J4" t="s">
        <v>33</v>
      </c>
      <c r="K4" s="2">
        <v>-4.9610000000000001E-2</v>
      </c>
      <c r="L4" s="2">
        <v>0.9516</v>
      </c>
      <c r="M4" s="2">
        <v>4.2449999999999996E-3</v>
      </c>
      <c r="N4">
        <v>-11.686999999999999</v>
      </c>
      <c r="O4" s="2">
        <v>2E-16</v>
      </c>
      <c r="P4" t="s">
        <v>11</v>
      </c>
    </row>
    <row r="5" spans="1:16" x14ac:dyDescent="0.25">
      <c r="A5" t="s">
        <v>33</v>
      </c>
      <c r="B5" s="2">
        <v>-4.9610000000000001E-2</v>
      </c>
      <c r="C5" s="2">
        <v>0.9516</v>
      </c>
      <c r="D5" s="2">
        <v>4.2449999999999996E-3</v>
      </c>
      <c r="E5">
        <v>-11.686999999999999</v>
      </c>
      <c r="F5" s="2">
        <v>2E-16</v>
      </c>
      <c r="G5" t="s">
        <v>11</v>
      </c>
      <c r="J5" t="s">
        <v>25</v>
      </c>
      <c r="K5" s="2">
        <v>-0.13869999999999999</v>
      </c>
      <c r="L5" s="2">
        <v>0.87050000000000005</v>
      </c>
      <c r="M5" s="2">
        <v>2.1360000000000001E-2</v>
      </c>
      <c r="N5">
        <v>-6.492</v>
      </c>
      <c r="O5" s="2">
        <v>8.4400000000000001E-11</v>
      </c>
      <c r="P5" t="s">
        <v>11</v>
      </c>
    </row>
    <row r="6" spans="1:16" x14ac:dyDescent="0.25">
      <c r="A6" t="s">
        <v>25</v>
      </c>
      <c r="B6" s="2">
        <v>-0.13869999999999999</v>
      </c>
      <c r="C6" s="2">
        <v>0.87050000000000005</v>
      </c>
      <c r="D6" s="2">
        <v>2.1360000000000001E-2</v>
      </c>
      <c r="E6">
        <v>-6.492</v>
      </c>
      <c r="F6" s="2">
        <v>8.4400000000000001E-11</v>
      </c>
      <c r="G6" t="s">
        <v>11</v>
      </c>
      <c r="J6" t="s">
        <v>26</v>
      </c>
      <c r="K6" s="2">
        <v>-1.299E-2</v>
      </c>
      <c r="L6" s="2">
        <v>0.98709999999999998</v>
      </c>
      <c r="M6" s="2">
        <v>2.3300000000000001E-2</v>
      </c>
      <c r="N6">
        <v>-0.55800000000000005</v>
      </c>
      <c r="O6">
        <v>0.577044</v>
      </c>
    </row>
    <row r="7" spans="1:16" x14ac:dyDescent="0.25">
      <c r="A7" t="s">
        <v>26</v>
      </c>
      <c r="B7" s="2">
        <v>-1.299E-2</v>
      </c>
      <c r="C7" s="2">
        <v>0.98709999999999998</v>
      </c>
      <c r="D7" s="2">
        <v>2.3300000000000001E-2</v>
      </c>
      <c r="E7">
        <v>-0.55800000000000005</v>
      </c>
      <c r="F7">
        <v>0.577044</v>
      </c>
      <c r="J7" t="s">
        <v>27</v>
      </c>
      <c r="K7" s="2">
        <v>4.3900000000000002E-2</v>
      </c>
      <c r="L7" s="2">
        <v>1.0449999999999999</v>
      </c>
      <c r="M7" s="2">
        <v>2.606E-2</v>
      </c>
      <c r="N7">
        <v>1.6850000000000001</v>
      </c>
      <c r="O7">
        <v>9.2073000000000002E-2</v>
      </c>
      <c r="P7" t="s">
        <v>44</v>
      </c>
    </row>
    <row r="8" spans="1:16" x14ac:dyDescent="0.25">
      <c r="A8" t="s">
        <v>27</v>
      </c>
      <c r="B8" s="2">
        <v>4.3900000000000002E-2</v>
      </c>
      <c r="C8" s="2">
        <v>1.0449999999999999</v>
      </c>
      <c r="D8" s="2">
        <v>2.606E-2</v>
      </c>
      <c r="E8">
        <v>1.6850000000000001</v>
      </c>
      <c r="F8">
        <v>9.2073000000000002E-2</v>
      </c>
      <c r="G8" t="s">
        <v>44</v>
      </c>
      <c r="J8" t="s">
        <v>28</v>
      </c>
      <c r="K8" s="2">
        <v>-1.8370000000000001E-2</v>
      </c>
      <c r="L8" s="2">
        <v>0.98180000000000001</v>
      </c>
      <c r="M8" s="2">
        <v>4.5920000000000002E-2</v>
      </c>
      <c r="N8">
        <v>-0.4</v>
      </c>
      <c r="O8">
        <v>0.68913000000000002</v>
      </c>
    </row>
    <row r="9" spans="1:16" x14ac:dyDescent="0.25">
      <c r="A9" t="s">
        <v>28</v>
      </c>
      <c r="B9" s="2">
        <v>-1.8370000000000001E-2</v>
      </c>
      <c r="C9" s="2">
        <v>0.98180000000000001</v>
      </c>
      <c r="D9" s="2">
        <v>4.5920000000000002E-2</v>
      </c>
      <c r="E9">
        <v>-0.4</v>
      </c>
      <c r="F9">
        <v>0.68913000000000002</v>
      </c>
      <c r="J9" t="s">
        <v>34</v>
      </c>
      <c r="K9" s="2">
        <v>3.0760000000000002E-3</v>
      </c>
      <c r="L9" s="2">
        <v>1.0029999999999999</v>
      </c>
      <c r="M9" s="2">
        <v>1.2749999999999999E-2</v>
      </c>
      <c r="N9">
        <v>0.24099999999999999</v>
      </c>
      <c r="O9">
        <v>0.80934300000000003</v>
      </c>
    </row>
    <row r="10" spans="1:16" x14ac:dyDescent="0.25">
      <c r="A10" t="s">
        <v>34</v>
      </c>
      <c r="B10" s="2">
        <v>3.0760000000000002E-3</v>
      </c>
      <c r="C10" s="2">
        <v>1.0029999999999999</v>
      </c>
      <c r="D10" s="2">
        <v>1.2749999999999999E-2</v>
      </c>
      <c r="E10">
        <v>0.24099999999999999</v>
      </c>
      <c r="F10">
        <v>0.80934300000000003</v>
      </c>
      <c r="J10" t="s">
        <v>35</v>
      </c>
      <c r="K10" s="2">
        <v>1.4330000000000001E-2</v>
      </c>
      <c r="L10" s="2">
        <v>1.014</v>
      </c>
      <c r="M10" s="2">
        <v>3.4399999999999999E-3</v>
      </c>
      <c r="N10">
        <v>4.1660000000000004</v>
      </c>
      <c r="O10" s="2">
        <v>3.0899999999999999E-5</v>
      </c>
      <c r="P10" t="s">
        <v>11</v>
      </c>
    </row>
    <row r="11" spans="1:16" x14ac:dyDescent="0.25">
      <c r="A11" t="s">
        <v>35</v>
      </c>
      <c r="B11" s="2">
        <v>1.4330000000000001E-2</v>
      </c>
      <c r="C11" s="2">
        <v>1.014</v>
      </c>
      <c r="D11" s="2">
        <v>3.4399999999999999E-3</v>
      </c>
      <c r="E11">
        <v>4.1660000000000004</v>
      </c>
      <c r="F11" s="2">
        <v>3.0899999999999999E-5</v>
      </c>
      <c r="G11" t="s">
        <v>11</v>
      </c>
      <c r="J11" t="s">
        <v>136</v>
      </c>
      <c r="K11" s="2">
        <v>-8.2970000000000006E-3</v>
      </c>
      <c r="L11" s="2">
        <v>0.99170000000000003</v>
      </c>
      <c r="M11" s="2">
        <v>5.3410000000000003E-3</v>
      </c>
      <c r="N11">
        <v>-1.5529999999999999</v>
      </c>
      <c r="O11">
        <v>0.120321</v>
      </c>
    </row>
    <row r="12" spans="1:16" x14ac:dyDescent="0.25">
      <c r="A12" t="s">
        <v>136</v>
      </c>
      <c r="B12" s="2">
        <v>-8.2970000000000006E-3</v>
      </c>
      <c r="C12" s="2">
        <v>0.99170000000000003</v>
      </c>
      <c r="D12" s="2">
        <v>5.3410000000000003E-3</v>
      </c>
      <c r="E12">
        <v>-1.5529999999999999</v>
      </c>
      <c r="F12">
        <v>0.120321</v>
      </c>
      <c r="J12" t="s">
        <v>31</v>
      </c>
      <c r="K12" s="2">
        <v>8.0530000000000004E-2</v>
      </c>
      <c r="L12" s="2">
        <v>1.0840000000000001</v>
      </c>
      <c r="M12" s="2">
        <v>2.29E-2</v>
      </c>
      <c r="N12">
        <v>3.516</v>
      </c>
      <c r="O12">
        <v>4.3899999999999999E-4</v>
      </c>
      <c r="P12" t="s">
        <v>11</v>
      </c>
    </row>
    <row r="13" spans="1:16" x14ac:dyDescent="0.25">
      <c r="A13" t="s">
        <v>31</v>
      </c>
      <c r="B13" s="2">
        <v>8.0530000000000004E-2</v>
      </c>
      <c r="C13" s="2">
        <v>1.0840000000000001</v>
      </c>
      <c r="D13" s="2">
        <v>2.29E-2</v>
      </c>
      <c r="E13">
        <v>3.516</v>
      </c>
      <c r="F13">
        <v>4.3899999999999999E-4</v>
      </c>
      <c r="G13" t="s">
        <v>11</v>
      </c>
      <c r="J13" t="s">
        <v>32</v>
      </c>
      <c r="K13" s="2">
        <v>0.184</v>
      </c>
      <c r="L13" s="2">
        <v>1.202</v>
      </c>
      <c r="M13" s="2">
        <v>2.4979999999999999E-2</v>
      </c>
      <c r="N13">
        <v>7.3650000000000002</v>
      </c>
      <c r="O13" s="2">
        <v>1.77E-13</v>
      </c>
      <c r="P13" t="s">
        <v>11</v>
      </c>
    </row>
    <row r="14" spans="1:16" x14ac:dyDescent="0.25">
      <c r="A14" t="s">
        <v>32</v>
      </c>
      <c r="B14" s="2">
        <v>0.184</v>
      </c>
      <c r="C14" s="2">
        <v>1.202</v>
      </c>
      <c r="D14" s="2">
        <v>2.4979999999999999E-2</v>
      </c>
      <c r="E14">
        <v>7.3650000000000002</v>
      </c>
      <c r="F14" s="2">
        <v>1.77E-13</v>
      </c>
      <c r="G14" t="s">
        <v>11</v>
      </c>
      <c r="J14" t="s">
        <v>29</v>
      </c>
      <c r="K14" s="2">
        <v>0.14530000000000001</v>
      </c>
      <c r="L14" s="2">
        <v>1.1559999999999999</v>
      </c>
      <c r="M14" s="2">
        <v>3.9289999999999999E-2</v>
      </c>
      <c r="N14">
        <v>3.698</v>
      </c>
      <c r="O14">
        <v>2.1699999999999999E-4</v>
      </c>
      <c r="P14" t="s">
        <v>11</v>
      </c>
    </row>
    <row r="15" spans="1:16" x14ac:dyDescent="0.25">
      <c r="A15" t="s">
        <v>29</v>
      </c>
      <c r="B15" s="2">
        <v>0.14530000000000001</v>
      </c>
      <c r="C15" s="2">
        <v>1.1559999999999999</v>
      </c>
      <c r="D15" s="2">
        <v>3.9289999999999999E-2</v>
      </c>
      <c r="E15">
        <v>3.698</v>
      </c>
      <c r="F15">
        <v>2.1699999999999999E-4</v>
      </c>
      <c r="G15" t="s">
        <v>11</v>
      </c>
      <c r="J15" t="s">
        <v>30</v>
      </c>
      <c r="K15" s="2">
        <v>1.6119999999999999E-2</v>
      </c>
      <c r="L15" s="2">
        <v>1.016</v>
      </c>
      <c r="M15" s="2">
        <v>6.2530000000000002E-2</v>
      </c>
      <c r="N15">
        <v>0.25800000000000001</v>
      </c>
      <c r="O15">
        <v>0.79655500000000001</v>
      </c>
    </row>
    <row r="16" spans="1:16" x14ac:dyDescent="0.25">
      <c r="A16" t="s">
        <v>30</v>
      </c>
      <c r="B16" s="2">
        <v>1.6119999999999999E-2</v>
      </c>
      <c r="C16" s="2">
        <v>1.016</v>
      </c>
      <c r="D16" s="2">
        <v>6.2530000000000002E-2</v>
      </c>
      <c r="E16">
        <v>0.25800000000000001</v>
      </c>
      <c r="F16">
        <v>0.79655500000000001</v>
      </c>
      <c r="J16" t="s">
        <v>36</v>
      </c>
      <c r="K16" s="2">
        <v>3.722E-3</v>
      </c>
      <c r="L16" s="2">
        <v>1.004</v>
      </c>
      <c r="M16" s="2">
        <v>3.6929999999999998E-4</v>
      </c>
      <c r="N16">
        <v>10.079000000000001</v>
      </c>
      <c r="O16" s="2">
        <v>2E-16</v>
      </c>
      <c r="P16" t="s">
        <v>11</v>
      </c>
    </row>
    <row r="17" spans="1:16" x14ac:dyDescent="0.25">
      <c r="A17" t="s">
        <v>36</v>
      </c>
      <c r="B17" s="2">
        <v>3.722E-3</v>
      </c>
      <c r="C17" s="2">
        <v>1.004</v>
      </c>
      <c r="D17" s="2">
        <v>3.6929999999999998E-4</v>
      </c>
      <c r="E17">
        <v>10.079000000000001</v>
      </c>
      <c r="F17" s="2">
        <v>2E-16</v>
      </c>
      <c r="G17" t="s">
        <v>11</v>
      </c>
      <c r="J17" t="s">
        <v>37</v>
      </c>
      <c r="K17" s="2">
        <v>2.0430000000000001E-4</v>
      </c>
      <c r="L17" s="2">
        <v>1</v>
      </c>
      <c r="M17" s="2">
        <v>1.9359999999999999E-4</v>
      </c>
      <c r="N17">
        <v>1.0549999999999999</v>
      </c>
      <c r="O17">
        <v>0.29128799999999999</v>
      </c>
    </row>
    <row r="18" spans="1:16" x14ac:dyDescent="0.25">
      <c r="A18" t="s">
        <v>37</v>
      </c>
      <c r="B18" s="2">
        <v>2.0430000000000001E-4</v>
      </c>
      <c r="C18" s="2">
        <v>1</v>
      </c>
      <c r="D18" s="2">
        <v>1.9359999999999999E-4</v>
      </c>
      <c r="E18">
        <v>1.0549999999999999</v>
      </c>
      <c r="F18">
        <v>0.29128799999999999</v>
      </c>
      <c r="J18" t="s">
        <v>38</v>
      </c>
      <c r="K18" s="2">
        <v>6.5379999999999995E-4</v>
      </c>
      <c r="L18" s="2">
        <v>1.0009999999999999</v>
      </c>
      <c r="M18" s="2">
        <v>8.9430000000000003E-5</v>
      </c>
      <c r="N18">
        <v>7.3109999999999999</v>
      </c>
      <c r="O18" s="2">
        <v>2.6599999999999998E-13</v>
      </c>
      <c r="P18" t="s">
        <v>11</v>
      </c>
    </row>
    <row r="19" spans="1:16" x14ac:dyDescent="0.25">
      <c r="A19" t="s">
        <v>38</v>
      </c>
      <c r="B19" s="2">
        <v>6.5379999999999995E-4</v>
      </c>
      <c r="C19" s="2">
        <v>1.0009999999999999</v>
      </c>
      <c r="D19" s="2">
        <v>8.9430000000000003E-5</v>
      </c>
      <c r="E19">
        <v>7.3109999999999999</v>
      </c>
      <c r="F19" s="2">
        <v>2.6599999999999998E-13</v>
      </c>
      <c r="G19" t="s">
        <v>11</v>
      </c>
      <c r="J19" t="s">
        <v>39</v>
      </c>
      <c r="K19" s="2">
        <v>-1.9789999999999999E-2</v>
      </c>
      <c r="L19" s="2">
        <v>0.98040000000000005</v>
      </c>
      <c r="M19" s="2">
        <v>1.813E-2</v>
      </c>
      <c r="N19">
        <v>-1.0920000000000001</v>
      </c>
      <c r="O19">
        <v>0.27493800000000002</v>
      </c>
    </row>
    <row r="20" spans="1:16" x14ac:dyDescent="0.25">
      <c r="A20" t="s">
        <v>39</v>
      </c>
      <c r="B20" s="2">
        <v>-1.9789999999999999E-2</v>
      </c>
      <c r="C20" s="2">
        <v>0.98040000000000005</v>
      </c>
      <c r="D20" s="2">
        <v>1.813E-2</v>
      </c>
      <c r="E20">
        <v>-1.0920000000000001</v>
      </c>
      <c r="F20">
        <v>0.27493800000000002</v>
      </c>
      <c r="J20" t="s">
        <v>40</v>
      </c>
      <c r="K20" s="2">
        <v>-2.2579999999999999E-2</v>
      </c>
      <c r="L20" s="2">
        <v>0.97770000000000001</v>
      </c>
      <c r="M20" s="2">
        <v>2.691E-2</v>
      </c>
      <c r="N20">
        <v>-0.83899999999999997</v>
      </c>
      <c r="O20">
        <v>0.40150599999999997</v>
      </c>
    </row>
    <row r="21" spans="1:16" x14ac:dyDescent="0.25">
      <c r="A21" t="s">
        <v>40</v>
      </c>
      <c r="B21" s="2">
        <v>-2.2579999999999999E-2</v>
      </c>
      <c r="C21" s="2">
        <v>0.97770000000000001</v>
      </c>
      <c r="D21" s="2">
        <v>2.691E-2</v>
      </c>
      <c r="E21">
        <v>-0.83899999999999997</v>
      </c>
      <c r="F21">
        <v>0.40150599999999997</v>
      </c>
      <c r="J21" t="s">
        <v>41</v>
      </c>
      <c r="K21" s="2">
        <v>-9.5350000000000004E-2</v>
      </c>
      <c r="L21" s="2">
        <v>0.90910000000000002</v>
      </c>
      <c r="M21" s="2">
        <v>2.5409999999999999E-2</v>
      </c>
      <c r="N21">
        <v>-3.7519999999999998</v>
      </c>
      <c r="O21">
        <v>1.76E-4</v>
      </c>
      <c r="P21" t="s">
        <v>11</v>
      </c>
    </row>
    <row r="22" spans="1:16" x14ac:dyDescent="0.25">
      <c r="A22" t="s">
        <v>41</v>
      </c>
      <c r="B22" s="2">
        <v>-9.5350000000000004E-2</v>
      </c>
      <c r="C22" s="2">
        <v>0.90910000000000002</v>
      </c>
      <c r="D22" s="2">
        <v>2.5409999999999999E-2</v>
      </c>
      <c r="E22">
        <v>-3.7519999999999998</v>
      </c>
      <c r="F22">
        <v>1.76E-4</v>
      </c>
      <c r="G22" t="s">
        <v>11</v>
      </c>
      <c r="J22" t="s">
        <v>42</v>
      </c>
      <c r="K22" s="2">
        <v>-0.19089999999999999</v>
      </c>
      <c r="L22" s="2">
        <v>0.82620000000000005</v>
      </c>
      <c r="M22" s="2">
        <v>2.8039999999999999E-2</v>
      </c>
      <c r="N22">
        <v>-6.8079999999999998</v>
      </c>
      <c r="O22" s="2">
        <v>9.9099999999999996E-12</v>
      </c>
      <c r="P22" t="s">
        <v>11</v>
      </c>
    </row>
    <row r="23" spans="1:16" x14ac:dyDescent="0.25">
      <c r="A23" t="s">
        <v>42</v>
      </c>
      <c r="B23" s="2">
        <v>-0.19089999999999999</v>
      </c>
      <c r="C23" s="2">
        <v>0.82620000000000005</v>
      </c>
      <c r="D23" s="2">
        <v>2.8039999999999999E-2</v>
      </c>
      <c r="E23">
        <v>-6.8079999999999998</v>
      </c>
      <c r="F23" s="2">
        <v>9.9099999999999996E-12</v>
      </c>
      <c r="G23" t="s">
        <v>11</v>
      </c>
      <c r="J23" t="s">
        <v>43</v>
      </c>
      <c r="K23" s="2">
        <v>-7.4940000000000007E-2</v>
      </c>
      <c r="L23" s="2">
        <v>0.92779999999999996</v>
      </c>
      <c r="M23" s="2">
        <v>2.3269999999999999E-2</v>
      </c>
      <c r="N23">
        <v>-3.2210000000000001</v>
      </c>
      <c r="O23">
        <v>1.2780000000000001E-3</v>
      </c>
      <c r="P23" t="s">
        <v>24</v>
      </c>
    </row>
    <row r="24" spans="1:16" x14ac:dyDescent="0.25">
      <c r="A24" t="s">
        <v>43</v>
      </c>
      <c r="B24" s="2">
        <v>-7.4940000000000007E-2</v>
      </c>
      <c r="C24" s="2">
        <v>0.92779999999999996</v>
      </c>
      <c r="D24" s="2">
        <v>2.3269999999999999E-2</v>
      </c>
      <c r="E24">
        <v>-3.2210000000000001</v>
      </c>
      <c r="F24">
        <v>1.2780000000000001E-3</v>
      </c>
      <c r="G24" t="s">
        <v>24</v>
      </c>
      <c r="J24" t="s">
        <v>45</v>
      </c>
      <c r="K24" s="2">
        <v>-6.7199999999999996E-2</v>
      </c>
      <c r="L24" s="2">
        <v>0.93500000000000005</v>
      </c>
      <c r="M24" s="2">
        <v>5.9329999999999999E-3</v>
      </c>
      <c r="N24">
        <v>-11.324999999999999</v>
      </c>
      <c r="O24" s="2">
        <v>2E-16</v>
      </c>
      <c r="P24" t="s">
        <v>11</v>
      </c>
    </row>
    <row r="25" spans="1:16" x14ac:dyDescent="0.25">
      <c r="A25" t="s">
        <v>45</v>
      </c>
      <c r="B25" s="2">
        <v>-6.7199999999999996E-2</v>
      </c>
      <c r="C25" s="2">
        <v>0.93500000000000005</v>
      </c>
      <c r="D25" s="2">
        <v>5.9329999999999999E-3</v>
      </c>
      <c r="E25">
        <v>-11.324999999999999</v>
      </c>
      <c r="F25" s="2">
        <v>2E-16</v>
      </c>
      <c r="G25" t="s">
        <v>11</v>
      </c>
      <c r="J25" t="s">
        <v>46</v>
      </c>
      <c r="K25" s="2">
        <v>-5.4539999999999998E-2</v>
      </c>
      <c r="L25" s="2">
        <v>0.94689999999999996</v>
      </c>
      <c r="M25" s="2">
        <v>4.1780000000000003E-3</v>
      </c>
      <c r="N25">
        <v>-13.054</v>
      </c>
      <c r="O25" s="2">
        <v>2E-16</v>
      </c>
      <c r="P25" t="s">
        <v>11</v>
      </c>
    </row>
    <row r="26" spans="1:16" x14ac:dyDescent="0.25">
      <c r="A26" t="s">
        <v>46</v>
      </c>
      <c r="B26" s="2">
        <v>-5.4539999999999998E-2</v>
      </c>
      <c r="C26" s="2">
        <v>0.94689999999999996</v>
      </c>
      <c r="D26" s="2">
        <v>4.1780000000000003E-3</v>
      </c>
      <c r="E26">
        <v>-13.054</v>
      </c>
      <c r="F26" s="2">
        <v>2E-16</v>
      </c>
      <c r="G26" t="s">
        <v>11</v>
      </c>
      <c r="J26" t="s">
        <v>48</v>
      </c>
      <c r="K26" s="2">
        <v>-0.2329</v>
      </c>
      <c r="L26" s="2">
        <v>0.79220000000000002</v>
      </c>
      <c r="M26" s="2">
        <v>9.6060000000000006E-2</v>
      </c>
      <c r="N26">
        <v>-2.4239999999999999</v>
      </c>
      <c r="O26">
        <v>1.5335E-2</v>
      </c>
      <c r="P26" t="s">
        <v>22</v>
      </c>
    </row>
    <row r="27" spans="1:16" x14ac:dyDescent="0.25">
      <c r="A27" t="s">
        <v>48</v>
      </c>
      <c r="B27" s="2">
        <v>-0.2329</v>
      </c>
      <c r="C27" s="2">
        <v>0.79220000000000002</v>
      </c>
      <c r="D27" s="2">
        <v>9.6060000000000006E-2</v>
      </c>
      <c r="E27">
        <v>-2.4239999999999999</v>
      </c>
      <c r="F27">
        <v>1.5335E-2</v>
      </c>
      <c r="G27" t="s">
        <v>22</v>
      </c>
      <c r="J27" t="s">
        <v>47</v>
      </c>
      <c r="K27" s="2">
        <v>-0.16109999999999999</v>
      </c>
      <c r="L27" s="2">
        <v>0.85119999999999996</v>
      </c>
      <c r="M27" s="2">
        <v>5.3879999999999997E-2</v>
      </c>
      <c r="N27">
        <v>-2.99</v>
      </c>
      <c r="O27">
        <v>2.7880000000000001E-3</v>
      </c>
      <c r="P27" t="s">
        <v>24</v>
      </c>
    </row>
    <row r="28" spans="1:16" x14ac:dyDescent="0.25">
      <c r="A28" t="s">
        <v>47</v>
      </c>
      <c r="B28" s="2">
        <v>-0.16109999999999999</v>
      </c>
      <c r="C28" s="2">
        <v>0.85119999999999996</v>
      </c>
      <c r="D28" s="2">
        <v>5.3879999999999997E-2</v>
      </c>
      <c r="E28">
        <v>-2.99</v>
      </c>
      <c r="F28">
        <v>2.7880000000000001E-3</v>
      </c>
      <c r="G28" t="s">
        <v>24</v>
      </c>
      <c r="J28" t="s">
        <v>49</v>
      </c>
      <c r="K28" s="2">
        <v>0.27989999999999998</v>
      </c>
      <c r="L28" s="2">
        <v>1.323</v>
      </c>
      <c r="M28" s="2">
        <v>0.26090000000000002</v>
      </c>
      <c r="N28">
        <v>1.073</v>
      </c>
      <c r="O28">
        <v>0.28323900000000002</v>
      </c>
    </row>
    <row r="29" spans="1:16" x14ac:dyDescent="0.25">
      <c r="A29" t="s">
        <v>49</v>
      </c>
      <c r="B29" s="2">
        <v>0.27989999999999998</v>
      </c>
      <c r="C29" s="2">
        <v>1.323</v>
      </c>
      <c r="D29" s="2">
        <v>0.26090000000000002</v>
      </c>
      <c r="E29">
        <v>1.073</v>
      </c>
      <c r="F29">
        <v>0.28323900000000002</v>
      </c>
      <c r="J29" t="s">
        <v>50</v>
      </c>
      <c r="K29" s="2">
        <v>-0.1162</v>
      </c>
      <c r="L29" s="2">
        <v>0.89029999999999998</v>
      </c>
      <c r="M29" s="2">
        <v>5.2109999999999997E-2</v>
      </c>
      <c r="N29">
        <v>-2.2290000000000001</v>
      </c>
      <c r="O29">
        <v>2.5786E-2</v>
      </c>
      <c r="P29" t="s">
        <v>22</v>
      </c>
    </row>
    <row r="30" spans="1:16" x14ac:dyDescent="0.25">
      <c r="A30" t="s">
        <v>50</v>
      </c>
      <c r="B30" s="2">
        <v>-0.1162</v>
      </c>
      <c r="C30" s="2">
        <v>0.89029999999999998</v>
      </c>
      <c r="D30" s="2">
        <v>5.2109999999999997E-2</v>
      </c>
      <c r="E30">
        <v>-2.2290000000000001</v>
      </c>
      <c r="F30">
        <v>2.5786E-2</v>
      </c>
      <c r="G30" t="s">
        <v>22</v>
      </c>
      <c r="J30" t="s">
        <v>51</v>
      </c>
      <c r="K30" s="2">
        <v>2.4549999999999999E-2</v>
      </c>
      <c r="L30" s="2">
        <v>1.0249999999999999</v>
      </c>
      <c r="M30" s="2">
        <v>6.0839999999999998E-2</v>
      </c>
      <c r="N30">
        <v>0.40400000000000003</v>
      </c>
      <c r="O30">
        <v>0.68654700000000002</v>
      </c>
    </row>
    <row r="31" spans="1:16" x14ac:dyDescent="0.25">
      <c r="A31" t="s">
        <v>51</v>
      </c>
      <c r="B31" s="2">
        <v>2.4549999999999999E-2</v>
      </c>
      <c r="C31" s="2">
        <v>1.0249999999999999</v>
      </c>
      <c r="D31" s="2">
        <v>6.0839999999999998E-2</v>
      </c>
      <c r="E31">
        <v>0.40400000000000003</v>
      </c>
      <c r="F31">
        <v>0.68654700000000002</v>
      </c>
      <c r="J31" t="s">
        <v>52</v>
      </c>
      <c r="K31" s="2">
        <v>9.1079999999999994E-2</v>
      </c>
      <c r="L31" s="2">
        <v>1.095</v>
      </c>
      <c r="M31" s="2">
        <v>0.20130000000000001</v>
      </c>
      <c r="N31">
        <v>0.45200000000000001</v>
      </c>
      <c r="O31">
        <v>0.65098599999999995</v>
      </c>
    </row>
    <row r="32" spans="1:16" x14ac:dyDescent="0.25">
      <c r="A32" t="s">
        <v>52</v>
      </c>
      <c r="B32" s="2">
        <v>9.1079999999999994E-2</v>
      </c>
      <c r="C32" s="2">
        <v>1.095</v>
      </c>
      <c r="D32" s="2">
        <v>0.20130000000000001</v>
      </c>
      <c r="E32">
        <v>0.45200000000000001</v>
      </c>
      <c r="F32">
        <v>0.65098599999999995</v>
      </c>
      <c r="J32" t="s">
        <v>53</v>
      </c>
      <c r="K32" s="2">
        <v>0.17599999999999999</v>
      </c>
      <c r="L32" s="2">
        <v>1.1919999999999999</v>
      </c>
      <c r="M32" s="2">
        <v>0.22459999999999999</v>
      </c>
      <c r="N32">
        <v>0.78300000000000003</v>
      </c>
      <c r="O32">
        <v>0.433452</v>
      </c>
    </row>
    <row r="33" spans="1:15" x14ac:dyDescent="0.25">
      <c r="A33" t="s">
        <v>53</v>
      </c>
      <c r="B33" s="2">
        <v>0.17599999999999999</v>
      </c>
      <c r="C33" s="2">
        <v>1.1919999999999999</v>
      </c>
      <c r="D33" s="2">
        <v>0.22459999999999999</v>
      </c>
      <c r="E33">
        <v>0.78300000000000003</v>
      </c>
      <c r="F33">
        <v>0.433452</v>
      </c>
      <c r="J33" t="s">
        <v>54</v>
      </c>
      <c r="K33" s="2">
        <v>-4.6709999999999998E-3</v>
      </c>
      <c r="L33" s="2">
        <v>0.99529999999999996</v>
      </c>
      <c r="M33" s="2">
        <v>0.24510000000000001</v>
      </c>
      <c r="N33">
        <v>-1.9E-2</v>
      </c>
      <c r="O33">
        <v>0.98479499999999998</v>
      </c>
    </row>
    <row r="34" spans="1:15" x14ac:dyDescent="0.25">
      <c r="A34" t="s">
        <v>54</v>
      </c>
      <c r="B34" s="2">
        <v>-4.6709999999999998E-3</v>
      </c>
      <c r="C34" s="2">
        <v>0.99529999999999996</v>
      </c>
      <c r="D34" s="2">
        <v>0.24510000000000001</v>
      </c>
      <c r="E34">
        <v>-1.9E-2</v>
      </c>
      <c r="F34">
        <v>0.98479499999999998</v>
      </c>
      <c r="J34" t="s">
        <v>55</v>
      </c>
      <c r="K34" s="2">
        <v>-0.187</v>
      </c>
      <c r="L34" s="2">
        <v>0.82940000000000003</v>
      </c>
      <c r="M34" s="2">
        <v>0.22320000000000001</v>
      </c>
      <c r="N34">
        <v>-0.83799999999999997</v>
      </c>
      <c r="O34">
        <v>0.40210600000000002</v>
      </c>
    </row>
    <row r="35" spans="1:15" x14ac:dyDescent="0.25">
      <c r="A35" t="s">
        <v>55</v>
      </c>
      <c r="B35" s="2">
        <v>-0.187</v>
      </c>
      <c r="C35" s="2">
        <v>0.82940000000000003</v>
      </c>
      <c r="D35" s="2">
        <v>0.22320000000000001</v>
      </c>
      <c r="E35">
        <v>-0.83799999999999997</v>
      </c>
      <c r="F35">
        <v>0.40210600000000002</v>
      </c>
      <c r="J35" t="s">
        <v>56</v>
      </c>
      <c r="K35" s="2">
        <v>-0.1416</v>
      </c>
      <c r="L35" s="2">
        <v>0.8679</v>
      </c>
      <c r="M35" s="2">
        <v>0.30230000000000001</v>
      </c>
      <c r="N35">
        <v>-0.46899999999999997</v>
      </c>
      <c r="O35">
        <v>0.63934899999999995</v>
      </c>
    </row>
    <row r="36" spans="1:15" x14ac:dyDescent="0.25">
      <c r="A36" t="s">
        <v>56</v>
      </c>
      <c r="B36" s="2">
        <v>-0.1416</v>
      </c>
      <c r="C36" s="2">
        <v>0.8679</v>
      </c>
      <c r="D36" s="2">
        <v>0.30230000000000001</v>
      </c>
      <c r="E36">
        <v>-0.46899999999999997</v>
      </c>
      <c r="F36">
        <v>0.63934899999999995</v>
      </c>
      <c r="J36" t="s">
        <v>57</v>
      </c>
      <c r="K36" s="2">
        <v>1.1350000000000001E-2</v>
      </c>
      <c r="L36" s="2">
        <v>1.0109999999999999</v>
      </c>
      <c r="M36" s="2">
        <v>0.2422</v>
      </c>
      <c r="N36">
        <v>4.7E-2</v>
      </c>
      <c r="O36">
        <v>0.96262000000000003</v>
      </c>
    </row>
    <row r="37" spans="1:15" x14ac:dyDescent="0.25">
      <c r="A37" t="s">
        <v>57</v>
      </c>
      <c r="B37" s="2">
        <v>1.1350000000000001E-2</v>
      </c>
      <c r="C37" s="2">
        <v>1.0109999999999999</v>
      </c>
      <c r="D37" s="2">
        <v>0.2422</v>
      </c>
      <c r="E37">
        <v>4.7E-2</v>
      </c>
      <c r="F37">
        <v>0.96262000000000003</v>
      </c>
      <c r="J37" t="s">
        <v>58</v>
      </c>
      <c r="K37" s="2">
        <v>-0.2311</v>
      </c>
      <c r="L37" s="2">
        <v>0.79359999999999997</v>
      </c>
      <c r="M37" s="2">
        <v>0.28520000000000001</v>
      </c>
      <c r="N37">
        <v>-0.81</v>
      </c>
      <c r="O37">
        <v>0.41766199999999998</v>
      </c>
    </row>
    <row r="38" spans="1:15" x14ac:dyDescent="0.25">
      <c r="A38" t="s">
        <v>58</v>
      </c>
      <c r="B38" s="2">
        <v>-0.2311</v>
      </c>
      <c r="C38" s="2">
        <v>0.79359999999999997</v>
      </c>
      <c r="D38" s="2">
        <v>0.28520000000000001</v>
      </c>
      <c r="E38">
        <v>-0.81</v>
      </c>
      <c r="F38">
        <v>0.41766199999999998</v>
      </c>
      <c r="J38" t="s">
        <v>59</v>
      </c>
      <c r="K38" s="2">
        <v>0.1137</v>
      </c>
      <c r="L38" s="2">
        <v>1.1200000000000001</v>
      </c>
      <c r="M38" s="2">
        <v>0.19689999999999999</v>
      </c>
      <c r="N38">
        <v>0.57799999999999996</v>
      </c>
      <c r="O38">
        <v>0.56356200000000001</v>
      </c>
    </row>
    <row r="39" spans="1:15" x14ac:dyDescent="0.25">
      <c r="A39" t="s">
        <v>59</v>
      </c>
      <c r="B39" s="2">
        <v>0.1137</v>
      </c>
      <c r="C39" s="2">
        <v>1.1200000000000001</v>
      </c>
      <c r="D39" s="2">
        <v>0.19689999999999999</v>
      </c>
      <c r="E39">
        <v>0.57799999999999996</v>
      </c>
      <c r="F39">
        <v>0.56356200000000001</v>
      </c>
      <c r="J39" t="s">
        <v>60</v>
      </c>
      <c r="K39" s="2">
        <v>-0.1084</v>
      </c>
      <c r="L39" s="2">
        <v>0.89729999999999999</v>
      </c>
      <c r="M39" s="2">
        <v>0.20830000000000001</v>
      </c>
      <c r="N39">
        <v>-0.52</v>
      </c>
      <c r="O39">
        <v>0.60284800000000005</v>
      </c>
    </row>
    <row r="40" spans="1:15" x14ac:dyDescent="0.25">
      <c r="A40" t="s">
        <v>60</v>
      </c>
      <c r="B40" s="2">
        <v>-0.1084</v>
      </c>
      <c r="C40" s="2">
        <v>0.89729999999999999</v>
      </c>
      <c r="D40" s="2">
        <v>0.20830000000000001</v>
      </c>
      <c r="E40">
        <v>-0.52</v>
      </c>
      <c r="F40">
        <v>0.60284800000000005</v>
      </c>
      <c r="J40" t="s">
        <v>61</v>
      </c>
      <c r="K40" s="2">
        <v>7.7439999999999995E-2</v>
      </c>
      <c r="L40" s="2">
        <v>1.081</v>
      </c>
      <c r="M40" s="2">
        <v>0.19939999999999999</v>
      </c>
      <c r="N40">
        <v>0.38800000000000001</v>
      </c>
      <c r="O40">
        <v>0.69776400000000005</v>
      </c>
    </row>
    <row r="41" spans="1:15" x14ac:dyDescent="0.25">
      <c r="A41" t="s">
        <v>61</v>
      </c>
      <c r="B41" s="2">
        <v>7.7439999999999995E-2</v>
      </c>
      <c r="C41" s="2">
        <v>1.081</v>
      </c>
      <c r="D41" s="2">
        <v>0.19939999999999999</v>
      </c>
      <c r="E41">
        <v>0.38800000000000001</v>
      </c>
      <c r="F41">
        <v>0.69776400000000005</v>
      </c>
      <c r="J41" t="s">
        <v>62</v>
      </c>
      <c r="K41" s="2">
        <v>-5.5449999999999999E-2</v>
      </c>
      <c r="L41" s="2">
        <v>0.94610000000000005</v>
      </c>
      <c r="M41" s="2">
        <v>0.20219999999999999</v>
      </c>
      <c r="N41">
        <v>-0.27400000000000002</v>
      </c>
      <c r="O41">
        <v>0.78391699999999997</v>
      </c>
    </row>
    <row r="42" spans="1:15" x14ac:dyDescent="0.25">
      <c r="A42" t="s">
        <v>62</v>
      </c>
      <c r="B42" s="2">
        <v>-5.5449999999999999E-2</v>
      </c>
      <c r="C42" s="2">
        <v>0.94610000000000005</v>
      </c>
      <c r="D42" s="2">
        <v>0.20219999999999999</v>
      </c>
      <c r="E42">
        <v>-0.27400000000000002</v>
      </c>
      <c r="F42">
        <v>0.78391699999999997</v>
      </c>
      <c r="J42" t="s">
        <v>63</v>
      </c>
      <c r="K42" s="2">
        <v>0.18509999999999999</v>
      </c>
      <c r="L42" s="2">
        <v>1.2030000000000001</v>
      </c>
      <c r="M42" s="2">
        <v>0.17949999999999999</v>
      </c>
      <c r="N42">
        <v>1.0309999999999999</v>
      </c>
      <c r="O42">
        <v>0.30246400000000001</v>
      </c>
    </row>
    <row r="43" spans="1:15" x14ac:dyDescent="0.25">
      <c r="A43" t="s">
        <v>63</v>
      </c>
      <c r="B43" s="2">
        <v>0.18509999999999999</v>
      </c>
      <c r="C43" s="2">
        <v>1.2030000000000001</v>
      </c>
      <c r="D43" s="2">
        <v>0.17949999999999999</v>
      </c>
      <c r="E43">
        <v>1.0309999999999999</v>
      </c>
      <c r="F43">
        <v>0.30246400000000001</v>
      </c>
      <c r="J43" t="s">
        <v>64</v>
      </c>
      <c r="K43" s="2">
        <v>9.5549999999999996E-2</v>
      </c>
      <c r="L43" s="2">
        <v>1.1000000000000001</v>
      </c>
      <c r="M43" s="2">
        <v>0.17949999999999999</v>
      </c>
      <c r="N43">
        <v>0.53200000000000003</v>
      </c>
      <c r="O43">
        <v>0.59452899999999997</v>
      </c>
    </row>
    <row r="44" spans="1:15" x14ac:dyDescent="0.25">
      <c r="A44" t="s">
        <v>64</v>
      </c>
      <c r="B44" s="2">
        <v>9.5549999999999996E-2</v>
      </c>
      <c r="C44" s="2">
        <v>1.1000000000000001</v>
      </c>
      <c r="D44" s="2">
        <v>0.17949999999999999</v>
      </c>
      <c r="E44">
        <v>0.53200000000000003</v>
      </c>
      <c r="F44">
        <v>0.59452899999999997</v>
      </c>
      <c r="J44" t="s">
        <v>65</v>
      </c>
      <c r="K44" s="2">
        <v>0.1633</v>
      </c>
      <c r="L44" s="2">
        <v>1.177</v>
      </c>
      <c r="M44" s="2">
        <v>0.185</v>
      </c>
      <c r="N44">
        <v>0.88300000000000001</v>
      </c>
      <c r="O44">
        <v>0.37748100000000001</v>
      </c>
    </row>
    <row r="45" spans="1:15" x14ac:dyDescent="0.25">
      <c r="A45" t="s">
        <v>65</v>
      </c>
      <c r="B45" s="2">
        <v>0.1633</v>
      </c>
      <c r="C45" s="2">
        <v>1.177</v>
      </c>
      <c r="D45" s="2">
        <v>0.185</v>
      </c>
      <c r="E45">
        <v>0.88300000000000001</v>
      </c>
      <c r="F45">
        <v>0.37748100000000001</v>
      </c>
      <c r="J45" t="s">
        <v>66</v>
      </c>
      <c r="K45" s="2">
        <v>0.1081</v>
      </c>
      <c r="L45" s="2">
        <v>1.1140000000000001</v>
      </c>
      <c r="M45" s="2">
        <v>0.17530000000000001</v>
      </c>
      <c r="N45">
        <v>0.61699999999999999</v>
      </c>
      <c r="O45">
        <v>0.537331</v>
      </c>
    </row>
    <row r="46" spans="1:15" x14ac:dyDescent="0.25">
      <c r="A46" t="s">
        <v>66</v>
      </c>
      <c r="B46" s="2">
        <v>0.1081</v>
      </c>
      <c r="C46" s="2">
        <v>1.1140000000000001</v>
      </c>
      <c r="D46" s="2">
        <v>0.17530000000000001</v>
      </c>
      <c r="E46">
        <v>0.61699999999999999</v>
      </c>
      <c r="F46">
        <v>0.537331</v>
      </c>
      <c r="J46" t="s">
        <v>67</v>
      </c>
      <c r="K46" s="2">
        <v>5.9839999999999997E-2</v>
      </c>
      <c r="L46" s="2">
        <v>1.0620000000000001</v>
      </c>
      <c r="M46" s="2">
        <v>0.17230000000000001</v>
      </c>
      <c r="N46">
        <v>0.34699999999999998</v>
      </c>
      <c r="O46">
        <v>0.72839699999999996</v>
      </c>
    </row>
    <row r="47" spans="1:15" x14ac:dyDescent="0.25">
      <c r="A47" t="s">
        <v>67</v>
      </c>
      <c r="B47" s="2">
        <v>5.9839999999999997E-2</v>
      </c>
      <c r="C47" s="2">
        <v>1.0620000000000001</v>
      </c>
      <c r="D47" s="2">
        <v>0.17230000000000001</v>
      </c>
      <c r="E47">
        <v>0.34699999999999998</v>
      </c>
      <c r="F47">
        <v>0.72839699999999996</v>
      </c>
      <c r="J47" t="s">
        <v>68</v>
      </c>
      <c r="K47" s="2">
        <v>0.18229999999999999</v>
      </c>
      <c r="L47" s="2">
        <v>1.2</v>
      </c>
      <c r="M47" s="2">
        <v>0.28749999999999998</v>
      </c>
      <c r="N47">
        <v>0.63400000000000001</v>
      </c>
      <c r="O47">
        <v>0.52602099999999996</v>
      </c>
    </row>
    <row r="48" spans="1:15" x14ac:dyDescent="0.25">
      <c r="A48" t="s">
        <v>68</v>
      </c>
      <c r="B48" s="2">
        <v>0.18229999999999999</v>
      </c>
      <c r="C48" s="2">
        <v>1.2</v>
      </c>
      <c r="D48" s="2">
        <v>0.28749999999999998</v>
      </c>
      <c r="E48">
        <v>0.63400000000000001</v>
      </c>
      <c r="F48">
        <v>0.52602099999999996</v>
      </c>
      <c r="J48" t="s">
        <v>69</v>
      </c>
      <c r="K48" s="2">
        <v>0.217</v>
      </c>
      <c r="L48" s="2">
        <v>1.242</v>
      </c>
      <c r="M48" s="2">
        <v>0.19439999999999999</v>
      </c>
      <c r="N48">
        <v>1.1160000000000001</v>
      </c>
      <c r="O48">
        <v>0.264239</v>
      </c>
    </row>
    <row r="49" spans="1:16" x14ac:dyDescent="0.25">
      <c r="A49" t="s">
        <v>69</v>
      </c>
      <c r="B49" s="2">
        <v>0.217</v>
      </c>
      <c r="C49" s="2">
        <v>1.242</v>
      </c>
      <c r="D49" s="2">
        <v>0.19439999999999999</v>
      </c>
      <c r="E49">
        <v>1.1160000000000001</v>
      </c>
      <c r="F49">
        <v>0.264239</v>
      </c>
      <c r="J49" t="s">
        <v>70</v>
      </c>
      <c r="K49" s="2">
        <v>5.4489999999999997E-2</v>
      </c>
      <c r="L49" s="2">
        <v>1.056</v>
      </c>
      <c r="M49" s="2">
        <v>0.19409999999999999</v>
      </c>
      <c r="N49">
        <v>0.28100000000000003</v>
      </c>
      <c r="O49">
        <v>0.77888000000000002</v>
      </c>
    </row>
    <row r="50" spans="1:16" x14ac:dyDescent="0.25">
      <c r="A50" t="s">
        <v>70</v>
      </c>
      <c r="B50" s="2">
        <v>5.4489999999999997E-2</v>
      </c>
      <c r="C50" s="2">
        <v>1.056</v>
      </c>
      <c r="D50" s="2">
        <v>0.19409999999999999</v>
      </c>
      <c r="E50">
        <v>0.28100000000000003</v>
      </c>
      <c r="F50">
        <v>0.77888000000000002</v>
      </c>
      <c r="J50" t="s">
        <v>71</v>
      </c>
      <c r="K50" s="2">
        <v>7.8140000000000001E-2</v>
      </c>
      <c r="L50" s="2">
        <v>1.081</v>
      </c>
      <c r="M50" s="2">
        <v>0.1807</v>
      </c>
      <c r="N50">
        <v>0.433</v>
      </c>
      <c r="O50">
        <v>0.66535599999999995</v>
      </c>
    </row>
    <row r="51" spans="1:16" x14ac:dyDescent="0.25">
      <c r="A51" t="s">
        <v>71</v>
      </c>
      <c r="B51" s="2">
        <v>7.8140000000000001E-2</v>
      </c>
      <c r="C51" s="2">
        <v>1.081</v>
      </c>
      <c r="D51" s="2">
        <v>0.1807</v>
      </c>
      <c r="E51">
        <v>0.433</v>
      </c>
      <c r="F51">
        <v>0.66535599999999995</v>
      </c>
      <c r="J51" t="s">
        <v>72</v>
      </c>
      <c r="K51" s="2">
        <v>0.14169999999999999</v>
      </c>
      <c r="L51" s="2">
        <v>1.1519999999999999</v>
      </c>
      <c r="M51" s="2">
        <v>0.1769</v>
      </c>
      <c r="N51">
        <v>0.80100000000000005</v>
      </c>
      <c r="O51">
        <v>0.42305500000000001</v>
      </c>
    </row>
    <row r="52" spans="1:16" x14ac:dyDescent="0.25">
      <c r="A52" t="s">
        <v>72</v>
      </c>
      <c r="B52" s="2">
        <v>0.14169999999999999</v>
      </c>
      <c r="C52" s="2">
        <v>1.1519999999999999</v>
      </c>
      <c r="D52" s="2">
        <v>0.1769</v>
      </c>
      <c r="E52">
        <v>0.80100000000000005</v>
      </c>
      <c r="F52">
        <v>0.42305500000000001</v>
      </c>
      <c r="J52" t="s">
        <v>73</v>
      </c>
      <c r="K52" s="2">
        <v>-0.14269999999999999</v>
      </c>
      <c r="L52" s="2">
        <v>0.86699999999999999</v>
      </c>
      <c r="M52" s="2">
        <v>0.2248</v>
      </c>
      <c r="N52">
        <v>-0.63500000000000001</v>
      </c>
      <c r="O52">
        <v>0.52566800000000002</v>
      </c>
    </row>
    <row r="53" spans="1:16" x14ac:dyDescent="0.25">
      <c r="A53" t="s">
        <v>73</v>
      </c>
      <c r="B53" s="2">
        <v>-0.14269999999999999</v>
      </c>
      <c r="C53" s="2">
        <v>0.86699999999999999</v>
      </c>
      <c r="D53" s="2">
        <v>0.2248</v>
      </c>
      <c r="E53">
        <v>-0.63500000000000001</v>
      </c>
      <c r="F53">
        <v>0.52566800000000002</v>
      </c>
      <c r="J53" t="s">
        <v>74</v>
      </c>
      <c r="K53" s="2">
        <v>-0.6986</v>
      </c>
      <c r="L53" s="2">
        <v>0.49730000000000002</v>
      </c>
      <c r="M53" s="2">
        <v>0.28789999999999999</v>
      </c>
      <c r="N53">
        <v>-2.427</v>
      </c>
      <c r="O53">
        <v>1.5243E-2</v>
      </c>
      <c r="P53" t="s">
        <v>22</v>
      </c>
    </row>
    <row r="54" spans="1:16" x14ac:dyDescent="0.25">
      <c r="A54" t="s">
        <v>74</v>
      </c>
      <c r="B54" s="2">
        <v>-0.6986</v>
      </c>
      <c r="C54" s="2">
        <v>0.49730000000000002</v>
      </c>
      <c r="D54" s="2">
        <v>0.28789999999999999</v>
      </c>
      <c r="E54">
        <v>-2.427</v>
      </c>
      <c r="F54">
        <v>1.5243E-2</v>
      </c>
      <c r="G54" t="s">
        <v>22</v>
      </c>
      <c r="J54" t="s">
        <v>75</v>
      </c>
      <c r="K54" s="2">
        <v>-0.43169999999999997</v>
      </c>
      <c r="L54" s="2">
        <v>0.64939999999999998</v>
      </c>
      <c r="M54" s="2">
        <v>0.19359999999999999</v>
      </c>
      <c r="N54">
        <v>-2.2290000000000001</v>
      </c>
      <c r="O54">
        <v>2.5791000000000001E-2</v>
      </c>
      <c r="P54" t="s">
        <v>22</v>
      </c>
    </row>
    <row r="55" spans="1:16" x14ac:dyDescent="0.25">
      <c r="A55" t="s">
        <v>75</v>
      </c>
      <c r="B55" s="2">
        <v>-0.43169999999999997</v>
      </c>
      <c r="C55" s="2">
        <v>0.64939999999999998</v>
      </c>
      <c r="D55" s="2">
        <v>0.19359999999999999</v>
      </c>
      <c r="E55">
        <v>-2.2290000000000001</v>
      </c>
      <c r="F55">
        <v>2.5791000000000001E-2</v>
      </c>
      <c r="G55" t="s">
        <v>22</v>
      </c>
      <c r="J55" t="s">
        <v>76</v>
      </c>
      <c r="K55" s="2">
        <v>-0.26779999999999998</v>
      </c>
      <c r="L55" s="2">
        <v>0.7651</v>
      </c>
      <c r="M55" s="2">
        <v>0.1895</v>
      </c>
      <c r="N55">
        <v>-1.413</v>
      </c>
      <c r="O55">
        <v>0.157582</v>
      </c>
    </row>
    <row r="56" spans="1:16" x14ac:dyDescent="0.25">
      <c r="A56" t="s">
        <v>76</v>
      </c>
      <c r="B56" s="2">
        <v>-0.26779999999999998</v>
      </c>
      <c r="C56" s="2">
        <v>0.7651</v>
      </c>
      <c r="D56" s="2">
        <v>0.1895</v>
      </c>
      <c r="E56">
        <v>-1.413</v>
      </c>
      <c r="F56">
        <v>0.157582</v>
      </c>
      <c r="J56" t="s">
        <v>77</v>
      </c>
      <c r="K56" s="2">
        <v>-0.3977</v>
      </c>
      <c r="L56" s="2">
        <v>0.67190000000000005</v>
      </c>
      <c r="M56" s="2">
        <v>0.17699999999999999</v>
      </c>
      <c r="N56">
        <v>-2.2469999999999999</v>
      </c>
      <c r="O56">
        <v>2.461E-2</v>
      </c>
      <c r="P56" t="s">
        <v>22</v>
      </c>
    </row>
    <row r="57" spans="1:16" x14ac:dyDescent="0.25">
      <c r="A57" t="s">
        <v>77</v>
      </c>
      <c r="B57" s="2">
        <v>-0.3977</v>
      </c>
      <c r="C57" s="2">
        <v>0.67190000000000005</v>
      </c>
      <c r="D57" s="2">
        <v>0.17699999999999999</v>
      </c>
      <c r="E57">
        <v>-2.2469999999999999</v>
      </c>
      <c r="F57">
        <v>2.461E-2</v>
      </c>
      <c r="G57" t="s">
        <v>22</v>
      </c>
      <c r="J57" t="s">
        <v>78</v>
      </c>
      <c r="K57" s="2">
        <v>-0.42949999999999999</v>
      </c>
      <c r="L57" s="2">
        <v>0.65080000000000005</v>
      </c>
      <c r="M57" s="2">
        <v>0.313</v>
      </c>
      <c r="N57">
        <v>-1.3720000000000001</v>
      </c>
      <c r="O57">
        <v>0.16999900000000001</v>
      </c>
    </row>
    <row r="58" spans="1:16" x14ac:dyDescent="0.25">
      <c r="A58" t="s">
        <v>78</v>
      </c>
      <c r="B58" s="2">
        <v>-0.42949999999999999</v>
      </c>
      <c r="C58" s="2">
        <v>0.65080000000000005</v>
      </c>
      <c r="D58" s="2">
        <v>0.313</v>
      </c>
      <c r="E58">
        <v>-1.3720000000000001</v>
      </c>
      <c r="F58">
        <v>0.16999900000000001</v>
      </c>
      <c r="J58" t="s">
        <v>79</v>
      </c>
      <c r="K58" s="2">
        <v>-0.52459999999999996</v>
      </c>
      <c r="L58" s="2">
        <v>0.59179999999999999</v>
      </c>
      <c r="M58" s="2">
        <v>0.17910000000000001</v>
      </c>
      <c r="N58">
        <v>-2.9279999999999999</v>
      </c>
      <c r="O58">
        <v>3.4069999999999999E-3</v>
      </c>
      <c r="P58" t="s">
        <v>24</v>
      </c>
    </row>
    <row r="59" spans="1:16" x14ac:dyDescent="0.25">
      <c r="A59" t="s">
        <v>79</v>
      </c>
      <c r="B59" s="2">
        <v>-0.52459999999999996</v>
      </c>
      <c r="C59" s="2">
        <v>0.59179999999999999</v>
      </c>
      <c r="D59" s="2">
        <v>0.17910000000000001</v>
      </c>
      <c r="E59">
        <v>-2.9279999999999999</v>
      </c>
      <c r="F59">
        <v>3.4069999999999999E-3</v>
      </c>
      <c r="G59" t="s">
        <v>24</v>
      </c>
      <c r="J59" t="s">
        <v>80</v>
      </c>
      <c r="K59" s="2">
        <v>-0.48380000000000001</v>
      </c>
      <c r="L59" s="2">
        <v>0.61650000000000005</v>
      </c>
      <c r="M59" s="2">
        <v>0.19719999999999999</v>
      </c>
      <c r="N59">
        <v>-2.4540000000000002</v>
      </c>
      <c r="O59">
        <v>1.4144E-2</v>
      </c>
      <c r="P59" t="s">
        <v>22</v>
      </c>
    </row>
    <row r="60" spans="1:16" x14ac:dyDescent="0.25">
      <c r="A60" t="s">
        <v>80</v>
      </c>
      <c r="B60" s="2">
        <v>-0.48380000000000001</v>
      </c>
      <c r="C60" s="2">
        <v>0.61650000000000005</v>
      </c>
      <c r="D60" s="2">
        <v>0.19719999999999999</v>
      </c>
      <c r="E60">
        <v>-2.4540000000000002</v>
      </c>
      <c r="F60">
        <v>1.4144E-2</v>
      </c>
      <c r="G60" t="s">
        <v>22</v>
      </c>
      <c r="J60" t="s">
        <v>81</v>
      </c>
      <c r="K60" s="2">
        <v>-0.4002</v>
      </c>
      <c r="L60" s="2">
        <v>0.67020000000000002</v>
      </c>
      <c r="M60" s="2">
        <v>0.1885</v>
      </c>
      <c r="N60">
        <v>-2.1219999999999999</v>
      </c>
      <c r="O60">
        <v>3.3800999999999998E-2</v>
      </c>
      <c r="P60" t="s">
        <v>22</v>
      </c>
    </row>
    <row r="61" spans="1:16" x14ac:dyDescent="0.25">
      <c r="A61" t="s">
        <v>81</v>
      </c>
      <c r="B61" s="2">
        <v>-0.4002</v>
      </c>
      <c r="C61" s="2">
        <v>0.67020000000000002</v>
      </c>
      <c r="D61" s="2">
        <v>0.1885</v>
      </c>
      <c r="E61">
        <v>-2.1219999999999999</v>
      </c>
      <c r="F61">
        <v>3.3800999999999998E-2</v>
      </c>
      <c r="G61" t="s">
        <v>22</v>
      </c>
      <c r="J61" t="s">
        <v>82</v>
      </c>
      <c r="K61" s="2">
        <v>-0.42580000000000001</v>
      </c>
      <c r="L61" s="2">
        <v>0.6532</v>
      </c>
      <c r="M61" s="2">
        <v>0.1799</v>
      </c>
      <c r="N61">
        <v>-2.367</v>
      </c>
      <c r="O61">
        <v>1.7916000000000001E-2</v>
      </c>
      <c r="P61" t="s">
        <v>22</v>
      </c>
    </row>
    <row r="62" spans="1:16" x14ac:dyDescent="0.25">
      <c r="A62" t="s">
        <v>82</v>
      </c>
      <c r="B62" s="2">
        <v>-0.42580000000000001</v>
      </c>
      <c r="C62" s="2">
        <v>0.6532</v>
      </c>
      <c r="D62" s="2">
        <v>0.1799</v>
      </c>
      <c r="E62">
        <v>-2.367</v>
      </c>
      <c r="F62">
        <v>1.7916000000000001E-2</v>
      </c>
      <c r="G62" t="s">
        <v>22</v>
      </c>
      <c r="J62" t="s">
        <v>83</v>
      </c>
      <c r="K62" s="2">
        <v>-0.35449999999999998</v>
      </c>
      <c r="L62" s="2">
        <v>0.70150000000000001</v>
      </c>
      <c r="M62" s="2">
        <v>0.17080000000000001</v>
      </c>
      <c r="N62">
        <v>-2.0760000000000001</v>
      </c>
      <c r="O62">
        <v>3.7901999999999998E-2</v>
      </c>
      <c r="P62" t="s">
        <v>22</v>
      </c>
    </row>
    <row r="63" spans="1:16" x14ac:dyDescent="0.25">
      <c r="A63" t="s">
        <v>83</v>
      </c>
      <c r="B63" s="2">
        <v>-0.35449999999999998</v>
      </c>
      <c r="C63" s="2">
        <v>0.70150000000000001</v>
      </c>
      <c r="D63" s="2">
        <v>0.17080000000000001</v>
      </c>
      <c r="E63">
        <v>-2.0760000000000001</v>
      </c>
      <c r="F63">
        <v>3.7901999999999998E-2</v>
      </c>
      <c r="G63" t="s">
        <v>22</v>
      </c>
      <c r="J63" t="s">
        <v>84</v>
      </c>
      <c r="K63" s="2">
        <v>-0.43840000000000001</v>
      </c>
      <c r="L63" s="2">
        <v>0.64510000000000001</v>
      </c>
      <c r="M63" s="2">
        <v>0.1754</v>
      </c>
      <c r="N63">
        <v>-2.4990000000000001</v>
      </c>
      <c r="O63">
        <v>1.2449E-2</v>
      </c>
      <c r="P63" t="s">
        <v>22</v>
      </c>
    </row>
    <row r="64" spans="1:16" x14ac:dyDescent="0.25">
      <c r="A64" t="s">
        <v>84</v>
      </c>
      <c r="B64" s="2">
        <v>-0.43840000000000001</v>
      </c>
      <c r="C64" s="2">
        <v>0.64510000000000001</v>
      </c>
      <c r="D64" s="2">
        <v>0.1754</v>
      </c>
      <c r="E64">
        <v>-2.4990000000000001</v>
      </c>
      <c r="F64">
        <v>1.2449E-2</v>
      </c>
      <c r="G64" t="s">
        <v>22</v>
      </c>
      <c r="J64" t="s">
        <v>85</v>
      </c>
      <c r="K64" s="2">
        <v>-0.28270000000000001</v>
      </c>
      <c r="L64" s="2">
        <v>0.75370000000000004</v>
      </c>
      <c r="M64" s="2">
        <v>0.19500000000000001</v>
      </c>
      <c r="N64">
        <v>-1.45</v>
      </c>
      <c r="O64">
        <v>0.147008</v>
      </c>
    </row>
    <row r="65" spans="1:16" x14ac:dyDescent="0.25">
      <c r="A65" t="s">
        <v>85</v>
      </c>
      <c r="B65" s="2">
        <v>-0.28270000000000001</v>
      </c>
      <c r="C65" s="2">
        <v>0.75370000000000004</v>
      </c>
      <c r="D65" s="2">
        <v>0.19500000000000001</v>
      </c>
      <c r="E65">
        <v>-1.45</v>
      </c>
      <c r="F65">
        <v>0.147008</v>
      </c>
      <c r="J65" t="s">
        <v>86</v>
      </c>
      <c r="K65" s="2">
        <v>-0.49</v>
      </c>
      <c r="L65" s="2">
        <v>0.61260000000000003</v>
      </c>
      <c r="M65" s="2">
        <v>0.188</v>
      </c>
      <c r="N65">
        <v>-2.6070000000000002</v>
      </c>
      <c r="O65">
        <v>9.1310000000000002E-3</v>
      </c>
      <c r="P65" t="s">
        <v>24</v>
      </c>
    </row>
    <row r="66" spans="1:16" x14ac:dyDescent="0.25">
      <c r="A66" t="s">
        <v>86</v>
      </c>
      <c r="B66" s="2">
        <v>-0.49</v>
      </c>
      <c r="C66" s="2">
        <v>0.61260000000000003</v>
      </c>
      <c r="D66" s="2">
        <v>0.188</v>
      </c>
      <c r="E66">
        <v>-2.6070000000000002</v>
      </c>
      <c r="F66">
        <v>9.1310000000000002E-3</v>
      </c>
      <c r="G66" t="s">
        <v>24</v>
      </c>
      <c r="J66" t="s">
        <v>87</v>
      </c>
      <c r="K66" s="2">
        <v>-0.53049999999999997</v>
      </c>
      <c r="L66" s="2">
        <v>0.58830000000000005</v>
      </c>
      <c r="M66" s="2">
        <v>0.19120000000000001</v>
      </c>
      <c r="N66">
        <v>-2.7749999999999999</v>
      </c>
      <c r="O66">
        <v>5.5199999999999997E-3</v>
      </c>
      <c r="P66" t="s">
        <v>24</v>
      </c>
    </row>
    <row r="67" spans="1:16" x14ac:dyDescent="0.25">
      <c r="A67" t="s">
        <v>87</v>
      </c>
      <c r="B67" s="2">
        <v>-0.53049999999999997</v>
      </c>
      <c r="C67" s="2">
        <v>0.58830000000000005</v>
      </c>
      <c r="D67" s="2">
        <v>0.19120000000000001</v>
      </c>
      <c r="E67">
        <v>-2.7749999999999999</v>
      </c>
      <c r="F67">
        <v>5.5199999999999997E-3</v>
      </c>
      <c r="G67" t="s">
        <v>24</v>
      </c>
      <c r="J67" t="s">
        <v>88</v>
      </c>
      <c r="K67" s="2">
        <v>-0.38009999999999999</v>
      </c>
      <c r="L67" s="2">
        <v>0.68379999999999996</v>
      </c>
      <c r="M67" s="2">
        <v>0.37640000000000001</v>
      </c>
      <c r="N67">
        <v>-1.01</v>
      </c>
      <c r="O67">
        <v>0.31257299999999999</v>
      </c>
    </row>
    <row r="68" spans="1:16" x14ac:dyDescent="0.25">
      <c r="A68" t="s">
        <v>88</v>
      </c>
      <c r="B68" s="2">
        <v>-0.38009999999999999</v>
      </c>
      <c r="C68" s="2">
        <v>0.68379999999999996</v>
      </c>
      <c r="D68" s="2">
        <v>0.37640000000000001</v>
      </c>
      <c r="E68">
        <v>-1.01</v>
      </c>
      <c r="F68">
        <v>0.31257299999999999</v>
      </c>
      <c r="J68" t="s">
        <v>89</v>
      </c>
      <c r="K68" s="2">
        <v>-0.48130000000000001</v>
      </c>
      <c r="L68" s="2">
        <v>0.61799999999999999</v>
      </c>
      <c r="M68" s="2">
        <v>0.20219999999999999</v>
      </c>
      <c r="N68">
        <v>-2.38</v>
      </c>
      <c r="O68">
        <v>1.7308E-2</v>
      </c>
      <c r="P68" t="s">
        <v>22</v>
      </c>
    </row>
    <row r="69" spans="1:16" x14ac:dyDescent="0.25">
      <c r="A69" t="s">
        <v>89</v>
      </c>
      <c r="B69" s="2">
        <v>-0.48130000000000001</v>
      </c>
      <c r="C69" s="2">
        <v>0.61799999999999999</v>
      </c>
      <c r="D69" s="2">
        <v>0.20219999999999999</v>
      </c>
      <c r="E69">
        <v>-2.38</v>
      </c>
      <c r="F69">
        <v>1.7308E-2</v>
      </c>
      <c r="G69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O71"/>
  <sheetViews>
    <sheetView workbookViewId="0">
      <selection activeCell="P18" sqref="P18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5" x14ac:dyDescent="0.25">
      <c r="A2" t="s">
        <v>10</v>
      </c>
      <c r="B2">
        <v>-4.1308584400000001E-2</v>
      </c>
      <c r="C2">
        <v>0.95953299999999997</v>
      </c>
      <c r="D2">
        <v>2.25596562E-2</v>
      </c>
      <c r="E2">
        <v>-1.83</v>
      </c>
      <c r="F2" s="2">
        <v>6.7000000000000004E-2</v>
      </c>
      <c r="G2" t="str">
        <f>IF(F2&lt;0.001,"***",IF(F2&lt;0.01,"**",IF(F2&lt;0.05,"*",IF(F2&lt;0.1,"^",""))))</f>
        <v>^</v>
      </c>
      <c r="I2" t="s">
        <v>10</v>
      </c>
      <c r="J2">
        <v>-4.1308584400000001E-2</v>
      </c>
      <c r="K2">
        <v>0.95953299999999997</v>
      </c>
      <c r="L2">
        <v>2.25596562E-2</v>
      </c>
      <c r="M2">
        <v>-1.83</v>
      </c>
      <c r="N2" s="2">
        <v>6.7000000000000004E-2</v>
      </c>
      <c r="O2" t="str">
        <f>IF(N2&lt;0.001,"***",IF(N2&lt;0.01,"**",IF(N2&lt;0.05,"*",IF(N2&lt;0.1,".",""))))</f>
        <v>.</v>
      </c>
    </row>
    <row r="3" spans="1:15" x14ac:dyDescent="0.25">
      <c r="A3" t="s">
        <v>12</v>
      </c>
      <c r="B3">
        <v>-0.1061006328</v>
      </c>
      <c r="C3">
        <v>0.89933410000000003</v>
      </c>
      <c r="D3">
        <v>2.5318657500000001E-2</v>
      </c>
      <c r="E3">
        <v>-4.1900000000000004</v>
      </c>
      <c r="F3" s="2">
        <v>2.8E-5</v>
      </c>
      <c r="G3" t="str">
        <f t="shared" ref="G3:G66" si="0">IF(F3&lt;0.001,"***",IF(F3&lt;0.01,"**",IF(F3&lt;0.05,"*",IF(F3&lt;0.1,"^",""))))</f>
        <v>***</v>
      </c>
      <c r="I3" t="s">
        <v>12</v>
      </c>
      <c r="J3">
        <v>-0.1061006328</v>
      </c>
      <c r="K3">
        <v>0.89933410000000003</v>
      </c>
      <c r="L3">
        <v>2.5318657500000001E-2</v>
      </c>
      <c r="M3">
        <v>-4.1900000000000004</v>
      </c>
      <c r="N3" s="2">
        <v>2.8E-5</v>
      </c>
      <c r="O3" t="str">
        <f t="shared" ref="O3:O66" si="1">IF(N3&lt;0.001,"***",IF(N3&lt;0.01,"**",IF(N3&lt;0.05,"*",IF(N3&lt;0.1,".",""))))</f>
        <v>***</v>
      </c>
    </row>
    <row r="4" spans="1:15" x14ac:dyDescent="0.25">
      <c r="A4" t="s">
        <v>23</v>
      </c>
      <c r="B4">
        <v>6.5398538399999998E-2</v>
      </c>
      <c r="C4">
        <v>1.0675844000000001</v>
      </c>
      <c r="D4">
        <v>2.20871713E-2</v>
      </c>
      <c r="E4">
        <v>2.96</v>
      </c>
      <c r="F4" s="2">
        <v>3.0999999999999999E-3</v>
      </c>
      <c r="G4" t="str">
        <f t="shared" si="0"/>
        <v>**</v>
      </c>
      <c r="I4" t="s">
        <v>23</v>
      </c>
      <c r="J4">
        <v>6.5398538399999998E-2</v>
      </c>
      <c r="K4">
        <v>1.0675844000000001</v>
      </c>
      <c r="L4">
        <v>2.20871713E-2</v>
      </c>
      <c r="M4">
        <v>2.96</v>
      </c>
      <c r="N4" s="2">
        <v>3.0999999999999999E-3</v>
      </c>
      <c r="O4" t="str">
        <f t="shared" si="1"/>
        <v>**</v>
      </c>
    </row>
    <row r="5" spans="1:15" x14ac:dyDescent="0.25">
      <c r="A5" t="s">
        <v>33</v>
      </c>
      <c r="B5">
        <v>-4.5004068799999998E-2</v>
      </c>
      <c r="C5">
        <v>0.9559936</v>
      </c>
      <c r="D5">
        <v>4.9479909000000001E-3</v>
      </c>
      <c r="E5">
        <v>-9.1</v>
      </c>
      <c r="F5" s="2">
        <v>0</v>
      </c>
      <c r="G5" t="str">
        <f t="shared" si="0"/>
        <v>***</v>
      </c>
      <c r="I5" t="s">
        <v>33</v>
      </c>
      <c r="J5">
        <v>-4.5004068799999998E-2</v>
      </c>
      <c r="K5">
        <v>0.9559936</v>
      </c>
      <c r="L5">
        <v>4.9479909000000001E-3</v>
      </c>
      <c r="M5">
        <v>-9.1</v>
      </c>
      <c r="N5" s="2">
        <v>0</v>
      </c>
      <c r="O5" t="str">
        <f>IF(N5&lt;0.001,"***",IF(N5&lt;0.01,"**",IF(N5&lt;0.05,"*",IF(N5&lt;0.1,".",""))))</f>
        <v>***</v>
      </c>
    </row>
    <row r="6" spans="1:15" x14ac:dyDescent="0.25">
      <c r="A6" t="s">
        <v>25</v>
      </c>
      <c r="B6">
        <v>-0.1779529611</v>
      </c>
      <c r="C6">
        <v>0.8369818</v>
      </c>
      <c r="D6">
        <v>2.7783532699999999E-2</v>
      </c>
      <c r="E6">
        <v>-6.4</v>
      </c>
      <c r="F6" s="2">
        <v>1.5E-10</v>
      </c>
      <c r="G6" t="str">
        <f t="shared" si="0"/>
        <v>***</v>
      </c>
      <c r="I6" t="s">
        <v>25</v>
      </c>
      <c r="J6">
        <v>-0.1779529611</v>
      </c>
      <c r="K6">
        <v>0.8369818</v>
      </c>
      <c r="L6">
        <v>2.7783532699999999E-2</v>
      </c>
      <c r="M6">
        <v>-6.4</v>
      </c>
      <c r="N6" s="2">
        <v>1.5E-10</v>
      </c>
      <c r="O6" t="str">
        <f t="shared" si="1"/>
        <v>***</v>
      </c>
    </row>
    <row r="7" spans="1:15" x14ac:dyDescent="0.25">
      <c r="A7" t="s">
        <v>26</v>
      </c>
      <c r="B7">
        <v>-1.62874423E-2</v>
      </c>
      <c r="C7">
        <v>0.98384450000000001</v>
      </c>
      <c r="D7">
        <v>2.9902950099999999E-2</v>
      </c>
      <c r="E7">
        <v>-0.54</v>
      </c>
      <c r="F7" s="2">
        <v>0.59</v>
      </c>
      <c r="G7" t="str">
        <f t="shared" si="0"/>
        <v/>
      </c>
      <c r="I7" t="s">
        <v>26</v>
      </c>
      <c r="J7">
        <v>-1.62874423E-2</v>
      </c>
      <c r="K7">
        <v>0.98384450000000001</v>
      </c>
      <c r="L7">
        <v>2.9902950099999999E-2</v>
      </c>
      <c r="M7">
        <v>-0.54</v>
      </c>
      <c r="N7" s="2">
        <v>0.59</v>
      </c>
      <c r="O7" t="str">
        <f t="shared" si="1"/>
        <v/>
      </c>
    </row>
    <row r="8" spans="1:15" x14ac:dyDescent="0.25">
      <c r="A8" t="s">
        <v>27</v>
      </c>
      <c r="B8">
        <v>5.0389920999999997E-2</v>
      </c>
      <c r="C8">
        <v>1.0516810999999999</v>
      </c>
      <c r="D8">
        <v>3.0588476600000001E-2</v>
      </c>
      <c r="E8">
        <v>1.65</v>
      </c>
      <c r="F8" s="2">
        <v>9.9000000000000005E-2</v>
      </c>
      <c r="G8" t="str">
        <f t="shared" si="0"/>
        <v>^</v>
      </c>
      <c r="I8" t="s">
        <v>27</v>
      </c>
      <c r="J8">
        <v>5.0389920999999997E-2</v>
      </c>
      <c r="K8">
        <v>1.0516810999999999</v>
      </c>
      <c r="L8">
        <v>3.0588476600000001E-2</v>
      </c>
      <c r="M8">
        <v>1.65</v>
      </c>
      <c r="N8" s="2">
        <v>9.9000000000000005E-2</v>
      </c>
      <c r="O8" t="str">
        <f t="shared" si="1"/>
        <v>.</v>
      </c>
    </row>
    <row r="9" spans="1:15" x14ac:dyDescent="0.25">
      <c r="A9" t="s">
        <v>28</v>
      </c>
      <c r="B9">
        <v>-3.9154036099999998E-2</v>
      </c>
      <c r="C9">
        <v>0.96160259999999997</v>
      </c>
      <c r="D9">
        <v>5.4419278500000001E-2</v>
      </c>
      <c r="E9">
        <v>-0.72</v>
      </c>
      <c r="F9" s="2">
        <v>0.47</v>
      </c>
      <c r="G9" t="str">
        <f t="shared" si="0"/>
        <v/>
      </c>
      <c r="I9" t="s">
        <v>28</v>
      </c>
      <c r="J9">
        <v>-3.9154036099999998E-2</v>
      </c>
      <c r="K9">
        <v>0.96160259999999997</v>
      </c>
      <c r="L9">
        <v>5.4419278500000001E-2</v>
      </c>
      <c r="M9">
        <v>-0.72</v>
      </c>
      <c r="N9" s="2">
        <v>0.47</v>
      </c>
      <c r="O9" t="str">
        <f t="shared" si="1"/>
        <v/>
      </c>
    </row>
    <row r="10" spans="1:15" x14ac:dyDescent="0.25">
      <c r="A10" t="s">
        <v>34</v>
      </c>
      <c r="B10">
        <v>5.7716334999999997E-3</v>
      </c>
      <c r="C10">
        <v>1.0057883000000001</v>
      </c>
      <c r="D10">
        <v>1.4724691200000001E-2</v>
      </c>
      <c r="E10">
        <v>0.39</v>
      </c>
      <c r="F10" s="2">
        <v>0.7</v>
      </c>
      <c r="G10" t="str">
        <f t="shared" si="0"/>
        <v/>
      </c>
      <c r="I10" t="s">
        <v>34</v>
      </c>
      <c r="J10">
        <v>5.7716334999999997E-3</v>
      </c>
      <c r="K10">
        <v>1.0057883000000001</v>
      </c>
      <c r="L10">
        <v>1.4724691200000001E-2</v>
      </c>
      <c r="M10">
        <v>0.39</v>
      </c>
      <c r="N10" s="2">
        <v>0.7</v>
      </c>
      <c r="O10" t="str">
        <f>IF(N10&lt;0.001,"***",IF(N10&lt;0.01,"**",IF(N10&lt;0.05,"*",IF(N10&lt;0.1,".",""))))</f>
        <v/>
      </c>
    </row>
    <row r="11" spans="1:15" x14ac:dyDescent="0.25">
      <c r="A11" t="s">
        <v>35</v>
      </c>
      <c r="B11">
        <v>1.47923428E-2</v>
      </c>
      <c r="C11">
        <v>1.0149022999999999</v>
      </c>
      <c r="D11">
        <v>3.8777549000000001E-3</v>
      </c>
      <c r="E11">
        <v>3.81</v>
      </c>
      <c r="F11" s="2">
        <v>1.3999999999999999E-4</v>
      </c>
      <c r="G11" t="str">
        <f t="shared" si="0"/>
        <v>***</v>
      </c>
      <c r="I11" t="s">
        <v>35</v>
      </c>
      <c r="J11">
        <v>1.47923428E-2</v>
      </c>
      <c r="K11">
        <v>1.0149022999999999</v>
      </c>
      <c r="L11">
        <v>3.8777549000000001E-3</v>
      </c>
      <c r="M11">
        <v>3.81</v>
      </c>
      <c r="N11" s="2">
        <v>1.3999999999999999E-4</v>
      </c>
      <c r="O11" t="str">
        <f>IF(N11&lt;0.001,"***",IF(N11&lt;0.01,"**",IF(N11&lt;0.05,"*",IF(N11&lt;0.1,".",""))))</f>
        <v>***</v>
      </c>
    </row>
    <row r="12" spans="1:15" x14ac:dyDescent="0.25">
      <c r="A12" t="s">
        <v>136</v>
      </c>
      <c r="B12">
        <v>-1.07722533E-2</v>
      </c>
      <c r="C12">
        <v>0.98928559999999999</v>
      </c>
      <c r="D12">
        <v>6.1690892000000001E-3</v>
      </c>
      <c r="E12">
        <v>-1.75</v>
      </c>
      <c r="F12" s="2">
        <v>8.1000000000000003E-2</v>
      </c>
      <c r="G12" t="str">
        <f t="shared" si="0"/>
        <v>^</v>
      </c>
      <c r="I12" t="s">
        <v>136</v>
      </c>
      <c r="J12">
        <v>-1.07722533E-2</v>
      </c>
      <c r="K12">
        <v>0.98928559999999999</v>
      </c>
      <c r="L12">
        <v>6.1690892000000001E-3</v>
      </c>
      <c r="M12">
        <v>-1.75</v>
      </c>
      <c r="N12" s="2">
        <v>8.1000000000000003E-2</v>
      </c>
      <c r="O12" t="str">
        <f>IF(N12&lt;0.001,"***",IF(N12&lt;0.01,"**",IF(N12&lt;0.05,"*",IF(N12&lt;0.1,".",""))))</f>
        <v>.</v>
      </c>
    </row>
    <row r="13" spans="1:15" x14ac:dyDescent="0.25">
      <c r="A13" t="s">
        <v>31</v>
      </c>
      <c r="B13">
        <v>9.63358032E-2</v>
      </c>
      <c r="C13">
        <v>1.1011287999999999</v>
      </c>
      <c r="D13">
        <v>2.8187483499999999E-2</v>
      </c>
      <c r="E13">
        <v>3.42</v>
      </c>
      <c r="F13" s="2">
        <v>6.3000000000000003E-4</v>
      </c>
      <c r="G13" t="str">
        <f t="shared" si="0"/>
        <v>***</v>
      </c>
      <c r="I13" t="s">
        <v>31</v>
      </c>
      <c r="J13">
        <v>9.63358032E-2</v>
      </c>
      <c r="K13">
        <v>1.1011287999999999</v>
      </c>
      <c r="L13">
        <v>2.8187483499999999E-2</v>
      </c>
      <c r="M13">
        <v>3.42</v>
      </c>
      <c r="N13" s="2">
        <v>6.3000000000000003E-4</v>
      </c>
      <c r="O13" t="str">
        <f>IF(N13&lt;0.001,"***",IF(N13&lt;0.01,"**",IF(N13&lt;0.05,"*",IF(N13&lt;0.1,".",""))))</f>
        <v>***</v>
      </c>
    </row>
    <row r="14" spans="1:15" x14ac:dyDescent="0.25">
      <c r="A14" t="s">
        <v>32</v>
      </c>
      <c r="B14">
        <v>0.2113280005</v>
      </c>
      <c r="C14">
        <v>1.2353175000000001</v>
      </c>
      <c r="D14">
        <v>3.10445214E-2</v>
      </c>
      <c r="E14">
        <v>6.81</v>
      </c>
      <c r="F14" s="2">
        <v>9.8999999999999994E-12</v>
      </c>
      <c r="G14" t="str">
        <f t="shared" si="0"/>
        <v>***</v>
      </c>
      <c r="I14" t="s">
        <v>32</v>
      </c>
      <c r="J14">
        <v>0.2113280005</v>
      </c>
      <c r="K14">
        <v>1.2353175000000001</v>
      </c>
      <c r="L14">
        <v>3.10445214E-2</v>
      </c>
      <c r="M14">
        <v>6.81</v>
      </c>
      <c r="N14" s="2">
        <v>9.8999999999999994E-12</v>
      </c>
      <c r="O14" t="str">
        <f>IF(N14&lt;0.001,"***",IF(N14&lt;0.01,"**",IF(N14&lt;0.05,"*",IF(N14&lt;0.1,".",""))))</f>
        <v>***</v>
      </c>
    </row>
    <row r="15" spans="1:15" x14ac:dyDescent="0.25">
      <c r="A15" t="s">
        <v>29</v>
      </c>
      <c r="B15">
        <v>0.1413477823</v>
      </c>
      <c r="C15">
        <v>1.1518252</v>
      </c>
      <c r="D15">
        <v>4.6658475300000002E-2</v>
      </c>
      <c r="E15">
        <v>3.03</v>
      </c>
      <c r="F15" s="2">
        <v>2.5000000000000001E-3</v>
      </c>
      <c r="G15" t="str">
        <f t="shared" si="0"/>
        <v>**</v>
      </c>
      <c r="I15" t="s">
        <v>29</v>
      </c>
      <c r="J15">
        <v>0.1413477823</v>
      </c>
      <c r="K15">
        <v>1.1518252</v>
      </c>
      <c r="L15">
        <v>4.6658475300000002E-2</v>
      </c>
      <c r="M15">
        <v>3.03</v>
      </c>
      <c r="N15" s="2">
        <v>2.5000000000000001E-3</v>
      </c>
      <c r="O15" t="str">
        <f t="shared" si="1"/>
        <v>**</v>
      </c>
    </row>
    <row r="16" spans="1:15" x14ac:dyDescent="0.25">
      <c r="A16" t="s">
        <v>30</v>
      </c>
      <c r="B16">
        <v>-3.4155990000000001E-3</v>
      </c>
      <c r="C16">
        <v>0.99659019999999998</v>
      </c>
      <c r="D16">
        <v>7.2962608499999998E-2</v>
      </c>
      <c r="E16">
        <v>-0.05</v>
      </c>
      <c r="F16" s="2">
        <v>0.96</v>
      </c>
      <c r="G16" t="str">
        <f t="shared" si="0"/>
        <v/>
      </c>
      <c r="I16" t="s">
        <v>30</v>
      </c>
      <c r="J16">
        <v>-3.4155990000000001E-3</v>
      </c>
      <c r="K16">
        <v>0.99659019999999998</v>
      </c>
      <c r="L16">
        <v>7.2962608499999998E-2</v>
      </c>
      <c r="M16">
        <v>-0.05</v>
      </c>
      <c r="N16" s="2">
        <v>0.96</v>
      </c>
      <c r="O16" t="str">
        <f t="shared" si="1"/>
        <v/>
      </c>
    </row>
    <row r="17" spans="1:15" x14ac:dyDescent="0.25">
      <c r="A17" t="s">
        <v>36</v>
      </c>
      <c r="B17">
        <v>4.3302949999999996E-3</v>
      </c>
      <c r="C17">
        <v>1.0043397000000001</v>
      </c>
      <c r="D17">
        <v>4.6855650000000003E-4</v>
      </c>
      <c r="E17">
        <v>9.24</v>
      </c>
      <c r="F17" s="2">
        <v>0</v>
      </c>
      <c r="G17" t="str">
        <f t="shared" si="0"/>
        <v>***</v>
      </c>
      <c r="I17" t="s">
        <v>36</v>
      </c>
      <c r="J17">
        <v>4.3302949999999996E-3</v>
      </c>
      <c r="K17">
        <v>1.0043397000000001</v>
      </c>
      <c r="L17">
        <v>4.6855650000000003E-4</v>
      </c>
      <c r="M17">
        <v>9.24</v>
      </c>
      <c r="N17" s="2">
        <v>0</v>
      </c>
      <c r="O17" t="str">
        <f t="shared" si="1"/>
        <v>***</v>
      </c>
    </row>
    <row r="18" spans="1:15" x14ac:dyDescent="0.25">
      <c r="A18" t="s">
        <v>37</v>
      </c>
      <c r="B18">
        <v>2.439555E-4</v>
      </c>
      <c r="C18">
        <v>1.0002439999999999</v>
      </c>
      <c r="D18">
        <v>2.142933E-4</v>
      </c>
      <c r="E18">
        <v>1.1399999999999999</v>
      </c>
      <c r="F18" s="2">
        <v>0.25</v>
      </c>
      <c r="G18" t="str">
        <f t="shared" si="0"/>
        <v/>
      </c>
      <c r="I18" t="s">
        <v>37</v>
      </c>
      <c r="J18">
        <v>2.439555E-4</v>
      </c>
      <c r="K18">
        <v>1.0002439999999999</v>
      </c>
      <c r="L18">
        <v>2.142933E-4</v>
      </c>
      <c r="M18">
        <v>1.1399999999999999</v>
      </c>
      <c r="N18" s="2">
        <v>0.25</v>
      </c>
      <c r="O18" t="str">
        <f t="shared" si="1"/>
        <v/>
      </c>
    </row>
    <row r="19" spans="1:15" x14ac:dyDescent="0.25">
      <c r="A19" t="s">
        <v>38</v>
      </c>
      <c r="B19">
        <v>4.0829400000000002E-4</v>
      </c>
      <c r="C19">
        <v>1.0004084</v>
      </c>
      <c r="D19">
        <v>1.083436E-4</v>
      </c>
      <c r="E19">
        <v>3.77</v>
      </c>
      <c r="F19" s="2">
        <v>1.6000000000000001E-4</v>
      </c>
      <c r="G19" t="str">
        <f t="shared" si="0"/>
        <v>***</v>
      </c>
      <c r="I19" t="s">
        <v>38</v>
      </c>
      <c r="J19">
        <v>4.0829400000000002E-4</v>
      </c>
      <c r="K19">
        <v>1.0004084</v>
      </c>
      <c r="L19">
        <v>1.083436E-4</v>
      </c>
      <c r="M19">
        <v>3.77</v>
      </c>
      <c r="N19" s="2">
        <v>1.6000000000000001E-4</v>
      </c>
      <c r="O19" t="str">
        <f t="shared" si="1"/>
        <v>***</v>
      </c>
    </row>
    <row r="20" spans="1:15" x14ac:dyDescent="0.25">
      <c r="A20" t="s">
        <v>39</v>
      </c>
      <c r="B20">
        <v>-8.6603723000000001E-3</v>
      </c>
      <c r="C20">
        <v>0.99137699999999995</v>
      </c>
      <c r="D20">
        <v>2.0726872899999998E-2</v>
      </c>
      <c r="E20">
        <v>-0.42</v>
      </c>
      <c r="F20" s="2">
        <v>0.68</v>
      </c>
      <c r="G20" t="str">
        <f t="shared" si="0"/>
        <v/>
      </c>
      <c r="I20" t="s">
        <v>39</v>
      </c>
      <c r="J20">
        <v>-8.6603723000000001E-3</v>
      </c>
      <c r="K20">
        <v>0.99137699999999995</v>
      </c>
      <c r="L20">
        <v>2.0726872899999998E-2</v>
      </c>
      <c r="M20">
        <v>-0.42</v>
      </c>
      <c r="N20" s="2">
        <v>0.68</v>
      </c>
      <c r="O20" t="str">
        <f t="shared" si="1"/>
        <v/>
      </c>
    </row>
    <row r="21" spans="1:15" x14ac:dyDescent="0.25">
      <c r="A21" t="s">
        <v>40</v>
      </c>
      <c r="B21">
        <v>3.3409730000000001E-3</v>
      </c>
      <c r="C21">
        <v>1.0033466</v>
      </c>
      <c r="D21">
        <v>3.12308419E-2</v>
      </c>
      <c r="E21">
        <v>0.11</v>
      </c>
      <c r="F21" s="2">
        <v>0.91</v>
      </c>
      <c r="G21" t="str">
        <f t="shared" si="0"/>
        <v/>
      </c>
      <c r="I21" t="s">
        <v>40</v>
      </c>
      <c r="J21">
        <v>3.3409730000000001E-3</v>
      </c>
      <c r="K21">
        <v>1.0033466</v>
      </c>
      <c r="L21">
        <v>3.12308419E-2</v>
      </c>
      <c r="M21">
        <v>0.11</v>
      </c>
      <c r="N21" s="2">
        <v>0.91</v>
      </c>
      <c r="O21" t="str">
        <f t="shared" si="1"/>
        <v/>
      </c>
    </row>
    <row r="22" spans="1:15" x14ac:dyDescent="0.25">
      <c r="A22" t="s">
        <v>41</v>
      </c>
      <c r="B22">
        <v>-0.1063905401</v>
      </c>
      <c r="C22">
        <v>0.89907349999999997</v>
      </c>
      <c r="D22">
        <v>3.2274904399999998E-2</v>
      </c>
      <c r="E22">
        <v>-3.3</v>
      </c>
      <c r="F22" s="2">
        <v>9.7999999999999997E-4</v>
      </c>
      <c r="G22" t="str">
        <f t="shared" si="0"/>
        <v>***</v>
      </c>
      <c r="I22" t="s">
        <v>41</v>
      </c>
      <c r="J22">
        <v>-0.1063905401</v>
      </c>
      <c r="K22">
        <v>0.89907349999999997</v>
      </c>
      <c r="L22">
        <v>3.2274904399999998E-2</v>
      </c>
      <c r="M22">
        <v>-3.3</v>
      </c>
      <c r="N22" s="2">
        <v>9.7999999999999997E-4</v>
      </c>
      <c r="O22" t="str">
        <f t="shared" si="1"/>
        <v>***</v>
      </c>
    </row>
    <row r="23" spans="1:15" x14ac:dyDescent="0.25">
      <c r="A23" t="s">
        <v>42</v>
      </c>
      <c r="B23">
        <v>-0.22416743850000001</v>
      </c>
      <c r="C23">
        <v>0.79918129999999998</v>
      </c>
      <c r="D23">
        <v>3.5468327000000001E-2</v>
      </c>
      <c r="E23">
        <v>-6.32</v>
      </c>
      <c r="F23" s="2">
        <v>2.5999999999999998E-10</v>
      </c>
      <c r="G23" t="str">
        <f t="shared" si="0"/>
        <v>***</v>
      </c>
      <c r="I23" t="s">
        <v>42</v>
      </c>
      <c r="J23">
        <v>-0.22416743850000001</v>
      </c>
      <c r="K23">
        <v>0.79918129999999998</v>
      </c>
      <c r="L23">
        <v>3.5468327000000001E-2</v>
      </c>
      <c r="M23">
        <v>-6.32</v>
      </c>
      <c r="N23" s="2">
        <v>2.5999999999999998E-10</v>
      </c>
      <c r="O23" t="str">
        <f t="shared" si="1"/>
        <v>***</v>
      </c>
    </row>
    <row r="24" spans="1:15" x14ac:dyDescent="0.25">
      <c r="A24" t="s">
        <v>43</v>
      </c>
      <c r="B24">
        <v>-9.3329931899999996E-2</v>
      </c>
      <c r="C24">
        <v>0.91089290000000001</v>
      </c>
      <c r="D24">
        <v>2.9435302699999999E-2</v>
      </c>
      <c r="E24">
        <v>-3.17</v>
      </c>
      <c r="F24" s="2">
        <v>1.5E-3</v>
      </c>
      <c r="G24" t="str">
        <f t="shared" si="0"/>
        <v>**</v>
      </c>
      <c r="I24" t="s">
        <v>43</v>
      </c>
      <c r="J24">
        <v>-9.3329931899999996E-2</v>
      </c>
      <c r="K24">
        <v>0.91089290000000001</v>
      </c>
      <c r="L24">
        <v>2.9435302699999999E-2</v>
      </c>
      <c r="M24">
        <v>-3.17</v>
      </c>
      <c r="N24" s="2">
        <v>1.5E-3</v>
      </c>
      <c r="O24" t="str">
        <f t="shared" si="1"/>
        <v>**</v>
      </c>
    </row>
    <row r="25" spans="1:15" x14ac:dyDescent="0.25">
      <c r="A25" t="s">
        <v>45</v>
      </c>
      <c r="B25">
        <v>-7.5623063000000004E-2</v>
      </c>
      <c r="C25">
        <v>0.92716560000000003</v>
      </c>
      <c r="D25">
        <v>6.5832703000000001E-3</v>
      </c>
      <c r="E25">
        <v>-11.49</v>
      </c>
      <c r="F25" s="2">
        <v>0</v>
      </c>
      <c r="G25" t="str">
        <f t="shared" si="0"/>
        <v>***</v>
      </c>
      <c r="I25" t="s">
        <v>45</v>
      </c>
      <c r="J25">
        <v>-7.5623063000000004E-2</v>
      </c>
      <c r="K25">
        <v>0.92716560000000003</v>
      </c>
      <c r="L25">
        <v>6.5832703000000001E-3</v>
      </c>
      <c r="M25">
        <v>-11.49</v>
      </c>
      <c r="N25" s="2">
        <v>0</v>
      </c>
      <c r="O25" t="str">
        <f t="shared" si="1"/>
        <v>***</v>
      </c>
    </row>
    <row r="26" spans="1:15" x14ac:dyDescent="0.25">
      <c r="A26" t="s">
        <v>46</v>
      </c>
      <c r="B26">
        <v>-5.6619814099999999E-2</v>
      </c>
      <c r="C26">
        <v>0.9449533</v>
      </c>
      <c r="D26">
        <v>4.7179348999999999E-3</v>
      </c>
      <c r="E26">
        <v>-12</v>
      </c>
      <c r="F26" s="2">
        <v>0</v>
      </c>
      <c r="G26" t="str">
        <f t="shared" si="0"/>
        <v>***</v>
      </c>
      <c r="I26" t="s">
        <v>46</v>
      </c>
      <c r="J26">
        <v>-5.6619814099999999E-2</v>
      </c>
      <c r="K26">
        <v>0.9449533</v>
      </c>
      <c r="L26">
        <v>4.7179348999999999E-3</v>
      </c>
      <c r="M26">
        <v>-12</v>
      </c>
      <c r="N26" s="2">
        <v>0</v>
      </c>
      <c r="O26" t="str">
        <f t="shared" si="1"/>
        <v>***</v>
      </c>
    </row>
    <row r="27" spans="1:15" x14ac:dyDescent="0.25">
      <c r="A27" t="s">
        <v>48</v>
      </c>
      <c r="B27">
        <v>-0.24712813850000001</v>
      </c>
      <c r="C27">
        <v>0.78104059999999997</v>
      </c>
      <c r="D27">
        <v>0.1035902102</v>
      </c>
      <c r="E27">
        <v>-2.39</v>
      </c>
      <c r="F27" s="2">
        <v>1.7000000000000001E-2</v>
      </c>
      <c r="G27" t="str">
        <f t="shared" si="0"/>
        <v>*</v>
      </c>
      <c r="I27" t="s">
        <v>48</v>
      </c>
      <c r="J27">
        <v>-0.24712813850000001</v>
      </c>
      <c r="K27">
        <v>0.78104059999999997</v>
      </c>
      <c r="L27">
        <v>0.1035902102</v>
      </c>
      <c r="M27">
        <v>-2.39</v>
      </c>
      <c r="N27" s="2">
        <v>1.7000000000000001E-2</v>
      </c>
      <c r="O27" t="str">
        <f>IF(N27&lt;0.001,"***",IF(N27&lt;0.01,"**",IF(N27&lt;0.05,"*",IF(N27&lt;0.1,".",""))))</f>
        <v>*</v>
      </c>
    </row>
    <row r="28" spans="1:15" x14ac:dyDescent="0.25">
      <c r="A28" t="s">
        <v>47</v>
      </c>
      <c r="B28">
        <v>-0.2031774727</v>
      </c>
      <c r="C28">
        <v>0.81613340000000001</v>
      </c>
      <c r="D28">
        <v>5.8187346100000002E-2</v>
      </c>
      <c r="E28">
        <v>-3.49</v>
      </c>
      <c r="F28" s="2">
        <v>4.8000000000000001E-4</v>
      </c>
      <c r="G28" t="str">
        <f t="shared" si="0"/>
        <v>***</v>
      </c>
      <c r="I28" t="s">
        <v>47</v>
      </c>
      <c r="J28">
        <v>-0.2031774727</v>
      </c>
      <c r="K28">
        <v>0.81613340000000001</v>
      </c>
      <c r="L28">
        <v>5.8187346100000002E-2</v>
      </c>
      <c r="M28">
        <v>-3.49</v>
      </c>
      <c r="N28" s="2">
        <v>4.8000000000000001E-4</v>
      </c>
      <c r="O28" t="str">
        <f t="shared" si="1"/>
        <v>***</v>
      </c>
    </row>
    <row r="29" spans="1:15" x14ac:dyDescent="0.25">
      <c r="A29" t="s">
        <v>49</v>
      </c>
      <c r="B29">
        <v>0.21440999229999999</v>
      </c>
      <c r="C29">
        <v>1.2391306</v>
      </c>
      <c r="D29">
        <v>0.27531441010000002</v>
      </c>
      <c r="E29">
        <v>0.78</v>
      </c>
      <c r="F29" s="2">
        <v>0.44</v>
      </c>
      <c r="G29" t="str">
        <f t="shared" si="0"/>
        <v/>
      </c>
      <c r="I29" t="s">
        <v>49</v>
      </c>
      <c r="J29">
        <v>0.21440999229999999</v>
      </c>
      <c r="K29">
        <v>1.2391306</v>
      </c>
      <c r="L29">
        <v>0.27531441010000002</v>
      </c>
      <c r="M29">
        <v>0.78</v>
      </c>
      <c r="N29" s="2">
        <v>0.44</v>
      </c>
      <c r="O29" t="str">
        <f t="shared" si="1"/>
        <v/>
      </c>
    </row>
    <row r="30" spans="1:15" x14ac:dyDescent="0.25">
      <c r="A30" t="s">
        <v>50</v>
      </c>
      <c r="B30">
        <v>-0.12222360979999999</v>
      </c>
      <c r="C30">
        <v>0.88495049999999997</v>
      </c>
      <c r="D30">
        <v>5.6542525400000002E-2</v>
      </c>
      <c r="E30">
        <v>-2.16</v>
      </c>
      <c r="F30" s="2">
        <v>3.1E-2</v>
      </c>
      <c r="G30" t="str">
        <f t="shared" si="0"/>
        <v>*</v>
      </c>
      <c r="I30" t="s">
        <v>50</v>
      </c>
      <c r="J30">
        <v>-0.12222360979999999</v>
      </c>
      <c r="K30">
        <v>0.88495049999999997</v>
      </c>
      <c r="L30">
        <v>5.6542525400000002E-2</v>
      </c>
      <c r="M30">
        <v>-2.16</v>
      </c>
      <c r="N30" s="2">
        <v>3.1E-2</v>
      </c>
      <c r="O30" t="str">
        <f t="shared" si="1"/>
        <v>*</v>
      </c>
    </row>
    <row r="31" spans="1:15" x14ac:dyDescent="0.25">
      <c r="A31" t="s">
        <v>51</v>
      </c>
      <c r="B31">
        <v>1.9436178700000001E-2</v>
      </c>
      <c r="C31">
        <v>1.0196263000000001</v>
      </c>
      <c r="D31">
        <v>6.6294251799999995E-2</v>
      </c>
      <c r="E31">
        <v>0.28999999999999998</v>
      </c>
      <c r="F31" s="2">
        <v>0.77</v>
      </c>
      <c r="G31" t="str">
        <f t="shared" si="0"/>
        <v/>
      </c>
      <c r="I31" t="s">
        <v>51</v>
      </c>
      <c r="J31">
        <v>1.9436178700000001E-2</v>
      </c>
      <c r="K31">
        <v>1.0196263000000001</v>
      </c>
      <c r="L31">
        <v>6.6294251799999995E-2</v>
      </c>
      <c r="M31">
        <v>0.28999999999999998</v>
      </c>
      <c r="N31" s="2">
        <v>0.77</v>
      </c>
      <c r="O31" t="str">
        <f t="shared" si="1"/>
        <v/>
      </c>
    </row>
    <row r="32" spans="1:15" x14ac:dyDescent="0.25">
      <c r="A32" t="s">
        <v>52</v>
      </c>
      <c r="B32">
        <v>0.1423035986</v>
      </c>
      <c r="C32">
        <v>1.1529266</v>
      </c>
      <c r="D32">
        <v>0.22464240120000001</v>
      </c>
      <c r="E32">
        <v>0.63</v>
      </c>
      <c r="F32" s="2">
        <v>0.53</v>
      </c>
      <c r="G32" t="str">
        <f t="shared" si="0"/>
        <v/>
      </c>
      <c r="I32" t="s">
        <v>52</v>
      </c>
      <c r="J32">
        <v>0.1423035986</v>
      </c>
      <c r="K32">
        <v>1.1529266</v>
      </c>
      <c r="L32">
        <v>0.22464240120000001</v>
      </c>
      <c r="M32">
        <v>0.63</v>
      </c>
      <c r="N32" s="2">
        <v>0.53</v>
      </c>
      <c r="O32" t="str">
        <f t="shared" si="1"/>
        <v/>
      </c>
    </row>
    <row r="33" spans="1:15" x14ac:dyDescent="0.25">
      <c r="A33" t="s">
        <v>53</v>
      </c>
      <c r="B33">
        <v>0.2617496567</v>
      </c>
      <c r="C33">
        <v>1.2992013</v>
      </c>
      <c r="D33">
        <v>0.25114042460000002</v>
      </c>
      <c r="E33">
        <v>1.04</v>
      </c>
      <c r="F33" s="2">
        <v>0.3</v>
      </c>
      <c r="G33" t="str">
        <f t="shared" si="0"/>
        <v/>
      </c>
      <c r="I33" t="s">
        <v>53</v>
      </c>
      <c r="J33">
        <v>0.2617496567</v>
      </c>
      <c r="K33">
        <v>1.2992013</v>
      </c>
      <c r="L33">
        <v>0.25114042460000002</v>
      </c>
      <c r="M33">
        <v>1.04</v>
      </c>
      <c r="N33" s="2">
        <v>0.3</v>
      </c>
      <c r="O33" t="str">
        <f t="shared" si="1"/>
        <v/>
      </c>
    </row>
    <row r="34" spans="1:15" x14ac:dyDescent="0.25">
      <c r="A34" t="s">
        <v>54</v>
      </c>
      <c r="B34">
        <v>1.7864365100000001E-2</v>
      </c>
      <c r="C34">
        <v>1.0180248999999999</v>
      </c>
      <c r="D34">
        <v>0.27224506729999998</v>
      </c>
      <c r="E34">
        <v>7.0000000000000007E-2</v>
      </c>
      <c r="F34" s="2">
        <v>0.95</v>
      </c>
      <c r="G34" t="str">
        <f t="shared" si="0"/>
        <v/>
      </c>
      <c r="I34" t="s">
        <v>54</v>
      </c>
      <c r="J34">
        <v>1.7864365100000001E-2</v>
      </c>
      <c r="K34">
        <v>1.0180248999999999</v>
      </c>
      <c r="L34">
        <v>0.27224506729999998</v>
      </c>
      <c r="M34">
        <v>7.0000000000000007E-2</v>
      </c>
      <c r="N34" s="2">
        <v>0.95</v>
      </c>
      <c r="O34" t="str">
        <f t="shared" si="1"/>
        <v/>
      </c>
    </row>
    <row r="35" spans="1:15" x14ac:dyDescent="0.25">
      <c r="A35" t="s">
        <v>55</v>
      </c>
      <c r="B35">
        <v>-0.1912951497</v>
      </c>
      <c r="C35">
        <v>0.82588879999999998</v>
      </c>
      <c r="D35">
        <v>0.24954267720000001</v>
      </c>
      <c r="E35">
        <v>-0.77</v>
      </c>
      <c r="F35" s="2">
        <v>0.44</v>
      </c>
      <c r="G35" t="str">
        <f t="shared" si="0"/>
        <v/>
      </c>
      <c r="I35" t="s">
        <v>55</v>
      </c>
      <c r="J35">
        <v>-0.1912951497</v>
      </c>
      <c r="K35">
        <v>0.82588879999999998</v>
      </c>
      <c r="L35">
        <v>0.24954267720000001</v>
      </c>
      <c r="M35">
        <v>-0.77</v>
      </c>
      <c r="N35" s="2">
        <v>0.44</v>
      </c>
      <c r="O35" t="str">
        <f t="shared" si="1"/>
        <v/>
      </c>
    </row>
    <row r="36" spans="1:15" x14ac:dyDescent="0.25">
      <c r="A36" t="s">
        <v>56</v>
      </c>
      <c r="B36">
        <v>-0.1355020512</v>
      </c>
      <c r="C36">
        <v>0.87327739999999998</v>
      </c>
      <c r="D36">
        <v>0.33129778059999998</v>
      </c>
      <c r="E36">
        <v>-0.41</v>
      </c>
      <c r="F36" s="2">
        <v>0.68</v>
      </c>
      <c r="G36" t="str">
        <f t="shared" si="0"/>
        <v/>
      </c>
      <c r="I36" t="s">
        <v>56</v>
      </c>
      <c r="J36">
        <v>-0.1355020512</v>
      </c>
      <c r="K36">
        <v>0.87327739999999998</v>
      </c>
      <c r="L36">
        <v>0.33129778059999998</v>
      </c>
      <c r="M36">
        <v>-0.41</v>
      </c>
      <c r="N36" s="2">
        <v>0.68</v>
      </c>
      <c r="O36" t="str">
        <f t="shared" si="1"/>
        <v/>
      </c>
    </row>
    <row r="37" spans="1:15" x14ac:dyDescent="0.25">
      <c r="A37" t="s">
        <v>57</v>
      </c>
      <c r="B37">
        <v>4.4956727600000003E-2</v>
      </c>
      <c r="C37">
        <v>1.0459826000000001</v>
      </c>
      <c r="D37">
        <v>0.2692230102</v>
      </c>
      <c r="E37">
        <v>0.17</v>
      </c>
      <c r="F37" s="2">
        <v>0.87</v>
      </c>
      <c r="G37" t="str">
        <f t="shared" si="0"/>
        <v/>
      </c>
      <c r="I37" t="s">
        <v>57</v>
      </c>
      <c r="J37">
        <v>4.4956727600000003E-2</v>
      </c>
      <c r="K37">
        <v>1.0459826000000001</v>
      </c>
      <c r="L37">
        <v>0.2692230102</v>
      </c>
      <c r="M37">
        <v>0.17</v>
      </c>
      <c r="N37" s="2">
        <v>0.87</v>
      </c>
      <c r="O37" t="str">
        <f t="shared" si="1"/>
        <v/>
      </c>
    </row>
    <row r="38" spans="1:15" x14ac:dyDescent="0.25">
      <c r="A38" t="s">
        <v>58</v>
      </c>
      <c r="B38">
        <v>-0.2090337763</v>
      </c>
      <c r="C38">
        <v>0.81136779999999997</v>
      </c>
      <c r="D38">
        <v>0.31535950839999999</v>
      </c>
      <c r="E38">
        <v>-0.66</v>
      </c>
      <c r="F38" s="2">
        <v>0.51</v>
      </c>
      <c r="G38" t="str">
        <f t="shared" si="0"/>
        <v/>
      </c>
      <c r="I38" t="s">
        <v>58</v>
      </c>
      <c r="J38">
        <v>-0.2090337763</v>
      </c>
      <c r="K38">
        <v>0.81136779999999997</v>
      </c>
      <c r="L38">
        <v>0.31535950839999999</v>
      </c>
      <c r="M38">
        <v>-0.66</v>
      </c>
      <c r="N38" s="2">
        <v>0.51</v>
      </c>
      <c r="O38" t="str">
        <f t="shared" si="1"/>
        <v/>
      </c>
    </row>
    <row r="39" spans="1:15" x14ac:dyDescent="0.25">
      <c r="A39" t="s">
        <v>59</v>
      </c>
      <c r="B39">
        <v>0.1194753596</v>
      </c>
      <c r="C39">
        <v>1.1269054999999999</v>
      </c>
      <c r="D39">
        <v>0.22011471590000001</v>
      </c>
      <c r="E39">
        <v>0.54</v>
      </c>
      <c r="F39" s="2">
        <v>0.59</v>
      </c>
      <c r="G39" t="str">
        <f t="shared" si="0"/>
        <v/>
      </c>
      <c r="I39" t="s">
        <v>59</v>
      </c>
      <c r="J39">
        <v>0.1194753596</v>
      </c>
      <c r="K39">
        <v>1.1269054999999999</v>
      </c>
      <c r="L39">
        <v>0.22011471590000001</v>
      </c>
      <c r="M39">
        <v>0.54</v>
      </c>
      <c r="N39" s="2">
        <v>0.59</v>
      </c>
      <c r="O39" t="str">
        <f t="shared" si="1"/>
        <v/>
      </c>
    </row>
    <row r="40" spans="1:15" x14ac:dyDescent="0.25">
      <c r="A40" t="s">
        <v>60</v>
      </c>
      <c r="B40">
        <v>-0.11866050879999999</v>
      </c>
      <c r="C40">
        <v>0.88810929999999999</v>
      </c>
      <c r="D40">
        <v>0.23309783719999999</v>
      </c>
      <c r="E40">
        <v>-0.51</v>
      </c>
      <c r="F40" s="2">
        <v>0.61</v>
      </c>
      <c r="G40" t="str">
        <f t="shared" si="0"/>
        <v/>
      </c>
      <c r="I40" t="s">
        <v>60</v>
      </c>
      <c r="J40">
        <v>-0.11866050879999999</v>
      </c>
      <c r="K40">
        <v>0.88810929999999999</v>
      </c>
      <c r="L40">
        <v>0.23309783719999999</v>
      </c>
      <c r="M40">
        <v>-0.51</v>
      </c>
      <c r="N40" s="2">
        <v>0.61</v>
      </c>
      <c r="O40" t="str">
        <f t="shared" si="1"/>
        <v/>
      </c>
    </row>
    <row r="41" spans="1:15" x14ac:dyDescent="0.25">
      <c r="A41" t="s">
        <v>61</v>
      </c>
      <c r="B41">
        <v>0.1165003351</v>
      </c>
      <c r="C41">
        <v>1.1235579</v>
      </c>
      <c r="D41">
        <v>0.22237875709999999</v>
      </c>
      <c r="E41">
        <v>0.52</v>
      </c>
      <c r="F41" s="2">
        <v>0.6</v>
      </c>
      <c r="G41" t="str">
        <f t="shared" si="0"/>
        <v/>
      </c>
      <c r="I41" t="s">
        <v>61</v>
      </c>
      <c r="J41">
        <v>0.1165003351</v>
      </c>
      <c r="K41">
        <v>1.1235579</v>
      </c>
      <c r="L41">
        <v>0.22237875709999999</v>
      </c>
      <c r="M41">
        <v>0.52</v>
      </c>
      <c r="N41" s="2">
        <v>0.6</v>
      </c>
      <c r="O41" t="str">
        <f t="shared" si="1"/>
        <v/>
      </c>
    </row>
    <row r="42" spans="1:15" x14ac:dyDescent="0.25">
      <c r="A42" t="s">
        <v>62</v>
      </c>
      <c r="B42">
        <v>-1.21749593E-2</v>
      </c>
      <c r="C42">
        <v>0.98789890000000002</v>
      </c>
      <c r="D42">
        <v>0.22841436670000001</v>
      </c>
      <c r="E42">
        <v>-0.05</v>
      </c>
      <c r="F42" s="2">
        <v>0.96</v>
      </c>
      <c r="G42" t="str">
        <f t="shared" si="0"/>
        <v/>
      </c>
      <c r="I42" t="s">
        <v>62</v>
      </c>
      <c r="J42">
        <v>-1.21749593E-2</v>
      </c>
      <c r="K42">
        <v>0.98789890000000002</v>
      </c>
      <c r="L42">
        <v>0.22841436670000001</v>
      </c>
      <c r="M42">
        <v>-0.05</v>
      </c>
      <c r="N42" s="2">
        <v>0.96</v>
      </c>
      <c r="O42" t="str">
        <f t="shared" si="1"/>
        <v/>
      </c>
    </row>
    <row r="43" spans="1:15" x14ac:dyDescent="0.25">
      <c r="A43" t="s">
        <v>63</v>
      </c>
      <c r="B43">
        <v>0.25773148420000003</v>
      </c>
      <c r="C43">
        <v>1.2939913000000001</v>
      </c>
      <c r="D43">
        <v>0.20093191730000001</v>
      </c>
      <c r="E43">
        <v>1.28</v>
      </c>
      <c r="F43" s="2">
        <v>0.2</v>
      </c>
      <c r="G43" t="str">
        <f t="shared" si="0"/>
        <v/>
      </c>
      <c r="I43" t="s">
        <v>63</v>
      </c>
      <c r="J43">
        <v>0.25773148420000003</v>
      </c>
      <c r="K43">
        <v>1.2939913000000001</v>
      </c>
      <c r="L43">
        <v>0.20093191730000001</v>
      </c>
      <c r="M43">
        <v>1.28</v>
      </c>
      <c r="N43" s="2">
        <v>0.2</v>
      </c>
      <c r="O43" t="str">
        <f t="shared" si="1"/>
        <v/>
      </c>
    </row>
    <row r="44" spans="1:15" x14ac:dyDescent="0.25">
      <c r="A44" t="s">
        <v>64</v>
      </c>
      <c r="B44">
        <v>0.12802505249999999</v>
      </c>
      <c r="C44">
        <v>1.1365814999999999</v>
      </c>
      <c r="D44">
        <v>0.20169304800000001</v>
      </c>
      <c r="E44">
        <v>0.63</v>
      </c>
      <c r="F44" s="2">
        <v>0.53</v>
      </c>
      <c r="G44" t="str">
        <f t="shared" si="0"/>
        <v/>
      </c>
      <c r="I44" t="s">
        <v>64</v>
      </c>
      <c r="J44">
        <v>0.12802505249999999</v>
      </c>
      <c r="K44">
        <v>1.1365814999999999</v>
      </c>
      <c r="L44">
        <v>0.20169304800000001</v>
      </c>
      <c r="M44">
        <v>0.63</v>
      </c>
      <c r="N44" s="2">
        <v>0.53</v>
      </c>
      <c r="O44" t="str">
        <f t="shared" si="1"/>
        <v/>
      </c>
    </row>
    <row r="45" spans="1:15" x14ac:dyDescent="0.25">
      <c r="A45" t="s">
        <v>65</v>
      </c>
      <c r="B45">
        <v>0.18787056169999999</v>
      </c>
      <c r="C45">
        <v>1.2066773</v>
      </c>
      <c r="D45">
        <v>0.2068248587</v>
      </c>
      <c r="E45">
        <v>0.91</v>
      </c>
      <c r="F45" s="2">
        <v>0.36</v>
      </c>
      <c r="G45" t="str">
        <f t="shared" si="0"/>
        <v/>
      </c>
      <c r="I45" t="s">
        <v>65</v>
      </c>
      <c r="J45">
        <v>0.18787056169999999</v>
      </c>
      <c r="K45">
        <v>1.2066773</v>
      </c>
      <c r="L45">
        <v>0.2068248587</v>
      </c>
      <c r="M45">
        <v>0.91</v>
      </c>
      <c r="N45" s="2">
        <v>0.36</v>
      </c>
      <c r="O45" t="str">
        <f t="shared" si="1"/>
        <v/>
      </c>
    </row>
    <row r="46" spans="1:15" x14ac:dyDescent="0.25">
      <c r="A46" t="s">
        <v>66</v>
      </c>
      <c r="B46">
        <v>0.13526484289999999</v>
      </c>
      <c r="C46">
        <v>1.1448399</v>
      </c>
      <c r="D46">
        <v>0.19691733750000001</v>
      </c>
      <c r="E46">
        <v>0.69</v>
      </c>
      <c r="F46" s="2">
        <v>0.49</v>
      </c>
      <c r="G46" t="str">
        <f t="shared" si="0"/>
        <v/>
      </c>
      <c r="I46" t="s">
        <v>66</v>
      </c>
      <c r="J46">
        <v>0.13526484289999999</v>
      </c>
      <c r="K46">
        <v>1.1448399</v>
      </c>
      <c r="L46">
        <v>0.19691733750000001</v>
      </c>
      <c r="M46">
        <v>0.69</v>
      </c>
      <c r="N46" s="2">
        <v>0.49</v>
      </c>
      <c r="O46" t="str">
        <f t="shared" si="1"/>
        <v/>
      </c>
    </row>
    <row r="47" spans="1:15" x14ac:dyDescent="0.25">
      <c r="A47" t="s">
        <v>67</v>
      </c>
      <c r="B47">
        <v>9.3653777399999999E-2</v>
      </c>
      <c r="C47">
        <v>1.0981795000000001</v>
      </c>
      <c r="D47">
        <v>0.1938873398</v>
      </c>
      <c r="E47">
        <v>0.48</v>
      </c>
      <c r="F47" s="2">
        <v>0.63</v>
      </c>
      <c r="G47" t="str">
        <f t="shared" si="0"/>
        <v/>
      </c>
      <c r="I47" t="s">
        <v>67</v>
      </c>
      <c r="J47">
        <v>9.3653777399999999E-2</v>
      </c>
      <c r="K47">
        <v>1.0981795000000001</v>
      </c>
      <c r="L47">
        <v>0.1938873398</v>
      </c>
      <c r="M47">
        <v>0.48</v>
      </c>
      <c r="N47" s="2">
        <v>0.63</v>
      </c>
      <c r="O47" t="str">
        <f t="shared" si="1"/>
        <v/>
      </c>
    </row>
    <row r="48" spans="1:15" x14ac:dyDescent="0.25">
      <c r="A48" t="s">
        <v>68</v>
      </c>
      <c r="B48">
        <v>0.21820715460000001</v>
      </c>
      <c r="C48">
        <v>1.2438446999999999</v>
      </c>
      <c r="D48">
        <v>0.32095761229999997</v>
      </c>
      <c r="E48">
        <v>0.68</v>
      </c>
      <c r="F48" s="2">
        <v>0.5</v>
      </c>
      <c r="G48" t="str">
        <f t="shared" si="0"/>
        <v/>
      </c>
      <c r="I48" t="s">
        <v>68</v>
      </c>
      <c r="J48">
        <v>0.21820715460000001</v>
      </c>
      <c r="K48">
        <v>1.2438446999999999</v>
      </c>
      <c r="L48">
        <v>0.32095761229999997</v>
      </c>
      <c r="M48">
        <v>0.68</v>
      </c>
      <c r="N48" s="2">
        <v>0.5</v>
      </c>
      <c r="O48" t="str">
        <f t="shared" si="1"/>
        <v/>
      </c>
    </row>
    <row r="49" spans="1:15" x14ac:dyDescent="0.25">
      <c r="A49" t="s">
        <v>69</v>
      </c>
      <c r="B49">
        <v>0.30420641269999998</v>
      </c>
      <c r="C49">
        <v>1.3555488</v>
      </c>
      <c r="D49">
        <v>0.2185090968</v>
      </c>
      <c r="E49">
        <v>1.39</v>
      </c>
      <c r="F49" s="2">
        <v>0.16</v>
      </c>
      <c r="G49" t="str">
        <f t="shared" si="0"/>
        <v/>
      </c>
      <c r="I49" t="s">
        <v>69</v>
      </c>
      <c r="J49">
        <v>0.30420641269999998</v>
      </c>
      <c r="K49">
        <v>1.3555488</v>
      </c>
      <c r="L49">
        <v>0.2185090968</v>
      </c>
      <c r="M49">
        <v>1.39</v>
      </c>
      <c r="N49" s="2">
        <v>0.16</v>
      </c>
      <c r="O49" t="str">
        <f t="shared" si="1"/>
        <v/>
      </c>
    </row>
    <row r="50" spans="1:15" x14ac:dyDescent="0.25">
      <c r="A50" t="s">
        <v>70</v>
      </c>
      <c r="B50">
        <v>0.1198127105</v>
      </c>
      <c r="C50">
        <v>1.1272857000000001</v>
      </c>
      <c r="D50">
        <v>0.2175021369</v>
      </c>
      <c r="E50">
        <v>0.55000000000000004</v>
      </c>
      <c r="F50" s="2">
        <v>0.57999999999999996</v>
      </c>
      <c r="G50" t="str">
        <f t="shared" si="0"/>
        <v/>
      </c>
      <c r="I50" t="s">
        <v>70</v>
      </c>
      <c r="J50">
        <v>0.1198127105</v>
      </c>
      <c r="K50">
        <v>1.1272857000000001</v>
      </c>
      <c r="L50">
        <v>0.2175021369</v>
      </c>
      <c r="M50">
        <v>0.55000000000000004</v>
      </c>
      <c r="N50" s="2">
        <v>0.57999999999999996</v>
      </c>
      <c r="O50" t="str">
        <f t="shared" si="1"/>
        <v/>
      </c>
    </row>
    <row r="51" spans="1:15" x14ac:dyDescent="0.25">
      <c r="A51" t="s">
        <v>71</v>
      </c>
      <c r="B51">
        <v>0.1105843056</v>
      </c>
      <c r="C51">
        <v>1.1169305</v>
      </c>
      <c r="D51">
        <v>0.20275612439999999</v>
      </c>
      <c r="E51">
        <v>0.55000000000000004</v>
      </c>
      <c r="F51" s="2">
        <v>0.59</v>
      </c>
      <c r="G51" t="str">
        <f t="shared" si="0"/>
        <v/>
      </c>
      <c r="I51" t="s">
        <v>71</v>
      </c>
      <c r="J51">
        <v>0.1105843056</v>
      </c>
      <c r="K51">
        <v>1.1169305</v>
      </c>
      <c r="L51">
        <v>0.20275612439999999</v>
      </c>
      <c r="M51">
        <v>0.55000000000000004</v>
      </c>
      <c r="N51" s="2">
        <v>0.59</v>
      </c>
      <c r="O51" t="str">
        <f t="shared" si="1"/>
        <v/>
      </c>
    </row>
    <row r="52" spans="1:15" x14ac:dyDescent="0.25">
      <c r="A52" t="s">
        <v>72</v>
      </c>
      <c r="B52">
        <v>0.16899795549999999</v>
      </c>
      <c r="C52">
        <v>1.1841177000000001</v>
      </c>
      <c r="D52">
        <v>0.19847841469999999</v>
      </c>
      <c r="E52">
        <v>0.85</v>
      </c>
      <c r="F52" s="2">
        <v>0.39</v>
      </c>
      <c r="G52" t="str">
        <f t="shared" si="0"/>
        <v/>
      </c>
      <c r="I52" t="s">
        <v>72</v>
      </c>
      <c r="J52">
        <v>0.16899795549999999</v>
      </c>
      <c r="K52">
        <v>1.1841177000000001</v>
      </c>
      <c r="L52">
        <v>0.19847841469999999</v>
      </c>
      <c r="M52">
        <v>0.85</v>
      </c>
      <c r="N52" s="2">
        <v>0.39</v>
      </c>
      <c r="O52" t="str">
        <f t="shared" si="1"/>
        <v/>
      </c>
    </row>
    <row r="53" spans="1:15" x14ac:dyDescent="0.25">
      <c r="A53" t="s">
        <v>73</v>
      </c>
      <c r="B53">
        <v>-0.1970122282</v>
      </c>
      <c r="C53">
        <v>0.82118060000000004</v>
      </c>
      <c r="D53">
        <v>0.2488989818</v>
      </c>
      <c r="E53">
        <v>-0.79</v>
      </c>
      <c r="F53" s="2">
        <v>0.43</v>
      </c>
      <c r="G53" t="str">
        <f t="shared" si="0"/>
        <v/>
      </c>
      <c r="I53" t="s">
        <v>73</v>
      </c>
      <c r="J53">
        <v>-0.1970122282</v>
      </c>
      <c r="K53">
        <v>0.82118060000000004</v>
      </c>
      <c r="L53">
        <v>0.2488989818</v>
      </c>
      <c r="M53">
        <v>-0.79</v>
      </c>
      <c r="N53" s="2">
        <v>0.43</v>
      </c>
      <c r="O53" t="str">
        <f t="shared" si="1"/>
        <v/>
      </c>
    </row>
    <row r="54" spans="1:15" x14ac:dyDescent="0.25">
      <c r="A54" t="s">
        <v>74</v>
      </c>
      <c r="B54">
        <v>-0.78056376350000001</v>
      </c>
      <c r="C54">
        <v>0.45814769999999999</v>
      </c>
      <c r="D54">
        <v>0.32426534540000002</v>
      </c>
      <c r="E54">
        <v>-2.41</v>
      </c>
      <c r="F54" s="2">
        <v>1.6E-2</v>
      </c>
      <c r="G54" t="str">
        <f t="shared" si="0"/>
        <v>*</v>
      </c>
      <c r="I54" t="s">
        <v>74</v>
      </c>
      <c r="J54">
        <v>-0.78056376350000001</v>
      </c>
      <c r="K54">
        <v>0.45814769999999999</v>
      </c>
      <c r="L54">
        <v>0.32426534540000002</v>
      </c>
      <c r="M54">
        <v>-2.41</v>
      </c>
      <c r="N54" s="2">
        <v>1.6E-2</v>
      </c>
      <c r="O54" t="str">
        <f t="shared" si="1"/>
        <v>*</v>
      </c>
    </row>
    <row r="55" spans="1:15" x14ac:dyDescent="0.25">
      <c r="A55" t="s">
        <v>75</v>
      </c>
      <c r="B55">
        <v>-0.51477880080000005</v>
      </c>
      <c r="C55">
        <v>0.59763279999999996</v>
      </c>
      <c r="D55">
        <v>0.2177180926</v>
      </c>
      <c r="E55">
        <v>-2.36</v>
      </c>
      <c r="F55" s="2">
        <v>1.7999999999999999E-2</v>
      </c>
      <c r="G55" t="str">
        <f t="shared" si="0"/>
        <v>*</v>
      </c>
      <c r="I55" t="s">
        <v>75</v>
      </c>
      <c r="J55">
        <v>-0.51477880080000005</v>
      </c>
      <c r="K55">
        <v>0.59763279999999996</v>
      </c>
      <c r="L55">
        <v>0.2177180926</v>
      </c>
      <c r="M55">
        <v>-2.36</v>
      </c>
      <c r="N55" s="2">
        <v>1.7999999999999999E-2</v>
      </c>
      <c r="O55" t="str">
        <f t="shared" si="1"/>
        <v>*</v>
      </c>
    </row>
    <row r="56" spans="1:15" x14ac:dyDescent="0.25">
      <c r="A56" t="s">
        <v>76</v>
      </c>
      <c r="B56">
        <v>-0.25869445149999998</v>
      </c>
      <c r="C56">
        <v>0.77205889999999999</v>
      </c>
      <c r="D56">
        <v>0.21245487809999999</v>
      </c>
      <c r="E56">
        <v>-1.22</v>
      </c>
      <c r="F56" s="2">
        <v>0.22</v>
      </c>
      <c r="G56" t="str">
        <f t="shared" si="0"/>
        <v/>
      </c>
      <c r="I56" t="s">
        <v>76</v>
      </c>
      <c r="J56">
        <v>-0.25869445149999998</v>
      </c>
      <c r="K56">
        <v>0.77205889999999999</v>
      </c>
      <c r="L56">
        <v>0.21245487809999999</v>
      </c>
      <c r="M56">
        <v>-1.22</v>
      </c>
      <c r="N56" s="2">
        <v>0.22</v>
      </c>
      <c r="O56" t="str">
        <f t="shared" si="1"/>
        <v/>
      </c>
    </row>
    <row r="57" spans="1:15" x14ac:dyDescent="0.25">
      <c r="A57" t="s">
        <v>77</v>
      </c>
      <c r="B57">
        <v>-0.467104036</v>
      </c>
      <c r="C57">
        <v>0.62681489999999995</v>
      </c>
      <c r="D57">
        <v>0.19821303430000001</v>
      </c>
      <c r="E57">
        <v>-2.36</v>
      </c>
      <c r="F57" s="2">
        <v>1.7999999999999999E-2</v>
      </c>
      <c r="G57" t="str">
        <f t="shared" si="0"/>
        <v>*</v>
      </c>
      <c r="I57" t="s">
        <v>77</v>
      </c>
      <c r="J57">
        <v>-0.467104036</v>
      </c>
      <c r="K57">
        <v>0.62681489999999995</v>
      </c>
      <c r="L57">
        <v>0.19821303430000001</v>
      </c>
      <c r="M57">
        <v>-2.36</v>
      </c>
      <c r="N57" s="2">
        <v>1.7999999999999999E-2</v>
      </c>
      <c r="O57" t="str">
        <f t="shared" si="1"/>
        <v>*</v>
      </c>
    </row>
    <row r="58" spans="1:15" x14ac:dyDescent="0.25">
      <c r="A58" t="s">
        <v>78</v>
      </c>
      <c r="B58">
        <v>-0.59185912230000004</v>
      </c>
      <c r="C58">
        <v>0.5532977</v>
      </c>
      <c r="D58">
        <v>0.34680417660000001</v>
      </c>
      <c r="E58">
        <v>-1.71</v>
      </c>
      <c r="F58" s="2">
        <v>8.7999999999999995E-2</v>
      </c>
      <c r="G58" t="str">
        <f t="shared" si="0"/>
        <v>^</v>
      </c>
      <c r="I58" t="s">
        <v>78</v>
      </c>
      <c r="J58">
        <v>-0.59185912230000004</v>
      </c>
      <c r="K58">
        <v>0.5532977</v>
      </c>
      <c r="L58">
        <v>0.34680417660000001</v>
      </c>
      <c r="M58">
        <v>-1.71</v>
      </c>
      <c r="N58" s="2">
        <v>8.7999999999999995E-2</v>
      </c>
      <c r="O58" t="str">
        <f t="shared" si="1"/>
        <v>.</v>
      </c>
    </row>
    <row r="59" spans="1:15" x14ac:dyDescent="0.25">
      <c r="A59" t="s">
        <v>79</v>
      </c>
      <c r="B59">
        <v>-0.59878909609999997</v>
      </c>
      <c r="C59">
        <v>0.54947659999999998</v>
      </c>
      <c r="D59">
        <v>0.20061261229999999</v>
      </c>
      <c r="E59">
        <v>-2.98</v>
      </c>
      <c r="F59" s="2">
        <v>2.8E-3</v>
      </c>
      <c r="G59" t="str">
        <f t="shared" si="0"/>
        <v>**</v>
      </c>
      <c r="I59" t="s">
        <v>79</v>
      </c>
      <c r="J59">
        <v>-0.59878909609999997</v>
      </c>
      <c r="K59">
        <v>0.54947659999999998</v>
      </c>
      <c r="L59">
        <v>0.20061261229999999</v>
      </c>
      <c r="M59">
        <v>-2.98</v>
      </c>
      <c r="N59" s="2">
        <v>2.8E-3</v>
      </c>
      <c r="O59" t="str">
        <f t="shared" si="1"/>
        <v>**</v>
      </c>
    </row>
    <row r="60" spans="1:15" x14ac:dyDescent="0.25">
      <c r="A60" t="s">
        <v>80</v>
      </c>
      <c r="B60">
        <v>-0.54153579060000001</v>
      </c>
      <c r="C60">
        <v>0.58185399999999998</v>
      </c>
      <c r="D60">
        <v>0.21996271000000001</v>
      </c>
      <c r="E60">
        <v>-2.46</v>
      </c>
      <c r="F60" s="2">
        <v>1.4E-2</v>
      </c>
      <c r="G60" t="str">
        <f t="shared" si="0"/>
        <v>*</v>
      </c>
      <c r="I60" t="s">
        <v>80</v>
      </c>
      <c r="J60">
        <v>-0.54153579060000001</v>
      </c>
      <c r="K60">
        <v>0.58185399999999998</v>
      </c>
      <c r="L60">
        <v>0.21996271000000001</v>
      </c>
      <c r="M60">
        <v>-2.46</v>
      </c>
      <c r="N60" s="2">
        <v>1.4E-2</v>
      </c>
      <c r="O60" t="str">
        <f t="shared" si="1"/>
        <v>*</v>
      </c>
    </row>
    <row r="61" spans="1:15" x14ac:dyDescent="0.25">
      <c r="A61" t="s">
        <v>81</v>
      </c>
      <c r="B61">
        <v>-0.43475281389999998</v>
      </c>
      <c r="C61">
        <v>0.64742469999999996</v>
      </c>
      <c r="D61">
        <v>0.21051642209999999</v>
      </c>
      <c r="E61">
        <v>-2.0699999999999998</v>
      </c>
      <c r="F61" s="2">
        <v>3.9E-2</v>
      </c>
      <c r="G61" t="str">
        <f t="shared" si="0"/>
        <v>*</v>
      </c>
      <c r="I61" t="s">
        <v>81</v>
      </c>
      <c r="J61">
        <v>-0.43475281389999998</v>
      </c>
      <c r="K61">
        <v>0.64742469999999996</v>
      </c>
      <c r="L61">
        <v>0.21051642209999999</v>
      </c>
      <c r="M61">
        <v>-2.0699999999999998</v>
      </c>
      <c r="N61" s="2">
        <v>3.9E-2</v>
      </c>
      <c r="O61" t="str">
        <f t="shared" si="1"/>
        <v>*</v>
      </c>
    </row>
    <row r="62" spans="1:15" x14ac:dyDescent="0.25">
      <c r="A62" t="s">
        <v>82</v>
      </c>
      <c r="B62">
        <v>-0.4666387159</v>
      </c>
      <c r="C62">
        <v>0.62710659999999996</v>
      </c>
      <c r="D62">
        <v>0.20183356590000001</v>
      </c>
      <c r="E62">
        <v>-2.31</v>
      </c>
      <c r="F62" s="2">
        <v>2.1000000000000001E-2</v>
      </c>
      <c r="G62" t="str">
        <f t="shared" si="0"/>
        <v>*</v>
      </c>
      <c r="I62" t="s">
        <v>82</v>
      </c>
      <c r="J62">
        <v>-0.4666387159</v>
      </c>
      <c r="K62">
        <v>0.62710659999999996</v>
      </c>
      <c r="L62">
        <v>0.20183356590000001</v>
      </c>
      <c r="M62">
        <v>-2.31</v>
      </c>
      <c r="N62" s="2">
        <v>2.1000000000000001E-2</v>
      </c>
      <c r="O62" t="str">
        <f t="shared" si="1"/>
        <v>*</v>
      </c>
    </row>
    <row r="63" spans="1:15" x14ac:dyDescent="0.25">
      <c r="A63" t="s">
        <v>83</v>
      </c>
      <c r="B63">
        <v>-0.40707072599999999</v>
      </c>
      <c r="C63">
        <v>0.66559710000000005</v>
      </c>
      <c r="D63">
        <v>0.1927431261</v>
      </c>
      <c r="E63">
        <v>-2.11</v>
      </c>
      <c r="F63" s="2">
        <v>3.5000000000000003E-2</v>
      </c>
      <c r="G63" t="str">
        <f t="shared" si="0"/>
        <v>*</v>
      </c>
      <c r="I63" t="s">
        <v>83</v>
      </c>
      <c r="J63">
        <v>-0.40707072599999999</v>
      </c>
      <c r="K63">
        <v>0.66559710000000005</v>
      </c>
      <c r="L63">
        <v>0.1927431261</v>
      </c>
      <c r="M63">
        <v>-2.11</v>
      </c>
      <c r="N63" s="2">
        <v>3.5000000000000003E-2</v>
      </c>
      <c r="O63" t="str">
        <f t="shared" si="1"/>
        <v>*</v>
      </c>
    </row>
    <row r="64" spans="1:15" x14ac:dyDescent="0.25">
      <c r="A64" t="s">
        <v>84</v>
      </c>
      <c r="B64">
        <v>-0.48482418469999999</v>
      </c>
      <c r="C64">
        <v>0.61580550000000001</v>
      </c>
      <c r="D64">
        <v>0.19702915269999999</v>
      </c>
      <c r="E64">
        <v>-2.46</v>
      </c>
      <c r="F64" s="2">
        <v>1.4E-2</v>
      </c>
      <c r="G64" t="str">
        <f t="shared" si="0"/>
        <v>*</v>
      </c>
      <c r="I64" t="s">
        <v>84</v>
      </c>
      <c r="J64">
        <v>-0.48482418469999999</v>
      </c>
      <c r="K64">
        <v>0.61580550000000001</v>
      </c>
      <c r="L64">
        <v>0.19702915269999999</v>
      </c>
      <c r="M64">
        <v>-2.46</v>
      </c>
      <c r="N64" s="2">
        <v>1.4E-2</v>
      </c>
      <c r="O64" t="str">
        <f t="shared" si="1"/>
        <v>*</v>
      </c>
    </row>
    <row r="65" spans="1:15" x14ac:dyDescent="0.25">
      <c r="A65" t="s">
        <v>85</v>
      </c>
      <c r="B65">
        <v>-0.36951160900000002</v>
      </c>
      <c r="C65">
        <v>0.69107180000000001</v>
      </c>
      <c r="D65">
        <v>0.21758618490000001</v>
      </c>
      <c r="E65">
        <v>-1.7</v>
      </c>
      <c r="F65" s="2">
        <v>8.8999999999999996E-2</v>
      </c>
      <c r="G65" t="str">
        <f t="shared" si="0"/>
        <v>^</v>
      </c>
      <c r="I65" t="s">
        <v>85</v>
      </c>
      <c r="J65">
        <v>-0.36951160900000002</v>
      </c>
      <c r="K65">
        <v>0.69107180000000001</v>
      </c>
      <c r="L65">
        <v>0.21758618490000001</v>
      </c>
      <c r="M65">
        <v>-1.7</v>
      </c>
      <c r="N65" s="2">
        <v>8.8999999999999996E-2</v>
      </c>
      <c r="O65" t="str">
        <f t="shared" si="1"/>
        <v>.</v>
      </c>
    </row>
    <row r="66" spans="1:15" x14ac:dyDescent="0.25">
      <c r="A66" t="s">
        <v>86</v>
      </c>
      <c r="B66">
        <v>-0.54449118559999998</v>
      </c>
      <c r="C66">
        <v>0.58013689999999996</v>
      </c>
      <c r="D66">
        <v>0.2102315588</v>
      </c>
      <c r="E66">
        <v>-2.59</v>
      </c>
      <c r="F66" s="2">
        <v>9.5999999999999992E-3</v>
      </c>
      <c r="G66" t="str">
        <f t="shared" si="0"/>
        <v>**</v>
      </c>
      <c r="I66" t="s">
        <v>86</v>
      </c>
      <c r="J66">
        <v>-0.54449118559999998</v>
      </c>
      <c r="K66">
        <v>0.58013689999999996</v>
      </c>
      <c r="L66">
        <v>0.2102315588</v>
      </c>
      <c r="M66">
        <v>-2.59</v>
      </c>
      <c r="N66" s="2">
        <v>9.5999999999999992E-3</v>
      </c>
      <c r="O66" t="str">
        <f t="shared" si="1"/>
        <v>**</v>
      </c>
    </row>
    <row r="67" spans="1:15" x14ac:dyDescent="0.25">
      <c r="A67" t="s">
        <v>87</v>
      </c>
      <c r="B67">
        <v>-0.57425111390000005</v>
      </c>
      <c r="C67">
        <v>0.56312640000000003</v>
      </c>
      <c r="D67">
        <v>0.21342502739999999</v>
      </c>
      <c r="E67">
        <v>-2.69</v>
      </c>
      <c r="F67" s="2">
        <v>7.1000000000000004E-3</v>
      </c>
      <c r="G67" t="str">
        <f t="shared" ref="G67:G69" si="2">IF(F67&lt;0.001,"***",IF(F67&lt;0.01,"**",IF(F67&lt;0.05,"*",IF(F67&lt;0.1,"^",""))))</f>
        <v>**</v>
      </c>
      <c r="I67" t="s">
        <v>87</v>
      </c>
      <c r="J67">
        <v>-0.57425111390000005</v>
      </c>
      <c r="K67">
        <v>0.56312640000000003</v>
      </c>
      <c r="L67">
        <v>0.21342502739999999</v>
      </c>
      <c r="M67">
        <v>-2.69</v>
      </c>
      <c r="N67" s="2">
        <v>7.1000000000000004E-3</v>
      </c>
      <c r="O67" t="str">
        <f t="shared" ref="O67:O69" si="3">IF(N67&lt;0.001,"***",IF(N67&lt;0.01,"**",IF(N67&lt;0.05,"*",IF(N67&lt;0.1,".",""))))</f>
        <v>**</v>
      </c>
    </row>
    <row r="68" spans="1:15" x14ac:dyDescent="0.25">
      <c r="A68" t="s">
        <v>88</v>
      </c>
      <c r="B68">
        <v>-0.52772157379999995</v>
      </c>
      <c r="C68">
        <v>0.58994760000000002</v>
      </c>
      <c r="D68">
        <v>0.41158948309999999</v>
      </c>
      <c r="E68">
        <v>-1.28</v>
      </c>
      <c r="F68" s="2">
        <v>0.2</v>
      </c>
      <c r="G68" t="str">
        <f t="shared" si="2"/>
        <v/>
      </c>
      <c r="I68" t="s">
        <v>88</v>
      </c>
      <c r="J68">
        <v>-0.52772157379999995</v>
      </c>
      <c r="K68">
        <v>0.58994760000000002</v>
      </c>
      <c r="L68">
        <v>0.41158948309999999</v>
      </c>
      <c r="M68">
        <v>-1.28</v>
      </c>
      <c r="N68" s="2">
        <v>0.2</v>
      </c>
      <c r="O68" t="str">
        <f t="shared" si="3"/>
        <v/>
      </c>
    </row>
    <row r="69" spans="1:15" x14ac:dyDescent="0.25">
      <c r="A69" t="s">
        <v>89</v>
      </c>
      <c r="B69">
        <v>-0.51825004200000002</v>
      </c>
      <c r="C69">
        <v>0.59556180000000003</v>
      </c>
      <c r="D69">
        <v>0.22542083069999999</v>
      </c>
      <c r="E69">
        <v>-2.2999999999999998</v>
      </c>
      <c r="F69" s="2">
        <v>2.1999999999999999E-2</v>
      </c>
      <c r="G69" t="str">
        <f t="shared" si="2"/>
        <v>*</v>
      </c>
      <c r="I69" t="s">
        <v>89</v>
      </c>
      <c r="J69">
        <v>-0.51825004200000002</v>
      </c>
      <c r="K69">
        <v>0.59556180000000003</v>
      </c>
      <c r="L69">
        <v>0.22542083069999999</v>
      </c>
      <c r="M69">
        <v>-2.2999999999999998</v>
      </c>
      <c r="N69" s="2">
        <v>2.1999999999999999E-2</v>
      </c>
      <c r="O69" t="str">
        <f t="shared" si="3"/>
        <v>*</v>
      </c>
    </row>
    <row r="70" spans="1:15" x14ac:dyDescent="0.25">
      <c r="B70" t="s">
        <v>16</v>
      </c>
      <c r="C70" t="s">
        <v>17</v>
      </c>
      <c r="D70" t="s">
        <v>18</v>
      </c>
      <c r="E70" t="s">
        <v>19</v>
      </c>
    </row>
    <row r="71" spans="1:15" x14ac:dyDescent="0.25">
      <c r="B71" t="s">
        <v>20</v>
      </c>
      <c r="C71" t="s">
        <v>21</v>
      </c>
      <c r="D71">
        <v>0.37766430000000001</v>
      </c>
      <c r="E71">
        <v>0.14263029999999999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5"/>
  <sheetViews>
    <sheetView topLeftCell="A31" workbookViewId="0">
      <selection activeCell="B2" sqref="B2:F65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9"/>
      <c r="C2" s="14" t="s">
        <v>130</v>
      </c>
      <c r="D2" s="14" t="s">
        <v>131</v>
      </c>
      <c r="E2" s="14" t="s">
        <v>132</v>
      </c>
      <c r="F2" s="14" t="s">
        <v>133</v>
      </c>
    </row>
    <row r="3" spans="1:6" x14ac:dyDescent="0.25">
      <c r="B3" s="25" t="s">
        <v>0</v>
      </c>
      <c r="C3" s="7" t="str">
        <f>_xlfn.CONCAT(ROUND('mod2'!B2,4)," ",'mod2'!G2)</f>
        <v>-0.0482 *</v>
      </c>
      <c r="D3" s="5" t="str">
        <f>_xlfn.CONCAT(ROUND('mod2.fr'!B2,4)," ",'mod2.fr'!G2)</f>
        <v>-0.046 *</v>
      </c>
      <c r="E3" s="7" t="str">
        <f>_xlfn.CONCAT(ROUND('mod3.fr'!B2,4)," ",'mod3.fr'!G2)</f>
        <v>-0.0409 ^</v>
      </c>
      <c r="F3" s="5" t="str">
        <f>_xlfn.CONCAT(ROUND('mod4.fr'!B2,4)," ",'mod4.fr'!G2)</f>
        <v>-0.0413 ^</v>
      </c>
    </row>
    <row r="4" spans="1:6" x14ac:dyDescent="0.25">
      <c r="B4" s="26" t="s">
        <v>1</v>
      </c>
      <c r="C4" s="8" t="str">
        <f>_xlfn.CONCAT("(",ROUND('mod2'!D2,4),")")</f>
        <v>(0.0191)</v>
      </c>
      <c r="D4" s="6" t="str">
        <f>_xlfn.CONCAT("(",ROUND('mod2.fr'!D2,4),")")</f>
        <v>(0.0228)</v>
      </c>
      <c r="E4" s="8" t="str">
        <f>_xlfn.CONCAT("(",ROUND('mod3.fr'!D2,4),")")</f>
        <v>(0.0226)</v>
      </c>
      <c r="F4" s="6" t="str">
        <f>_xlfn.CONCAT("(",ROUND('mod4.fr'!D2,4),")")</f>
        <v>(0.0226)</v>
      </c>
    </row>
    <row r="5" spans="1:6" x14ac:dyDescent="0.25">
      <c r="A5">
        <v>1</v>
      </c>
      <c r="B5" s="25" t="s">
        <v>2</v>
      </c>
      <c r="C5" s="7" t="str">
        <f ca="1">_xlfn.CONCAT(ROUND(OFFSET('mod2'!$B$2,Table3!A5,0),4)," ",OFFSET('mod2'!$G$2,Table3!A5,0))</f>
        <v>-0.1048 ***</v>
      </c>
      <c r="D5" s="5" t="str">
        <f ca="1">_xlfn.CONCAT(ROUND(OFFSET('mod2.fr'!$B$2,Table3!A5,0),4)," ",OFFSET('mod2.fr'!$G$2,Table3!A5,0))</f>
        <v>-0.1266 ***</v>
      </c>
      <c r="E5" s="7" t="str">
        <f ca="1">_xlfn.CONCAT(ROUND(OFFSET('mod3.fr'!$B$2,Table3!A5,0),4)," ",OFFSET('mod3.fr'!$G$2,Table3!A5,0))</f>
        <v>-0.1131 ***</v>
      </c>
      <c r="F5" s="5" t="str">
        <f ca="1">_xlfn.CONCAT(ROUND(OFFSET('mod4.fr'!$B$2,Table3!A5,0),4)," ",OFFSET('mod4.fr'!$G$2,Table3!A5,0))</f>
        <v>-0.1061 ***</v>
      </c>
    </row>
    <row r="6" spans="1:6" x14ac:dyDescent="0.25">
      <c r="B6" s="26" t="s">
        <v>1</v>
      </c>
      <c r="C6" s="8" t="str">
        <f ca="1">_xlfn.CONCAT("(",ROUND(OFFSET('mod2'!$D$2,Table3!A5,0),4),")")</f>
        <v>(0.0203)</v>
      </c>
      <c r="D6" s="6" t="str">
        <f ca="1">_xlfn.CONCAT("(",ROUND(OFFSET('mod2.fr'!$D$2,Table3!A5,0),4),")")</f>
        <v>(0.0257)</v>
      </c>
      <c r="E6" s="8" t="str">
        <f ca="1">_xlfn.CONCAT("(",ROUND(OFFSET('mod3.fr'!$D$2,Table3!A5,0),4),")")</f>
        <v>(0.0254)</v>
      </c>
      <c r="F6" s="6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25" t="s">
        <v>94</v>
      </c>
      <c r="C7" s="7" t="str">
        <f ca="1">_xlfn.CONCAT(ROUND(OFFSET('mod2'!$B$2,Table3!A7,0),4)," ",OFFSET('mod2'!$G$2,Table3!A7,0))</f>
        <v>0.053 **</v>
      </c>
      <c r="D7" s="5" t="str">
        <f ca="1">_xlfn.CONCAT(ROUND(OFFSET('mod2.fr'!$B$2,Table3!A7,0),4)," ",OFFSET('mod2.fr'!$G$2,Table3!A7,0))</f>
        <v>0.0732 ***</v>
      </c>
      <c r="E7" s="7" t="str">
        <f ca="1">_xlfn.CONCAT(ROUND(OFFSET('mod3.fr'!$B$2,Table3!A7,0),4)," ",OFFSET('mod3.fr'!$G$2,Table3!A7,0))</f>
        <v>0.0624 **</v>
      </c>
      <c r="F7" s="5" t="str">
        <f ca="1">_xlfn.CONCAT(ROUND(OFFSET('mod4.fr'!$B$2,Table3!A7,0),4)," ",OFFSET('mod4.fr'!$G$2,Table3!A7,0))</f>
        <v>0.0654 **</v>
      </c>
    </row>
    <row r="8" spans="1:6" x14ac:dyDescent="0.25">
      <c r="B8" s="26"/>
      <c r="C8" s="8" t="str">
        <f ca="1">_xlfn.CONCAT("(",ROUND(OFFSET('mod2'!$D$2,Table3!A7,0),4),")")</f>
        <v>(0.0167)</v>
      </c>
      <c r="D8" s="6" t="str">
        <f ca="1">_xlfn.CONCAT("(",ROUND(OFFSET('mod2.fr'!$D$2,Table3!A7,0),4),")")</f>
        <v>(0.0219)</v>
      </c>
      <c r="E8" s="8" t="str">
        <f ca="1">_xlfn.CONCAT("(",ROUND(OFFSET('mod3.fr'!$D$2,Table3!A7,0),4),")")</f>
        <v>(0.0216)</v>
      </c>
      <c r="F8" s="6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25" t="s">
        <v>33</v>
      </c>
      <c r="C9" s="7" t="str">
        <f ca="1">_xlfn.CONCAT(ROUND(OFFSET('mod2'!$B$2,Table3!A9,0),4)," ",OFFSET('mod2'!$G$2,Table3!A9,0))</f>
        <v>-0.0675 ***</v>
      </c>
      <c r="D9" s="5" t="str">
        <f ca="1">_xlfn.CONCAT(ROUND(OFFSET('mod2.fr'!$B$2,Table3!A9,0),4)," ",OFFSET('mod2.fr'!$G$2,Table3!A9,0))</f>
        <v>-0.0665 ***</v>
      </c>
      <c r="E9" s="7" t="str">
        <f ca="1">_xlfn.CONCAT(ROUND(OFFSET('mod3.fr'!$B$2,Table3!A9,0),4)," ",OFFSET('mod3.fr'!$G$2,Table3!A9,0))</f>
        <v>-0.0413 ***</v>
      </c>
      <c r="F9" s="5" t="str">
        <f ca="1">_xlfn.CONCAT(ROUND(OFFSET('mod4.fr'!$B$2,Table3!A9,0),4)," ",OFFSET('mod4.fr'!$G$2,Table3!A9,0))</f>
        <v>-0.045 ***</v>
      </c>
    </row>
    <row r="10" spans="1:6" x14ac:dyDescent="0.25">
      <c r="B10" s="26"/>
      <c r="C10" s="8" t="str">
        <f ca="1">_xlfn.CONCAT("(",ROUND(OFFSET('mod2'!$D$2,Table3!A9,0),4),")")</f>
        <v>(0.0038)</v>
      </c>
      <c r="D10" s="6" t="str">
        <f ca="1">_xlfn.CONCAT("(",ROUND(OFFSET('mod2.fr'!$D$2,Table3!A9,0),4),")")</f>
        <v>(0.0044)</v>
      </c>
      <c r="E10" s="8" t="str">
        <f ca="1">_xlfn.CONCAT("(",ROUND(OFFSET('mod3.fr'!$D$2,Table3!A9,0),4),")")</f>
        <v>(0.0049)</v>
      </c>
      <c r="F10" s="6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25" t="s">
        <v>95</v>
      </c>
      <c r="C11" s="7" t="str">
        <f ca="1">_xlfn.CONCAT(ROUND(OFFSET('mod2'!$B$2,Table3!A11,0),4)," ",OFFSET('mod2'!$G$2,Table3!A11,0))</f>
        <v>-0.1572 ***</v>
      </c>
      <c r="D11" s="5" t="str">
        <f ca="1">_xlfn.CONCAT(ROUND(OFFSET('mod2.fr'!$B$2,Table3!A11,0),4)," ",OFFSET('mod2.fr'!$G$2,Table3!A11,0))</f>
        <v>-0.203 ***</v>
      </c>
      <c r="E11" s="7" t="str">
        <f ca="1">_xlfn.CONCAT(ROUND(OFFSET('mod3.fr'!$B$2,Table3!A11,0),4)," ",OFFSET('mod3.fr'!$G$2,Table3!A11,0))</f>
        <v>-0.1805 ***</v>
      </c>
      <c r="F11" s="5" t="str">
        <f ca="1">_xlfn.CONCAT(ROUND(OFFSET('mod4.fr'!$B$2,Table3!A11,0),4)," ",OFFSET('mod4.fr'!$G$2,Table3!A11,0))</f>
        <v>-0.178 ***</v>
      </c>
    </row>
    <row r="12" spans="1:6" x14ac:dyDescent="0.25">
      <c r="B12" s="26"/>
      <c r="C12" s="8" t="str">
        <f ca="1">_xlfn.CONCAT("(",ROUND(OFFSET('mod2'!$D$2,Table3!A11,0),4),")")</f>
        <v>(0.0211)</v>
      </c>
      <c r="D12" s="6" t="str">
        <f ca="1">_xlfn.CONCAT("(",ROUND(OFFSET('mod2.fr'!$D$2,Table3!A11,0),4),")")</f>
        <v>(0.0282)</v>
      </c>
      <c r="E12" s="8" t="str">
        <f ca="1">_xlfn.CONCAT("(",ROUND(OFFSET('mod3.fr'!$D$2,Table3!A11,0),4),")")</f>
        <v>(0.0279)</v>
      </c>
      <c r="F12" s="6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25" t="s">
        <v>96</v>
      </c>
      <c r="C13" s="7" t="str">
        <f ca="1">_xlfn.CONCAT(ROUND(OFFSET('mod2'!$B$2,Table3!A13,0),4)," ",OFFSET('mod2'!$G$2,Table3!A13,0))</f>
        <v xml:space="preserve">-0.0106 </v>
      </c>
      <c r="D13" s="5" t="str">
        <f ca="1">_xlfn.CONCAT(ROUND(OFFSET('mod2.fr'!$B$2,Table3!A13,0),4)," ",OFFSET('mod2.fr'!$G$2,Table3!A13,0))</f>
        <v xml:space="preserve">-0.014 </v>
      </c>
      <c r="E13" s="7" t="str">
        <f ca="1">_xlfn.CONCAT(ROUND(OFFSET('mod3.fr'!$B$2,Table3!A13,0),4)," ",OFFSET('mod3.fr'!$G$2,Table3!A13,0))</f>
        <v xml:space="preserve">-0.02 </v>
      </c>
      <c r="F13" s="5" t="str">
        <f ca="1">_xlfn.CONCAT(ROUND(OFFSET('mod4.fr'!$B$2,Table3!A13,0),4)," ",OFFSET('mod4.fr'!$G$2,Table3!A13,0))</f>
        <v xml:space="preserve">-0.0163 </v>
      </c>
    </row>
    <row r="14" spans="1:6" x14ac:dyDescent="0.25">
      <c r="B14" s="26"/>
      <c r="C14" s="8" t="str">
        <f ca="1">_xlfn.CONCAT("(",ROUND(OFFSET('mod2'!$D$2,Table3!A13,0),4),")")</f>
        <v>(0.0232)</v>
      </c>
      <c r="D14" s="6" t="str">
        <f ca="1">_xlfn.CONCAT("(",ROUND(OFFSET('mod2.fr'!$D$2,Table3!A13,0),4),")")</f>
        <v>(0.0305)</v>
      </c>
      <c r="E14" s="8" t="str">
        <f ca="1">_xlfn.CONCAT("(",ROUND(OFFSET('mod3.fr'!$D$2,Table3!A13,0),4),")")</f>
        <v>(0.03)</v>
      </c>
      <c r="F14" s="6" t="str">
        <f ca="1">_xlfn.CONCAT("(",ROUND(OFFSET('mod4.fr'!$D$2,Table3!A13,0),4),")")</f>
        <v>(0.0299)</v>
      </c>
    </row>
    <row r="15" spans="1:6" x14ac:dyDescent="0.25">
      <c r="A15">
        <f>A13+1</f>
        <v>6</v>
      </c>
      <c r="B15" s="25" t="s">
        <v>97</v>
      </c>
      <c r="C15" s="7" t="str">
        <f ca="1">_xlfn.CONCAT(ROUND(OFFSET('mod2'!$B$2,Table3!A15,0),4)," ",OFFSET('mod2'!$G$2,Table3!A15,0))</f>
        <v>0.0554 *</v>
      </c>
      <c r="D15" s="5" t="str">
        <f ca="1">_xlfn.CONCAT(ROUND(OFFSET('mod2.fr'!$B$2,Table3!A15,0),4)," ",OFFSET('mod2.fr'!$G$2,Table3!A15,0))</f>
        <v>0.0583 ^</v>
      </c>
      <c r="E15" s="7" t="str">
        <f ca="1">_xlfn.CONCAT(ROUND(OFFSET('mod3.fr'!$B$2,Table3!A15,0),4)," ",OFFSET('mod3.fr'!$G$2,Table3!A15,0))</f>
        <v xml:space="preserve">0.0488 </v>
      </c>
      <c r="F15" s="5" t="str">
        <f ca="1">_xlfn.CONCAT(ROUND(OFFSET('mod4.fr'!$B$2,Table3!A15,0),4)," ",OFFSET('mod4.fr'!$G$2,Table3!A15,0))</f>
        <v>0.0504 ^</v>
      </c>
    </row>
    <row r="16" spans="1:6" x14ac:dyDescent="0.25">
      <c r="B16" s="26"/>
      <c r="C16" s="8" t="str">
        <f ca="1">_xlfn.CONCAT("(",ROUND(OFFSET('mod2'!$D$2,Table3!A15,0),4),")")</f>
        <v>(0.0259)</v>
      </c>
      <c r="D16" s="6" t="str">
        <f ca="1">_xlfn.CONCAT("(",ROUND(OFFSET('mod2.fr'!$D$2,Table3!A15,0),4),")")</f>
        <v>(0.0309)</v>
      </c>
      <c r="E16" s="8" t="str">
        <f ca="1">_xlfn.CONCAT("(",ROUND(OFFSET('mod3.fr'!$D$2,Table3!A15,0),4),")")</f>
        <v>(0.0306)</v>
      </c>
      <c r="F16" s="6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25" t="s">
        <v>98</v>
      </c>
      <c r="C17" s="7" t="str">
        <f ca="1">_xlfn.CONCAT(ROUND(OFFSET('mod2'!$B$2,Table3!A17,0),4)," ",OFFSET('mod2'!$G$2,Table3!A17,0))</f>
        <v xml:space="preserve">-0.0545 </v>
      </c>
      <c r="D17" s="5" t="str">
        <f ca="1">_xlfn.CONCAT(ROUND(OFFSET('mod2.fr'!$B$2,Table3!A17,0),4)," ",OFFSET('mod2.fr'!$G$2,Table3!A17,0))</f>
        <v xml:space="preserve">-0.0822 </v>
      </c>
      <c r="E17" s="7" t="str">
        <f ca="1">_xlfn.CONCAT(ROUND(OFFSET('mod3.fr'!$B$2,Table3!A17,0),4)," ",OFFSET('mod3.fr'!$G$2,Table3!A17,0))</f>
        <v xml:space="preserve">-0.0516 </v>
      </c>
      <c r="F17" s="5" t="str">
        <f ca="1">_xlfn.CONCAT(ROUND(OFFSET('mod4.fr'!$B$2,Table3!A17,0),4)," ",OFFSET('mod4.fr'!$G$2,Table3!A17,0))</f>
        <v xml:space="preserve">-0.0392 </v>
      </c>
    </row>
    <row r="18" spans="1:6" x14ac:dyDescent="0.25">
      <c r="B18" s="26"/>
      <c r="C18" s="8" t="str">
        <f ca="1">_xlfn.CONCAT("(",ROUND(OFFSET('mod2'!$D$2,Table3!A17,0),4),")")</f>
        <v>(0.0456)</v>
      </c>
      <c r="D18" s="6" t="str">
        <f ca="1">_xlfn.CONCAT("(",ROUND(OFFSET('mod2.fr'!$D$2,Table3!A17,0),4),")")</f>
        <v>(0.0547)</v>
      </c>
      <c r="E18" s="8" t="str">
        <f ca="1">_xlfn.CONCAT("(",ROUND(OFFSET('mod3.fr'!$D$2,Table3!A17,0),4),")")</f>
        <v>(0.0544)</v>
      </c>
      <c r="F18" s="6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25" t="s">
        <v>34</v>
      </c>
      <c r="C19" s="7" t="str">
        <f ca="1">_xlfn.CONCAT(ROUND(OFFSET('mod2'!$B$2,Table3!A19,0),4)," ",OFFSET('mod2'!$G$2,Table3!A19,0))</f>
        <v xml:space="preserve">0.0038 </v>
      </c>
      <c r="D19" s="5" t="str">
        <f ca="1">_xlfn.CONCAT(ROUND(OFFSET('mod2.fr'!$B$2,Table3!A19,0),4)," ",OFFSET('mod2.fr'!$G$2,Table3!A19,0))</f>
        <v xml:space="preserve">0.0098 </v>
      </c>
      <c r="E19" s="7" t="str">
        <f ca="1">_xlfn.CONCAT(ROUND(OFFSET('mod3.fr'!$B$2,Table3!A19,0),4)," ",OFFSET('mod3.fr'!$G$2,Table3!A19,0))</f>
        <v xml:space="preserve">0.0046 </v>
      </c>
      <c r="F19" s="5" t="str">
        <f ca="1">_xlfn.CONCAT(ROUND(OFFSET('mod4.fr'!$B$2,Table3!A19,0),4)," ",OFFSET('mod4.fr'!$G$2,Table3!A19,0))</f>
        <v xml:space="preserve">0.0058 </v>
      </c>
    </row>
    <row r="20" spans="1:6" x14ac:dyDescent="0.25">
      <c r="B20" s="26"/>
      <c r="C20" s="8" t="str">
        <f ca="1">_xlfn.CONCAT("(",ROUND(OFFSET('mod2'!$D$2,Table3!A19,0),4),")")</f>
        <v>(0.0126)</v>
      </c>
      <c r="D20" s="6" t="str">
        <f ca="1">_xlfn.CONCAT("(",ROUND(OFFSET('mod2.fr'!$D$2,Table3!A19,0),4),")")</f>
        <v>(0.0148)</v>
      </c>
      <c r="E20" s="8" t="str">
        <f ca="1">_xlfn.CONCAT("(",ROUND(OFFSET('mod3.fr'!$D$2,Table3!A19,0),4),")")</f>
        <v>(0.0147)</v>
      </c>
      <c r="F20" s="6" t="str">
        <f ca="1">_xlfn.CONCAT("(",ROUND(OFFSET('mod4.fr'!$D$2,Table3!A19,0),4),")")</f>
        <v>(0.0147)</v>
      </c>
    </row>
    <row r="21" spans="1:6" x14ac:dyDescent="0.25">
      <c r="A21">
        <f>A19+1</f>
        <v>9</v>
      </c>
      <c r="B21" s="25" t="s">
        <v>99</v>
      </c>
      <c r="C21" s="7" t="str">
        <f ca="1">_xlfn.CONCAT(ROUND(OFFSET('mod2'!$B$2,Table3!A21,0),4)," ",OFFSET('mod2'!$G$2,Table3!A21,0))</f>
        <v>0.0103 **</v>
      </c>
      <c r="D21" s="5" t="str">
        <f ca="1">_xlfn.CONCAT(ROUND(OFFSET('mod2.fr'!$B$2,Table3!A21,0),4)," ",OFFSET('mod2.fr'!$G$2,Table3!A21,0))</f>
        <v>0.0121 **</v>
      </c>
      <c r="E21" s="7" t="str">
        <f ca="1">_xlfn.CONCAT(ROUND(OFFSET('mod3.fr'!$B$2,Table3!A21,0),4)," ",OFFSET('mod3.fr'!$G$2,Table3!A21,0))</f>
        <v>0.0128 **</v>
      </c>
      <c r="F21" s="5" t="str">
        <f ca="1">_xlfn.CONCAT(ROUND(OFFSET('mod4.fr'!$B$2,Table3!A21,0),4)," ",OFFSET('mod4.fr'!$G$2,Table3!A21,0))</f>
        <v>0.0148 ***</v>
      </c>
    </row>
    <row r="22" spans="1:6" x14ac:dyDescent="0.25">
      <c r="B22" s="26"/>
      <c r="C22" s="8" t="str">
        <f ca="1">_xlfn.CONCAT("(",ROUND(OFFSET('mod2'!$D$2,Table3!A21,0),4),")")</f>
        <v>(0.0034)</v>
      </c>
      <c r="D22" s="6" t="str">
        <f ca="1">_xlfn.CONCAT("(",ROUND(OFFSET('mod2.fr'!$D$2,Table3!A21,0),4),")")</f>
        <v>(0.0039)</v>
      </c>
      <c r="E22" s="8" t="str">
        <f ca="1">_xlfn.CONCAT("(",ROUND(OFFSET('mod3.fr'!$D$2,Table3!A21,0),4),")")</f>
        <v>(0.0039)</v>
      </c>
      <c r="F22" s="6" t="str">
        <f ca="1">_xlfn.CONCAT("(",ROUND(OFFSET('mod4.fr'!$D$2,Table3!A21,0),4),")")</f>
        <v>(0.0039)</v>
      </c>
    </row>
    <row r="23" spans="1:6" x14ac:dyDescent="0.25">
      <c r="A23">
        <f>A21+1</f>
        <v>10</v>
      </c>
      <c r="B23" s="25" t="s">
        <v>136</v>
      </c>
      <c r="C23" s="7" t="str">
        <f ca="1">_xlfn.CONCAT(ROUND(OFFSET('mod2'!$B$2,Table3!A23,0),4)," ",OFFSET('mod2'!$G$2,Table3!A23,0))</f>
        <v xml:space="preserve">-0.0057 </v>
      </c>
      <c r="D23" s="5" t="str">
        <f ca="1">_xlfn.CONCAT(ROUND(OFFSET('mod2.fr'!$B$2,Table3!A23,0),4)," ",OFFSET('mod2.fr'!$G$2,Table3!A23,0))</f>
        <v xml:space="preserve">-0.0094 </v>
      </c>
      <c r="E23" s="7" t="str">
        <f ca="1">_xlfn.CONCAT(ROUND(OFFSET('mod3.fr'!$B$2,Table3!A23,0),4)," ",OFFSET('mod3.fr'!$G$2,Table3!A23,0))</f>
        <v xml:space="preserve">-0.0083 </v>
      </c>
      <c r="F23" s="5" t="str">
        <f ca="1">_xlfn.CONCAT(ROUND(OFFSET('mod4.fr'!$B$2,Table3!A23,0),4)," ",OFFSET('mod4.fr'!$G$2,Table3!A23,0))</f>
        <v>-0.0108 ^</v>
      </c>
    </row>
    <row r="24" spans="1:6" x14ac:dyDescent="0.25">
      <c r="B24" s="26"/>
      <c r="C24" s="8" t="str">
        <f ca="1">_xlfn.CONCAT("(",ROUND(OFFSET('mod2'!$D$2,Table3!A23,0),4),")")</f>
        <v>(0.0053)</v>
      </c>
      <c r="D24" s="6" t="str">
        <f ca="1">_xlfn.CONCAT("(",ROUND(OFFSET('mod2.fr'!$D$2,Table3!A23,0),4),")")</f>
        <v>(0.0062)</v>
      </c>
      <c r="E24" s="8" t="str">
        <f ca="1">_xlfn.CONCAT("(",ROUND(OFFSET('mod3.fr'!$D$2,Table3!A23,0),4),")")</f>
        <v>(0.0062)</v>
      </c>
      <c r="F24" s="6" t="str">
        <f ca="1">_xlfn.CONCAT("(",ROUND(OFFSET('mod4.fr'!$D$2,Table3!A23,0),4),")")</f>
        <v>(0.0062)</v>
      </c>
    </row>
    <row r="25" spans="1:6" x14ac:dyDescent="0.25">
      <c r="A25">
        <f>A23+1</f>
        <v>11</v>
      </c>
      <c r="B25" s="25" t="s">
        <v>100</v>
      </c>
      <c r="C25" s="7" t="str">
        <f ca="1">_xlfn.CONCAT(ROUND(OFFSET('mod2'!$B$2,Table3!A25,0),4)," ",OFFSET('mod2'!$G$2,Table3!A25,0))</f>
        <v>0.0658 **</v>
      </c>
      <c r="D25" s="5" t="str">
        <f ca="1">_xlfn.CONCAT(ROUND(OFFSET('mod2.fr'!$B$2,Table3!A25,0),4)," ",OFFSET('mod2.fr'!$G$2,Table3!A25,0))</f>
        <v>0.0869 **</v>
      </c>
      <c r="E25" s="7" t="str">
        <f ca="1">_xlfn.CONCAT(ROUND(OFFSET('mod3.fr'!$B$2,Table3!A25,0),4)," ",OFFSET('mod3.fr'!$G$2,Table3!A25,0))</f>
        <v>0.0852 **</v>
      </c>
      <c r="F25" s="5" t="str">
        <f ca="1">_xlfn.CONCAT(ROUND(OFFSET('mod4.fr'!$B$2,Table3!A25,0),4)," ",OFFSET('mod4.fr'!$G$2,Table3!A25,0))</f>
        <v>0.0963 ***</v>
      </c>
    </row>
    <row r="26" spans="1:6" x14ac:dyDescent="0.25">
      <c r="B26" s="26"/>
      <c r="C26" s="8" t="str">
        <f ca="1">_xlfn.CONCAT("(",ROUND(OFFSET('mod2'!$D$2,Table3!A25,0),4),")")</f>
        <v>(0.0228)</v>
      </c>
      <c r="D26" s="6" t="str">
        <f ca="1">_xlfn.CONCAT("(",ROUND(OFFSET('mod2.fr'!$D$2,Table3!A25,0),4),")")</f>
        <v>(0.0285)</v>
      </c>
      <c r="E26" s="8" t="str">
        <f ca="1">_xlfn.CONCAT("(",ROUND(OFFSET('mod3.fr'!$D$2,Table3!A25,0),4),")")</f>
        <v>(0.0283)</v>
      </c>
      <c r="F26" s="6" t="str">
        <f ca="1">_xlfn.CONCAT("(",ROUND(OFFSET('mod4.fr'!$D$2,Table3!A25,0),4),")")</f>
        <v>(0.0282)</v>
      </c>
    </row>
    <row r="27" spans="1:6" x14ac:dyDescent="0.25">
      <c r="A27">
        <f>A25+1</f>
        <v>12</v>
      </c>
      <c r="B27" s="25" t="s">
        <v>101</v>
      </c>
      <c r="C27" s="7" t="str">
        <f ca="1">_xlfn.CONCAT(ROUND(OFFSET('mod2'!$B$2,Table3!A27,0),4)," ",OFFSET('mod2'!$G$2,Table3!A27,0))</f>
        <v>0.169 ***</v>
      </c>
      <c r="D27" s="5" t="str">
        <f ca="1">_xlfn.CONCAT(ROUND(OFFSET('mod2.fr'!$B$2,Table3!A27,0),4)," ",OFFSET('mod2.fr'!$G$2,Table3!A27,0))</f>
        <v>0.1986 ***</v>
      </c>
      <c r="E27" s="7" t="str">
        <f ca="1">_xlfn.CONCAT(ROUND(OFFSET('mod3.fr'!$B$2,Table3!A27,0),4)," ",OFFSET('mod3.fr'!$G$2,Table3!A27,0))</f>
        <v>0.2018 ***</v>
      </c>
      <c r="F27" s="5" t="str">
        <f ca="1">_xlfn.CONCAT(ROUND(OFFSET('mod4.fr'!$B$2,Table3!A27,0),4)," ",OFFSET('mod4.fr'!$G$2,Table3!A27,0))</f>
        <v>0.2113 ***</v>
      </c>
    </row>
    <row r="28" spans="1:6" x14ac:dyDescent="0.25">
      <c r="B28" s="26"/>
      <c r="C28" s="8" t="str">
        <f ca="1">_xlfn.CONCAT("(",ROUND(OFFSET('mod2'!$D$2,Table3!A27,0),4),")")</f>
        <v>(0.0248)</v>
      </c>
      <c r="D28" s="6" t="str">
        <f ca="1">_xlfn.CONCAT("(",ROUND(OFFSET('mod2.fr'!$D$2,Table3!A27,0),4),")")</f>
        <v>(0.0314)</v>
      </c>
      <c r="E28" s="8" t="str">
        <f ca="1">_xlfn.CONCAT("(",ROUND(OFFSET('mod3.fr'!$D$2,Table3!A27,0),4),")")</f>
        <v>(0.0311)</v>
      </c>
      <c r="F28" s="6" t="str">
        <f ca="1">_xlfn.CONCAT("(",ROUND(OFFSET('mod4.fr'!$D$2,Table3!A27,0),4),")")</f>
        <v>(0.031)</v>
      </c>
    </row>
    <row r="29" spans="1:6" x14ac:dyDescent="0.25">
      <c r="A29">
        <f>A27+1</f>
        <v>13</v>
      </c>
      <c r="B29" s="25" t="s">
        <v>102</v>
      </c>
      <c r="C29" s="7" t="str">
        <f ca="1">_xlfn.CONCAT(ROUND(OFFSET('mod2'!$B$2,Table3!A29,0),4)," ",OFFSET('mod2'!$G$2,Table3!A29,0))</f>
        <v>0.1119 **</v>
      </c>
      <c r="D29" s="5" t="str">
        <f ca="1">_xlfn.CONCAT(ROUND(OFFSET('mod2.fr'!$B$2,Table3!A29,0),4)," ",OFFSET('mod2.fr'!$G$2,Table3!A29,0))</f>
        <v>0.1106 *</v>
      </c>
      <c r="E29" s="7" t="str">
        <f ca="1">_xlfn.CONCAT(ROUND(OFFSET('mod3.fr'!$B$2,Table3!A29,0),4)," ",OFFSET('mod3.fr'!$G$2,Table3!A29,0))</f>
        <v>0.1123 *</v>
      </c>
      <c r="F29" s="5" t="str">
        <f ca="1">_xlfn.CONCAT(ROUND(OFFSET('mod4.fr'!$B$2,Table3!A29,0),4)," ",OFFSET('mod4.fr'!$G$2,Table3!A29,0))</f>
        <v>0.1413 **</v>
      </c>
    </row>
    <row r="30" spans="1:6" x14ac:dyDescent="0.25">
      <c r="B30" s="26"/>
      <c r="C30" s="8" t="str">
        <f ca="1">_xlfn.CONCAT("(",ROUND(OFFSET('mod2'!$D$2,Table3!A29,0),4),")")</f>
        <v>(0.0384)</v>
      </c>
      <c r="D30" s="6" t="str">
        <f ca="1">_xlfn.CONCAT("(",ROUND(OFFSET('mod2.fr'!$D$2,Table3!A29,0),4),")")</f>
        <v>(0.0465)</v>
      </c>
      <c r="E30" s="8" t="str">
        <f ca="1">_xlfn.CONCAT("(",ROUND(OFFSET('mod3.fr'!$D$2,Table3!A29,0),4),")")</f>
        <v>(0.0462)</v>
      </c>
      <c r="F30" s="6" t="str">
        <f ca="1">_xlfn.CONCAT("(",ROUND(OFFSET('mod4.fr'!$D$2,Table3!A29,0),4),")")</f>
        <v>(0.0467)</v>
      </c>
    </row>
    <row r="31" spans="1:6" x14ac:dyDescent="0.25">
      <c r="A31">
        <f>A29+1</f>
        <v>14</v>
      </c>
      <c r="B31" s="25" t="s">
        <v>103</v>
      </c>
      <c r="C31" s="7" t="str">
        <f ca="1">_xlfn.CONCAT(ROUND(OFFSET('mod2'!$B$2,Table3!A31,0),4)," ",OFFSET('mod2'!$G$2,Table3!A31,0))</f>
        <v xml:space="preserve">0.0117 </v>
      </c>
      <c r="D31" s="5" t="str">
        <f ca="1">_xlfn.CONCAT(ROUND(OFFSET('mod2.fr'!$B$2,Table3!A31,0),4)," ",OFFSET('mod2.fr'!$G$2,Table3!A31,0))</f>
        <v xml:space="preserve">-0.0085 </v>
      </c>
      <c r="E31" s="7" t="str">
        <f ca="1">_xlfn.CONCAT(ROUND(OFFSET('mod3.fr'!$B$2,Table3!A31,0),4)," ",OFFSET('mod3.fr'!$G$2,Table3!A31,0))</f>
        <v xml:space="preserve">0.002 </v>
      </c>
      <c r="F31" s="5" t="str">
        <f ca="1">_xlfn.CONCAT(ROUND(OFFSET('mod4.fr'!$B$2,Table3!A31,0),4)," ",OFFSET('mod4.fr'!$G$2,Table3!A31,0))</f>
        <v xml:space="preserve">-0.0034 </v>
      </c>
    </row>
    <row r="32" spans="1:6" x14ac:dyDescent="0.25">
      <c r="B32" s="26"/>
      <c r="C32" s="8" t="str">
        <f ca="1">_xlfn.CONCAT("(",ROUND(OFFSET('mod2'!$D$2,Table3!A31,0),4),")")</f>
        <v>(0.0613)</v>
      </c>
      <c r="D32" s="6" t="str">
        <f ca="1">_xlfn.CONCAT("(",ROUND(OFFSET('mod2.fr'!$D$2,Table3!A31,0),4),")")</f>
        <v>(0.0727)</v>
      </c>
      <c r="E32" s="8" t="str">
        <f ca="1">_xlfn.CONCAT("(",ROUND(OFFSET('mod3.fr'!$D$2,Table3!A31,0),4),")")</f>
        <v>(0.0722)</v>
      </c>
      <c r="F32" s="6" t="str">
        <f ca="1">_xlfn.CONCAT("(",ROUND(OFFSET('mod4.fr'!$D$2,Table3!A31,0),4),")")</f>
        <v>(0.073)</v>
      </c>
    </row>
    <row r="33" spans="1:6" x14ac:dyDescent="0.25">
      <c r="A33">
        <f>A31+1</f>
        <v>15</v>
      </c>
      <c r="B33" s="25" t="s">
        <v>36</v>
      </c>
      <c r="C33" s="7" t="str">
        <f ca="1">_xlfn.CONCAT(ROUND(OFFSET('mod2'!$B$2,Table3!A33,0),4)," ",OFFSET('mod2'!$G$2,Table3!A33,0))</f>
        <v>0.0036 ***</v>
      </c>
      <c r="D33" s="5" t="str">
        <f ca="1">_xlfn.CONCAT(ROUND(OFFSET('mod2.fr'!$B$2,Table3!A33,0),4)," ",OFFSET('mod2.fr'!$G$2,Table3!A33,0))</f>
        <v>0.0043 ***</v>
      </c>
      <c r="E33" s="7" t="str">
        <f ca="1">_xlfn.CONCAT(ROUND(OFFSET('mod3.fr'!$B$2,Table3!A33,0),4)," ",OFFSET('mod3.fr'!$G$2,Table3!A33,0))</f>
        <v>0.0044 ***</v>
      </c>
      <c r="F33" s="5" t="str">
        <f ca="1">_xlfn.CONCAT(ROUND(OFFSET('mod4.fr'!$B$2,Table3!A33,0),4)," ",OFFSET('mod4.fr'!$G$2,Table3!A33,0))</f>
        <v>0.0043 ***</v>
      </c>
    </row>
    <row r="34" spans="1:6" x14ac:dyDescent="0.25">
      <c r="B34" s="26"/>
      <c r="C34" s="8" t="str">
        <f ca="1">_xlfn.CONCAT("(",ROUND(OFFSET('mod2'!$D$2,Table3!A33,0),4),")")</f>
        <v>(0.0004)</v>
      </c>
      <c r="D34" s="6" t="str">
        <f ca="1">_xlfn.CONCAT("(",ROUND(OFFSET('mod2.fr'!$D$2,Table3!A33,0),4),")")</f>
        <v>(0.0005)</v>
      </c>
      <c r="E34" s="8" t="str">
        <f ca="1">_xlfn.CONCAT("(",ROUND(OFFSET('mod3.fr'!$D$2,Table3!A33,0),4),")")</f>
        <v>(0.0005)</v>
      </c>
      <c r="F34" s="6" t="str">
        <f ca="1">_xlfn.CONCAT("(",ROUND(OFFSET('mod4.fr'!$D$2,Table3!A33,0),4),")")</f>
        <v>(0.0005)</v>
      </c>
    </row>
    <row r="35" spans="1:6" x14ac:dyDescent="0.25">
      <c r="A35">
        <f>A33+1</f>
        <v>16</v>
      </c>
      <c r="B35" s="25" t="s">
        <v>104</v>
      </c>
      <c r="C35" s="7" t="str">
        <f ca="1">_xlfn.CONCAT(ROUND(OFFSET('mod2'!$B$2,Table3!A35,0),4)," ",OFFSET('mod2'!$G$2,Table3!A35,0))</f>
        <v>-0.0012 ***</v>
      </c>
      <c r="D35" s="5" t="str">
        <f ca="1">_xlfn.CONCAT(ROUND(OFFSET('mod2.fr'!$B$2,Table3!A35,0),4)," ",OFFSET('mod2.fr'!$G$2,Table3!A35,0))</f>
        <v>-0.0012 ***</v>
      </c>
      <c r="E35" s="7" t="str">
        <f ca="1">_xlfn.CONCAT(ROUND(OFFSET('mod3.fr'!$B$2,Table3!A35,0),4)," ",OFFSET('mod3.fr'!$G$2,Table3!A35,0))</f>
        <v>-0.0013 ***</v>
      </c>
      <c r="F35" s="5" t="str">
        <f ca="1">_xlfn.CONCAT(ROUND(OFFSET('mod4.fr'!$B$2,Table3!A35,0),4)," ",OFFSET('mod4.fr'!$G$2,Table3!A35,0))</f>
        <v xml:space="preserve">0.0002 </v>
      </c>
    </row>
    <row r="36" spans="1:6" x14ac:dyDescent="0.25">
      <c r="B36" s="26"/>
      <c r="C36" s="8" t="str">
        <f ca="1">_xlfn.CONCAT("(",ROUND(OFFSET('mod2'!$D$2,Table3!A35,0),4),")")</f>
        <v>(0.0002)</v>
      </c>
      <c r="D36" s="6" t="str">
        <f ca="1">_xlfn.CONCAT("(",ROUND(OFFSET('mod2.fr'!$D$2,Table3!A35,0),4),")")</f>
        <v>(0.0002)</v>
      </c>
      <c r="E36" s="8" t="str">
        <f ca="1">_xlfn.CONCAT("(",ROUND(OFFSET('mod3.fr'!$D$2,Table3!A35,0),4),")")</f>
        <v>(0.0002)</v>
      </c>
      <c r="F36" s="6" t="str">
        <f ca="1">_xlfn.CONCAT("(",ROUND(OFFSET('mod4.fr'!$D$2,Table3!A35,0),4),")")</f>
        <v>(0.0002)</v>
      </c>
    </row>
    <row r="37" spans="1:6" x14ac:dyDescent="0.25">
      <c r="A37">
        <f>A35+1</f>
        <v>17</v>
      </c>
      <c r="B37" s="25" t="s">
        <v>105</v>
      </c>
      <c r="C37" s="7" t="str">
        <f ca="1">_xlfn.CONCAT(ROUND(OFFSET('mod2'!$B$2,Table3!A37,0),4)," ",OFFSET('mod2'!$G$2,Table3!A37,0))</f>
        <v>0.0004 ***</v>
      </c>
      <c r="D37" s="5" t="str">
        <f ca="1">_xlfn.CONCAT(ROUND(OFFSET('mod2.fr'!$B$2,Table3!A37,0),4)," ",OFFSET('mod2.fr'!$G$2,Table3!A37,0))</f>
        <v xml:space="preserve">0.0001 </v>
      </c>
      <c r="E37" s="7" t="str">
        <f ca="1">_xlfn.CONCAT(ROUND(OFFSET('mod3.fr'!$B$2,Table3!A37,0),4)," ",OFFSET('mod3.fr'!$G$2,Table3!A37,0))</f>
        <v>0.0003 *</v>
      </c>
      <c r="F37" s="5" t="str">
        <f ca="1">_xlfn.CONCAT(ROUND(OFFSET('mod4.fr'!$B$2,Table3!A37,0),4)," ",OFFSET('mod4.fr'!$G$2,Table3!A37,0))</f>
        <v>0.0004 ***</v>
      </c>
    </row>
    <row r="38" spans="1:6" x14ac:dyDescent="0.25">
      <c r="B38" s="26"/>
      <c r="C38" s="8" t="str">
        <f ca="1">_xlfn.CONCAT("(",ROUND(OFFSET('mod2'!$D$2,Table3!A37,0),4),")")</f>
        <v>(0.0001)</v>
      </c>
      <c r="D38" s="6" t="str">
        <f ca="1">_xlfn.CONCAT("(",ROUND(OFFSET('mod2.fr'!$D$2,Table3!A37,0),4),")")</f>
        <v>(0.0001)</v>
      </c>
      <c r="E38" s="8" t="str">
        <f ca="1">_xlfn.CONCAT("(",ROUND(OFFSET('mod3.fr'!$D$2,Table3!A37,0),4),")")</f>
        <v>(0.0001)</v>
      </c>
      <c r="F38" s="6" t="str">
        <f ca="1">_xlfn.CONCAT("(",ROUND(OFFSET('mod4.fr'!$D$2,Table3!A37,0),4),")")</f>
        <v>(0.0001)</v>
      </c>
    </row>
    <row r="39" spans="1:6" x14ac:dyDescent="0.25">
      <c r="A39">
        <f>A37+1</f>
        <v>18</v>
      </c>
      <c r="B39" s="25" t="s">
        <v>106</v>
      </c>
      <c r="C39" s="7" t="str">
        <f ca="1">_xlfn.CONCAT(ROUND(OFFSET('mod2'!$B$2,Table3!A39,0),4)," ",OFFSET('mod2'!$G$2,Table3!A39,0))</f>
        <v xml:space="preserve">-0.0254 </v>
      </c>
      <c r="D39" s="5" t="str">
        <f ca="1">_xlfn.CONCAT(ROUND(OFFSET('mod2.fr'!$B$2,Table3!A39,0),4)," ",OFFSET('mod2.fr'!$G$2,Table3!A39,0))</f>
        <v xml:space="preserve">-0.0154 </v>
      </c>
      <c r="E39" s="7" t="str">
        <f ca="1">_xlfn.CONCAT(ROUND(OFFSET('mod3.fr'!$B$2,Table3!A39,0),4)," ",OFFSET('mod3.fr'!$G$2,Table3!A39,0))</f>
        <v xml:space="preserve">-0.0085 </v>
      </c>
      <c r="F39" s="5" t="str">
        <f ca="1">_xlfn.CONCAT(ROUND(OFFSET('mod4.fr'!$B$2,Table3!A39,0),4)," ",OFFSET('mod4.fr'!$G$2,Table3!A39,0))</f>
        <v xml:space="preserve">-0.0087 </v>
      </c>
    </row>
    <row r="40" spans="1:6" x14ac:dyDescent="0.25">
      <c r="B40" s="26"/>
      <c r="C40" s="8" t="str">
        <f ca="1">_xlfn.CONCAT("(",ROUND(OFFSET('mod2'!$D$2,Table3!A39,0),4),")")</f>
        <v>(0.0181)</v>
      </c>
      <c r="D40" s="6" t="str">
        <f ca="1">_xlfn.CONCAT("(",ROUND(OFFSET('mod2.fr'!$D$2,Table3!A39,0),4),")")</f>
        <v>(0.0209)</v>
      </c>
      <c r="E40" s="8" t="str">
        <f ca="1">_xlfn.CONCAT("(",ROUND(OFFSET('mod3.fr'!$D$2,Table3!A39,0),4),")")</f>
        <v>(0.0207)</v>
      </c>
      <c r="F40" s="6" t="str">
        <f ca="1">_xlfn.CONCAT("(",ROUND(OFFSET('mod4.fr'!$D$2,Table3!A39,0),4),")")</f>
        <v>(0.0207)</v>
      </c>
    </row>
    <row r="41" spans="1:6" x14ac:dyDescent="0.25">
      <c r="A41">
        <f>A39+1</f>
        <v>19</v>
      </c>
      <c r="B41" s="25" t="s">
        <v>107</v>
      </c>
      <c r="C41" s="7" t="str">
        <f ca="1">_xlfn.CONCAT(ROUND(OFFSET('mod2'!$B$2,Table3!A41,0),4)," ",OFFSET('mod2'!$G$2,Table3!A41,0))</f>
        <v xml:space="preserve">-0.0335 </v>
      </c>
      <c r="D41" s="5" t="str">
        <f ca="1">_xlfn.CONCAT(ROUND(OFFSET('mod2.fr'!$B$2,Table3!A41,0),4)," ",OFFSET('mod2.fr'!$G$2,Table3!A41,0))</f>
        <v xml:space="preserve">-0.0088 </v>
      </c>
      <c r="E41" s="7" t="str">
        <f ca="1">_xlfn.CONCAT(ROUND(OFFSET('mod3.fr'!$B$2,Table3!A41,0),4)," ",OFFSET('mod3.fr'!$G$2,Table3!A41,0))</f>
        <v xml:space="preserve">0.0025 </v>
      </c>
      <c r="F41" s="5" t="str">
        <f ca="1">_xlfn.CONCAT(ROUND(OFFSET('mod4.fr'!$B$2,Table3!A41,0),4)," ",OFFSET('mod4.fr'!$G$2,Table3!A41,0))</f>
        <v xml:space="preserve">0.0033 </v>
      </c>
    </row>
    <row r="42" spans="1:6" x14ac:dyDescent="0.25">
      <c r="B42" s="26"/>
      <c r="C42" s="8" t="str">
        <f ca="1">_xlfn.CONCAT("(",ROUND(OFFSET('mod2'!$D$2,Table3!A41,0),4),")")</f>
        <v>(0.0268)</v>
      </c>
      <c r="D42" s="6" t="str">
        <f ca="1">_xlfn.CONCAT("(",ROUND(OFFSET('mod2.fr'!$D$2,Table3!A41,0),4),")")</f>
        <v>(0.0315)</v>
      </c>
      <c r="E42" s="8" t="str">
        <f ca="1">_xlfn.CONCAT("(",ROUND(OFFSET('mod3.fr'!$D$2,Table3!A41,0),4),")")</f>
        <v>(0.0313)</v>
      </c>
      <c r="F42" s="6" t="str">
        <f ca="1">_xlfn.CONCAT("(",ROUND(OFFSET('mod4.fr'!$D$2,Table3!A41,0),4),")")</f>
        <v>(0.0312)</v>
      </c>
    </row>
    <row r="43" spans="1:6" x14ac:dyDescent="0.25">
      <c r="A43">
        <f>A41+1</f>
        <v>20</v>
      </c>
      <c r="B43" s="25" t="s">
        <v>108</v>
      </c>
      <c r="C43" s="7" t="str">
        <f ca="1">_xlfn.CONCAT(ROUND(OFFSET('mod2'!$B$2,Table3!A43,0),4)," ",OFFSET('mod2'!$G$2,Table3!A43,0))</f>
        <v>-0.0616 *</v>
      </c>
      <c r="D43" s="5" t="str">
        <f ca="1">_xlfn.CONCAT(ROUND(OFFSET('mod2.fr'!$B$2,Table3!A43,0),4)," ",OFFSET('mod2.fr'!$G$2,Table3!A43,0))</f>
        <v>-0.0611 ^</v>
      </c>
      <c r="E43" s="7" t="str">
        <f ca="1">_xlfn.CONCAT(ROUND(OFFSET('mod3.fr'!$B$2,Table3!A43,0),4)," ",OFFSET('mod3.fr'!$G$2,Table3!A43,0))</f>
        <v>-0.1006 **</v>
      </c>
      <c r="F43" s="5" t="str">
        <f ca="1">_xlfn.CONCAT(ROUND(OFFSET('mod4.fr'!$B$2,Table3!A43,0),4)," ",OFFSET('mod4.fr'!$G$2,Table3!A43,0))</f>
        <v>-0.1064 ***</v>
      </c>
    </row>
    <row r="44" spans="1:6" x14ac:dyDescent="0.25">
      <c r="B44" s="26"/>
      <c r="C44" s="8" t="str">
        <f ca="1">_xlfn.CONCAT("(",ROUND(OFFSET('mod2'!$D$2,Table3!A43,0),4),")")</f>
        <v>(0.0251)</v>
      </c>
      <c r="D44" s="6" t="str">
        <f ca="1">_xlfn.CONCAT("(",ROUND(OFFSET('mod2.fr'!$D$2,Table3!A43,0),4),")")</f>
        <v>(0.0327)</v>
      </c>
      <c r="E44" s="8" t="str">
        <f ca="1">_xlfn.CONCAT("(",ROUND(OFFSET('mod3.fr'!$D$2,Table3!A43,0),4),")")</f>
        <v>(0.0324)</v>
      </c>
      <c r="F44" s="6" t="str">
        <f ca="1">_xlfn.CONCAT("(",ROUND(OFFSET('mod4.fr'!$D$2,Table3!A43,0),4),")")</f>
        <v>(0.0323)</v>
      </c>
    </row>
    <row r="45" spans="1:6" x14ac:dyDescent="0.25">
      <c r="A45">
        <f>A43+1</f>
        <v>21</v>
      </c>
      <c r="B45" s="25" t="s">
        <v>109</v>
      </c>
      <c r="C45" s="7" t="str">
        <f ca="1">_xlfn.CONCAT(ROUND(OFFSET('mod2'!$B$2,Table3!A45,0),4)," ",OFFSET('mod2'!$G$2,Table3!A45,0))</f>
        <v>-0.1228 ***</v>
      </c>
      <c r="D45" s="5" t="str">
        <f ca="1">_xlfn.CONCAT(ROUND(OFFSET('mod2.fr'!$B$2,Table3!A45,0),4)," ",OFFSET('mod2.fr'!$G$2,Table3!A45,0))</f>
        <v>-0.1479 ***</v>
      </c>
      <c r="E45" s="7" t="str">
        <f ca="1">_xlfn.CONCAT(ROUND(OFFSET('mod3.fr'!$B$2,Table3!A45,0),4)," ",OFFSET('mod3.fr'!$G$2,Table3!A45,0))</f>
        <v>-0.2209 ***</v>
      </c>
      <c r="F45" s="5" t="str">
        <f ca="1">_xlfn.CONCAT(ROUND(OFFSET('mod4.fr'!$B$2,Table3!A45,0),4)," ",OFFSET('mod4.fr'!$G$2,Table3!A45,0))</f>
        <v>-0.2242 ***</v>
      </c>
    </row>
    <row r="46" spans="1:6" x14ac:dyDescent="0.25">
      <c r="B46" s="26"/>
      <c r="C46" s="8" t="str">
        <f ca="1">_xlfn.CONCAT("(",ROUND(OFFSET('mod2'!$D$2,Table3!A45,0),4),")")</f>
        <v>(0.0274)</v>
      </c>
      <c r="D46" s="6" t="str">
        <f ca="1">_xlfn.CONCAT("(",ROUND(OFFSET('mod2.fr'!$D$2,Table3!A45,0),4),")")</f>
        <v>(0.0356)</v>
      </c>
      <c r="E46" s="8" t="str">
        <f ca="1">_xlfn.CONCAT("(",ROUND(OFFSET('mod3.fr'!$D$2,Table3!A45,0),4),")")</f>
        <v>(0.0356)</v>
      </c>
      <c r="F46" s="6" t="str">
        <f ca="1">_xlfn.CONCAT("(",ROUND(OFFSET('mod4.fr'!$D$2,Table3!A45,0),4),")")</f>
        <v>(0.0355)</v>
      </c>
    </row>
    <row r="47" spans="1:6" x14ac:dyDescent="0.25">
      <c r="A47">
        <f>A45+1</f>
        <v>22</v>
      </c>
      <c r="B47" s="25" t="s">
        <v>110</v>
      </c>
      <c r="C47" s="7" t="str">
        <f ca="1">_xlfn.CONCAT(ROUND(OFFSET('mod2'!$B$2,Table3!A47,0),4)," ",OFFSET('mod2'!$G$2,Table3!A47,0))</f>
        <v xml:space="preserve">-0.0258 </v>
      </c>
      <c r="D47" s="5" t="str">
        <f ca="1">_xlfn.CONCAT(ROUND(OFFSET('mod2.fr'!$B$2,Table3!A47,0),4)," ",OFFSET('mod2.fr'!$G$2,Table3!A47,0))</f>
        <v xml:space="preserve">-0.0346 </v>
      </c>
      <c r="E47" s="7" t="str">
        <f ca="1">_xlfn.CONCAT(ROUND(OFFSET('mod3.fr'!$B$2,Table3!A47,0),4)," ",OFFSET('mod3.fr'!$G$2,Table3!A47,0))</f>
        <v>-0.089 **</v>
      </c>
      <c r="F47" s="5" t="str">
        <f ca="1">_xlfn.CONCAT(ROUND(OFFSET('mod4.fr'!$B$2,Table3!A47,0),4)," ",OFFSET('mod4.fr'!$G$2,Table3!A47,0))</f>
        <v>-0.0933 **</v>
      </c>
    </row>
    <row r="48" spans="1:6" x14ac:dyDescent="0.25">
      <c r="B48" s="26"/>
      <c r="C48" s="8" t="str">
        <f ca="1">_xlfn.CONCAT("(",ROUND(OFFSET('mod2'!$D$2,Table3!A47,0),4),")")</f>
        <v>(0.0227)</v>
      </c>
      <c r="D48" s="6" t="str">
        <f ca="1">_xlfn.CONCAT("(",ROUND(OFFSET('mod2.fr'!$D$2,Table3!A47,0),4),")")</f>
        <v>(0.0295)</v>
      </c>
      <c r="E48" s="8" t="str">
        <f ca="1">_xlfn.CONCAT("(",ROUND(OFFSET('mod3.fr'!$D$2,Table3!A47,0),4),")")</f>
        <v>(0.0295)</v>
      </c>
      <c r="F48" s="6" t="str">
        <f ca="1">_xlfn.CONCAT("(",ROUND(OFFSET('mod4.fr'!$D$2,Table3!A47,0),4),")")</f>
        <v>(0.0294)</v>
      </c>
    </row>
    <row r="49" spans="1:6" x14ac:dyDescent="0.25">
      <c r="A49">
        <f>A47+1</f>
        <v>23</v>
      </c>
      <c r="B49" s="25" t="s">
        <v>111</v>
      </c>
      <c r="C49" s="7"/>
      <c r="D49" s="5"/>
      <c r="E49" s="7" t="str">
        <f ca="1">_xlfn.CONCAT(ROUND(OFFSET('mod3.fr'!$B$2,Table3!A49,0),4)," ",OFFSET('mod3.fr'!$G$2,Table3!A49,0))</f>
        <v>-0.0736 ***</v>
      </c>
      <c r="F49" s="5" t="str">
        <f ca="1">_xlfn.CONCAT(ROUND(OFFSET('mod4.fr'!$B$2,Table3!A49,0),4)," ",OFFSET('mod4.fr'!$G$2,Table3!A49,0))</f>
        <v>-0.0756 ***</v>
      </c>
    </row>
    <row r="50" spans="1:6" x14ac:dyDescent="0.25">
      <c r="B50" s="26"/>
      <c r="C50" s="8"/>
      <c r="D50" s="6"/>
      <c r="E50" s="8" t="str">
        <f ca="1">_xlfn.CONCAT("(",ROUND(OFFSET('mod3.fr'!$D$2,Table3!A49,0),4),")")</f>
        <v>(0.0066)</v>
      </c>
      <c r="F50" s="6" t="str">
        <f ca="1">_xlfn.CONCAT("(",ROUND(OFFSET('mod4.fr'!$D$2,Table3!A49,0),4),")")</f>
        <v>(0.0066)</v>
      </c>
    </row>
    <row r="51" spans="1:6" x14ac:dyDescent="0.25">
      <c r="A51">
        <f>A49+1</f>
        <v>24</v>
      </c>
      <c r="B51" s="25" t="s">
        <v>112</v>
      </c>
      <c r="C51" s="7"/>
      <c r="D51" s="5"/>
      <c r="E51" s="7" t="str">
        <f ca="1">_xlfn.CONCAT(ROUND(OFFSET('mod3.fr'!$B$2,Table3!A51,0),4)," ",OFFSET('mod3.fr'!$G$2,Table3!A51,0))</f>
        <v>-0.0592 ***</v>
      </c>
      <c r="F51" s="5" t="str">
        <f ca="1">_xlfn.CONCAT(ROUND(OFFSET('mod4.fr'!$B$2,Table3!A51,0),4)," ",OFFSET('mod4.fr'!$G$2,Table3!A51,0))</f>
        <v>-0.0566 ***</v>
      </c>
    </row>
    <row r="52" spans="1:6" x14ac:dyDescent="0.25">
      <c r="B52" s="26"/>
      <c r="C52" s="8"/>
      <c r="D52" s="6"/>
      <c r="E52" s="8" t="str">
        <f ca="1">_xlfn.CONCAT("(",ROUND(OFFSET('mod3.fr'!$D$2,Table3!A51,0),4),")")</f>
        <v>(0.0047)</v>
      </c>
      <c r="F52" s="6" t="str">
        <f ca="1">_xlfn.CONCAT("(",ROUND(OFFSET('mod4.fr'!$D$2,Table3!A51,0),4),")")</f>
        <v>(0.0047)</v>
      </c>
    </row>
    <row r="53" spans="1:6" x14ac:dyDescent="0.25">
      <c r="A53">
        <f>A51+1</f>
        <v>25</v>
      </c>
      <c r="B53" s="25" t="s">
        <v>113</v>
      </c>
      <c r="C53" s="7"/>
      <c r="D53" s="5"/>
      <c r="E53" s="7" t="str">
        <f ca="1">_xlfn.CONCAT(ROUND(OFFSET('mod3.fr'!$B$2,Table3!A53,0),4)," ",OFFSET('mod3.fr'!$G$2,Table3!A53,0))</f>
        <v>-0.478 ***</v>
      </c>
      <c r="F53" s="5" t="str">
        <f ca="1">_xlfn.CONCAT(ROUND(OFFSET('mod4.fr'!$B$2,Table3!A53,0),4)," ",OFFSET('mod4.fr'!$G$2,Table3!A53,0))</f>
        <v>-0.2471 *</v>
      </c>
    </row>
    <row r="54" spans="1:6" x14ac:dyDescent="0.25">
      <c r="B54" s="26"/>
      <c r="C54" s="8"/>
      <c r="D54" s="6"/>
      <c r="E54" s="8" t="str">
        <f ca="1">_xlfn.CONCAT("(",ROUND(OFFSET('mod3.fr'!$D$2,Table3!A53,0),4),")")</f>
        <v>(0.101)</v>
      </c>
      <c r="F54" s="6" t="str">
        <f ca="1">_xlfn.CONCAT("(",ROUND(OFFSET('mod4.fr'!$D$2,Table3!A53,0),4),")")</f>
        <v>(0.1036)</v>
      </c>
    </row>
    <row r="55" spans="1:6" x14ac:dyDescent="0.25">
      <c r="A55">
        <f>A53+1</f>
        <v>26</v>
      </c>
      <c r="B55" s="25" t="s">
        <v>114</v>
      </c>
      <c r="C55" s="7"/>
      <c r="D55" s="5"/>
      <c r="E55" s="7" t="str">
        <f ca="1">_xlfn.CONCAT(ROUND(OFFSET('mod3.fr'!$B$2,Table3!A55,0),4)," ",OFFSET('mod3.fr'!$G$2,Table3!A55,0))</f>
        <v>-0.4173 ***</v>
      </c>
      <c r="F55" s="5" t="str">
        <f ca="1">_xlfn.CONCAT(ROUND(OFFSET('mod4.fr'!$B$2,Table3!A55,0),4)," ",OFFSET('mod4.fr'!$G$2,Table3!A55,0))</f>
        <v>-0.2032 ***</v>
      </c>
    </row>
    <row r="56" spans="1:6" x14ac:dyDescent="0.25">
      <c r="B56" s="26"/>
      <c r="C56" s="8"/>
      <c r="D56" s="6"/>
      <c r="E56" s="8" t="str">
        <f ca="1">_xlfn.CONCAT("(",ROUND(OFFSET('mod3.fr'!$D$2,Table3!A55,0),4),")")</f>
        <v>(0.0545)</v>
      </c>
      <c r="F56" s="6" t="str">
        <f ca="1">_xlfn.CONCAT("(",ROUND(OFFSET('mod4.fr'!$D$2,Table3!A55,0),4),")")</f>
        <v>(0.0582)</v>
      </c>
    </row>
    <row r="57" spans="1:6" x14ac:dyDescent="0.25">
      <c r="A57">
        <f>A55+1</f>
        <v>27</v>
      </c>
      <c r="B57" s="25" t="s">
        <v>115</v>
      </c>
      <c r="C57" s="7"/>
      <c r="D57" s="5"/>
      <c r="E57" s="7" t="str">
        <f ca="1">_xlfn.CONCAT(ROUND(OFFSET('mod3.fr'!$B$2,Table3!A57,0),4)," ",OFFSET('mod3.fr'!$G$2,Table3!A57,0))</f>
        <v xml:space="preserve">-0.0432 </v>
      </c>
      <c r="F57" s="5" t="str">
        <f ca="1">_xlfn.CONCAT(ROUND(OFFSET('mod4.fr'!$B$2,Table3!A57,0),4)," ",OFFSET('mod4.fr'!$G$2,Table3!A57,0))</f>
        <v xml:space="preserve">0.2144 </v>
      </c>
    </row>
    <row r="58" spans="1:6" x14ac:dyDescent="0.25">
      <c r="B58" s="26"/>
      <c r="C58" s="8"/>
      <c r="D58" s="6"/>
      <c r="E58" s="8" t="str">
        <f ca="1">_xlfn.CONCAT("(",ROUND(OFFSET('mod3.fr'!$D$2,Table3!A57,0),4),")")</f>
        <v>(0.2734)</v>
      </c>
      <c r="F58" s="6" t="str">
        <f ca="1">_xlfn.CONCAT("(",ROUND(OFFSET('mod4.fr'!$D$2,Table3!A57,0),4),")")</f>
        <v>(0.2753)</v>
      </c>
    </row>
    <row r="59" spans="1:6" x14ac:dyDescent="0.25">
      <c r="A59">
        <f>A57+1</f>
        <v>28</v>
      </c>
      <c r="B59" s="25" t="s">
        <v>116</v>
      </c>
      <c r="C59" s="7"/>
      <c r="D59" s="5"/>
      <c r="E59" s="7" t="str">
        <f ca="1">_xlfn.CONCAT(ROUND(OFFSET('mod3.fr'!$B$2,Table3!A59,0),4)," ",OFFSET('mod3.fr'!$G$2,Table3!A59,0))</f>
        <v>-0.3432 ***</v>
      </c>
      <c r="F59" s="5" t="str">
        <f ca="1">_xlfn.CONCAT(ROUND(OFFSET('mod4.fr'!$B$2,Table3!A59,0),4)," ",OFFSET('mod4.fr'!$G$2,Table3!A59,0))</f>
        <v>-0.1222 *</v>
      </c>
    </row>
    <row r="60" spans="1:6" x14ac:dyDescent="0.25">
      <c r="B60" s="26"/>
      <c r="C60" s="8"/>
      <c r="D60" s="6"/>
      <c r="E60" s="8" t="str">
        <f ca="1">_xlfn.CONCAT("(",ROUND(OFFSET('mod3.fr'!$D$2,Table3!A59,0),4),")")</f>
        <v>(0.0533)</v>
      </c>
      <c r="F60" s="6" t="str">
        <f ca="1">_xlfn.CONCAT("(",ROUND(OFFSET('mod4.fr'!$D$2,Table3!A59,0),4),")")</f>
        <v>(0.0565)</v>
      </c>
    </row>
    <row r="61" spans="1:6" x14ac:dyDescent="0.25">
      <c r="A61">
        <f>A59+1</f>
        <v>29</v>
      </c>
      <c r="B61" s="25" t="s">
        <v>117</v>
      </c>
      <c r="C61" s="7"/>
      <c r="D61" s="5"/>
      <c r="E61" s="7" t="str">
        <f ca="1">_xlfn.CONCAT(ROUND(OFFSET('mod3.fr'!$B$2,Table3!A61,0),4)," ",OFFSET('mod3.fr'!$G$2,Table3!A61,0))</f>
        <v xml:space="preserve">0 </v>
      </c>
      <c r="F61" s="5" t="str">
        <f ca="1">_xlfn.CONCAT(ROUND(OFFSET('mod4.fr'!$B$2,Table3!A61,0),4)," ",OFFSET('mod4.fr'!$G$2,Table3!A61,0))</f>
        <v xml:space="preserve">0.0194 </v>
      </c>
    </row>
    <row r="62" spans="1:6" x14ac:dyDescent="0.25">
      <c r="B62" s="26"/>
      <c r="C62" s="8"/>
      <c r="D62" s="6"/>
      <c r="E62" s="8" t="str">
        <f ca="1">_xlfn.CONCAT("(",ROUND(OFFSET('mod3.fr'!$D$2,Table3!A61,0),4),")")</f>
        <v>(0)</v>
      </c>
      <c r="F62" s="6" t="str">
        <f ca="1">_xlfn.CONCAT("(",ROUND(OFFSET('mod4.fr'!$D$2,Table3!A61,0),4),")")</f>
        <v>(0.0663)</v>
      </c>
    </row>
    <row r="63" spans="1:6" x14ac:dyDescent="0.25">
      <c r="B63" s="12" t="s">
        <v>118</v>
      </c>
      <c r="C63" s="7" t="s">
        <v>128</v>
      </c>
      <c r="D63" s="5" t="s">
        <v>128</v>
      </c>
      <c r="E63" s="7" t="s">
        <v>128</v>
      </c>
      <c r="F63" s="5" t="s">
        <v>128</v>
      </c>
    </row>
    <row r="64" spans="1:6" x14ac:dyDescent="0.25">
      <c r="B64" s="12" t="s">
        <v>119</v>
      </c>
      <c r="C64" s="7" t="s">
        <v>128</v>
      </c>
      <c r="D64" s="5" t="s">
        <v>128</v>
      </c>
      <c r="E64" s="7" t="s">
        <v>128</v>
      </c>
      <c r="F64" s="5" t="s">
        <v>128</v>
      </c>
    </row>
    <row r="65" spans="2:6" ht="15.75" thickBot="1" x14ac:dyDescent="0.3">
      <c r="B65" s="13" t="s">
        <v>129</v>
      </c>
      <c r="C65" s="10"/>
      <c r="D65" s="11">
        <f>ROUND('mod2.fr'!D26,4)</f>
        <v>0.40129999999999999</v>
      </c>
      <c r="E65" s="10">
        <f>ROUND('mod3.fr'!D33,4)</f>
        <v>0.38529999999999998</v>
      </c>
      <c r="F65" s="11">
        <f>ROUND('mod4.fr'!D71,4)</f>
        <v>0.37769999999999998</v>
      </c>
    </row>
  </sheetData>
  <mergeCells count="30">
    <mergeCell ref="B27:B2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5:B26"/>
    <mergeCell ref="B23:B24"/>
    <mergeCell ref="B51:B52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3:B54"/>
    <mergeCell ref="B55:B56"/>
    <mergeCell ref="B57:B58"/>
    <mergeCell ref="B59:B60"/>
    <mergeCell ref="B61:B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O77"/>
  <sheetViews>
    <sheetView topLeftCell="A13" workbookViewId="0">
      <selection activeCell="A33" sqref="A33:Q33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5" x14ac:dyDescent="0.25">
      <c r="A2" t="s">
        <v>10</v>
      </c>
      <c r="B2">
        <v>-4.4739492499999998E-2</v>
      </c>
      <c r="C2">
        <v>0.95624659999999995</v>
      </c>
      <c r="D2">
        <v>3.42028677E-2</v>
      </c>
      <c r="E2">
        <v>-1.31</v>
      </c>
      <c r="F2" s="2">
        <v>0.19</v>
      </c>
      <c r="G2" t="str">
        <f t="shared" ref="G2:G69" si="0">IF(F2&lt;0.001,"***",IF(F2&lt;0.01,"**",IF(F2&lt;0.05,"*",IF(F2&lt;0.1,"^",""))))</f>
        <v/>
      </c>
      <c r="I2" t="s">
        <v>10</v>
      </c>
      <c r="J2">
        <v>-4.4739492499999998E-2</v>
      </c>
      <c r="K2">
        <v>0.95624659999999995</v>
      </c>
      <c r="L2">
        <v>3.42028677E-2</v>
      </c>
      <c r="M2">
        <v>-1.31</v>
      </c>
      <c r="N2" s="2">
        <v>0.19</v>
      </c>
      <c r="O2" t="str">
        <f t="shared" ref="O2:O69" si="1">IF(N2&lt;0.001,"***",IF(N2&lt;0.01,"**",IF(N2&lt;0.05,"*",IF(N2&lt;0.1,"^",""))))</f>
        <v/>
      </c>
    </row>
    <row r="3" spans="1:15" x14ac:dyDescent="0.25">
      <c r="A3" t="s">
        <v>12</v>
      </c>
      <c r="B3">
        <v>-0.1295018523</v>
      </c>
      <c r="C3">
        <v>0.87853300000000001</v>
      </c>
      <c r="D3">
        <v>3.5228520999999999E-2</v>
      </c>
      <c r="E3">
        <v>-3.68</v>
      </c>
      <c r="F3" s="2">
        <v>2.4000000000000001E-4</v>
      </c>
      <c r="G3" t="str">
        <f t="shared" si="0"/>
        <v>***</v>
      </c>
      <c r="I3" t="s">
        <v>12</v>
      </c>
      <c r="J3">
        <v>-0.1295018523</v>
      </c>
      <c r="K3">
        <v>0.87853300000000001</v>
      </c>
      <c r="L3">
        <v>3.5228520999999999E-2</v>
      </c>
      <c r="M3">
        <v>-3.68</v>
      </c>
      <c r="N3" s="2">
        <v>2.4000000000000001E-4</v>
      </c>
      <c r="O3" t="str">
        <f t="shared" si="1"/>
        <v>***</v>
      </c>
    </row>
    <row r="4" spans="1:15" x14ac:dyDescent="0.25">
      <c r="A4" t="s">
        <v>33</v>
      </c>
      <c r="B4">
        <v>-3.3418871400000001E-2</v>
      </c>
      <c r="C4">
        <v>0.96713340000000003</v>
      </c>
      <c r="D4">
        <v>7.1204592999999997E-3</v>
      </c>
      <c r="E4">
        <v>-4.6900000000000004</v>
      </c>
      <c r="F4" s="2">
        <v>2.7E-6</v>
      </c>
      <c r="G4" t="str">
        <f>IF(F4&lt;0.001,"***",IF(F4&lt;0.01,"**",IF(F4&lt;0.05,"*",IF(F4&lt;0.1,"^",""))))</f>
        <v>***</v>
      </c>
      <c r="I4" t="s">
        <v>33</v>
      </c>
      <c r="J4">
        <v>-3.3418871400000001E-2</v>
      </c>
      <c r="K4">
        <v>0.96713340000000003</v>
      </c>
      <c r="L4">
        <v>7.1204592999999997E-3</v>
      </c>
      <c r="M4">
        <v>-4.6900000000000004</v>
      </c>
      <c r="N4" s="2">
        <v>2.7E-6</v>
      </c>
      <c r="O4" t="str">
        <f>IF(N4&lt;0.001,"***",IF(N4&lt;0.01,"**",IF(N4&lt;0.05,"*",IF(N4&lt;0.1,"^",""))))</f>
        <v>***</v>
      </c>
    </row>
    <row r="5" spans="1:15" x14ac:dyDescent="0.25">
      <c r="A5" t="s">
        <v>25</v>
      </c>
      <c r="B5">
        <v>-0.21019688310000001</v>
      </c>
      <c r="C5">
        <v>0.8104247</v>
      </c>
      <c r="D5">
        <v>4.0134230799999997E-2</v>
      </c>
      <c r="E5">
        <v>-5.24</v>
      </c>
      <c r="F5" s="2">
        <v>1.6E-7</v>
      </c>
      <c r="G5" t="str">
        <f t="shared" ref="G5:G72" si="2">IF(F5&lt;0.001,"***",IF(F5&lt;0.01,"**",IF(F5&lt;0.05,"*",IF(F5&lt;0.1,"^",""))))</f>
        <v>***</v>
      </c>
      <c r="I5" t="s">
        <v>25</v>
      </c>
      <c r="J5">
        <v>-0.21019688310000001</v>
      </c>
      <c r="K5">
        <v>0.8104247</v>
      </c>
      <c r="L5">
        <v>4.0134230799999997E-2</v>
      </c>
      <c r="M5">
        <v>-5.24</v>
      </c>
      <c r="N5" s="2">
        <v>1.6E-7</v>
      </c>
      <c r="O5" t="str">
        <f t="shared" si="1"/>
        <v>***</v>
      </c>
    </row>
    <row r="6" spans="1:15" x14ac:dyDescent="0.25">
      <c r="F6" s="2"/>
      <c r="N6" s="2"/>
    </row>
    <row r="7" spans="1:15" x14ac:dyDescent="0.25">
      <c r="F7" s="2"/>
      <c r="N7" s="2"/>
    </row>
    <row r="8" spans="1:15" x14ac:dyDescent="0.25">
      <c r="A8" t="s">
        <v>26</v>
      </c>
      <c r="B8">
        <v>-1.8745155400000001E-2</v>
      </c>
      <c r="C8">
        <v>0.98142940000000001</v>
      </c>
      <c r="D8">
        <v>4.3488956400000001E-2</v>
      </c>
      <c r="E8">
        <v>-0.43</v>
      </c>
      <c r="F8" s="2">
        <v>0.67</v>
      </c>
      <c r="G8" t="str">
        <f t="shared" ref="G8:G72" si="3">IF(F8&lt;0.001,"***",IF(F8&lt;0.01,"**",IF(F8&lt;0.05,"*",IF(F8&lt;0.1,"^",""))))</f>
        <v/>
      </c>
      <c r="I8" t="s">
        <v>26</v>
      </c>
      <c r="J8">
        <v>-1.8745155400000001E-2</v>
      </c>
      <c r="K8">
        <v>0.98142940000000001</v>
      </c>
      <c r="L8">
        <v>4.3488956400000001E-2</v>
      </c>
      <c r="M8">
        <v>-0.43</v>
      </c>
      <c r="N8" s="2">
        <v>0.67</v>
      </c>
      <c r="O8" t="str">
        <f t="shared" si="1"/>
        <v/>
      </c>
    </row>
    <row r="9" spans="1:15" x14ac:dyDescent="0.25">
      <c r="F9" s="2"/>
      <c r="N9" s="2"/>
    </row>
    <row r="10" spans="1:15" x14ac:dyDescent="0.25">
      <c r="F10" s="2"/>
      <c r="N10" s="2"/>
    </row>
    <row r="11" spans="1:15" x14ac:dyDescent="0.25">
      <c r="A11" t="s">
        <v>27</v>
      </c>
      <c r="B11">
        <v>1.81620358E-2</v>
      </c>
      <c r="C11">
        <v>1.0183279999999999</v>
      </c>
      <c r="D11">
        <v>4.0506399300000002E-2</v>
      </c>
      <c r="E11">
        <v>0.45</v>
      </c>
      <c r="F11" s="2">
        <v>0.65</v>
      </c>
      <c r="G11" t="str">
        <f t="shared" ref="G11:G72" si="4">IF(F11&lt;0.001,"***",IF(F11&lt;0.01,"**",IF(F11&lt;0.05,"*",IF(F11&lt;0.1,"^",""))))</f>
        <v/>
      </c>
      <c r="I11" t="s">
        <v>27</v>
      </c>
      <c r="J11">
        <v>1.81620358E-2</v>
      </c>
      <c r="K11">
        <v>1.0183279999999999</v>
      </c>
      <c r="L11">
        <v>4.0506399300000002E-2</v>
      </c>
      <c r="M11">
        <v>0.45</v>
      </c>
      <c r="N11" s="2">
        <v>0.65</v>
      </c>
      <c r="O11" t="str">
        <f t="shared" si="1"/>
        <v/>
      </c>
    </row>
    <row r="12" spans="1:15" x14ac:dyDescent="0.25">
      <c r="A12" t="s">
        <v>28</v>
      </c>
      <c r="B12">
        <v>-0.1203153493</v>
      </c>
      <c r="C12">
        <v>0.88664080000000001</v>
      </c>
      <c r="D12">
        <v>6.9770367099999994E-2</v>
      </c>
      <c r="E12">
        <v>-1.72</v>
      </c>
      <c r="F12" s="2">
        <v>8.5000000000000006E-2</v>
      </c>
      <c r="G12" t="str">
        <f t="shared" si="4"/>
        <v>^</v>
      </c>
      <c r="I12" t="s">
        <v>28</v>
      </c>
      <c r="J12">
        <v>-0.1203153493</v>
      </c>
      <c r="K12">
        <v>0.88664080000000001</v>
      </c>
      <c r="L12">
        <v>6.9770367099999994E-2</v>
      </c>
      <c r="M12">
        <v>-1.72</v>
      </c>
      <c r="N12" s="2">
        <v>8.5000000000000006E-2</v>
      </c>
      <c r="O12" t="str">
        <f t="shared" si="1"/>
        <v>^</v>
      </c>
    </row>
    <row r="13" spans="1:15" x14ac:dyDescent="0.25">
      <c r="A13" t="s">
        <v>34</v>
      </c>
      <c r="B13">
        <v>-4.4969338999999997E-3</v>
      </c>
      <c r="C13">
        <v>0.99551319999999999</v>
      </c>
      <c r="D13">
        <v>1.9176455500000002E-2</v>
      </c>
      <c r="E13">
        <v>-0.23</v>
      </c>
      <c r="F13" s="2">
        <v>0.81</v>
      </c>
      <c r="G13" t="str">
        <f>IF(F13&lt;0.001,"***",IF(F13&lt;0.01,"**",IF(F13&lt;0.05,"*",IF(F13&lt;0.1,"^",""))))</f>
        <v/>
      </c>
      <c r="I13" t="s">
        <v>34</v>
      </c>
      <c r="J13">
        <v>-4.4969338999999997E-3</v>
      </c>
      <c r="K13">
        <v>0.99551319999999999</v>
      </c>
      <c r="L13">
        <v>1.9176455500000002E-2</v>
      </c>
      <c r="M13">
        <v>-0.23</v>
      </c>
      <c r="N13" s="2">
        <v>0.81</v>
      </c>
      <c r="O13" t="str">
        <f>IF(N13&lt;0.001,"***",IF(N13&lt;0.01,"**",IF(N13&lt;0.05,"*",IF(N13&lt;0.1,"^",""))))</f>
        <v/>
      </c>
    </row>
    <row r="14" spans="1:15" x14ac:dyDescent="0.25">
      <c r="A14" t="s">
        <v>35</v>
      </c>
      <c r="B14">
        <v>2.7626323599999999E-2</v>
      </c>
      <c r="C14">
        <v>1.0280115000000001</v>
      </c>
      <c r="D14">
        <v>6.0908205999999996E-3</v>
      </c>
      <c r="E14">
        <v>4.54</v>
      </c>
      <c r="F14" s="2">
        <v>5.6999999999999996E-6</v>
      </c>
      <c r="G14" t="str">
        <f>IF(F14&lt;0.001,"***",IF(F14&lt;0.01,"**",IF(F14&lt;0.05,"*",IF(F14&lt;0.1,"^",""))))</f>
        <v>***</v>
      </c>
      <c r="I14" t="s">
        <v>35</v>
      </c>
      <c r="J14">
        <v>2.7626323599999999E-2</v>
      </c>
      <c r="K14">
        <v>1.0280115000000001</v>
      </c>
      <c r="L14">
        <v>6.0908205999999996E-3</v>
      </c>
      <c r="M14">
        <v>4.54</v>
      </c>
      <c r="N14" s="2">
        <v>5.6999999999999996E-6</v>
      </c>
      <c r="O14" t="str">
        <f>IF(N14&lt;0.001,"***",IF(N14&lt;0.01,"**",IF(N14&lt;0.05,"*",IF(N14&lt;0.1,"^",""))))</f>
        <v>***</v>
      </c>
    </row>
    <row r="15" spans="1:15" x14ac:dyDescent="0.25">
      <c r="A15" t="s">
        <v>136</v>
      </c>
      <c r="B15">
        <v>-8.6274086000000007E-3</v>
      </c>
      <c r="C15">
        <v>0.99140969999999995</v>
      </c>
      <c r="D15">
        <v>8.7579388999999997E-3</v>
      </c>
      <c r="E15">
        <v>-0.99</v>
      </c>
      <c r="F15" s="2">
        <v>0.32</v>
      </c>
      <c r="G15" t="str">
        <f>IF(F15&lt;0.001,"***",IF(F15&lt;0.01,"**",IF(F15&lt;0.05,"*",IF(F15&lt;0.1,"^",""))))</f>
        <v/>
      </c>
      <c r="I15" t="s">
        <v>136</v>
      </c>
      <c r="J15">
        <v>-8.6274086000000007E-3</v>
      </c>
      <c r="K15">
        <v>0.99140969999999995</v>
      </c>
      <c r="L15">
        <v>8.7579388999999997E-3</v>
      </c>
      <c r="M15">
        <v>-0.99</v>
      </c>
      <c r="N15" s="2">
        <v>0.32</v>
      </c>
      <c r="O15" t="str">
        <f>IF(N15&lt;0.001,"***",IF(N15&lt;0.01,"**",IF(N15&lt;0.05,"*",IF(N15&lt;0.1,"^",""))))</f>
        <v/>
      </c>
    </row>
    <row r="16" spans="1:15" x14ac:dyDescent="0.25">
      <c r="A16" t="s">
        <v>31</v>
      </c>
      <c r="B16">
        <v>8.2296676400000005E-2</v>
      </c>
      <c r="C16">
        <v>1.0857779000000001</v>
      </c>
      <c r="D16">
        <v>4.2496105999999999E-2</v>
      </c>
      <c r="E16">
        <v>1.94</v>
      </c>
      <c r="F16" s="2">
        <v>5.2999999999999999E-2</v>
      </c>
      <c r="G16" t="str">
        <f>IF(F16&lt;0.001,"***",IF(F16&lt;0.01,"**",IF(F16&lt;0.05,"*",IF(F16&lt;0.1,"^",""))))</f>
        <v>^</v>
      </c>
      <c r="I16" t="s">
        <v>31</v>
      </c>
      <c r="J16">
        <v>8.2296676400000005E-2</v>
      </c>
      <c r="K16">
        <v>1.0857779000000001</v>
      </c>
      <c r="L16">
        <v>4.2496105999999999E-2</v>
      </c>
      <c r="M16">
        <v>1.94</v>
      </c>
      <c r="N16" s="2">
        <v>5.2999999999999999E-2</v>
      </c>
      <c r="O16" t="str">
        <f>IF(N16&lt;0.001,"***",IF(N16&lt;0.01,"**",IF(N16&lt;0.05,"*",IF(N16&lt;0.1,"^",""))))</f>
        <v>^</v>
      </c>
    </row>
    <row r="17" spans="1:15" x14ac:dyDescent="0.25">
      <c r="A17" t="s">
        <v>32</v>
      </c>
      <c r="B17">
        <v>0.18749691739999999</v>
      </c>
      <c r="C17">
        <v>1.2062265000000001</v>
      </c>
      <c r="D17">
        <v>4.4821120999999998E-2</v>
      </c>
      <c r="E17">
        <v>4.18</v>
      </c>
      <c r="F17" s="2">
        <v>2.9E-5</v>
      </c>
      <c r="G17" t="str">
        <f>IF(F17&lt;0.001,"***",IF(F17&lt;0.01,"**",IF(F17&lt;0.05,"*",IF(F17&lt;0.1,"^",""))))</f>
        <v>***</v>
      </c>
      <c r="I17" t="s">
        <v>32</v>
      </c>
      <c r="J17">
        <v>0.18749691739999999</v>
      </c>
      <c r="K17">
        <v>1.2062265000000001</v>
      </c>
      <c r="L17">
        <v>4.4821120999999998E-2</v>
      </c>
      <c r="M17">
        <v>4.18</v>
      </c>
      <c r="N17" s="2">
        <v>2.9E-5</v>
      </c>
      <c r="O17" t="str">
        <f>IF(N17&lt;0.001,"***",IF(N17&lt;0.01,"**",IF(N17&lt;0.05,"*",IF(N17&lt;0.1,"^",""))))</f>
        <v>***</v>
      </c>
    </row>
    <row r="18" spans="1:15" x14ac:dyDescent="0.25">
      <c r="A18" t="s">
        <v>29</v>
      </c>
      <c r="B18">
        <v>0.1141253226</v>
      </c>
      <c r="C18">
        <v>1.1208925999999999</v>
      </c>
      <c r="D18">
        <v>6.5480068599999997E-2</v>
      </c>
      <c r="E18">
        <v>1.74</v>
      </c>
      <c r="F18" s="2">
        <v>8.1000000000000003E-2</v>
      </c>
      <c r="G18" t="str">
        <f t="shared" ref="G18:G72" si="5">IF(F18&lt;0.001,"***",IF(F18&lt;0.01,"**",IF(F18&lt;0.05,"*",IF(F18&lt;0.1,"^",""))))</f>
        <v>^</v>
      </c>
      <c r="I18" t="s">
        <v>29</v>
      </c>
      <c r="J18">
        <v>0.1141253226</v>
      </c>
      <c r="K18">
        <v>1.1208925999999999</v>
      </c>
      <c r="L18">
        <v>6.5480068599999997E-2</v>
      </c>
      <c r="M18">
        <v>1.74</v>
      </c>
      <c r="N18" s="2">
        <v>8.1000000000000003E-2</v>
      </c>
      <c r="O18" t="str">
        <f t="shared" si="1"/>
        <v>^</v>
      </c>
    </row>
    <row r="19" spans="1:15" x14ac:dyDescent="0.25">
      <c r="A19" t="s">
        <v>30</v>
      </c>
      <c r="B19">
        <v>-9.3164273899999997E-2</v>
      </c>
      <c r="C19">
        <v>0.91104379999999996</v>
      </c>
      <c r="D19">
        <v>9.9074770199999995E-2</v>
      </c>
      <c r="E19">
        <v>-0.94</v>
      </c>
      <c r="F19" s="2">
        <v>0.35</v>
      </c>
      <c r="G19" t="str">
        <f t="shared" si="5"/>
        <v/>
      </c>
      <c r="I19" t="s">
        <v>30</v>
      </c>
      <c r="J19">
        <v>-9.3164273899999997E-2</v>
      </c>
      <c r="K19">
        <v>0.91104379999999996</v>
      </c>
      <c r="L19">
        <v>9.9074770199999995E-2</v>
      </c>
      <c r="M19">
        <v>-0.94</v>
      </c>
      <c r="N19" s="2">
        <v>0.35</v>
      </c>
      <c r="O19" t="str">
        <f t="shared" si="1"/>
        <v/>
      </c>
    </row>
    <row r="20" spans="1:15" x14ac:dyDescent="0.25">
      <c r="A20" t="s">
        <v>36</v>
      </c>
      <c r="B20">
        <v>4.8725210000000003E-3</v>
      </c>
      <c r="C20">
        <v>1.0048843999999999</v>
      </c>
      <c r="D20">
        <v>6.9664870000000004E-4</v>
      </c>
      <c r="E20">
        <v>6.99</v>
      </c>
      <c r="F20" s="2">
        <v>2.6999999999999998E-12</v>
      </c>
      <c r="G20" t="str">
        <f t="shared" si="5"/>
        <v>***</v>
      </c>
      <c r="I20" t="s">
        <v>36</v>
      </c>
      <c r="J20">
        <v>4.8725210000000003E-3</v>
      </c>
      <c r="K20">
        <v>1.0048843999999999</v>
      </c>
      <c r="L20">
        <v>6.9664870000000004E-4</v>
      </c>
      <c r="M20">
        <v>6.99</v>
      </c>
      <c r="N20" s="2">
        <v>2.6999999999999998E-12</v>
      </c>
      <c r="O20" t="str">
        <f t="shared" si="1"/>
        <v>***</v>
      </c>
    </row>
    <row r="21" spans="1:15" x14ac:dyDescent="0.25">
      <c r="A21" t="s">
        <v>37</v>
      </c>
      <c r="B21">
        <v>4.1280960000000003E-4</v>
      </c>
      <c r="C21">
        <v>1.0004128999999999</v>
      </c>
      <c r="D21">
        <v>3.4222430000000002E-4</v>
      </c>
      <c r="E21">
        <v>1.21</v>
      </c>
      <c r="F21" s="2">
        <v>0.23</v>
      </c>
      <c r="G21" t="str">
        <f t="shared" si="5"/>
        <v/>
      </c>
      <c r="I21" t="s">
        <v>37</v>
      </c>
      <c r="J21">
        <v>4.1280960000000003E-4</v>
      </c>
      <c r="K21">
        <v>1.0004128999999999</v>
      </c>
      <c r="L21">
        <v>3.4222430000000002E-4</v>
      </c>
      <c r="M21">
        <v>1.21</v>
      </c>
      <c r="N21" s="2">
        <v>0.23</v>
      </c>
      <c r="O21" t="str">
        <f t="shared" si="1"/>
        <v/>
      </c>
    </row>
    <row r="22" spans="1:15" x14ac:dyDescent="0.25">
      <c r="A22" t="s">
        <v>38</v>
      </c>
      <c r="B22">
        <v>1.952E-4</v>
      </c>
      <c r="C22">
        <v>1.0001952000000001</v>
      </c>
      <c r="D22">
        <v>1.6023440000000001E-4</v>
      </c>
      <c r="E22">
        <v>1.22</v>
      </c>
      <c r="F22" s="2">
        <v>0.22</v>
      </c>
      <c r="G22" t="str">
        <f t="shared" si="5"/>
        <v/>
      </c>
      <c r="I22" t="s">
        <v>38</v>
      </c>
      <c r="J22">
        <v>1.952E-4</v>
      </c>
      <c r="K22">
        <v>1.0001952000000001</v>
      </c>
      <c r="L22">
        <v>1.6023440000000001E-4</v>
      </c>
      <c r="M22">
        <v>1.22</v>
      </c>
      <c r="N22" s="2">
        <v>0.22</v>
      </c>
      <c r="O22" t="str">
        <f t="shared" si="1"/>
        <v/>
      </c>
    </row>
    <row r="23" spans="1:15" x14ac:dyDescent="0.25">
      <c r="A23" t="s">
        <v>39</v>
      </c>
      <c r="B23">
        <v>2.3992996999999999E-3</v>
      </c>
      <c r="C23">
        <v>1.0024021999999999</v>
      </c>
      <c r="D23">
        <v>2.9165178900000002E-2</v>
      </c>
      <c r="E23">
        <v>0.08</v>
      </c>
      <c r="F23" s="2">
        <v>0.93</v>
      </c>
      <c r="G23" t="str">
        <f t="shared" si="5"/>
        <v/>
      </c>
      <c r="I23" t="s">
        <v>39</v>
      </c>
      <c r="J23">
        <v>2.3992996999999999E-3</v>
      </c>
      <c r="K23">
        <v>1.0024021999999999</v>
      </c>
      <c r="L23">
        <v>2.9165178900000002E-2</v>
      </c>
      <c r="M23">
        <v>0.08</v>
      </c>
      <c r="N23" s="2">
        <v>0.93</v>
      </c>
      <c r="O23" t="str">
        <f t="shared" si="1"/>
        <v/>
      </c>
    </row>
    <row r="24" spans="1:15" x14ac:dyDescent="0.25">
      <c r="A24" t="s">
        <v>40</v>
      </c>
      <c r="B24">
        <v>4.4172549899999997E-2</v>
      </c>
      <c r="C24">
        <v>1.0451626999999999</v>
      </c>
      <c r="D24">
        <v>4.2997800799999999E-2</v>
      </c>
      <c r="E24">
        <v>1.03</v>
      </c>
      <c r="F24" s="2">
        <v>0.3</v>
      </c>
      <c r="G24" t="str">
        <f t="shared" si="5"/>
        <v/>
      </c>
      <c r="I24" t="s">
        <v>40</v>
      </c>
      <c r="J24">
        <v>4.4172549899999997E-2</v>
      </c>
      <c r="K24">
        <v>1.0451626999999999</v>
      </c>
      <c r="L24">
        <v>4.2997800799999999E-2</v>
      </c>
      <c r="M24">
        <v>1.03</v>
      </c>
      <c r="N24" s="2">
        <v>0.3</v>
      </c>
      <c r="O24" t="str">
        <f t="shared" si="1"/>
        <v/>
      </c>
    </row>
    <row r="25" spans="1:15" x14ac:dyDescent="0.25">
      <c r="A25" t="s">
        <v>41</v>
      </c>
      <c r="B25">
        <v>-5.0514831500000003E-2</v>
      </c>
      <c r="C25">
        <v>0.95073980000000002</v>
      </c>
      <c r="D25">
        <v>4.7628985899999997E-2</v>
      </c>
      <c r="E25">
        <v>-1.06</v>
      </c>
      <c r="F25" s="2">
        <v>0.28999999999999998</v>
      </c>
      <c r="G25" t="str">
        <f t="shared" si="5"/>
        <v/>
      </c>
      <c r="I25" t="s">
        <v>41</v>
      </c>
      <c r="J25">
        <v>-5.0514831500000003E-2</v>
      </c>
      <c r="K25">
        <v>0.95073980000000002</v>
      </c>
      <c r="L25">
        <v>4.7628985899999997E-2</v>
      </c>
      <c r="M25">
        <v>-1.06</v>
      </c>
      <c r="N25" s="2">
        <v>0.28999999999999998</v>
      </c>
      <c r="O25" t="str">
        <f t="shared" si="1"/>
        <v/>
      </c>
    </row>
    <row r="26" spans="1:15" x14ac:dyDescent="0.25">
      <c r="A26" t="s">
        <v>42</v>
      </c>
      <c r="B26">
        <v>-0.19657905940000001</v>
      </c>
      <c r="C26">
        <v>0.82153640000000006</v>
      </c>
      <c r="D26">
        <v>5.20695334E-2</v>
      </c>
      <c r="E26">
        <v>-3.78</v>
      </c>
      <c r="F26" s="2">
        <v>1.6000000000000001E-4</v>
      </c>
      <c r="G26" t="str">
        <f t="shared" si="5"/>
        <v>***</v>
      </c>
      <c r="I26" t="s">
        <v>42</v>
      </c>
      <c r="J26">
        <v>-0.19657905940000001</v>
      </c>
      <c r="K26">
        <v>0.82153640000000006</v>
      </c>
      <c r="L26">
        <v>5.20695334E-2</v>
      </c>
      <c r="M26">
        <v>-3.78</v>
      </c>
      <c r="N26" s="2">
        <v>1.6000000000000001E-4</v>
      </c>
      <c r="O26" t="str">
        <f t="shared" si="1"/>
        <v>***</v>
      </c>
    </row>
    <row r="27" spans="1:15" x14ac:dyDescent="0.25">
      <c r="A27" t="s">
        <v>43</v>
      </c>
      <c r="B27">
        <v>-4.1028444599999998E-2</v>
      </c>
      <c r="C27">
        <v>0.95980180000000004</v>
      </c>
      <c r="D27">
        <v>4.2542678899999999E-2</v>
      </c>
      <c r="E27">
        <v>-0.96</v>
      </c>
      <c r="F27" s="2">
        <v>0.33</v>
      </c>
      <c r="G27" t="str">
        <f t="shared" si="5"/>
        <v/>
      </c>
      <c r="I27" t="s">
        <v>43</v>
      </c>
      <c r="J27">
        <v>-4.1028444599999998E-2</v>
      </c>
      <c r="K27">
        <v>0.95980180000000004</v>
      </c>
      <c r="L27">
        <v>4.2542678899999999E-2</v>
      </c>
      <c r="M27">
        <v>-0.96</v>
      </c>
      <c r="N27" s="2">
        <v>0.33</v>
      </c>
      <c r="O27" t="str">
        <f t="shared" si="1"/>
        <v/>
      </c>
    </row>
    <row r="28" spans="1:15" x14ac:dyDescent="0.25">
      <c r="A28" t="s">
        <v>45</v>
      </c>
      <c r="B28">
        <v>-7.2768197800000003E-2</v>
      </c>
      <c r="C28">
        <v>0.92981630000000004</v>
      </c>
      <c r="D28">
        <v>9.6474083999999998E-3</v>
      </c>
      <c r="E28">
        <v>-7.54</v>
      </c>
      <c r="F28" s="2">
        <v>4.6E-14</v>
      </c>
      <c r="G28" t="str">
        <f t="shared" si="5"/>
        <v>***</v>
      </c>
      <c r="I28" t="s">
        <v>45</v>
      </c>
      <c r="J28">
        <v>-7.2768197800000003E-2</v>
      </c>
      <c r="K28">
        <v>0.92981630000000004</v>
      </c>
      <c r="L28">
        <v>9.6474083999999998E-3</v>
      </c>
      <c r="M28">
        <v>-7.54</v>
      </c>
      <c r="N28" s="2">
        <v>4.6E-14</v>
      </c>
      <c r="O28" t="str">
        <f t="shared" si="1"/>
        <v>***</v>
      </c>
    </row>
    <row r="29" spans="1:15" x14ac:dyDescent="0.25">
      <c r="A29" t="s">
        <v>46</v>
      </c>
      <c r="B29">
        <v>-6.2876947200000005E-2</v>
      </c>
      <c r="C29">
        <v>0.93905899999999998</v>
      </c>
      <c r="D29">
        <v>6.8932806999999997E-3</v>
      </c>
      <c r="E29">
        <v>-9.1199999999999992</v>
      </c>
      <c r="F29" s="2">
        <v>0</v>
      </c>
      <c r="G29" t="str">
        <f t="shared" si="5"/>
        <v>***</v>
      </c>
      <c r="I29" t="s">
        <v>46</v>
      </c>
      <c r="J29">
        <v>-6.2876947200000005E-2</v>
      </c>
      <c r="K29">
        <v>0.93905899999999998</v>
      </c>
      <c r="L29">
        <v>6.8932806999999997E-3</v>
      </c>
      <c r="M29">
        <v>-9.1199999999999992</v>
      </c>
      <c r="N29" s="2">
        <v>0</v>
      </c>
      <c r="O29" t="str">
        <f t="shared" si="1"/>
        <v>***</v>
      </c>
    </row>
    <row r="30" spans="1:15" x14ac:dyDescent="0.25">
      <c r="A30" t="s">
        <v>48</v>
      </c>
      <c r="B30">
        <v>1.22398326E-2</v>
      </c>
      <c r="C30">
        <v>1.0123150000000001</v>
      </c>
      <c r="D30">
        <v>0.14784007020000001</v>
      </c>
      <c r="E30">
        <v>0.08</v>
      </c>
      <c r="F30" s="2">
        <v>0.93</v>
      </c>
      <c r="G30" t="str">
        <f>IF(F30&lt;0.001,"***",IF(F30&lt;0.01,"**",IF(F30&lt;0.05,"*",IF(F30&lt;0.1,"^",""))))</f>
        <v/>
      </c>
      <c r="I30" t="s">
        <v>48</v>
      </c>
      <c r="J30">
        <v>1.22398326E-2</v>
      </c>
      <c r="K30">
        <v>1.0123150000000001</v>
      </c>
      <c r="L30">
        <v>0.14784007020000001</v>
      </c>
      <c r="M30">
        <v>0.08</v>
      </c>
      <c r="N30" s="2">
        <v>0.93</v>
      </c>
      <c r="O30" t="str">
        <f>IF(N30&lt;0.001,"***",IF(N30&lt;0.01,"**",IF(N30&lt;0.05,"*",IF(N30&lt;0.1,"^",""))))</f>
        <v/>
      </c>
    </row>
    <row r="31" spans="1:15" x14ac:dyDescent="0.25">
      <c r="A31" t="s">
        <v>47</v>
      </c>
      <c r="B31">
        <v>-0.18194311160000001</v>
      </c>
      <c r="C31">
        <v>0.83364879999999997</v>
      </c>
      <c r="D31">
        <v>9.4507566299999998E-2</v>
      </c>
      <c r="E31">
        <v>-1.93</v>
      </c>
      <c r="F31" s="2">
        <v>5.3999999999999999E-2</v>
      </c>
      <c r="G31" t="str">
        <f t="shared" ref="G31:G72" si="6">IF(F31&lt;0.001,"***",IF(F31&lt;0.01,"**",IF(F31&lt;0.05,"*",IF(F31&lt;0.1,"^",""))))</f>
        <v>^</v>
      </c>
      <c r="I31" t="s">
        <v>47</v>
      </c>
      <c r="J31">
        <v>-0.18194311160000001</v>
      </c>
      <c r="K31">
        <v>0.83364879999999997</v>
      </c>
      <c r="L31">
        <v>9.4507566299999998E-2</v>
      </c>
      <c r="M31">
        <v>-1.93</v>
      </c>
      <c r="N31" s="2">
        <v>5.3999999999999999E-2</v>
      </c>
      <c r="O31" t="str">
        <f t="shared" si="1"/>
        <v>^</v>
      </c>
    </row>
    <row r="32" spans="1:15" x14ac:dyDescent="0.25">
      <c r="A32" t="s">
        <v>49</v>
      </c>
      <c r="B32">
        <v>0.1696430239</v>
      </c>
      <c r="C32">
        <v>1.1848818000000001</v>
      </c>
      <c r="D32">
        <v>0.39997455339999999</v>
      </c>
      <c r="E32">
        <v>0.42</v>
      </c>
      <c r="F32" s="2">
        <v>0.67</v>
      </c>
      <c r="G32" t="str">
        <f t="shared" si="6"/>
        <v/>
      </c>
      <c r="I32" t="s">
        <v>49</v>
      </c>
      <c r="J32">
        <v>0.1696430239</v>
      </c>
      <c r="K32">
        <v>1.1848818000000001</v>
      </c>
      <c r="L32">
        <v>0.39997455339999999</v>
      </c>
      <c r="M32">
        <v>0.42</v>
      </c>
      <c r="N32" s="2">
        <v>0.67</v>
      </c>
      <c r="O32" t="str">
        <f t="shared" si="1"/>
        <v/>
      </c>
    </row>
    <row r="33" spans="1:15" x14ac:dyDescent="0.25">
      <c r="A33" t="s">
        <v>50</v>
      </c>
      <c r="B33">
        <v>-0.1442482189</v>
      </c>
      <c r="C33">
        <v>0.86567280000000002</v>
      </c>
      <c r="D33">
        <v>8.5497866000000006E-2</v>
      </c>
      <c r="E33">
        <v>-1.69</v>
      </c>
      <c r="F33" s="2">
        <v>9.1999999999999998E-2</v>
      </c>
      <c r="G33" t="str">
        <f t="shared" si="6"/>
        <v>^</v>
      </c>
      <c r="I33" t="s">
        <v>50</v>
      </c>
      <c r="J33">
        <v>-0.1442482189</v>
      </c>
      <c r="K33">
        <v>0.86567280000000002</v>
      </c>
      <c r="L33">
        <v>8.5497866000000006E-2</v>
      </c>
      <c r="M33">
        <v>-1.69</v>
      </c>
      <c r="N33" s="2">
        <v>9.1999999999999998E-2</v>
      </c>
      <c r="O33" t="str">
        <f t="shared" si="1"/>
        <v>^</v>
      </c>
    </row>
    <row r="34" spans="1:15" x14ac:dyDescent="0.25">
      <c r="A34" t="s">
        <v>51</v>
      </c>
      <c r="B34">
        <v>5.7436592500000001E-2</v>
      </c>
      <c r="C34">
        <v>1.0591181000000001</v>
      </c>
      <c r="D34">
        <v>0.11201348179999999</v>
      </c>
      <c r="E34">
        <v>0.51</v>
      </c>
      <c r="F34" s="2">
        <v>0.61</v>
      </c>
      <c r="G34" t="str">
        <f t="shared" si="6"/>
        <v/>
      </c>
      <c r="I34" t="s">
        <v>51</v>
      </c>
      <c r="J34">
        <v>5.7436592500000001E-2</v>
      </c>
      <c r="K34">
        <v>1.0591181000000001</v>
      </c>
      <c r="L34">
        <v>0.11201348179999999</v>
      </c>
      <c r="M34">
        <v>0.51</v>
      </c>
      <c r="N34" s="2">
        <v>0.61</v>
      </c>
      <c r="O34" t="str">
        <f t="shared" si="1"/>
        <v/>
      </c>
    </row>
    <row r="35" spans="1:15" x14ac:dyDescent="0.25">
      <c r="A35" t="s">
        <v>52</v>
      </c>
      <c r="B35">
        <v>-9.5926974100000006E-2</v>
      </c>
      <c r="C35">
        <v>0.90853039999999996</v>
      </c>
      <c r="D35">
        <v>0.32621356940000001</v>
      </c>
      <c r="E35">
        <v>-0.28999999999999998</v>
      </c>
      <c r="F35" s="2">
        <v>0.77</v>
      </c>
      <c r="G35" t="str">
        <f t="shared" si="6"/>
        <v/>
      </c>
      <c r="I35" t="s">
        <v>52</v>
      </c>
      <c r="J35">
        <v>-9.5926974100000006E-2</v>
      </c>
      <c r="K35">
        <v>0.90853039999999996</v>
      </c>
      <c r="L35">
        <v>0.32621356940000001</v>
      </c>
      <c r="M35">
        <v>-0.28999999999999998</v>
      </c>
      <c r="N35" s="2">
        <v>0.77</v>
      </c>
      <c r="O35" t="str">
        <f t="shared" si="1"/>
        <v/>
      </c>
    </row>
    <row r="36" spans="1:15" x14ac:dyDescent="0.25">
      <c r="A36" t="s">
        <v>53</v>
      </c>
      <c r="B36">
        <v>0.36735791960000003</v>
      </c>
      <c r="C36">
        <v>1.4439146</v>
      </c>
      <c r="D36">
        <v>0.33983887460000001</v>
      </c>
      <c r="E36">
        <v>1.08</v>
      </c>
      <c r="F36" s="2">
        <v>0.28000000000000003</v>
      </c>
      <c r="G36" t="str">
        <f t="shared" si="6"/>
        <v/>
      </c>
      <c r="I36" t="s">
        <v>53</v>
      </c>
      <c r="J36">
        <v>0.36735791960000003</v>
      </c>
      <c r="K36">
        <v>1.4439146</v>
      </c>
      <c r="L36">
        <v>0.33983887460000001</v>
      </c>
      <c r="M36">
        <v>1.08</v>
      </c>
      <c r="N36" s="2">
        <v>0.28000000000000003</v>
      </c>
      <c r="O36" t="str">
        <f t="shared" si="1"/>
        <v/>
      </c>
    </row>
    <row r="37" spans="1:15" x14ac:dyDescent="0.25">
      <c r="A37" t="s">
        <v>54</v>
      </c>
      <c r="B37">
        <v>-0.69608213109999995</v>
      </c>
      <c r="C37">
        <v>0.4985347</v>
      </c>
      <c r="D37">
        <v>0.4359650209</v>
      </c>
      <c r="E37">
        <v>-1.6</v>
      </c>
      <c r="F37" s="2">
        <v>0.11</v>
      </c>
      <c r="G37" t="str">
        <f t="shared" si="6"/>
        <v/>
      </c>
      <c r="I37" t="s">
        <v>54</v>
      </c>
      <c r="J37">
        <v>-0.69608213109999995</v>
      </c>
      <c r="K37">
        <v>0.4985347</v>
      </c>
      <c r="L37">
        <v>0.4359650209</v>
      </c>
      <c r="M37">
        <v>-1.6</v>
      </c>
      <c r="N37" s="2">
        <v>0.11</v>
      </c>
      <c r="O37" t="str">
        <f t="shared" si="1"/>
        <v/>
      </c>
    </row>
    <row r="38" spans="1:15" x14ac:dyDescent="0.25">
      <c r="A38" t="s">
        <v>55</v>
      </c>
      <c r="B38">
        <v>-0.2348982178</v>
      </c>
      <c r="C38">
        <v>0.79065129999999995</v>
      </c>
      <c r="D38">
        <v>0.55913629870000003</v>
      </c>
      <c r="E38">
        <v>-0.42</v>
      </c>
      <c r="F38" s="2">
        <v>0.67</v>
      </c>
      <c r="G38" t="str">
        <f t="shared" si="6"/>
        <v/>
      </c>
      <c r="I38" t="s">
        <v>55</v>
      </c>
      <c r="J38">
        <v>-0.2348982178</v>
      </c>
      <c r="K38">
        <v>0.79065129999999995</v>
      </c>
      <c r="L38">
        <v>0.55913629870000003</v>
      </c>
      <c r="M38">
        <v>-0.42</v>
      </c>
      <c r="N38" s="2">
        <v>0.67</v>
      </c>
      <c r="O38" t="str">
        <f t="shared" si="1"/>
        <v/>
      </c>
    </row>
    <row r="39" spans="1:15" x14ac:dyDescent="0.25">
      <c r="A39" t="s">
        <v>56</v>
      </c>
      <c r="B39">
        <v>-0.65425878810000004</v>
      </c>
      <c r="C39">
        <v>0.51982720000000004</v>
      </c>
      <c r="D39">
        <v>0.46374452490000001</v>
      </c>
      <c r="E39">
        <v>-1.41</v>
      </c>
      <c r="F39" s="2">
        <v>0.16</v>
      </c>
      <c r="G39" t="str">
        <f t="shared" si="6"/>
        <v/>
      </c>
      <c r="I39" t="s">
        <v>56</v>
      </c>
      <c r="J39">
        <v>-0.65425878810000004</v>
      </c>
      <c r="K39">
        <v>0.51982720000000004</v>
      </c>
      <c r="L39">
        <v>0.46374452490000001</v>
      </c>
      <c r="M39">
        <v>-1.41</v>
      </c>
      <c r="N39" s="2">
        <v>0.16</v>
      </c>
      <c r="O39" t="str">
        <f t="shared" si="1"/>
        <v/>
      </c>
    </row>
    <row r="40" spans="1:15" x14ac:dyDescent="0.25">
      <c r="A40" t="s">
        <v>57</v>
      </c>
      <c r="B40">
        <v>-4.8373509600000003E-2</v>
      </c>
      <c r="C40">
        <v>0.95277780000000001</v>
      </c>
      <c r="D40">
        <v>0.35366118120000001</v>
      </c>
      <c r="E40">
        <v>-0.14000000000000001</v>
      </c>
      <c r="F40" s="2">
        <v>0.89</v>
      </c>
      <c r="G40" t="str">
        <f t="shared" si="6"/>
        <v/>
      </c>
      <c r="I40" t="s">
        <v>57</v>
      </c>
      <c r="J40">
        <v>-4.8373509600000003E-2</v>
      </c>
      <c r="K40">
        <v>0.95277780000000001</v>
      </c>
      <c r="L40">
        <v>0.35366118120000001</v>
      </c>
      <c r="M40">
        <v>-0.14000000000000001</v>
      </c>
      <c r="N40" s="2">
        <v>0.89</v>
      </c>
      <c r="O40" t="str">
        <f t="shared" si="1"/>
        <v/>
      </c>
    </row>
    <row r="41" spans="1:15" x14ac:dyDescent="0.25">
      <c r="A41" t="s">
        <v>58</v>
      </c>
      <c r="B41">
        <v>-0.11884342589999999</v>
      </c>
      <c r="C41">
        <v>0.88794680000000004</v>
      </c>
      <c r="D41">
        <v>0.39435482929999999</v>
      </c>
      <c r="E41">
        <v>-0.3</v>
      </c>
      <c r="F41" s="2">
        <v>0.76</v>
      </c>
      <c r="G41" t="str">
        <f t="shared" si="6"/>
        <v/>
      </c>
      <c r="I41" t="s">
        <v>58</v>
      </c>
      <c r="J41">
        <v>-0.11884342589999999</v>
      </c>
      <c r="K41">
        <v>0.88794680000000004</v>
      </c>
      <c r="L41">
        <v>0.39435482929999999</v>
      </c>
      <c r="M41">
        <v>-0.3</v>
      </c>
      <c r="N41" s="2">
        <v>0.76</v>
      </c>
      <c r="O41" t="str">
        <f t="shared" si="1"/>
        <v/>
      </c>
    </row>
    <row r="42" spans="1:15" x14ac:dyDescent="0.25">
      <c r="A42" t="s">
        <v>59</v>
      </c>
      <c r="B42">
        <v>2.3712525000000001E-3</v>
      </c>
      <c r="C42">
        <v>1.0023740999999999</v>
      </c>
      <c r="D42">
        <v>0.30082572330000001</v>
      </c>
      <c r="E42">
        <v>0.01</v>
      </c>
      <c r="F42" s="2">
        <v>0.99</v>
      </c>
      <c r="G42" t="str">
        <f t="shared" si="6"/>
        <v/>
      </c>
      <c r="I42" t="s">
        <v>59</v>
      </c>
      <c r="J42">
        <v>2.3712525000000001E-3</v>
      </c>
      <c r="K42">
        <v>1.0023740999999999</v>
      </c>
      <c r="L42">
        <v>0.30082572330000001</v>
      </c>
      <c r="M42">
        <v>0.01</v>
      </c>
      <c r="N42" s="2">
        <v>0.99</v>
      </c>
      <c r="O42" t="str">
        <f t="shared" si="1"/>
        <v/>
      </c>
    </row>
    <row r="43" spans="1:15" x14ac:dyDescent="0.25">
      <c r="A43" t="s">
        <v>60</v>
      </c>
      <c r="B43">
        <v>-0.44724846769999999</v>
      </c>
      <c r="C43">
        <v>0.63938499999999998</v>
      </c>
      <c r="D43">
        <v>0.33328956160000001</v>
      </c>
      <c r="E43">
        <v>-1.34</v>
      </c>
      <c r="F43" s="2">
        <v>0.18</v>
      </c>
      <c r="G43" t="str">
        <f t="shared" si="6"/>
        <v/>
      </c>
      <c r="I43" t="s">
        <v>60</v>
      </c>
      <c r="J43">
        <v>-0.44724846769999999</v>
      </c>
      <c r="K43">
        <v>0.63938499999999998</v>
      </c>
      <c r="L43">
        <v>0.33328956160000001</v>
      </c>
      <c r="M43">
        <v>-1.34</v>
      </c>
      <c r="N43" s="2">
        <v>0.18</v>
      </c>
      <c r="O43" t="str">
        <f t="shared" si="1"/>
        <v/>
      </c>
    </row>
    <row r="44" spans="1:15" x14ac:dyDescent="0.25">
      <c r="A44" t="s">
        <v>61</v>
      </c>
      <c r="B44">
        <v>-1.41080667E-2</v>
      </c>
      <c r="C44">
        <v>0.98599099999999995</v>
      </c>
      <c r="D44">
        <v>0.29675711500000002</v>
      </c>
      <c r="E44">
        <v>-0.05</v>
      </c>
      <c r="F44" s="2">
        <v>0.96</v>
      </c>
      <c r="G44" t="str">
        <f t="shared" si="6"/>
        <v/>
      </c>
      <c r="I44" t="s">
        <v>61</v>
      </c>
      <c r="J44">
        <v>-1.41080667E-2</v>
      </c>
      <c r="K44">
        <v>0.98599099999999995</v>
      </c>
      <c r="L44">
        <v>0.29675711500000002</v>
      </c>
      <c r="M44">
        <v>-0.05</v>
      </c>
      <c r="N44" s="2">
        <v>0.96</v>
      </c>
      <c r="O44" t="str">
        <f t="shared" si="1"/>
        <v/>
      </c>
    </row>
    <row r="45" spans="1:15" x14ac:dyDescent="0.25">
      <c r="A45" t="s">
        <v>62</v>
      </c>
      <c r="B45">
        <v>-4.7724174899999999E-2</v>
      </c>
      <c r="C45">
        <v>0.95339669999999999</v>
      </c>
      <c r="D45">
        <v>0.34676435010000001</v>
      </c>
      <c r="E45">
        <v>-0.14000000000000001</v>
      </c>
      <c r="F45" s="2">
        <v>0.89</v>
      </c>
      <c r="G45" t="str">
        <f t="shared" si="6"/>
        <v/>
      </c>
      <c r="I45" t="s">
        <v>62</v>
      </c>
      <c r="J45">
        <v>-4.7724174899999999E-2</v>
      </c>
      <c r="K45">
        <v>0.95339669999999999</v>
      </c>
      <c r="L45">
        <v>0.34676435010000001</v>
      </c>
      <c r="M45">
        <v>-0.14000000000000001</v>
      </c>
      <c r="N45" s="2">
        <v>0.89</v>
      </c>
      <c r="O45" t="str">
        <f t="shared" si="1"/>
        <v/>
      </c>
    </row>
    <row r="46" spans="1:15" x14ac:dyDescent="0.25">
      <c r="A46" t="s">
        <v>63</v>
      </c>
      <c r="B46">
        <v>9.7990992099999993E-2</v>
      </c>
      <c r="C46">
        <v>1.1029528</v>
      </c>
      <c r="D46">
        <v>0.28236194780000001</v>
      </c>
      <c r="E46">
        <v>0.35</v>
      </c>
      <c r="F46" s="2">
        <v>0.73</v>
      </c>
      <c r="G46" t="str">
        <f t="shared" si="6"/>
        <v/>
      </c>
      <c r="I46" t="s">
        <v>63</v>
      </c>
      <c r="J46">
        <v>9.7990992099999993E-2</v>
      </c>
      <c r="K46">
        <v>1.1029528</v>
      </c>
      <c r="L46">
        <v>0.28236194780000001</v>
      </c>
      <c r="M46">
        <v>0.35</v>
      </c>
      <c r="N46" s="2">
        <v>0.73</v>
      </c>
      <c r="O46" t="str">
        <f t="shared" si="1"/>
        <v/>
      </c>
    </row>
    <row r="47" spans="1:15" x14ac:dyDescent="0.25">
      <c r="A47" t="s">
        <v>64</v>
      </c>
      <c r="B47">
        <v>-2.8374900200000001E-2</v>
      </c>
      <c r="C47">
        <v>0.97202390000000005</v>
      </c>
      <c r="D47">
        <v>0.29712665770000002</v>
      </c>
      <c r="E47">
        <v>-0.1</v>
      </c>
      <c r="F47" s="2">
        <v>0.92</v>
      </c>
      <c r="G47" t="str">
        <f t="shared" si="6"/>
        <v/>
      </c>
      <c r="I47" t="s">
        <v>64</v>
      </c>
      <c r="J47">
        <v>-2.8374900200000001E-2</v>
      </c>
      <c r="K47">
        <v>0.97202390000000005</v>
      </c>
      <c r="L47">
        <v>0.29712665770000002</v>
      </c>
      <c r="M47">
        <v>-0.1</v>
      </c>
      <c r="N47" s="2">
        <v>0.92</v>
      </c>
      <c r="O47" t="str">
        <f t="shared" si="1"/>
        <v/>
      </c>
    </row>
    <row r="48" spans="1:15" x14ac:dyDescent="0.25">
      <c r="A48" t="s">
        <v>65</v>
      </c>
      <c r="B48">
        <v>-8.6296532300000006E-2</v>
      </c>
      <c r="C48">
        <v>0.91732219999999998</v>
      </c>
      <c r="D48">
        <v>0.29099625870000001</v>
      </c>
      <c r="E48">
        <v>-0.3</v>
      </c>
      <c r="F48" s="2">
        <v>0.77</v>
      </c>
      <c r="G48" t="str">
        <f t="shared" si="6"/>
        <v/>
      </c>
      <c r="I48" t="s">
        <v>65</v>
      </c>
      <c r="J48">
        <v>-8.6296532300000006E-2</v>
      </c>
      <c r="K48">
        <v>0.91732219999999998</v>
      </c>
      <c r="L48">
        <v>0.29099625870000001</v>
      </c>
      <c r="M48">
        <v>-0.3</v>
      </c>
      <c r="N48" s="2">
        <v>0.77</v>
      </c>
      <c r="O48" t="str">
        <f t="shared" si="1"/>
        <v/>
      </c>
    </row>
    <row r="49" spans="1:15" x14ac:dyDescent="0.25">
      <c r="A49" t="s">
        <v>66</v>
      </c>
      <c r="B49">
        <v>-6.6455103099999996E-2</v>
      </c>
      <c r="C49">
        <v>0.93570489999999995</v>
      </c>
      <c r="D49">
        <v>0.27649888719999999</v>
      </c>
      <c r="E49">
        <v>-0.24</v>
      </c>
      <c r="F49" s="2">
        <v>0.81</v>
      </c>
      <c r="G49" t="str">
        <f t="shared" si="6"/>
        <v/>
      </c>
      <c r="I49" t="s">
        <v>66</v>
      </c>
      <c r="J49">
        <v>-6.6455103099999996E-2</v>
      </c>
      <c r="K49">
        <v>0.93570489999999995</v>
      </c>
      <c r="L49">
        <v>0.27649888719999999</v>
      </c>
      <c r="M49">
        <v>-0.24</v>
      </c>
      <c r="N49" s="2">
        <v>0.81</v>
      </c>
      <c r="O49" t="str">
        <f t="shared" si="1"/>
        <v/>
      </c>
    </row>
    <row r="50" spans="1:15" x14ac:dyDescent="0.25">
      <c r="A50" t="s">
        <v>67</v>
      </c>
      <c r="B50">
        <v>-4.5003098700000001E-2</v>
      </c>
      <c r="C50">
        <v>0.95599449999999997</v>
      </c>
      <c r="D50">
        <v>0.27269826590000001</v>
      </c>
      <c r="E50">
        <v>-0.17</v>
      </c>
      <c r="F50" s="2">
        <v>0.87</v>
      </c>
      <c r="G50" t="str">
        <f t="shared" si="6"/>
        <v/>
      </c>
      <c r="I50" t="s">
        <v>67</v>
      </c>
      <c r="J50">
        <v>-4.5003098700000001E-2</v>
      </c>
      <c r="K50">
        <v>0.95599449999999997</v>
      </c>
      <c r="L50">
        <v>0.27269826590000001</v>
      </c>
      <c r="M50">
        <v>-0.17</v>
      </c>
      <c r="N50" s="2">
        <v>0.87</v>
      </c>
      <c r="O50" t="str">
        <f t="shared" si="1"/>
        <v/>
      </c>
    </row>
    <row r="51" spans="1:15" x14ac:dyDescent="0.25">
      <c r="A51" t="s">
        <v>68</v>
      </c>
      <c r="B51">
        <v>6.1102443899999997E-2</v>
      </c>
      <c r="C51">
        <v>1.0630078000000001</v>
      </c>
      <c r="D51">
        <v>0.55118686920000004</v>
      </c>
      <c r="E51">
        <v>0.11</v>
      </c>
      <c r="F51" s="2">
        <v>0.91</v>
      </c>
      <c r="G51" t="str">
        <f t="shared" si="6"/>
        <v/>
      </c>
      <c r="I51" t="s">
        <v>68</v>
      </c>
      <c r="J51">
        <v>6.1102443899999997E-2</v>
      </c>
      <c r="K51">
        <v>1.0630078000000001</v>
      </c>
      <c r="L51">
        <v>0.55118686920000004</v>
      </c>
      <c r="M51">
        <v>0.11</v>
      </c>
      <c r="N51" s="2">
        <v>0.91</v>
      </c>
      <c r="O51" t="str">
        <f t="shared" si="1"/>
        <v/>
      </c>
    </row>
    <row r="52" spans="1:15" x14ac:dyDescent="0.25">
      <c r="A52" t="s">
        <v>69</v>
      </c>
      <c r="B52">
        <v>0.58878344230000002</v>
      </c>
      <c r="C52">
        <v>1.8017951000000001</v>
      </c>
      <c r="D52">
        <v>0.4099513749</v>
      </c>
      <c r="E52">
        <v>1.44</v>
      </c>
      <c r="F52" s="2">
        <v>0.15</v>
      </c>
      <c r="G52" t="str">
        <f t="shared" si="6"/>
        <v/>
      </c>
      <c r="I52" t="s">
        <v>69</v>
      </c>
      <c r="J52">
        <v>0.58878344230000002</v>
      </c>
      <c r="K52">
        <v>1.8017951000000001</v>
      </c>
      <c r="L52">
        <v>0.4099513749</v>
      </c>
      <c r="M52">
        <v>1.44</v>
      </c>
      <c r="N52" s="2">
        <v>0.15</v>
      </c>
      <c r="O52" t="str">
        <f t="shared" si="1"/>
        <v/>
      </c>
    </row>
    <row r="53" spans="1:15" x14ac:dyDescent="0.25">
      <c r="A53" t="s">
        <v>70</v>
      </c>
      <c r="B53">
        <v>2.4327125500000001E-2</v>
      </c>
      <c r="C53">
        <v>1.0246253999999999</v>
      </c>
      <c r="D53">
        <v>0.45710683190000001</v>
      </c>
      <c r="E53">
        <v>0.05</v>
      </c>
      <c r="F53" s="2">
        <v>0.96</v>
      </c>
      <c r="G53" t="str">
        <f t="shared" si="6"/>
        <v/>
      </c>
      <c r="I53" t="s">
        <v>70</v>
      </c>
      <c r="J53">
        <v>2.4327125500000001E-2</v>
      </c>
      <c r="K53">
        <v>1.0246253999999999</v>
      </c>
      <c r="L53">
        <v>0.45710683190000001</v>
      </c>
      <c r="M53">
        <v>0.05</v>
      </c>
      <c r="N53" s="2">
        <v>0.96</v>
      </c>
      <c r="O53" t="str">
        <f t="shared" si="1"/>
        <v/>
      </c>
    </row>
    <row r="54" spans="1:15" x14ac:dyDescent="0.25">
      <c r="A54" t="s">
        <v>71</v>
      </c>
      <c r="B54">
        <v>-0.24733933280000001</v>
      </c>
      <c r="C54">
        <v>0.78087569999999995</v>
      </c>
      <c r="D54">
        <v>0.2950607006</v>
      </c>
      <c r="E54">
        <v>-0.84</v>
      </c>
      <c r="F54" s="2">
        <v>0.4</v>
      </c>
      <c r="G54" t="str">
        <f t="shared" si="6"/>
        <v/>
      </c>
      <c r="I54" t="s">
        <v>71</v>
      </c>
      <c r="J54">
        <v>-0.24733933280000001</v>
      </c>
      <c r="K54">
        <v>0.78087569999999995</v>
      </c>
      <c r="L54">
        <v>0.2950607006</v>
      </c>
      <c r="M54">
        <v>-0.84</v>
      </c>
      <c r="N54" s="2">
        <v>0.4</v>
      </c>
      <c r="O54" t="str">
        <f t="shared" si="1"/>
        <v/>
      </c>
    </row>
    <row r="55" spans="1:15" x14ac:dyDescent="0.25">
      <c r="A55" t="s">
        <v>72</v>
      </c>
      <c r="B55">
        <v>0.1207190045</v>
      </c>
      <c r="C55">
        <v>1.1283078</v>
      </c>
      <c r="D55">
        <v>0.29842081370000001</v>
      </c>
      <c r="E55">
        <v>0.4</v>
      </c>
      <c r="F55" s="2">
        <v>0.69</v>
      </c>
      <c r="G55" t="str">
        <f t="shared" si="6"/>
        <v/>
      </c>
      <c r="I55" t="s">
        <v>72</v>
      </c>
      <c r="J55">
        <v>0.1207190045</v>
      </c>
      <c r="K55">
        <v>1.1283078</v>
      </c>
      <c r="L55">
        <v>0.29842081370000001</v>
      </c>
      <c r="M55">
        <v>0.4</v>
      </c>
      <c r="N55" s="2">
        <v>0.69</v>
      </c>
      <c r="O55" t="str">
        <f t="shared" si="1"/>
        <v/>
      </c>
    </row>
    <row r="56" spans="1:15" x14ac:dyDescent="0.25">
      <c r="A56" t="s">
        <v>73</v>
      </c>
      <c r="B56">
        <v>-2.9670384000000001E-2</v>
      </c>
      <c r="C56">
        <v>0.97076549999999995</v>
      </c>
      <c r="D56">
        <v>0.34270349059999999</v>
      </c>
      <c r="E56">
        <v>-0.09</v>
      </c>
      <c r="F56" s="2">
        <v>0.93</v>
      </c>
      <c r="G56" t="str">
        <f t="shared" si="6"/>
        <v/>
      </c>
      <c r="I56" t="s">
        <v>73</v>
      </c>
      <c r="J56">
        <v>-2.9670384000000001E-2</v>
      </c>
      <c r="K56">
        <v>0.97076549999999995</v>
      </c>
      <c r="L56">
        <v>0.34270349059999999</v>
      </c>
      <c r="M56">
        <v>-0.09</v>
      </c>
      <c r="N56" s="2">
        <v>0.93</v>
      </c>
      <c r="O56" t="str">
        <f t="shared" si="1"/>
        <v/>
      </c>
    </row>
    <row r="57" spans="1:15" x14ac:dyDescent="0.25">
      <c r="A57" t="s">
        <v>74</v>
      </c>
      <c r="B57">
        <v>-1.0292188506</v>
      </c>
      <c r="C57">
        <v>0.35728589999999999</v>
      </c>
      <c r="D57">
        <v>0.56061349120000004</v>
      </c>
      <c r="E57">
        <v>-1.84</v>
      </c>
      <c r="F57" s="2">
        <v>6.6000000000000003E-2</v>
      </c>
      <c r="G57" t="str">
        <f t="shared" si="6"/>
        <v>^</v>
      </c>
      <c r="I57" t="s">
        <v>74</v>
      </c>
      <c r="J57">
        <v>-1.0292188506</v>
      </c>
      <c r="K57">
        <v>0.35728589999999999</v>
      </c>
      <c r="L57">
        <v>0.56061349120000004</v>
      </c>
      <c r="M57">
        <v>-1.84</v>
      </c>
      <c r="N57" s="2">
        <v>6.6000000000000003E-2</v>
      </c>
      <c r="O57" t="str">
        <f t="shared" si="1"/>
        <v>^</v>
      </c>
    </row>
    <row r="58" spans="1:15" x14ac:dyDescent="0.25">
      <c r="A58" t="s">
        <v>75</v>
      </c>
      <c r="B58">
        <v>-0.8089136656</v>
      </c>
      <c r="C58">
        <v>0.4453416</v>
      </c>
      <c r="D58">
        <v>0.36742301100000002</v>
      </c>
      <c r="E58">
        <v>-2.2000000000000002</v>
      </c>
      <c r="F58" s="2">
        <v>2.8000000000000001E-2</v>
      </c>
      <c r="G58" t="str">
        <f t="shared" si="6"/>
        <v>*</v>
      </c>
      <c r="I58" t="s">
        <v>75</v>
      </c>
      <c r="J58">
        <v>-0.8089136656</v>
      </c>
      <c r="K58">
        <v>0.4453416</v>
      </c>
      <c r="L58">
        <v>0.36742301100000002</v>
      </c>
      <c r="M58">
        <v>-2.2000000000000002</v>
      </c>
      <c r="N58" s="2">
        <v>2.8000000000000001E-2</v>
      </c>
      <c r="O58" t="str">
        <f t="shared" si="1"/>
        <v>*</v>
      </c>
    </row>
    <row r="59" spans="1:15" x14ac:dyDescent="0.25">
      <c r="A59" t="s">
        <v>76</v>
      </c>
      <c r="B59">
        <v>-0.17136506679999999</v>
      </c>
      <c r="C59">
        <v>0.84251390000000004</v>
      </c>
      <c r="D59">
        <v>0.296632901</v>
      </c>
      <c r="E59">
        <v>-0.57999999999999996</v>
      </c>
      <c r="F59" s="2">
        <v>0.56000000000000005</v>
      </c>
      <c r="G59" t="str">
        <f t="shared" si="6"/>
        <v/>
      </c>
      <c r="I59" t="s">
        <v>76</v>
      </c>
      <c r="J59">
        <v>-0.17136506679999999</v>
      </c>
      <c r="K59">
        <v>0.84251390000000004</v>
      </c>
      <c r="L59">
        <v>0.296632901</v>
      </c>
      <c r="M59">
        <v>-0.57999999999999996</v>
      </c>
      <c r="N59" s="2">
        <v>0.56000000000000005</v>
      </c>
      <c r="O59" t="str">
        <f t="shared" si="1"/>
        <v/>
      </c>
    </row>
    <row r="60" spans="1:15" x14ac:dyDescent="0.25">
      <c r="A60" t="s">
        <v>77</v>
      </c>
      <c r="B60">
        <v>-0.27596387560000002</v>
      </c>
      <c r="C60">
        <v>0.75884030000000002</v>
      </c>
      <c r="D60">
        <v>0.27857485729999998</v>
      </c>
      <c r="E60">
        <v>-0.99</v>
      </c>
      <c r="F60" s="2">
        <v>0.32</v>
      </c>
      <c r="G60" t="str">
        <f t="shared" si="6"/>
        <v/>
      </c>
      <c r="I60" t="s">
        <v>77</v>
      </c>
      <c r="J60">
        <v>-0.27596387560000002</v>
      </c>
      <c r="K60">
        <v>0.75884030000000002</v>
      </c>
      <c r="L60">
        <v>0.27857485729999998</v>
      </c>
      <c r="M60">
        <v>-0.99</v>
      </c>
      <c r="N60" s="2">
        <v>0.32</v>
      </c>
      <c r="O60" t="str">
        <f t="shared" si="1"/>
        <v/>
      </c>
    </row>
    <row r="61" spans="1:15" x14ac:dyDescent="0.25">
      <c r="A61" t="s">
        <v>78</v>
      </c>
      <c r="B61">
        <v>-0.89356275370000005</v>
      </c>
      <c r="C61">
        <v>0.40919529999999998</v>
      </c>
      <c r="D61">
        <v>1.0813642590000001</v>
      </c>
      <c r="E61">
        <v>-0.83</v>
      </c>
      <c r="F61" s="2">
        <v>0.41</v>
      </c>
      <c r="G61" t="str">
        <f t="shared" si="6"/>
        <v/>
      </c>
      <c r="I61" t="s">
        <v>78</v>
      </c>
      <c r="J61">
        <v>-0.89356275370000005</v>
      </c>
      <c r="K61">
        <v>0.40919529999999998</v>
      </c>
      <c r="L61">
        <v>1.0813642590000001</v>
      </c>
      <c r="M61">
        <v>-0.83</v>
      </c>
      <c r="N61" s="2">
        <v>0.41</v>
      </c>
      <c r="O61" t="str">
        <f t="shared" si="1"/>
        <v/>
      </c>
    </row>
    <row r="62" spans="1:15" x14ac:dyDescent="0.25">
      <c r="A62" t="s">
        <v>79</v>
      </c>
      <c r="B62">
        <v>-0.56826054250000002</v>
      </c>
      <c r="C62">
        <v>0.56650999999999996</v>
      </c>
      <c r="D62">
        <v>0.28414813239999998</v>
      </c>
      <c r="E62">
        <v>-2</v>
      </c>
      <c r="F62" s="2">
        <v>4.5999999999999999E-2</v>
      </c>
      <c r="G62" t="str">
        <f t="shared" si="6"/>
        <v>*</v>
      </c>
      <c r="I62" t="s">
        <v>79</v>
      </c>
      <c r="J62">
        <v>-0.56826054250000002</v>
      </c>
      <c r="K62">
        <v>0.56650999999999996</v>
      </c>
      <c r="L62">
        <v>0.28414813239999998</v>
      </c>
      <c r="M62">
        <v>-2</v>
      </c>
      <c r="N62" s="2">
        <v>4.5999999999999999E-2</v>
      </c>
      <c r="O62" t="str">
        <f t="shared" si="1"/>
        <v>*</v>
      </c>
    </row>
    <row r="63" spans="1:15" x14ac:dyDescent="0.25">
      <c r="A63" t="s">
        <v>80</v>
      </c>
      <c r="B63">
        <v>-0.3339246454</v>
      </c>
      <c r="C63">
        <v>0.71610770000000001</v>
      </c>
      <c r="D63">
        <v>0.31616980659999999</v>
      </c>
      <c r="E63">
        <v>-1.06</v>
      </c>
      <c r="F63" s="2">
        <v>0.28999999999999998</v>
      </c>
      <c r="G63" t="str">
        <f t="shared" si="6"/>
        <v/>
      </c>
      <c r="I63" t="s">
        <v>80</v>
      </c>
      <c r="J63">
        <v>-0.3339246454</v>
      </c>
      <c r="K63">
        <v>0.71610770000000001</v>
      </c>
      <c r="L63">
        <v>0.31616980659999999</v>
      </c>
      <c r="M63">
        <v>-1.06</v>
      </c>
      <c r="N63" s="2">
        <v>0.28999999999999998</v>
      </c>
      <c r="O63" t="str">
        <f t="shared" si="1"/>
        <v/>
      </c>
    </row>
    <row r="64" spans="1:15" x14ac:dyDescent="0.25">
      <c r="A64" t="s">
        <v>81</v>
      </c>
      <c r="B64">
        <v>-0.25514108299999999</v>
      </c>
      <c r="C64">
        <v>0.77480720000000003</v>
      </c>
      <c r="D64">
        <v>0.2874782649</v>
      </c>
      <c r="E64">
        <v>-0.89</v>
      </c>
      <c r="F64" s="2">
        <v>0.37</v>
      </c>
      <c r="G64" t="str">
        <f t="shared" si="6"/>
        <v/>
      </c>
      <c r="I64" t="s">
        <v>81</v>
      </c>
      <c r="J64">
        <v>-0.25514108299999999</v>
      </c>
      <c r="K64">
        <v>0.77480720000000003</v>
      </c>
      <c r="L64">
        <v>0.2874782649</v>
      </c>
      <c r="M64">
        <v>-0.89</v>
      </c>
      <c r="N64" s="2">
        <v>0.37</v>
      </c>
      <c r="O64" t="str">
        <f t="shared" si="1"/>
        <v/>
      </c>
    </row>
    <row r="65" spans="1:15" x14ac:dyDescent="0.25">
      <c r="A65" t="s">
        <v>82</v>
      </c>
      <c r="B65">
        <v>-0.3168341569</v>
      </c>
      <c r="C65">
        <v>0.72845159999999998</v>
      </c>
      <c r="D65">
        <v>0.29492552090000002</v>
      </c>
      <c r="E65">
        <v>-1.07</v>
      </c>
      <c r="F65" s="2">
        <v>0.28000000000000003</v>
      </c>
      <c r="G65" t="str">
        <f t="shared" si="6"/>
        <v/>
      </c>
      <c r="I65" t="s">
        <v>82</v>
      </c>
      <c r="J65">
        <v>-0.3168341569</v>
      </c>
      <c r="K65">
        <v>0.72845159999999998</v>
      </c>
      <c r="L65">
        <v>0.29492552090000002</v>
      </c>
      <c r="M65">
        <v>-1.07</v>
      </c>
      <c r="N65" s="2">
        <v>0.28000000000000003</v>
      </c>
      <c r="O65" t="str">
        <f t="shared" si="1"/>
        <v/>
      </c>
    </row>
    <row r="66" spans="1:15" x14ac:dyDescent="0.25">
      <c r="A66" t="s">
        <v>83</v>
      </c>
      <c r="B66">
        <v>-0.27696302499999997</v>
      </c>
      <c r="C66">
        <v>0.75808249999999999</v>
      </c>
      <c r="D66">
        <v>0.2720666974</v>
      </c>
      <c r="E66">
        <v>-1.02</v>
      </c>
      <c r="F66" s="2">
        <v>0.31</v>
      </c>
      <c r="G66" t="str">
        <f t="shared" si="6"/>
        <v/>
      </c>
      <c r="I66" t="s">
        <v>83</v>
      </c>
      <c r="J66">
        <v>-0.27696302499999997</v>
      </c>
      <c r="K66">
        <v>0.75808249999999999</v>
      </c>
      <c r="L66">
        <v>0.2720666974</v>
      </c>
      <c r="M66">
        <v>-1.02</v>
      </c>
      <c r="N66" s="2">
        <v>0.31</v>
      </c>
      <c r="O66" t="str">
        <f t="shared" si="1"/>
        <v/>
      </c>
    </row>
    <row r="67" spans="1:15" x14ac:dyDescent="0.25">
      <c r="A67" t="s">
        <v>84</v>
      </c>
      <c r="B67">
        <v>-0.28621259960000001</v>
      </c>
      <c r="C67">
        <v>0.75110290000000002</v>
      </c>
      <c r="D67">
        <v>0.27868362819999998</v>
      </c>
      <c r="E67">
        <v>-1.03</v>
      </c>
      <c r="F67" s="2">
        <v>0.3</v>
      </c>
      <c r="G67" t="str">
        <f t="shared" si="6"/>
        <v/>
      </c>
      <c r="I67" t="s">
        <v>84</v>
      </c>
      <c r="J67">
        <v>-0.28621259960000001</v>
      </c>
      <c r="K67">
        <v>0.75110290000000002</v>
      </c>
      <c r="L67">
        <v>0.27868362819999998</v>
      </c>
      <c r="M67">
        <v>-1.03</v>
      </c>
      <c r="N67" s="2">
        <v>0.3</v>
      </c>
      <c r="O67" t="str">
        <f t="shared" si="1"/>
        <v/>
      </c>
    </row>
    <row r="68" spans="1:15" x14ac:dyDescent="0.25">
      <c r="A68" t="s">
        <v>85</v>
      </c>
      <c r="B68">
        <v>-0.1867197021</v>
      </c>
      <c r="C68">
        <v>0.82967630000000003</v>
      </c>
      <c r="D68">
        <v>0.29940077590000003</v>
      </c>
      <c r="E68">
        <v>-0.62</v>
      </c>
      <c r="F68" s="2">
        <v>0.53</v>
      </c>
      <c r="G68" t="str">
        <f t="shared" si="6"/>
        <v/>
      </c>
      <c r="I68" t="s">
        <v>85</v>
      </c>
      <c r="J68">
        <v>-0.1867197021</v>
      </c>
      <c r="K68">
        <v>0.82967630000000003</v>
      </c>
      <c r="L68">
        <v>0.29940077590000003</v>
      </c>
      <c r="M68">
        <v>-0.62</v>
      </c>
      <c r="N68" s="2">
        <v>0.53</v>
      </c>
      <c r="O68" t="str">
        <f t="shared" si="1"/>
        <v/>
      </c>
    </row>
    <row r="69" spans="1:15" x14ac:dyDescent="0.25">
      <c r="A69" t="s">
        <v>86</v>
      </c>
      <c r="B69">
        <v>-0.16052948149999999</v>
      </c>
      <c r="C69">
        <v>0.85169269999999997</v>
      </c>
      <c r="D69">
        <v>0.30365128139999997</v>
      </c>
      <c r="E69">
        <v>-0.53</v>
      </c>
      <c r="F69" s="2">
        <v>0.6</v>
      </c>
      <c r="G69" t="str">
        <f t="shared" si="6"/>
        <v/>
      </c>
      <c r="I69" t="s">
        <v>86</v>
      </c>
      <c r="J69">
        <v>-0.16052948149999999</v>
      </c>
      <c r="K69">
        <v>0.85169269999999997</v>
      </c>
      <c r="L69">
        <v>0.30365128139999997</v>
      </c>
      <c r="M69">
        <v>-0.53</v>
      </c>
      <c r="N69" s="2">
        <v>0.6</v>
      </c>
      <c r="O69" t="str">
        <f t="shared" si="1"/>
        <v/>
      </c>
    </row>
    <row r="70" spans="1:15" x14ac:dyDescent="0.25">
      <c r="A70" t="s">
        <v>87</v>
      </c>
      <c r="B70">
        <v>-0.4072434801</v>
      </c>
      <c r="C70">
        <v>0.66548209999999997</v>
      </c>
      <c r="D70">
        <v>0.31431164140000001</v>
      </c>
      <c r="E70">
        <v>-1.3</v>
      </c>
      <c r="F70" s="2">
        <v>0.2</v>
      </c>
      <c r="G70" t="str">
        <f t="shared" si="6"/>
        <v/>
      </c>
      <c r="I70" t="s">
        <v>87</v>
      </c>
      <c r="J70">
        <v>-0.4072434801</v>
      </c>
      <c r="K70">
        <v>0.66548209999999997</v>
      </c>
      <c r="L70">
        <v>0.31431164140000001</v>
      </c>
      <c r="M70">
        <v>-1.3</v>
      </c>
      <c r="N70" s="2">
        <v>0.2</v>
      </c>
      <c r="O70" t="str">
        <f t="shared" ref="O70:O72" si="7">IF(N70&lt;0.001,"***",IF(N70&lt;0.01,"**",IF(N70&lt;0.05,"*",IF(N70&lt;0.1,"^",""))))</f>
        <v/>
      </c>
    </row>
    <row r="71" spans="1:15" x14ac:dyDescent="0.25">
      <c r="A71" t="s">
        <v>88</v>
      </c>
      <c r="B71">
        <v>-0.88399514010000002</v>
      </c>
      <c r="C71">
        <v>0.41312910000000003</v>
      </c>
      <c r="D71">
        <v>0.67741748280000003</v>
      </c>
      <c r="E71">
        <v>-1.3</v>
      </c>
      <c r="F71" s="2">
        <v>0.19</v>
      </c>
      <c r="G71" t="str">
        <f t="shared" si="6"/>
        <v/>
      </c>
      <c r="I71" t="s">
        <v>88</v>
      </c>
      <c r="J71">
        <v>-0.88399514010000002</v>
      </c>
      <c r="K71">
        <v>0.41312910000000003</v>
      </c>
      <c r="L71">
        <v>0.67741748280000003</v>
      </c>
      <c r="M71">
        <v>-1.3</v>
      </c>
      <c r="N71" s="2">
        <v>0.19</v>
      </c>
      <c r="O71" t="str">
        <f t="shared" si="7"/>
        <v/>
      </c>
    </row>
    <row r="72" spans="1:15" x14ac:dyDescent="0.25">
      <c r="A72" t="s">
        <v>89</v>
      </c>
      <c r="B72">
        <v>-0.425233572</v>
      </c>
      <c r="C72">
        <v>0.65361709999999995</v>
      </c>
      <c r="D72">
        <v>0.36482336469999999</v>
      </c>
      <c r="E72">
        <v>-1.17</v>
      </c>
      <c r="F72" s="2">
        <v>0.24</v>
      </c>
      <c r="G72" t="str">
        <f t="shared" si="6"/>
        <v/>
      </c>
      <c r="I72" t="s">
        <v>89</v>
      </c>
      <c r="J72">
        <v>-0.425233572</v>
      </c>
      <c r="K72">
        <v>0.65361709999999995</v>
      </c>
      <c r="L72">
        <v>0.36482336469999999</v>
      </c>
      <c r="M72">
        <v>-1.17</v>
      </c>
      <c r="N72" s="2">
        <v>0.24</v>
      </c>
      <c r="O72" t="str">
        <f t="shared" si="7"/>
        <v/>
      </c>
    </row>
    <row r="74" spans="1:15" x14ac:dyDescent="0.25">
      <c r="B74" t="s">
        <v>16</v>
      </c>
      <c r="C74" t="s">
        <v>17</v>
      </c>
      <c r="D74" t="s">
        <v>18</v>
      </c>
      <c r="E74" t="s">
        <v>19</v>
      </c>
    </row>
    <row r="75" spans="1:15" x14ac:dyDescent="0.25">
      <c r="B75" t="s">
        <v>20</v>
      </c>
      <c r="C75" t="s">
        <v>21</v>
      </c>
      <c r="D75">
        <v>0.3805019</v>
      </c>
      <c r="E75">
        <v>0.14478170000000001</v>
      </c>
    </row>
    <row r="77" spans="1:15" x14ac:dyDescent="0.25">
      <c r="D77">
        <v>0.3805019</v>
      </c>
      <c r="E77">
        <v>0.14478170000000001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N74"/>
  <sheetViews>
    <sheetView workbookViewId="0">
      <selection activeCell="I37" sqref="I37"/>
    </sheetView>
  </sheetViews>
  <sheetFormatPr defaultRowHeight="15" x14ac:dyDescent="0.25"/>
  <cols>
    <col min="1" max="1" width="33.42578125" bestFit="1" customWidth="1"/>
    <col min="9" max="9" width="33.4257812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-0.1255417026</v>
      </c>
      <c r="C2">
        <v>0.882019</v>
      </c>
      <c r="D2">
        <v>5.2575097199999997E-2</v>
      </c>
      <c r="E2">
        <v>-2.39</v>
      </c>
      <c r="F2" s="2">
        <v>1.7000000000000001E-2</v>
      </c>
      <c r="G2" t="str">
        <f t="shared" ref="G2:G65" si="0">IF(F2&lt;0.001,"***",IF(F2&lt;0.01,"**",IF(F2&lt;0.05,"*",IF(F2&lt;0.1,"^",""))))</f>
        <v>*</v>
      </c>
      <c r="I2" t="s">
        <v>10</v>
      </c>
      <c r="J2">
        <v>-0.1255417026</v>
      </c>
      <c r="K2">
        <v>0.882019</v>
      </c>
      <c r="L2">
        <v>5.2575097199999997E-2</v>
      </c>
      <c r="M2">
        <v>-2.39</v>
      </c>
      <c r="N2" s="2">
        <v>1.7000000000000001E-2</v>
      </c>
    </row>
    <row r="3" spans="1:14" x14ac:dyDescent="0.25">
      <c r="A3" t="s">
        <v>12</v>
      </c>
      <c r="B3">
        <v>-0.1962525135</v>
      </c>
      <c r="C3">
        <v>0.82180470000000005</v>
      </c>
      <c r="D3">
        <v>5.39536537E-2</v>
      </c>
      <c r="E3">
        <v>-3.64</v>
      </c>
      <c r="F3" s="2">
        <v>2.7999999999999998E-4</v>
      </c>
      <c r="G3" t="str">
        <f t="shared" si="0"/>
        <v>***</v>
      </c>
      <c r="I3" t="s">
        <v>12</v>
      </c>
      <c r="J3">
        <v>-0.1962525135</v>
      </c>
      <c r="K3">
        <v>0.82180470000000005</v>
      </c>
      <c r="L3">
        <v>5.39536537E-2</v>
      </c>
      <c r="M3">
        <v>-3.64</v>
      </c>
      <c r="N3" s="2">
        <v>2.7999999999999998E-4</v>
      </c>
    </row>
    <row r="4" spans="1:14" x14ac:dyDescent="0.25">
      <c r="A4" t="s">
        <v>33</v>
      </c>
      <c r="B4">
        <v>-3.4213906600000003E-2</v>
      </c>
      <c r="C4">
        <v>0.96636480000000002</v>
      </c>
      <c r="D4">
        <v>7.1204596000000002E-3</v>
      </c>
      <c r="E4">
        <v>-4.8099999999999996</v>
      </c>
      <c r="F4" s="2">
        <v>1.5E-6</v>
      </c>
      <c r="G4" t="str">
        <f t="shared" si="0"/>
        <v>***</v>
      </c>
      <c r="I4" t="s">
        <v>33</v>
      </c>
      <c r="J4">
        <v>-3.4213906600000003E-2</v>
      </c>
      <c r="K4">
        <v>0.96636480000000002</v>
      </c>
      <c r="L4">
        <v>7.1204596000000002E-3</v>
      </c>
      <c r="M4">
        <v>-4.8099999999999996</v>
      </c>
      <c r="N4" s="2">
        <v>1.5E-6</v>
      </c>
    </row>
    <row r="5" spans="1:14" x14ac:dyDescent="0.25">
      <c r="A5" t="s">
        <v>25</v>
      </c>
      <c r="B5">
        <v>-0.28559722570000001</v>
      </c>
      <c r="C5">
        <v>0.75156529999999999</v>
      </c>
      <c r="D5">
        <v>5.2481821499999998E-2</v>
      </c>
      <c r="E5">
        <v>-5.44</v>
      </c>
      <c r="F5" s="2">
        <v>5.2999999999999998E-8</v>
      </c>
      <c r="G5" t="str">
        <f t="shared" si="0"/>
        <v>***</v>
      </c>
      <c r="I5" t="s">
        <v>25</v>
      </c>
      <c r="J5">
        <v>-0.28559722570000001</v>
      </c>
      <c r="K5">
        <v>0.75156529999999999</v>
      </c>
      <c r="L5">
        <v>5.2481821499999998E-2</v>
      </c>
      <c r="M5">
        <v>-5.44</v>
      </c>
      <c r="N5" s="2">
        <v>5.2999999999999998E-8</v>
      </c>
    </row>
    <row r="6" spans="1:14" x14ac:dyDescent="0.25">
      <c r="A6" t="s">
        <v>90</v>
      </c>
      <c r="B6">
        <v>0.1668622172</v>
      </c>
      <c r="C6">
        <v>1.1815914999999999</v>
      </c>
      <c r="D6">
        <v>7.6350762700000005E-2</v>
      </c>
      <c r="E6">
        <v>2.19</v>
      </c>
      <c r="F6" s="2">
        <v>2.9000000000000001E-2</v>
      </c>
      <c r="G6" t="str">
        <f t="shared" si="0"/>
        <v>*</v>
      </c>
      <c r="I6" t="s">
        <v>90</v>
      </c>
      <c r="J6">
        <v>0.1668622172</v>
      </c>
      <c r="K6">
        <v>1.1815914999999999</v>
      </c>
      <c r="L6">
        <v>7.6350762700000005E-2</v>
      </c>
      <c r="M6">
        <v>2.19</v>
      </c>
      <c r="N6" s="2">
        <v>2.9000000000000001E-2</v>
      </c>
    </row>
    <row r="7" spans="1:14" x14ac:dyDescent="0.25">
      <c r="A7" t="s">
        <v>91</v>
      </c>
      <c r="B7">
        <v>0.12932723879999999</v>
      </c>
      <c r="C7">
        <v>1.1380625</v>
      </c>
      <c r="D7">
        <v>7.5962699499999994E-2</v>
      </c>
      <c r="E7">
        <v>1.7</v>
      </c>
      <c r="F7" s="2">
        <v>8.8999999999999996E-2</v>
      </c>
      <c r="G7" t="str">
        <f t="shared" si="0"/>
        <v>^</v>
      </c>
      <c r="I7" t="s">
        <v>91</v>
      </c>
      <c r="J7">
        <v>0.12932723879999999</v>
      </c>
      <c r="K7">
        <v>1.1380625</v>
      </c>
      <c r="L7">
        <v>7.5962699499999994E-2</v>
      </c>
      <c r="M7">
        <v>1.7</v>
      </c>
      <c r="N7" s="2">
        <v>8.8999999999999996E-2</v>
      </c>
    </row>
    <row r="8" spans="1:14" x14ac:dyDescent="0.25">
      <c r="A8" t="s">
        <v>26</v>
      </c>
      <c r="B8">
        <v>-6.4614181199999995E-2</v>
      </c>
      <c r="C8">
        <v>0.93742910000000002</v>
      </c>
      <c r="D8">
        <v>5.7245374100000003E-2</v>
      </c>
      <c r="E8">
        <v>-1.1299999999999999</v>
      </c>
      <c r="F8" s="2">
        <v>0.26</v>
      </c>
      <c r="G8" t="str">
        <f t="shared" si="0"/>
        <v/>
      </c>
      <c r="I8" t="s">
        <v>26</v>
      </c>
      <c r="J8">
        <v>-6.4614181199999995E-2</v>
      </c>
      <c r="K8">
        <v>0.93742910000000002</v>
      </c>
      <c r="L8">
        <v>5.7245374100000003E-2</v>
      </c>
      <c r="M8">
        <v>-1.1299999999999999</v>
      </c>
      <c r="N8" s="2">
        <v>0.26</v>
      </c>
    </row>
    <row r="9" spans="1:14" x14ac:dyDescent="0.25">
      <c r="A9" t="s">
        <v>92</v>
      </c>
      <c r="B9">
        <v>9.8859385699999996E-2</v>
      </c>
      <c r="C9">
        <v>1.1039110999999999</v>
      </c>
      <c r="D9">
        <v>9.2034429099999995E-2</v>
      </c>
      <c r="E9">
        <v>1.07</v>
      </c>
      <c r="F9" s="2">
        <v>0.28000000000000003</v>
      </c>
      <c r="G9" t="str">
        <f t="shared" si="0"/>
        <v/>
      </c>
      <c r="I9" t="s">
        <v>92</v>
      </c>
      <c r="J9">
        <v>9.8859385699999996E-2</v>
      </c>
      <c r="K9">
        <v>1.1039110999999999</v>
      </c>
      <c r="L9">
        <v>9.2034429099999995E-2</v>
      </c>
      <c r="M9">
        <v>1.07</v>
      </c>
      <c r="N9" s="2">
        <v>0.28000000000000003</v>
      </c>
    </row>
    <row r="10" spans="1:14" x14ac:dyDescent="0.25">
      <c r="A10" t="s">
        <v>93</v>
      </c>
      <c r="B10">
        <v>0.10171693649999999</v>
      </c>
      <c r="C10">
        <v>1.1070701000000001</v>
      </c>
      <c r="D10">
        <v>9.1876691499999996E-2</v>
      </c>
      <c r="E10">
        <v>1.1100000000000001</v>
      </c>
      <c r="F10" s="2">
        <v>0.27</v>
      </c>
      <c r="G10" t="str">
        <f t="shared" si="0"/>
        <v/>
      </c>
      <c r="I10" t="s">
        <v>93</v>
      </c>
      <c r="J10">
        <v>0.10171693649999999</v>
      </c>
      <c r="K10">
        <v>1.1070701000000001</v>
      </c>
      <c r="L10">
        <v>9.1876691499999996E-2</v>
      </c>
      <c r="M10">
        <v>1.1100000000000001</v>
      </c>
      <c r="N10" s="2">
        <v>0.27</v>
      </c>
    </row>
    <row r="11" spans="1:14" x14ac:dyDescent="0.25">
      <c r="A11" t="s">
        <v>27</v>
      </c>
      <c r="B11">
        <v>1.88235821E-2</v>
      </c>
      <c r="C11">
        <v>1.0190018999999999</v>
      </c>
      <c r="D11">
        <v>4.0471882799999997E-2</v>
      </c>
      <c r="E11">
        <v>0.47</v>
      </c>
      <c r="F11" s="2">
        <v>0.64</v>
      </c>
      <c r="G11" t="str">
        <f t="shared" si="0"/>
        <v/>
      </c>
      <c r="I11" t="s">
        <v>27</v>
      </c>
      <c r="J11">
        <v>1.88235821E-2</v>
      </c>
      <c r="K11">
        <v>1.0190018999999999</v>
      </c>
      <c r="L11">
        <v>4.0471882799999997E-2</v>
      </c>
      <c r="M11">
        <v>0.47</v>
      </c>
      <c r="N11" s="2">
        <v>0.64</v>
      </c>
    </row>
    <row r="12" spans="1:14" x14ac:dyDescent="0.25">
      <c r="A12" t="s">
        <v>28</v>
      </c>
      <c r="B12">
        <v>-0.1110590964</v>
      </c>
      <c r="C12">
        <v>0.89488590000000001</v>
      </c>
      <c r="D12">
        <v>6.9750317199999995E-2</v>
      </c>
      <c r="E12">
        <v>-1.59</v>
      </c>
      <c r="F12" s="2">
        <v>0.11</v>
      </c>
      <c r="G12" t="str">
        <f t="shared" si="0"/>
        <v/>
      </c>
      <c r="I12" t="s">
        <v>28</v>
      </c>
      <c r="J12">
        <v>-0.1110590964</v>
      </c>
      <c r="K12">
        <v>0.89488590000000001</v>
      </c>
      <c r="L12">
        <v>6.9750317199999995E-2</v>
      </c>
      <c r="M12">
        <v>-1.59</v>
      </c>
      <c r="N12" s="2">
        <v>0.11</v>
      </c>
    </row>
    <row r="13" spans="1:14" x14ac:dyDescent="0.25">
      <c r="A13" t="s">
        <v>34</v>
      </c>
      <c r="B13">
        <v>-2.3606260999999998E-3</v>
      </c>
      <c r="C13">
        <v>0.99764220000000003</v>
      </c>
      <c r="D13">
        <v>1.9178219100000001E-2</v>
      </c>
      <c r="E13">
        <v>-0.12</v>
      </c>
      <c r="F13" s="2">
        <v>0.9</v>
      </c>
      <c r="G13" t="str">
        <f t="shared" si="0"/>
        <v/>
      </c>
      <c r="I13" t="s">
        <v>34</v>
      </c>
      <c r="J13">
        <v>-2.3606260999999998E-3</v>
      </c>
      <c r="K13">
        <v>0.99764220000000003</v>
      </c>
      <c r="L13">
        <v>1.9178219100000001E-2</v>
      </c>
      <c r="M13">
        <v>-0.12</v>
      </c>
      <c r="N13" s="2">
        <v>0.9</v>
      </c>
    </row>
    <row r="14" spans="1:14" x14ac:dyDescent="0.25">
      <c r="A14" t="s">
        <v>35</v>
      </c>
      <c r="B14">
        <v>2.74853987E-2</v>
      </c>
      <c r="C14">
        <v>1.0278666000000001</v>
      </c>
      <c r="D14">
        <v>6.0809649999999998E-3</v>
      </c>
      <c r="E14">
        <v>4.5199999999999996</v>
      </c>
      <c r="F14" s="2">
        <v>6.1999999999999999E-6</v>
      </c>
      <c r="G14" t="str">
        <f t="shared" si="0"/>
        <v>***</v>
      </c>
      <c r="I14" t="s">
        <v>35</v>
      </c>
      <c r="J14">
        <v>2.74853987E-2</v>
      </c>
      <c r="K14">
        <v>1.0278666000000001</v>
      </c>
      <c r="L14">
        <v>6.0809649999999998E-3</v>
      </c>
      <c r="M14">
        <v>4.5199999999999996</v>
      </c>
      <c r="N14" s="2">
        <v>6.1999999999999999E-6</v>
      </c>
    </row>
    <row r="15" spans="1:14" x14ac:dyDescent="0.25">
      <c r="A15" t="s">
        <v>136</v>
      </c>
      <c r="B15">
        <v>-9.0238023999999993E-3</v>
      </c>
      <c r="C15">
        <v>0.99101680000000003</v>
      </c>
      <c r="D15">
        <v>8.7553669000000004E-3</v>
      </c>
      <c r="E15">
        <v>-1.03</v>
      </c>
      <c r="F15" s="2">
        <v>0.3</v>
      </c>
      <c r="G15" t="str">
        <f t="shared" si="0"/>
        <v/>
      </c>
      <c r="I15" t="s">
        <v>136</v>
      </c>
      <c r="J15">
        <v>-9.0238023999999993E-3</v>
      </c>
      <c r="K15">
        <v>0.99101680000000003</v>
      </c>
      <c r="L15">
        <v>8.7553669000000004E-3</v>
      </c>
      <c r="M15">
        <v>-1.03</v>
      </c>
      <c r="N15" s="2">
        <v>0.3</v>
      </c>
    </row>
    <row r="16" spans="1:14" x14ac:dyDescent="0.25">
      <c r="A16" t="s">
        <v>31</v>
      </c>
      <c r="B16">
        <v>7.7699831699999999E-2</v>
      </c>
      <c r="C16">
        <v>1.0807982</v>
      </c>
      <c r="D16">
        <v>4.2467189799999999E-2</v>
      </c>
      <c r="E16">
        <v>1.83</v>
      </c>
      <c r="F16" s="2">
        <v>6.7000000000000004E-2</v>
      </c>
      <c r="G16" t="str">
        <f t="shared" si="0"/>
        <v>^</v>
      </c>
      <c r="I16" t="s">
        <v>31</v>
      </c>
      <c r="J16">
        <v>7.7699831699999999E-2</v>
      </c>
      <c r="K16">
        <v>1.0807982</v>
      </c>
      <c r="L16">
        <v>4.2467189799999999E-2</v>
      </c>
      <c r="M16">
        <v>1.83</v>
      </c>
      <c r="N16" s="2">
        <v>6.7000000000000004E-2</v>
      </c>
    </row>
    <row r="17" spans="1:14" x14ac:dyDescent="0.25">
      <c r="A17" t="s">
        <v>32</v>
      </c>
      <c r="B17">
        <v>0.18347544709999999</v>
      </c>
      <c r="C17">
        <v>1.2013855</v>
      </c>
      <c r="D17">
        <v>4.4787263600000002E-2</v>
      </c>
      <c r="E17">
        <v>4.0999999999999996</v>
      </c>
      <c r="F17" s="2">
        <v>4.1999999999999998E-5</v>
      </c>
      <c r="G17" t="str">
        <f t="shared" si="0"/>
        <v>***</v>
      </c>
      <c r="I17" t="s">
        <v>32</v>
      </c>
      <c r="J17">
        <v>0.18347544709999999</v>
      </c>
      <c r="K17">
        <v>1.2013855</v>
      </c>
      <c r="L17">
        <v>4.4787263600000002E-2</v>
      </c>
      <c r="M17">
        <v>4.0999999999999996</v>
      </c>
      <c r="N17" s="2">
        <v>4.1999999999999998E-5</v>
      </c>
    </row>
    <row r="18" spans="1:14" x14ac:dyDescent="0.25">
      <c r="A18" t="s">
        <v>29</v>
      </c>
      <c r="B18">
        <v>0.10954562349999999</v>
      </c>
      <c r="C18">
        <v>1.1157710000000001</v>
      </c>
      <c r="D18">
        <v>6.5504757799999994E-2</v>
      </c>
      <c r="E18">
        <v>1.67</v>
      </c>
      <c r="F18" s="2">
        <v>9.4E-2</v>
      </c>
      <c r="G18" t="str">
        <f t="shared" si="0"/>
        <v>^</v>
      </c>
      <c r="I18" t="s">
        <v>29</v>
      </c>
      <c r="J18">
        <v>0.10954562349999999</v>
      </c>
      <c r="K18">
        <v>1.1157710000000001</v>
      </c>
      <c r="L18">
        <v>6.5504757799999994E-2</v>
      </c>
      <c r="M18">
        <v>1.67</v>
      </c>
      <c r="N18" s="2">
        <v>9.4E-2</v>
      </c>
    </row>
    <row r="19" spans="1:14" x14ac:dyDescent="0.25">
      <c r="A19" t="s">
        <v>30</v>
      </c>
      <c r="B19">
        <v>-0.1052805047</v>
      </c>
      <c r="C19">
        <v>0.90007199999999998</v>
      </c>
      <c r="D19">
        <v>9.9150730000000006E-2</v>
      </c>
      <c r="E19">
        <v>-1.06</v>
      </c>
      <c r="F19" s="2">
        <v>0.28999999999999998</v>
      </c>
      <c r="G19" t="str">
        <f t="shared" si="0"/>
        <v/>
      </c>
      <c r="I19" t="s">
        <v>30</v>
      </c>
      <c r="J19">
        <v>-0.1052805047</v>
      </c>
      <c r="K19">
        <v>0.90007199999999998</v>
      </c>
      <c r="L19">
        <v>9.9150730000000006E-2</v>
      </c>
      <c r="M19">
        <v>-1.06</v>
      </c>
      <c r="N19" s="2">
        <v>0.28999999999999998</v>
      </c>
    </row>
    <row r="20" spans="1:14" x14ac:dyDescent="0.25">
      <c r="A20" t="s">
        <v>36</v>
      </c>
      <c r="B20">
        <v>4.8411141999999997E-3</v>
      </c>
      <c r="C20">
        <v>1.0048528999999999</v>
      </c>
      <c r="D20">
        <v>6.9556279999999999E-4</v>
      </c>
      <c r="E20">
        <v>6.96</v>
      </c>
      <c r="F20" s="2">
        <v>3.4000000000000001E-12</v>
      </c>
      <c r="G20" t="str">
        <f t="shared" si="0"/>
        <v>***</v>
      </c>
      <c r="I20" t="s">
        <v>36</v>
      </c>
      <c r="J20">
        <v>4.8411141999999997E-3</v>
      </c>
      <c r="K20">
        <v>1.0048528999999999</v>
      </c>
      <c r="L20">
        <v>6.9556279999999999E-4</v>
      </c>
      <c r="M20">
        <v>6.96</v>
      </c>
      <c r="N20" s="2">
        <v>3.4000000000000001E-12</v>
      </c>
    </row>
    <row r="21" spans="1:14" x14ac:dyDescent="0.25">
      <c r="A21" t="s">
        <v>37</v>
      </c>
      <c r="B21">
        <v>3.9627720000000001E-4</v>
      </c>
      <c r="C21">
        <v>1.0003964000000001</v>
      </c>
      <c r="D21">
        <v>3.4236820000000003E-4</v>
      </c>
      <c r="E21">
        <v>1.1599999999999999</v>
      </c>
      <c r="F21" s="2">
        <v>0.25</v>
      </c>
      <c r="G21" t="str">
        <f t="shared" si="0"/>
        <v/>
      </c>
      <c r="I21" t="s">
        <v>37</v>
      </c>
      <c r="J21">
        <v>3.9627720000000001E-4</v>
      </c>
      <c r="K21">
        <v>1.0003964000000001</v>
      </c>
      <c r="L21">
        <v>3.4236820000000003E-4</v>
      </c>
      <c r="M21">
        <v>1.1599999999999999</v>
      </c>
      <c r="N21" s="2">
        <v>0.25</v>
      </c>
    </row>
    <row r="22" spans="1:14" x14ac:dyDescent="0.25">
      <c r="A22" t="s">
        <v>38</v>
      </c>
      <c r="B22">
        <v>2.2053510000000001E-4</v>
      </c>
      <c r="C22">
        <v>1.0002206</v>
      </c>
      <c r="D22">
        <v>1.6040189999999999E-4</v>
      </c>
      <c r="E22">
        <v>1.37</v>
      </c>
      <c r="F22" s="2">
        <v>0.17</v>
      </c>
      <c r="G22" t="str">
        <f t="shared" si="0"/>
        <v/>
      </c>
      <c r="I22" t="s">
        <v>38</v>
      </c>
      <c r="J22">
        <v>2.2053510000000001E-4</v>
      </c>
      <c r="K22">
        <v>1.0002206</v>
      </c>
      <c r="L22">
        <v>1.6040189999999999E-4</v>
      </c>
      <c r="M22">
        <v>1.37</v>
      </c>
      <c r="N22" s="2">
        <v>0.17</v>
      </c>
    </row>
    <row r="23" spans="1:14" x14ac:dyDescent="0.25">
      <c r="A23" t="s">
        <v>39</v>
      </c>
      <c r="B23">
        <v>2.3891788999999999E-3</v>
      </c>
      <c r="C23">
        <v>1.0023919999999999</v>
      </c>
      <c r="D23">
        <v>2.9134480000000001E-2</v>
      </c>
      <c r="E23">
        <v>0.08</v>
      </c>
      <c r="F23" s="2">
        <v>0.93</v>
      </c>
      <c r="G23" t="str">
        <f t="shared" si="0"/>
        <v/>
      </c>
      <c r="I23" t="s">
        <v>39</v>
      </c>
      <c r="J23">
        <v>2.3891788999999999E-3</v>
      </c>
      <c r="K23">
        <v>1.0023919999999999</v>
      </c>
      <c r="L23">
        <v>2.9134480000000001E-2</v>
      </c>
      <c r="M23">
        <v>0.08</v>
      </c>
      <c r="N23" s="2">
        <v>0.93</v>
      </c>
    </row>
    <row r="24" spans="1:14" x14ac:dyDescent="0.25">
      <c r="A24" t="s">
        <v>40</v>
      </c>
      <c r="B24">
        <v>4.2286572500000001E-2</v>
      </c>
      <c r="C24">
        <v>1.0431934</v>
      </c>
      <c r="D24">
        <v>4.3017638400000002E-2</v>
      </c>
      <c r="E24">
        <v>0.98</v>
      </c>
      <c r="F24" s="2">
        <v>0.33</v>
      </c>
      <c r="G24" t="str">
        <f t="shared" si="0"/>
        <v/>
      </c>
      <c r="I24" t="s">
        <v>40</v>
      </c>
      <c r="J24">
        <v>4.2286572500000001E-2</v>
      </c>
      <c r="K24">
        <v>1.0431934</v>
      </c>
      <c r="L24">
        <v>4.3017638400000002E-2</v>
      </c>
      <c r="M24">
        <v>0.98</v>
      </c>
      <c r="N24" s="2">
        <v>0.33</v>
      </c>
    </row>
    <row r="25" spans="1:14" x14ac:dyDescent="0.25">
      <c r="A25" t="s">
        <v>41</v>
      </c>
      <c r="B25">
        <v>-5.13795243E-2</v>
      </c>
      <c r="C25">
        <v>0.94991809999999999</v>
      </c>
      <c r="D25">
        <v>4.75300315E-2</v>
      </c>
      <c r="E25">
        <v>-1.08</v>
      </c>
      <c r="F25" s="2">
        <v>0.28000000000000003</v>
      </c>
      <c r="G25" t="str">
        <f t="shared" si="0"/>
        <v/>
      </c>
      <c r="I25" t="s">
        <v>41</v>
      </c>
      <c r="J25">
        <v>-5.13795243E-2</v>
      </c>
      <c r="K25">
        <v>0.94991809999999999</v>
      </c>
      <c r="L25">
        <v>4.75300315E-2</v>
      </c>
      <c r="M25">
        <v>-1.08</v>
      </c>
      <c r="N25" s="2">
        <v>0.28000000000000003</v>
      </c>
    </row>
    <row r="26" spans="1:14" x14ac:dyDescent="0.25">
      <c r="A26" t="s">
        <v>42</v>
      </c>
      <c r="B26">
        <v>-0.1962885295</v>
      </c>
      <c r="C26">
        <v>0.82177509999999998</v>
      </c>
      <c r="D26">
        <v>5.1974932500000001E-2</v>
      </c>
      <c r="E26">
        <v>-3.78</v>
      </c>
      <c r="F26" s="2">
        <v>1.6000000000000001E-4</v>
      </c>
      <c r="G26" t="str">
        <f t="shared" si="0"/>
        <v>***</v>
      </c>
      <c r="I26" t="s">
        <v>42</v>
      </c>
      <c r="J26">
        <v>-0.1962885295</v>
      </c>
      <c r="K26">
        <v>0.82177509999999998</v>
      </c>
      <c r="L26">
        <v>5.1974932500000001E-2</v>
      </c>
      <c r="M26">
        <v>-3.78</v>
      </c>
      <c r="N26" s="2">
        <v>1.6000000000000001E-4</v>
      </c>
    </row>
    <row r="27" spans="1:14" x14ac:dyDescent="0.25">
      <c r="A27" t="s">
        <v>43</v>
      </c>
      <c r="B27">
        <v>-4.1561100599999998E-2</v>
      </c>
      <c r="C27">
        <v>0.95929070000000005</v>
      </c>
      <c r="D27">
        <v>4.2461473399999998E-2</v>
      </c>
      <c r="E27">
        <v>-0.98</v>
      </c>
      <c r="F27" s="2">
        <v>0.33</v>
      </c>
      <c r="G27" t="str">
        <f t="shared" si="0"/>
        <v/>
      </c>
      <c r="I27" t="s">
        <v>43</v>
      </c>
      <c r="J27">
        <v>-4.1561100599999998E-2</v>
      </c>
      <c r="K27">
        <v>0.95929070000000005</v>
      </c>
      <c r="L27">
        <v>4.2461473399999998E-2</v>
      </c>
      <c r="M27">
        <v>-0.98</v>
      </c>
      <c r="N27" s="2">
        <v>0.33</v>
      </c>
    </row>
    <row r="28" spans="1:14" x14ac:dyDescent="0.25">
      <c r="A28" t="s">
        <v>45</v>
      </c>
      <c r="B28">
        <v>-7.3000608699999997E-2</v>
      </c>
      <c r="C28">
        <v>0.92960030000000005</v>
      </c>
      <c r="D28">
        <v>9.6435658E-3</v>
      </c>
      <c r="E28">
        <v>-7.57</v>
      </c>
      <c r="F28" s="2">
        <v>3.7E-14</v>
      </c>
      <c r="G28" t="str">
        <f t="shared" si="0"/>
        <v>***</v>
      </c>
      <c r="I28" t="s">
        <v>45</v>
      </c>
      <c r="J28">
        <v>-7.3000608699999997E-2</v>
      </c>
      <c r="K28">
        <v>0.92960030000000005</v>
      </c>
      <c r="L28">
        <v>9.6435658E-3</v>
      </c>
      <c r="M28">
        <v>-7.57</v>
      </c>
      <c r="N28" s="2">
        <v>3.7E-14</v>
      </c>
    </row>
    <row r="29" spans="1:14" x14ac:dyDescent="0.25">
      <c r="A29" t="s">
        <v>46</v>
      </c>
      <c r="B29">
        <v>-6.3112078700000004E-2</v>
      </c>
      <c r="C29">
        <v>0.93883819999999996</v>
      </c>
      <c r="D29">
        <v>6.8868933000000004E-3</v>
      </c>
      <c r="E29">
        <v>-9.16</v>
      </c>
      <c r="F29" s="2">
        <v>0</v>
      </c>
      <c r="G29" t="str">
        <f t="shared" si="0"/>
        <v>***</v>
      </c>
      <c r="I29" t="s">
        <v>46</v>
      </c>
      <c r="J29">
        <v>-6.3112078700000004E-2</v>
      </c>
      <c r="K29">
        <v>0.93883819999999996</v>
      </c>
      <c r="L29">
        <v>6.8868933000000004E-3</v>
      </c>
      <c r="M29">
        <v>-9.16</v>
      </c>
      <c r="N29" s="2">
        <v>0</v>
      </c>
    </row>
    <row r="30" spans="1:14" x14ac:dyDescent="0.25">
      <c r="A30" t="s">
        <v>48</v>
      </c>
      <c r="B30">
        <v>2.29678213E-2</v>
      </c>
      <c r="C30">
        <v>1.0232336</v>
      </c>
      <c r="D30">
        <v>0.14780678620000001</v>
      </c>
      <c r="E30">
        <v>0.16</v>
      </c>
      <c r="F30" s="2">
        <v>0.88</v>
      </c>
      <c r="G30" t="str">
        <f t="shared" si="0"/>
        <v/>
      </c>
      <c r="I30" t="s">
        <v>48</v>
      </c>
      <c r="J30">
        <v>2.29678213E-2</v>
      </c>
      <c r="K30">
        <v>1.0232336</v>
      </c>
      <c r="L30">
        <v>0.14780678620000001</v>
      </c>
      <c r="M30">
        <v>0.16</v>
      </c>
      <c r="N30" s="2">
        <v>0.88</v>
      </c>
    </row>
    <row r="31" spans="1:14" x14ac:dyDescent="0.25">
      <c r="A31" t="s">
        <v>47</v>
      </c>
      <c r="B31">
        <v>-0.17792512069999999</v>
      </c>
      <c r="C31">
        <v>0.83700509999999995</v>
      </c>
      <c r="D31">
        <v>9.4442986300000004E-2</v>
      </c>
      <c r="E31">
        <v>-1.88</v>
      </c>
      <c r="F31" s="2">
        <v>0.06</v>
      </c>
      <c r="G31" t="str">
        <f t="shared" si="0"/>
        <v>^</v>
      </c>
      <c r="I31" t="s">
        <v>47</v>
      </c>
      <c r="J31">
        <v>-0.17792512069999999</v>
      </c>
      <c r="K31">
        <v>0.83700509999999995</v>
      </c>
      <c r="L31">
        <v>9.4442986300000004E-2</v>
      </c>
      <c r="M31">
        <v>-1.88</v>
      </c>
      <c r="N31" s="2">
        <v>0.06</v>
      </c>
    </row>
    <row r="32" spans="1:14" x14ac:dyDescent="0.25">
      <c r="A32" t="s">
        <v>49</v>
      </c>
      <c r="B32">
        <v>0.16187364009999999</v>
      </c>
      <c r="C32">
        <v>1.1757116999999999</v>
      </c>
      <c r="D32">
        <v>0.39986797330000001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0.16187364009999999</v>
      </c>
      <c r="K32">
        <v>1.1757116999999999</v>
      </c>
      <c r="L32">
        <v>0.39986797330000001</v>
      </c>
      <c r="M32">
        <v>0.4</v>
      </c>
      <c r="N32" s="2">
        <v>0.69</v>
      </c>
    </row>
    <row r="33" spans="1:14" x14ac:dyDescent="0.25">
      <c r="A33" t="s">
        <v>50</v>
      </c>
      <c r="B33">
        <v>-0.140589662</v>
      </c>
      <c r="C33">
        <v>0.8688458</v>
      </c>
      <c r="D33">
        <v>8.5425767299999997E-2</v>
      </c>
      <c r="E33">
        <v>-1.65</v>
      </c>
      <c r="F33" s="2">
        <v>0.1</v>
      </c>
      <c r="G33" t="str">
        <f t="shared" si="0"/>
        <v/>
      </c>
      <c r="I33" t="s">
        <v>50</v>
      </c>
      <c r="J33">
        <v>-0.140589662</v>
      </c>
      <c r="K33">
        <v>0.8688458</v>
      </c>
      <c r="L33">
        <v>8.5425767299999997E-2</v>
      </c>
      <c r="M33">
        <v>-1.65</v>
      </c>
      <c r="N33" s="2">
        <v>0.1</v>
      </c>
    </row>
    <row r="34" spans="1:14" x14ac:dyDescent="0.25">
      <c r="A34" t="s">
        <v>51</v>
      </c>
      <c r="B34">
        <v>5.6371325899999998E-2</v>
      </c>
      <c r="C34">
        <v>1.0579905000000001</v>
      </c>
      <c r="D34">
        <v>0.11203381160000001</v>
      </c>
      <c r="E34">
        <v>0.5</v>
      </c>
      <c r="F34" s="2">
        <v>0.61</v>
      </c>
      <c r="G34" t="str">
        <f t="shared" si="0"/>
        <v/>
      </c>
      <c r="I34" t="s">
        <v>51</v>
      </c>
      <c r="J34">
        <v>5.6371325899999998E-2</v>
      </c>
      <c r="K34">
        <v>1.0579905000000001</v>
      </c>
      <c r="L34">
        <v>0.11203381160000001</v>
      </c>
      <c r="M34">
        <v>0.5</v>
      </c>
      <c r="N34" s="2">
        <v>0.61</v>
      </c>
    </row>
    <row r="35" spans="1:14" x14ac:dyDescent="0.25">
      <c r="A35" t="s">
        <v>52</v>
      </c>
      <c r="B35">
        <v>-9.7849470499999994E-2</v>
      </c>
      <c r="C35">
        <v>0.90678539999999996</v>
      </c>
      <c r="D35">
        <v>0.3260686834</v>
      </c>
      <c r="E35">
        <v>-0.3</v>
      </c>
      <c r="F35" s="2">
        <v>0.76</v>
      </c>
      <c r="G35" t="str">
        <f t="shared" si="0"/>
        <v/>
      </c>
      <c r="I35" t="s">
        <v>52</v>
      </c>
      <c r="J35">
        <v>-9.7849470499999994E-2</v>
      </c>
      <c r="K35">
        <v>0.90678539999999996</v>
      </c>
      <c r="L35">
        <v>0.3260686834</v>
      </c>
      <c r="M35">
        <v>-0.3</v>
      </c>
      <c r="N35" s="2">
        <v>0.76</v>
      </c>
    </row>
    <row r="36" spans="1:14" x14ac:dyDescent="0.25">
      <c r="A36" t="s">
        <v>53</v>
      </c>
      <c r="B36">
        <v>0.3647550141</v>
      </c>
      <c r="C36">
        <v>1.4401611000000001</v>
      </c>
      <c r="D36">
        <v>0.339645594</v>
      </c>
      <c r="E36">
        <v>1.07</v>
      </c>
      <c r="F36" s="2">
        <v>0.28000000000000003</v>
      </c>
      <c r="G36" t="str">
        <f t="shared" si="0"/>
        <v/>
      </c>
      <c r="I36" t="s">
        <v>53</v>
      </c>
      <c r="J36">
        <v>0.3647550141</v>
      </c>
      <c r="K36">
        <v>1.4401611000000001</v>
      </c>
      <c r="L36">
        <v>0.339645594</v>
      </c>
      <c r="M36">
        <v>1.07</v>
      </c>
      <c r="N36" s="2">
        <v>0.28000000000000003</v>
      </c>
    </row>
    <row r="37" spans="1:14" x14ac:dyDescent="0.25">
      <c r="A37" t="s">
        <v>54</v>
      </c>
      <c r="B37">
        <v>-0.71148363619999999</v>
      </c>
      <c r="C37">
        <v>0.4909153</v>
      </c>
      <c r="D37">
        <v>0.4356804594</v>
      </c>
      <c r="E37">
        <v>-1.63</v>
      </c>
      <c r="F37" s="2">
        <v>0.1</v>
      </c>
      <c r="G37" t="str">
        <f t="shared" si="0"/>
        <v/>
      </c>
      <c r="I37" t="s">
        <v>54</v>
      </c>
      <c r="J37">
        <v>-0.71148363619999999</v>
      </c>
      <c r="K37">
        <v>0.4909153</v>
      </c>
      <c r="L37">
        <v>0.4356804594</v>
      </c>
      <c r="M37">
        <v>-1.63</v>
      </c>
      <c r="N37" s="2">
        <v>0.1</v>
      </c>
    </row>
    <row r="38" spans="1:14" x14ac:dyDescent="0.25">
      <c r="A38" t="s">
        <v>55</v>
      </c>
      <c r="B38">
        <v>-0.24251568600000001</v>
      </c>
      <c r="C38">
        <v>0.7846514</v>
      </c>
      <c r="D38">
        <v>0.55911107540000005</v>
      </c>
      <c r="E38">
        <v>-0.43</v>
      </c>
      <c r="F38" s="2">
        <v>0.66</v>
      </c>
      <c r="G38" t="str">
        <f t="shared" si="0"/>
        <v/>
      </c>
      <c r="I38" t="s">
        <v>55</v>
      </c>
      <c r="J38">
        <v>-0.24251568600000001</v>
      </c>
      <c r="K38">
        <v>0.7846514</v>
      </c>
      <c r="L38">
        <v>0.55911107540000005</v>
      </c>
      <c r="M38">
        <v>-0.43</v>
      </c>
      <c r="N38" s="2">
        <v>0.66</v>
      </c>
    </row>
    <row r="39" spans="1:14" x14ac:dyDescent="0.25">
      <c r="A39" t="s">
        <v>56</v>
      </c>
      <c r="B39">
        <v>-0.65101244840000005</v>
      </c>
      <c r="C39">
        <v>0.52151749999999997</v>
      </c>
      <c r="D39">
        <v>0.46324784149999998</v>
      </c>
      <c r="E39">
        <v>-1.41</v>
      </c>
      <c r="F39" s="2">
        <v>0.16</v>
      </c>
      <c r="G39" t="str">
        <f t="shared" si="0"/>
        <v/>
      </c>
      <c r="I39" t="s">
        <v>56</v>
      </c>
      <c r="J39">
        <v>-0.65101244840000005</v>
      </c>
      <c r="K39">
        <v>0.52151749999999997</v>
      </c>
      <c r="L39">
        <v>0.46324784149999998</v>
      </c>
      <c r="M39">
        <v>-1.41</v>
      </c>
      <c r="N39" s="2">
        <v>0.16</v>
      </c>
    </row>
    <row r="40" spans="1:14" x14ac:dyDescent="0.25">
      <c r="A40" t="s">
        <v>57</v>
      </c>
      <c r="B40">
        <v>-4.1980328400000003E-2</v>
      </c>
      <c r="C40">
        <v>0.95888859999999998</v>
      </c>
      <c r="D40">
        <v>0.35321502049999998</v>
      </c>
      <c r="E40">
        <v>-0.12</v>
      </c>
      <c r="F40" s="2">
        <v>0.91</v>
      </c>
      <c r="G40" t="str">
        <f t="shared" si="0"/>
        <v/>
      </c>
      <c r="I40" t="s">
        <v>57</v>
      </c>
      <c r="J40">
        <v>-4.1980328400000003E-2</v>
      </c>
      <c r="K40">
        <v>0.95888859999999998</v>
      </c>
      <c r="L40">
        <v>0.35321502049999998</v>
      </c>
      <c r="M40">
        <v>-0.12</v>
      </c>
      <c r="N40" s="2">
        <v>0.91</v>
      </c>
    </row>
    <row r="41" spans="1:14" x14ac:dyDescent="0.25">
      <c r="A41" t="s">
        <v>58</v>
      </c>
      <c r="B41">
        <v>-0.12536879340000001</v>
      </c>
      <c r="C41">
        <v>0.8821715</v>
      </c>
      <c r="D41">
        <v>0.39426049279999997</v>
      </c>
      <c r="E41">
        <v>-0.32</v>
      </c>
      <c r="F41" s="2">
        <v>0.75</v>
      </c>
      <c r="G41" t="str">
        <f t="shared" si="0"/>
        <v/>
      </c>
      <c r="I41" t="s">
        <v>58</v>
      </c>
      <c r="J41">
        <v>-0.12536879340000001</v>
      </c>
      <c r="K41">
        <v>0.8821715</v>
      </c>
      <c r="L41">
        <v>0.39426049279999997</v>
      </c>
      <c r="M41">
        <v>-0.32</v>
      </c>
      <c r="N41" s="2">
        <v>0.75</v>
      </c>
    </row>
    <row r="42" spans="1:14" x14ac:dyDescent="0.25">
      <c r="A42" t="s">
        <v>59</v>
      </c>
      <c r="B42">
        <v>9.0158275000000003E-3</v>
      </c>
      <c r="C42">
        <v>1.0090566000000001</v>
      </c>
      <c r="D42">
        <v>0.30061450150000002</v>
      </c>
      <c r="E42">
        <v>0.03</v>
      </c>
      <c r="F42" s="2">
        <v>0.98</v>
      </c>
      <c r="G42" t="str">
        <f t="shared" si="0"/>
        <v/>
      </c>
      <c r="I42" t="s">
        <v>59</v>
      </c>
      <c r="J42">
        <v>9.0158275000000003E-3</v>
      </c>
      <c r="K42">
        <v>1.0090566000000001</v>
      </c>
      <c r="L42">
        <v>0.30061450150000002</v>
      </c>
      <c r="M42">
        <v>0.03</v>
      </c>
      <c r="N42" s="2">
        <v>0.98</v>
      </c>
    </row>
    <row r="43" spans="1:14" x14ac:dyDescent="0.25">
      <c r="A43" t="s">
        <v>60</v>
      </c>
      <c r="B43">
        <v>-0.45226806110000001</v>
      </c>
      <c r="C43">
        <v>0.63618359999999996</v>
      </c>
      <c r="D43">
        <v>0.33317923170000002</v>
      </c>
      <c r="E43">
        <v>-1.36</v>
      </c>
      <c r="F43" s="2">
        <v>0.17</v>
      </c>
      <c r="G43" t="str">
        <f t="shared" si="0"/>
        <v/>
      </c>
      <c r="I43" t="s">
        <v>60</v>
      </c>
      <c r="J43">
        <v>-0.45226806110000001</v>
      </c>
      <c r="K43">
        <v>0.63618359999999996</v>
      </c>
      <c r="L43">
        <v>0.33317923170000002</v>
      </c>
      <c r="M43">
        <v>-1.36</v>
      </c>
      <c r="N43" s="2">
        <v>0.17</v>
      </c>
    </row>
    <row r="44" spans="1:14" x14ac:dyDescent="0.25">
      <c r="A44" t="s">
        <v>61</v>
      </c>
      <c r="B44">
        <v>-1.8074777100000002E-2</v>
      </c>
      <c r="C44">
        <v>0.98208759999999995</v>
      </c>
      <c r="D44">
        <v>0.29647740820000001</v>
      </c>
      <c r="E44">
        <v>-0.06</v>
      </c>
      <c r="F44" s="2">
        <v>0.95</v>
      </c>
      <c r="G44" t="str">
        <f t="shared" si="0"/>
        <v/>
      </c>
      <c r="I44" t="s">
        <v>61</v>
      </c>
      <c r="J44">
        <v>-1.8074777100000002E-2</v>
      </c>
      <c r="K44">
        <v>0.98208759999999995</v>
      </c>
      <c r="L44">
        <v>0.29647740820000001</v>
      </c>
      <c r="M44">
        <v>-0.06</v>
      </c>
      <c r="N44" s="2">
        <v>0.95</v>
      </c>
    </row>
    <row r="45" spans="1:14" x14ac:dyDescent="0.25">
      <c r="A45" t="s">
        <v>62</v>
      </c>
      <c r="B45">
        <v>-6.2856951899999999E-2</v>
      </c>
      <c r="C45">
        <v>0.93907779999999996</v>
      </c>
      <c r="D45">
        <v>0.34650005340000001</v>
      </c>
      <c r="E45">
        <v>-0.18</v>
      </c>
      <c r="F45" s="2">
        <v>0.86</v>
      </c>
      <c r="G45" t="str">
        <f t="shared" si="0"/>
        <v/>
      </c>
      <c r="I45" t="s">
        <v>62</v>
      </c>
      <c r="J45">
        <v>-6.2856951899999999E-2</v>
      </c>
      <c r="K45">
        <v>0.93907779999999996</v>
      </c>
      <c r="L45">
        <v>0.34650005340000001</v>
      </c>
      <c r="M45">
        <v>-0.18</v>
      </c>
      <c r="N45" s="2">
        <v>0.86</v>
      </c>
    </row>
    <row r="46" spans="1:14" x14ac:dyDescent="0.25">
      <c r="A46" t="s">
        <v>63</v>
      </c>
      <c r="B46">
        <v>9.4903668400000002E-2</v>
      </c>
      <c r="C46">
        <v>1.0995528999999999</v>
      </c>
      <c r="D46">
        <v>0.2822133798</v>
      </c>
      <c r="E46">
        <v>0.34</v>
      </c>
      <c r="F46" s="2">
        <v>0.74</v>
      </c>
      <c r="G46" t="str">
        <f t="shared" si="0"/>
        <v/>
      </c>
      <c r="I46" t="s">
        <v>63</v>
      </c>
      <c r="J46">
        <v>9.4903668400000002E-2</v>
      </c>
      <c r="K46">
        <v>1.0995528999999999</v>
      </c>
      <c r="L46">
        <v>0.2822133798</v>
      </c>
      <c r="M46">
        <v>0.34</v>
      </c>
      <c r="N46" s="2">
        <v>0.74</v>
      </c>
    </row>
    <row r="47" spans="1:14" x14ac:dyDescent="0.25">
      <c r="A47" t="s">
        <v>64</v>
      </c>
      <c r="B47">
        <v>-3.08051638E-2</v>
      </c>
      <c r="C47">
        <v>0.96966450000000004</v>
      </c>
      <c r="D47">
        <v>0.29694276539999997</v>
      </c>
      <c r="E47">
        <v>-0.1</v>
      </c>
      <c r="F47" s="2">
        <v>0.92</v>
      </c>
      <c r="G47" t="str">
        <f t="shared" si="0"/>
        <v/>
      </c>
      <c r="I47" t="s">
        <v>64</v>
      </c>
      <c r="J47">
        <v>-3.08051638E-2</v>
      </c>
      <c r="K47">
        <v>0.96966450000000004</v>
      </c>
      <c r="L47">
        <v>0.29694276539999997</v>
      </c>
      <c r="M47">
        <v>-0.1</v>
      </c>
      <c r="N47" s="2">
        <v>0.92</v>
      </c>
    </row>
    <row r="48" spans="1:14" x14ac:dyDescent="0.25">
      <c r="A48" t="s">
        <v>65</v>
      </c>
      <c r="B48">
        <v>-8.7331616299999998E-2</v>
      </c>
      <c r="C48">
        <v>0.9163732</v>
      </c>
      <c r="D48">
        <v>0.2908018879</v>
      </c>
      <c r="E48">
        <v>-0.3</v>
      </c>
      <c r="F48" s="2">
        <v>0.76</v>
      </c>
      <c r="G48" t="str">
        <f t="shared" si="0"/>
        <v/>
      </c>
      <c r="I48" t="s">
        <v>65</v>
      </c>
      <c r="J48">
        <v>-8.7331616299999998E-2</v>
      </c>
      <c r="K48">
        <v>0.9163732</v>
      </c>
      <c r="L48">
        <v>0.2908018879</v>
      </c>
      <c r="M48">
        <v>-0.3</v>
      </c>
      <c r="N48" s="2">
        <v>0.76</v>
      </c>
    </row>
    <row r="49" spans="1:14" x14ac:dyDescent="0.25">
      <c r="A49" t="s">
        <v>66</v>
      </c>
      <c r="B49">
        <v>-6.8677448000000002E-2</v>
      </c>
      <c r="C49">
        <v>0.93362780000000001</v>
      </c>
      <c r="D49">
        <v>0.27631997899999999</v>
      </c>
      <c r="E49">
        <v>-0.25</v>
      </c>
      <c r="F49" s="2">
        <v>0.8</v>
      </c>
      <c r="G49" t="str">
        <f t="shared" si="0"/>
        <v/>
      </c>
      <c r="I49" t="s">
        <v>66</v>
      </c>
      <c r="J49">
        <v>-6.8677448000000002E-2</v>
      </c>
      <c r="K49">
        <v>0.93362780000000001</v>
      </c>
      <c r="L49">
        <v>0.27631997899999999</v>
      </c>
      <c r="M49">
        <v>-0.25</v>
      </c>
      <c r="N49" s="2">
        <v>0.8</v>
      </c>
    </row>
    <row r="50" spans="1:14" x14ac:dyDescent="0.25">
      <c r="A50" t="s">
        <v>67</v>
      </c>
      <c r="B50">
        <v>-4.8767638699999998E-2</v>
      </c>
      <c r="C50">
        <v>0.95240239999999998</v>
      </c>
      <c r="D50">
        <v>0.2725309393</v>
      </c>
      <c r="E50">
        <v>-0.18</v>
      </c>
      <c r="F50" s="2">
        <v>0.86</v>
      </c>
      <c r="G50" t="str">
        <f t="shared" si="0"/>
        <v/>
      </c>
      <c r="I50" t="s">
        <v>67</v>
      </c>
      <c r="J50">
        <v>-4.8767638699999998E-2</v>
      </c>
      <c r="K50">
        <v>0.95240239999999998</v>
      </c>
      <c r="L50">
        <v>0.2725309393</v>
      </c>
      <c r="M50">
        <v>-0.18</v>
      </c>
      <c r="N50" s="2">
        <v>0.86</v>
      </c>
    </row>
    <row r="51" spans="1:14" x14ac:dyDescent="0.25">
      <c r="A51" t="s">
        <v>68</v>
      </c>
      <c r="B51">
        <v>3.3008765199999998E-2</v>
      </c>
      <c r="C51">
        <v>1.0335596</v>
      </c>
      <c r="D51">
        <v>0.55055497840000001</v>
      </c>
      <c r="E51">
        <v>0.06</v>
      </c>
      <c r="F51" s="2">
        <v>0.95</v>
      </c>
      <c r="G51" t="str">
        <f t="shared" si="0"/>
        <v/>
      </c>
      <c r="I51" t="s">
        <v>68</v>
      </c>
      <c r="J51">
        <v>3.3008765199999998E-2</v>
      </c>
      <c r="K51">
        <v>1.0335596</v>
      </c>
      <c r="L51">
        <v>0.55055497840000001</v>
      </c>
      <c r="M51">
        <v>0.06</v>
      </c>
      <c r="N51" s="2">
        <v>0.95</v>
      </c>
    </row>
    <row r="52" spans="1:14" x14ac:dyDescent="0.25">
      <c r="A52" t="s">
        <v>69</v>
      </c>
      <c r="B52">
        <v>0.57606583649999998</v>
      </c>
      <c r="C52">
        <v>1.7790257</v>
      </c>
      <c r="D52">
        <v>0.4103875897</v>
      </c>
      <c r="E52">
        <v>1.4</v>
      </c>
      <c r="F52" s="2">
        <v>0.16</v>
      </c>
      <c r="G52" t="str">
        <f t="shared" si="0"/>
        <v/>
      </c>
      <c r="I52" t="s">
        <v>69</v>
      </c>
      <c r="J52">
        <v>0.57606583649999998</v>
      </c>
      <c r="K52">
        <v>1.7790257</v>
      </c>
      <c r="L52">
        <v>0.4103875897</v>
      </c>
      <c r="M52">
        <v>1.4</v>
      </c>
      <c r="N52" s="2">
        <v>0.16</v>
      </c>
    </row>
    <row r="53" spans="1:14" x14ac:dyDescent="0.25">
      <c r="A53" t="s">
        <v>70</v>
      </c>
      <c r="B53">
        <v>2.5335027E-2</v>
      </c>
      <c r="C53">
        <v>1.0256586999999999</v>
      </c>
      <c r="D53">
        <v>0.45684416150000001</v>
      </c>
      <c r="E53">
        <v>0.06</v>
      </c>
      <c r="F53" s="2">
        <v>0.96</v>
      </c>
      <c r="G53" t="str">
        <f t="shared" si="0"/>
        <v/>
      </c>
      <c r="I53" t="s">
        <v>70</v>
      </c>
      <c r="J53">
        <v>2.5335027E-2</v>
      </c>
      <c r="K53">
        <v>1.0256586999999999</v>
      </c>
      <c r="L53">
        <v>0.45684416150000001</v>
      </c>
      <c r="M53">
        <v>0.06</v>
      </c>
      <c r="N53" s="2">
        <v>0.96</v>
      </c>
    </row>
    <row r="54" spans="1:14" x14ac:dyDescent="0.25">
      <c r="A54" t="s">
        <v>71</v>
      </c>
      <c r="B54">
        <v>-0.24927391400000001</v>
      </c>
      <c r="C54">
        <v>0.77936649999999996</v>
      </c>
      <c r="D54">
        <v>0.29491933650000002</v>
      </c>
      <c r="E54">
        <v>-0.85</v>
      </c>
      <c r="F54" s="2">
        <v>0.4</v>
      </c>
      <c r="G54" t="str">
        <f t="shared" si="0"/>
        <v/>
      </c>
      <c r="I54" t="s">
        <v>71</v>
      </c>
      <c r="J54">
        <v>-0.24927391400000001</v>
      </c>
      <c r="K54">
        <v>0.77936649999999996</v>
      </c>
      <c r="L54">
        <v>0.29491933650000002</v>
      </c>
      <c r="M54">
        <v>-0.85</v>
      </c>
      <c r="N54" s="2">
        <v>0.4</v>
      </c>
    </row>
    <row r="55" spans="1:14" x14ac:dyDescent="0.25">
      <c r="A55" t="s">
        <v>72</v>
      </c>
      <c r="B55">
        <v>0.1172843615</v>
      </c>
      <c r="C55">
        <v>1.1244391</v>
      </c>
      <c r="D55">
        <v>0.29823564219999998</v>
      </c>
      <c r="E55">
        <v>0.39</v>
      </c>
      <c r="F55" s="2">
        <v>0.69</v>
      </c>
      <c r="G55" t="str">
        <f t="shared" si="0"/>
        <v/>
      </c>
      <c r="I55" t="s">
        <v>72</v>
      </c>
      <c r="J55">
        <v>0.1172843615</v>
      </c>
      <c r="K55">
        <v>1.1244391</v>
      </c>
      <c r="L55">
        <v>0.29823564219999998</v>
      </c>
      <c r="M55">
        <v>0.39</v>
      </c>
      <c r="N55" s="2">
        <v>0.69</v>
      </c>
    </row>
    <row r="56" spans="1:14" x14ac:dyDescent="0.25">
      <c r="A56" t="s">
        <v>73</v>
      </c>
      <c r="B56">
        <v>-2.5938408100000001E-2</v>
      </c>
      <c r="C56">
        <v>0.97439509999999996</v>
      </c>
      <c r="D56">
        <v>0.3425013918</v>
      </c>
      <c r="E56">
        <v>-0.08</v>
      </c>
      <c r="F56" s="2">
        <v>0.94</v>
      </c>
      <c r="G56" t="str">
        <f t="shared" si="0"/>
        <v/>
      </c>
      <c r="I56" t="s">
        <v>73</v>
      </c>
      <c r="J56">
        <v>-2.5938408100000001E-2</v>
      </c>
      <c r="K56">
        <v>0.97439509999999996</v>
      </c>
      <c r="L56">
        <v>0.3425013918</v>
      </c>
      <c r="M56">
        <v>-0.08</v>
      </c>
      <c r="N56" s="2">
        <v>0.94</v>
      </c>
    </row>
    <row r="57" spans="1:14" x14ac:dyDescent="0.25">
      <c r="A57" t="s">
        <v>74</v>
      </c>
      <c r="B57">
        <v>-1.0235794004000001</v>
      </c>
      <c r="C57">
        <v>0.35930649999999997</v>
      </c>
      <c r="D57">
        <v>0.55967989039999999</v>
      </c>
      <c r="E57">
        <v>-1.83</v>
      </c>
      <c r="F57" s="2">
        <v>6.7000000000000004E-2</v>
      </c>
      <c r="G57" t="str">
        <f t="shared" si="0"/>
        <v>^</v>
      </c>
      <c r="I57" t="s">
        <v>74</v>
      </c>
      <c r="J57">
        <v>-1.0235794004000001</v>
      </c>
      <c r="K57">
        <v>0.35930649999999997</v>
      </c>
      <c r="L57">
        <v>0.55967989039999999</v>
      </c>
      <c r="M57">
        <v>-1.83</v>
      </c>
      <c r="N57" s="2">
        <v>6.7000000000000004E-2</v>
      </c>
    </row>
    <row r="58" spans="1:14" x14ac:dyDescent="0.25">
      <c r="A58" t="s">
        <v>75</v>
      </c>
      <c r="B58">
        <v>-0.80028823530000004</v>
      </c>
      <c r="C58">
        <v>0.44919949999999997</v>
      </c>
      <c r="D58">
        <v>0.36754149609999998</v>
      </c>
      <c r="E58">
        <v>-2.1800000000000002</v>
      </c>
      <c r="F58" s="2">
        <v>2.9000000000000001E-2</v>
      </c>
      <c r="G58" t="str">
        <f t="shared" si="0"/>
        <v>*</v>
      </c>
      <c r="I58" t="s">
        <v>75</v>
      </c>
      <c r="J58">
        <v>-0.80028823530000004</v>
      </c>
      <c r="K58">
        <v>0.44919949999999997</v>
      </c>
      <c r="L58">
        <v>0.36754149609999998</v>
      </c>
      <c r="M58">
        <v>-2.1800000000000002</v>
      </c>
      <c r="N58" s="2">
        <v>2.9000000000000001E-2</v>
      </c>
    </row>
    <row r="59" spans="1:14" x14ac:dyDescent="0.25">
      <c r="A59" t="s">
        <v>76</v>
      </c>
      <c r="B59">
        <v>-0.17796523149999999</v>
      </c>
      <c r="C59">
        <v>0.83697149999999998</v>
      </c>
      <c r="D59">
        <v>0.296497293</v>
      </c>
      <c r="E59">
        <v>-0.6</v>
      </c>
      <c r="F59" s="2">
        <v>0.55000000000000004</v>
      </c>
      <c r="G59" t="str">
        <f t="shared" si="0"/>
        <v/>
      </c>
      <c r="I59" t="s">
        <v>76</v>
      </c>
      <c r="J59">
        <v>-0.17796523149999999</v>
      </c>
      <c r="K59">
        <v>0.83697149999999998</v>
      </c>
      <c r="L59">
        <v>0.296497293</v>
      </c>
      <c r="M59">
        <v>-0.6</v>
      </c>
      <c r="N59" s="2">
        <v>0.55000000000000004</v>
      </c>
    </row>
    <row r="60" spans="1:14" x14ac:dyDescent="0.25">
      <c r="A60" t="s">
        <v>77</v>
      </c>
      <c r="B60">
        <v>-0.27368121049999999</v>
      </c>
      <c r="C60">
        <v>0.76057450000000004</v>
      </c>
      <c r="D60">
        <v>0.27838984519999999</v>
      </c>
      <c r="E60">
        <v>-0.98</v>
      </c>
      <c r="F60" s="2">
        <v>0.33</v>
      </c>
      <c r="G60" t="str">
        <f t="shared" si="0"/>
        <v/>
      </c>
      <c r="I60" t="s">
        <v>77</v>
      </c>
      <c r="J60">
        <v>-0.27368121049999999</v>
      </c>
      <c r="K60">
        <v>0.76057450000000004</v>
      </c>
      <c r="L60">
        <v>0.27838984519999999</v>
      </c>
      <c r="M60">
        <v>-0.98</v>
      </c>
      <c r="N60" s="2">
        <v>0.33</v>
      </c>
    </row>
    <row r="61" spans="1:14" x14ac:dyDescent="0.25">
      <c r="A61" t="s">
        <v>78</v>
      </c>
      <c r="B61">
        <v>-0.84614281650000001</v>
      </c>
      <c r="C61">
        <v>0.42906670000000002</v>
      </c>
      <c r="D61">
        <v>1.0814432601999999</v>
      </c>
      <c r="E61">
        <v>-0.78</v>
      </c>
      <c r="F61" s="2">
        <v>0.43</v>
      </c>
      <c r="G61" t="str">
        <f t="shared" si="0"/>
        <v/>
      </c>
      <c r="I61" t="s">
        <v>78</v>
      </c>
      <c r="J61">
        <v>-0.84614281650000001</v>
      </c>
      <c r="K61">
        <v>0.42906670000000002</v>
      </c>
      <c r="L61">
        <v>1.0814432601999999</v>
      </c>
      <c r="M61">
        <v>-0.78</v>
      </c>
      <c r="N61" s="2">
        <v>0.43</v>
      </c>
    </row>
    <row r="62" spans="1:14" x14ac:dyDescent="0.25">
      <c r="A62" t="s">
        <v>79</v>
      </c>
      <c r="B62">
        <v>-0.56859815560000004</v>
      </c>
      <c r="C62">
        <v>0.56631880000000001</v>
      </c>
      <c r="D62">
        <v>0.28390155410000001</v>
      </c>
      <c r="E62">
        <v>-2</v>
      </c>
      <c r="F62" s="2">
        <v>4.4999999999999998E-2</v>
      </c>
      <c r="G62" t="str">
        <f t="shared" si="0"/>
        <v>*</v>
      </c>
      <c r="I62" t="s">
        <v>79</v>
      </c>
      <c r="J62">
        <v>-0.56859815560000004</v>
      </c>
      <c r="K62">
        <v>0.56631880000000001</v>
      </c>
      <c r="L62">
        <v>0.28390155410000001</v>
      </c>
      <c r="M62">
        <v>-2</v>
      </c>
      <c r="N62" s="2">
        <v>4.4999999999999998E-2</v>
      </c>
    </row>
    <row r="63" spans="1:14" x14ac:dyDescent="0.25">
      <c r="A63" t="s">
        <v>80</v>
      </c>
      <c r="B63">
        <v>-0.33497959919999998</v>
      </c>
      <c r="C63">
        <v>0.71535269999999995</v>
      </c>
      <c r="D63">
        <v>0.31605262560000003</v>
      </c>
      <c r="E63">
        <v>-1.06</v>
      </c>
      <c r="F63" s="2">
        <v>0.28999999999999998</v>
      </c>
      <c r="G63" t="str">
        <f t="shared" si="0"/>
        <v/>
      </c>
      <c r="I63" t="s">
        <v>80</v>
      </c>
      <c r="J63">
        <v>-0.33497959919999998</v>
      </c>
      <c r="K63">
        <v>0.71535269999999995</v>
      </c>
      <c r="L63">
        <v>0.31605262560000003</v>
      </c>
      <c r="M63">
        <v>-1.06</v>
      </c>
      <c r="N63" s="2">
        <v>0.28999999999999998</v>
      </c>
    </row>
    <row r="64" spans="1:14" x14ac:dyDescent="0.25">
      <c r="A64" t="s">
        <v>81</v>
      </c>
      <c r="B64">
        <v>-0.25171625050000002</v>
      </c>
      <c r="C64">
        <v>0.77746530000000003</v>
      </c>
      <c r="D64">
        <v>0.28720697270000001</v>
      </c>
      <c r="E64">
        <v>-0.88</v>
      </c>
      <c r="F64" s="2">
        <v>0.38</v>
      </c>
      <c r="G64" t="str">
        <f t="shared" si="0"/>
        <v/>
      </c>
      <c r="I64" t="s">
        <v>81</v>
      </c>
      <c r="J64">
        <v>-0.25171625050000002</v>
      </c>
      <c r="K64">
        <v>0.77746530000000003</v>
      </c>
      <c r="L64">
        <v>0.28720697270000001</v>
      </c>
      <c r="M64">
        <v>-0.88</v>
      </c>
      <c r="N64" s="2">
        <v>0.38</v>
      </c>
    </row>
    <row r="65" spans="1:14" x14ac:dyDescent="0.25">
      <c r="A65" t="s">
        <v>82</v>
      </c>
      <c r="B65">
        <v>-0.32038288879999999</v>
      </c>
      <c r="C65">
        <v>0.72587109999999999</v>
      </c>
      <c r="D65">
        <v>0.29464940610000001</v>
      </c>
      <c r="E65">
        <v>-1.0900000000000001</v>
      </c>
      <c r="F65" s="2">
        <v>0.28000000000000003</v>
      </c>
      <c r="G65" t="str">
        <f t="shared" si="0"/>
        <v/>
      </c>
      <c r="I65" t="s">
        <v>82</v>
      </c>
      <c r="J65">
        <v>-0.32038288879999999</v>
      </c>
      <c r="K65">
        <v>0.72587109999999999</v>
      </c>
      <c r="L65">
        <v>0.29464940610000001</v>
      </c>
      <c r="M65">
        <v>-1.0900000000000001</v>
      </c>
      <c r="N65" s="2">
        <v>0.28000000000000003</v>
      </c>
    </row>
    <row r="66" spans="1:14" x14ac:dyDescent="0.25">
      <c r="A66" t="s">
        <v>83</v>
      </c>
      <c r="B66">
        <v>-0.27561875609999997</v>
      </c>
      <c r="C66">
        <v>0.75910230000000001</v>
      </c>
      <c r="D66">
        <v>0.27189307759999998</v>
      </c>
      <c r="E66">
        <v>-1.01</v>
      </c>
      <c r="F66" s="2">
        <v>0.31</v>
      </c>
      <c r="G66" t="str">
        <f t="shared" ref="G66:G71" si="1">IF(F66&lt;0.001,"***",IF(F66&lt;0.01,"**",IF(F66&lt;0.05,"*",IF(F66&lt;0.1,"^",""))))</f>
        <v/>
      </c>
      <c r="I66" t="s">
        <v>83</v>
      </c>
      <c r="J66">
        <v>-0.27561875609999997</v>
      </c>
      <c r="K66">
        <v>0.75910230000000001</v>
      </c>
      <c r="L66">
        <v>0.27189307759999998</v>
      </c>
      <c r="M66">
        <v>-1.01</v>
      </c>
      <c r="N66" s="2">
        <v>0.31</v>
      </c>
    </row>
    <row r="67" spans="1:14" x14ac:dyDescent="0.25">
      <c r="A67" t="s">
        <v>84</v>
      </c>
      <c r="B67">
        <v>-0.28175134860000001</v>
      </c>
      <c r="C67">
        <v>0.7544613</v>
      </c>
      <c r="D67">
        <v>0.27851344300000003</v>
      </c>
      <c r="E67">
        <v>-1.01</v>
      </c>
      <c r="F67" s="2">
        <v>0.31</v>
      </c>
      <c r="G67" t="str">
        <f t="shared" si="1"/>
        <v/>
      </c>
      <c r="I67" t="s">
        <v>84</v>
      </c>
      <c r="J67">
        <v>-0.28175134860000001</v>
      </c>
      <c r="K67">
        <v>0.7544613</v>
      </c>
      <c r="L67">
        <v>0.27851344300000003</v>
      </c>
      <c r="M67">
        <v>-1.01</v>
      </c>
      <c r="N67" s="2">
        <v>0.31</v>
      </c>
    </row>
    <row r="68" spans="1:14" x14ac:dyDescent="0.25">
      <c r="A68" t="s">
        <v>85</v>
      </c>
      <c r="B68">
        <v>-0.1855210564</v>
      </c>
      <c r="C68">
        <v>0.8306713</v>
      </c>
      <c r="D68">
        <v>0.29919434750000001</v>
      </c>
      <c r="E68">
        <v>-0.62</v>
      </c>
      <c r="F68" s="2">
        <v>0.54</v>
      </c>
      <c r="G68" t="str">
        <f t="shared" si="1"/>
        <v/>
      </c>
      <c r="I68" t="s">
        <v>85</v>
      </c>
      <c r="J68">
        <v>-0.1855210564</v>
      </c>
      <c r="K68">
        <v>0.8306713</v>
      </c>
      <c r="L68">
        <v>0.29919434750000001</v>
      </c>
      <c r="M68">
        <v>-0.62</v>
      </c>
      <c r="N68" s="2">
        <v>0.54</v>
      </c>
    </row>
    <row r="69" spans="1:14" x14ac:dyDescent="0.25">
      <c r="A69" t="s">
        <v>86</v>
      </c>
      <c r="B69">
        <v>-0.15535832590000001</v>
      </c>
      <c r="C69">
        <v>0.85610839999999999</v>
      </c>
      <c r="D69">
        <v>0.30341609870000003</v>
      </c>
      <c r="E69">
        <v>-0.51</v>
      </c>
      <c r="F69" s="2">
        <v>0.61</v>
      </c>
      <c r="G69" t="str">
        <f t="shared" si="1"/>
        <v/>
      </c>
      <c r="I69" t="s">
        <v>86</v>
      </c>
      <c r="J69">
        <v>-0.15535832590000001</v>
      </c>
      <c r="K69">
        <v>0.85610839999999999</v>
      </c>
      <c r="L69">
        <v>0.30341609870000003</v>
      </c>
      <c r="M69">
        <v>-0.51</v>
      </c>
      <c r="N69" s="2">
        <v>0.61</v>
      </c>
    </row>
    <row r="70" spans="1:14" x14ac:dyDescent="0.25">
      <c r="A70" t="s">
        <v>87</v>
      </c>
      <c r="B70">
        <v>-0.40642517750000001</v>
      </c>
      <c r="C70">
        <v>0.66602689999999998</v>
      </c>
      <c r="D70">
        <v>0.3142523277</v>
      </c>
      <c r="E70">
        <v>-1.29</v>
      </c>
      <c r="F70" s="2">
        <v>0.2</v>
      </c>
      <c r="G70" t="str">
        <f t="shared" si="1"/>
        <v/>
      </c>
      <c r="I70" t="s">
        <v>87</v>
      </c>
      <c r="J70">
        <v>-0.40642517750000001</v>
      </c>
      <c r="K70">
        <v>0.66602689999999998</v>
      </c>
      <c r="L70">
        <v>0.3142523277</v>
      </c>
      <c r="M70">
        <v>-1.29</v>
      </c>
      <c r="N70" s="2">
        <v>0.2</v>
      </c>
    </row>
    <row r="71" spans="1:14" x14ac:dyDescent="0.25">
      <c r="A71" t="s">
        <v>88</v>
      </c>
      <c r="B71">
        <v>-0.88359565689999997</v>
      </c>
      <c r="C71">
        <v>0.4132942</v>
      </c>
      <c r="D71">
        <v>0.6776167541</v>
      </c>
      <c r="E71">
        <v>-1.3</v>
      </c>
      <c r="F71" s="2">
        <v>0.19</v>
      </c>
      <c r="G71" t="str">
        <f t="shared" si="1"/>
        <v/>
      </c>
      <c r="I71" t="s">
        <v>88</v>
      </c>
      <c r="J71">
        <v>-0.88359565689999997</v>
      </c>
      <c r="K71">
        <v>0.4132942</v>
      </c>
      <c r="L71">
        <v>0.6776167541</v>
      </c>
      <c r="M71">
        <v>-1.3</v>
      </c>
      <c r="N71" s="2">
        <v>0.19</v>
      </c>
    </row>
    <row r="72" spans="1:14" x14ac:dyDescent="0.25">
      <c r="A72" t="s">
        <v>89</v>
      </c>
      <c r="B72">
        <v>-0.4132178943</v>
      </c>
      <c r="C72">
        <v>0.6615181</v>
      </c>
      <c r="D72">
        <v>0.36467161240000001</v>
      </c>
      <c r="E72">
        <v>-1.1299999999999999</v>
      </c>
      <c r="F72" s="2">
        <v>0.26</v>
      </c>
      <c r="I72" t="s">
        <v>89</v>
      </c>
      <c r="J72">
        <v>-0.4132178943</v>
      </c>
      <c r="K72">
        <v>0.6615181</v>
      </c>
      <c r="L72">
        <v>0.36467161240000001</v>
      </c>
      <c r="M72">
        <v>-1.1299999999999999</v>
      </c>
      <c r="N72" s="2">
        <v>0.26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0.37803300000000001</v>
      </c>
      <c r="E74">
        <v>0.14290890000000001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N74"/>
  <sheetViews>
    <sheetView topLeftCell="A58" workbookViewId="0">
      <selection activeCell="D75" sqref="D75:E80"/>
    </sheetView>
  </sheetViews>
  <sheetFormatPr defaultRowHeight="15" x14ac:dyDescent="0.25"/>
  <cols>
    <col min="1" max="1" width="20.8554687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-3.1005499400000001E-2</v>
      </c>
      <c r="C2">
        <v>0.96947019999999995</v>
      </c>
      <c r="D2">
        <v>3.0549669299999999E-2</v>
      </c>
      <c r="E2">
        <v>-1.01</v>
      </c>
      <c r="F2" s="2">
        <v>0.31</v>
      </c>
      <c r="G2" t="str">
        <f>IF(F2&lt;0.001,"***",IF(F2&lt;0.01,"**",IF(F2&lt;0.05,"*",IF(F2&lt;0.1,"^",""))))</f>
        <v/>
      </c>
      <c r="I2" t="s">
        <v>10</v>
      </c>
      <c r="J2">
        <v>-3.1005499400000001E-2</v>
      </c>
      <c r="K2">
        <v>0.96947019999999995</v>
      </c>
      <c r="L2">
        <v>3.0549669299999999E-2</v>
      </c>
      <c r="M2">
        <v>-1.01</v>
      </c>
      <c r="N2" s="2">
        <v>0.31</v>
      </c>
    </row>
    <row r="3" spans="1:14" x14ac:dyDescent="0.25">
      <c r="A3" t="s">
        <v>12</v>
      </c>
      <c r="B3">
        <v>-7.0882089699999998E-2</v>
      </c>
      <c r="C3">
        <v>0.9315717</v>
      </c>
      <c r="D3">
        <v>3.7180312200000003E-2</v>
      </c>
      <c r="E3">
        <v>-1.91</v>
      </c>
      <c r="F3" s="2">
        <v>5.7000000000000002E-2</v>
      </c>
      <c r="G3" t="str">
        <f t="shared" ref="G3:G70" si="0">IF(F3&lt;0.001,"***",IF(F3&lt;0.01,"**",IF(F3&lt;0.05,"*",IF(F3&lt;0.1,"^",""))))</f>
        <v>^</v>
      </c>
      <c r="I3" t="s">
        <v>12</v>
      </c>
      <c r="J3">
        <v>-7.0882089699999998E-2</v>
      </c>
      <c r="K3">
        <v>0.9315717</v>
      </c>
      <c r="L3">
        <v>3.7180312200000003E-2</v>
      </c>
      <c r="M3">
        <v>-1.91</v>
      </c>
      <c r="N3" s="2">
        <v>5.7000000000000002E-2</v>
      </c>
    </row>
    <row r="4" spans="1:14" x14ac:dyDescent="0.25">
      <c r="A4" t="s">
        <v>33</v>
      </c>
      <c r="B4">
        <v>-5.7740978700000001E-2</v>
      </c>
      <c r="C4">
        <v>0.94389440000000002</v>
      </c>
      <c r="D4">
        <v>6.9804764000000004E-3</v>
      </c>
      <c r="E4">
        <v>-8.27</v>
      </c>
      <c r="F4" s="2">
        <v>1.1E-16</v>
      </c>
      <c r="G4" t="str">
        <f t="shared" si="0"/>
        <v>***</v>
      </c>
      <c r="I4" t="s">
        <v>33</v>
      </c>
      <c r="J4">
        <v>-5.7740978700000001E-2</v>
      </c>
      <c r="K4">
        <v>0.94389440000000002</v>
      </c>
      <c r="L4">
        <v>6.9804764000000004E-3</v>
      </c>
      <c r="M4">
        <v>-8.27</v>
      </c>
      <c r="N4" s="2">
        <v>1.1E-16</v>
      </c>
    </row>
    <row r="5" spans="1:14" x14ac:dyDescent="0.25">
      <c r="A5" t="s">
        <v>25</v>
      </c>
      <c r="B5">
        <v>-0.14863394760000001</v>
      </c>
      <c r="C5">
        <v>0.8618846</v>
      </c>
      <c r="D5">
        <v>3.9207791800000003E-2</v>
      </c>
      <c r="E5">
        <v>-3.79</v>
      </c>
      <c r="F5" s="2">
        <v>1.4999999999999999E-4</v>
      </c>
      <c r="G5" t="str">
        <f t="shared" si="0"/>
        <v>***</v>
      </c>
      <c r="I5" t="s">
        <v>25</v>
      </c>
      <c r="J5">
        <v>-0.14863394760000001</v>
      </c>
      <c r="K5">
        <v>0.8618846</v>
      </c>
      <c r="L5">
        <v>3.9207791800000003E-2</v>
      </c>
      <c r="M5">
        <v>-3.79</v>
      </c>
      <c r="N5" s="2">
        <v>1.4999999999999999E-4</v>
      </c>
    </row>
    <row r="6" spans="1:14" x14ac:dyDescent="0.25">
      <c r="F6" s="2"/>
      <c r="N6" s="2"/>
    </row>
    <row r="7" spans="1:14" x14ac:dyDescent="0.25">
      <c r="F7" s="2"/>
      <c r="N7" s="2"/>
    </row>
    <row r="8" spans="1:14" x14ac:dyDescent="0.25">
      <c r="A8" t="s">
        <v>26</v>
      </c>
      <c r="B8">
        <v>-1.70477775E-2</v>
      </c>
      <c r="C8">
        <v>0.98309670000000005</v>
      </c>
      <c r="D8">
        <v>4.1690774999999999E-2</v>
      </c>
      <c r="E8">
        <v>-0.41</v>
      </c>
      <c r="F8" s="2">
        <v>0.68</v>
      </c>
      <c r="G8" t="str">
        <f t="shared" si="0"/>
        <v/>
      </c>
      <c r="I8" t="s">
        <v>26</v>
      </c>
      <c r="J8">
        <v>-1.70477775E-2</v>
      </c>
      <c r="K8">
        <v>0.98309670000000005</v>
      </c>
      <c r="L8">
        <v>4.1690774999999999E-2</v>
      </c>
      <c r="M8">
        <v>-0.41</v>
      </c>
      <c r="N8" s="2">
        <v>0.68</v>
      </c>
    </row>
    <row r="9" spans="1:14" x14ac:dyDescent="0.25">
      <c r="F9" s="2"/>
      <c r="N9" s="2"/>
    </row>
    <row r="10" spans="1:14" x14ac:dyDescent="0.25">
      <c r="F10" s="2"/>
      <c r="N10" s="2"/>
    </row>
    <row r="11" spans="1:14" x14ac:dyDescent="0.25">
      <c r="A11" t="s">
        <v>27</v>
      </c>
      <c r="B11">
        <v>7.03812989E-2</v>
      </c>
      <c r="C11">
        <v>1.0729172</v>
      </c>
      <c r="D11">
        <v>4.82885168E-2</v>
      </c>
      <c r="E11">
        <v>1.46</v>
      </c>
      <c r="F11" s="2">
        <v>0.14000000000000001</v>
      </c>
      <c r="G11" t="str">
        <f t="shared" si="0"/>
        <v/>
      </c>
      <c r="I11" t="s">
        <v>27</v>
      </c>
      <c r="J11">
        <v>7.03812989E-2</v>
      </c>
      <c r="K11">
        <v>1.0729172</v>
      </c>
      <c r="L11">
        <v>4.82885168E-2</v>
      </c>
      <c r="M11">
        <v>1.46</v>
      </c>
      <c r="N11" s="2">
        <v>0.14000000000000001</v>
      </c>
    </row>
    <row r="12" spans="1:14" x14ac:dyDescent="0.25">
      <c r="A12" t="s">
        <v>28</v>
      </c>
      <c r="B12">
        <v>3.9682980899999998E-2</v>
      </c>
      <c r="C12">
        <v>1.0404808999999999</v>
      </c>
      <c r="D12">
        <v>8.9407641999999996E-2</v>
      </c>
      <c r="E12">
        <v>0.44</v>
      </c>
      <c r="F12" s="2">
        <v>0.66</v>
      </c>
      <c r="G12" t="str">
        <f t="shared" si="0"/>
        <v/>
      </c>
      <c r="I12" t="s">
        <v>28</v>
      </c>
      <c r="J12">
        <v>3.9682980899999998E-2</v>
      </c>
      <c r="K12">
        <v>1.0404808999999999</v>
      </c>
      <c r="L12">
        <v>8.9407641999999996E-2</v>
      </c>
      <c r="M12">
        <v>0.44</v>
      </c>
      <c r="N12" s="2">
        <v>0.66</v>
      </c>
    </row>
    <row r="13" spans="1:14" x14ac:dyDescent="0.25">
      <c r="A13" t="s">
        <v>34</v>
      </c>
      <c r="B13">
        <v>2.83069463E-2</v>
      </c>
      <c r="C13">
        <v>1.0287113999999999</v>
      </c>
      <c r="D13">
        <v>2.3919656599999999E-2</v>
      </c>
      <c r="E13">
        <v>1.18</v>
      </c>
      <c r="F13" s="2">
        <v>0.24</v>
      </c>
      <c r="G13" t="str">
        <f t="shared" si="0"/>
        <v/>
      </c>
      <c r="I13" t="s">
        <v>34</v>
      </c>
      <c r="J13">
        <v>2.83069463E-2</v>
      </c>
      <c r="K13">
        <v>1.0287113999999999</v>
      </c>
      <c r="L13">
        <v>2.3919656599999999E-2</v>
      </c>
      <c r="M13">
        <v>1.18</v>
      </c>
      <c r="N13" s="2">
        <v>0.24</v>
      </c>
    </row>
    <row r="14" spans="1:14" x14ac:dyDescent="0.25">
      <c r="A14" t="s">
        <v>35</v>
      </c>
      <c r="B14">
        <v>5.142008E-3</v>
      </c>
      <c r="C14">
        <v>1.0051553</v>
      </c>
      <c r="D14">
        <v>5.0658834000000003E-3</v>
      </c>
      <c r="E14">
        <v>1.02</v>
      </c>
      <c r="F14" s="2">
        <v>0.31</v>
      </c>
      <c r="G14" t="str">
        <f t="shared" si="0"/>
        <v/>
      </c>
      <c r="I14" t="s">
        <v>35</v>
      </c>
      <c r="J14">
        <v>5.142008E-3</v>
      </c>
      <c r="K14">
        <v>1.0051553</v>
      </c>
      <c r="L14">
        <v>5.0658834000000003E-3</v>
      </c>
      <c r="M14">
        <v>1.02</v>
      </c>
      <c r="N14" s="2">
        <v>0.31</v>
      </c>
    </row>
    <row r="15" spans="1:14" x14ac:dyDescent="0.25">
      <c r="A15" t="s">
        <v>136</v>
      </c>
      <c r="B15">
        <v>-1.74150273E-2</v>
      </c>
      <c r="C15">
        <v>0.98273569999999999</v>
      </c>
      <c r="D15">
        <v>8.8242987999999998E-3</v>
      </c>
      <c r="E15">
        <v>-1.97</v>
      </c>
      <c r="F15" s="2">
        <v>4.8000000000000001E-2</v>
      </c>
      <c r="G15" t="str">
        <f t="shared" si="0"/>
        <v>*</v>
      </c>
      <c r="I15" t="s">
        <v>136</v>
      </c>
      <c r="J15">
        <v>-1.74150273E-2</v>
      </c>
      <c r="K15">
        <v>0.98273569999999999</v>
      </c>
      <c r="L15">
        <v>8.8242987999999998E-3</v>
      </c>
      <c r="M15">
        <v>-1.97</v>
      </c>
      <c r="N15" s="2">
        <v>4.8000000000000001E-2</v>
      </c>
    </row>
    <row r="16" spans="1:14" x14ac:dyDescent="0.25">
      <c r="A16" t="s">
        <v>31</v>
      </c>
      <c r="B16">
        <v>0.11858668</v>
      </c>
      <c r="C16">
        <v>1.1259045000000001</v>
      </c>
      <c r="D16">
        <v>3.8075036700000002E-2</v>
      </c>
      <c r="E16">
        <v>3.11</v>
      </c>
      <c r="F16" s="2">
        <v>1.8E-3</v>
      </c>
      <c r="G16" t="str">
        <f t="shared" si="0"/>
        <v>**</v>
      </c>
      <c r="I16" t="s">
        <v>31</v>
      </c>
      <c r="J16">
        <v>0.11858668</v>
      </c>
      <c r="K16">
        <v>1.1259045000000001</v>
      </c>
      <c r="L16">
        <v>3.8075036700000002E-2</v>
      </c>
      <c r="M16">
        <v>3.11</v>
      </c>
      <c r="N16" s="2">
        <v>1.8E-3</v>
      </c>
    </row>
    <row r="17" spans="1:14" x14ac:dyDescent="0.25">
      <c r="A17" t="s">
        <v>32</v>
      </c>
      <c r="B17">
        <v>0.24282073570000001</v>
      </c>
      <c r="C17">
        <v>1.2748401</v>
      </c>
      <c r="D17">
        <v>4.38015187E-2</v>
      </c>
      <c r="E17">
        <v>5.54</v>
      </c>
      <c r="F17" s="2">
        <v>2.9999999999999997E-8</v>
      </c>
      <c r="G17" t="str">
        <f t="shared" si="0"/>
        <v>***</v>
      </c>
      <c r="I17" t="s">
        <v>32</v>
      </c>
      <c r="J17">
        <v>0.24282073570000001</v>
      </c>
      <c r="K17">
        <v>1.2748401</v>
      </c>
      <c r="L17">
        <v>4.38015187E-2</v>
      </c>
      <c r="M17">
        <v>5.54</v>
      </c>
      <c r="N17" s="2">
        <v>2.9999999999999997E-8</v>
      </c>
    </row>
    <row r="18" spans="1:14" x14ac:dyDescent="0.25">
      <c r="A18" t="s">
        <v>29</v>
      </c>
      <c r="B18">
        <v>0.1768072537</v>
      </c>
      <c r="C18">
        <v>1.1934009999999999</v>
      </c>
      <c r="D18">
        <v>6.7995590699999997E-2</v>
      </c>
      <c r="E18">
        <v>2.6</v>
      </c>
      <c r="F18" s="2">
        <v>9.2999999999999992E-3</v>
      </c>
      <c r="G18" t="str">
        <f t="shared" si="0"/>
        <v>**</v>
      </c>
      <c r="I18" t="s">
        <v>29</v>
      </c>
      <c r="J18">
        <v>0.1768072537</v>
      </c>
      <c r="K18">
        <v>1.1934009999999999</v>
      </c>
      <c r="L18">
        <v>6.7995590699999997E-2</v>
      </c>
      <c r="M18">
        <v>2.6</v>
      </c>
      <c r="N18" s="2">
        <v>9.2999999999999992E-3</v>
      </c>
    </row>
    <row r="19" spans="1:14" x14ac:dyDescent="0.25">
      <c r="A19" t="s">
        <v>30</v>
      </c>
      <c r="B19">
        <v>0.12322159589999999</v>
      </c>
      <c r="C19">
        <v>1.131135</v>
      </c>
      <c r="D19">
        <v>0.11020296459999999</v>
      </c>
      <c r="E19">
        <v>1.1200000000000001</v>
      </c>
      <c r="F19" s="2">
        <v>0.26</v>
      </c>
      <c r="G19" t="str">
        <f t="shared" si="0"/>
        <v/>
      </c>
      <c r="I19" t="s">
        <v>30</v>
      </c>
      <c r="J19">
        <v>0.12322159589999999</v>
      </c>
      <c r="K19">
        <v>1.131135</v>
      </c>
      <c r="L19">
        <v>0.11020296459999999</v>
      </c>
      <c r="M19">
        <v>1.1200000000000001</v>
      </c>
      <c r="N19" s="2">
        <v>0.26</v>
      </c>
    </row>
    <row r="20" spans="1:14" x14ac:dyDescent="0.25">
      <c r="A20" t="s">
        <v>36</v>
      </c>
      <c r="B20">
        <v>3.8334445999999999E-3</v>
      </c>
      <c r="C20">
        <v>1.0038408000000001</v>
      </c>
      <c r="D20">
        <v>6.3954240000000002E-4</v>
      </c>
      <c r="E20">
        <v>5.99</v>
      </c>
      <c r="F20" s="2">
        <v>2.0000000000000001E-9</v>
      </c>
      <c r="G20" t="str">
        <f t="shared" si="0"/>
        <v>***</v>
      </c>
      <c r="I20" t="s">
        <v>36</v>
      </c>
      <c r="J20">
        <v>3.8334445999999999E-3</v>
      </c>
      <c r="K20">
        <v>1.0038408000000001</v>
      </c>
      <c r="L20">
        <v>6.3954240000000002E-4</v>
      </c>
      <c r="M20">
        <v>5.99</v>
      </c>
      <c r="N20" s="2">
        <v>2.0000000000000001E-9</v>
      </c>
    </row>
    <row r="21" spans="1:14" x14ac:dyDescent="0.25">
      <c r="A21" t="s">
        <v>37</v>
      </c>
      <c r="B21">
        <v>1.345958E-4</v>
      </c>
      <c r="C21">
        <v>1.0001346</v>
      </c>
      <c r="D21">
        <v>2.8019980000000002E-4</v>
      </c>
      <c r="E21">
        <v>0.48</v>
      </c>
      <c r="F21" s="2">
        <v>0.63</v>
      </c>
      <c r="G21" t="str">
        <f t="shared" si="0"/>
        <v/>
      </c>
      <c r="I21" t="s">
        <v>37</v>
      </c>
      <c r="J21">
        <v>1.345958E-4</v>
      </c>
      <c r="K21">
        <v>1.0001346</v>
      </c>
      <c r="L21">
        <v>2.8019980000000002E-4</v>
      </c>
      <c r="M21">
        <v>0.48</v>
      </c>
      <c r="N21" s="2">
        <v>0.63</v>
      </c>
    </row>
    <row r="22" spans="1:14" x14ac:dyDescent="0.25">
      <c r="A22" t="s">
        <v>38</v>
      </c>
      <c r="B22">
        <v>5.9642219999999995E-4</v>
      </c>
      <c r="C22">
        <v>1.0005965999999999</v>
      </c>
      <c r="D22">
        <v>1.4929259999999999E-4</v>
      </c>
      <c r="E22">
        <v>3.99</v>
      </c>
      <c r="F22" s="2">
        <v>6.4999999999999994E-5</v>
      </c>
      <c r="G22" t="str">
        <f t="shared" si="0"/>
        <v>***</v>
      </c>
      <c r="I22" t="s">
        <v>38</v>
      </c>
      <c r="J22">
        <v>5.9642219999999995E-4</v>
      </c>
      <c r="K22">
        <v>1.0005965999999999</v>
      </c>
      <c r="L22">
        <v>1.4929259999999999E-4</v>
      </c>
      <c r="M22">
        <v>3.99</v>
      </c>
      <c r="N22" s="2">
        <v>6.4999999999999994E-5</v>
      </c>
    </row>
    <row r="23" spans="1:14" x14ac:dyDescent="0.25">
      <c r="A23" t="s">
        <v>39</v>
      </c>
      <c r="B23">
        <v>-1.270086E-2</v>
      </c>
      <c r="C23">
        <v>0.98737949999999997</v>
      </c>
      <c r="D23">
        <v>2.97328626E-2</v>
      </c>
      <c r="E23">
        <v>-0.43</v>
      </c>
      <c r="F23" s="2">
        <v>0.67</v>
      </c>
      <c r="G23" t="str">
        <f t="shared" si="0"/>
        <v/>
      </c>
      <c r="I23" t="s">
        <v>39</v>
      </c>
      <c r="J23">
        <v>-1.270086E-2</v>
      </c>
      <c r="K23">
        <v>0.98737949999999997</v>
      </c>
      <c r="L23">
        <v>2.97328626E-2</v>
      </c>
      <c r="M23">
        <v>-0.43</v>
      </c>
      <c r="N23" s="2">
        <v>0.67</v>
      </c>
    </row>
    <row r="24" spans="1:14" x14ac:dyDescent="0.25">
      <c r="A24" t="s">
        <v>40</v>
      </c>
      <c r="B24">
        <v>-4.3666663799999998E-2</v>
      </c>
      <c r="C24">
        <v>0.95727300000000004</v>
      </c>
      <c r="D24">
        <v>4.6006960299999997E-2</v>
      </c>
      <c r="E24">
        <v>-0.95</v>
      </c>
      <c r="F24" s="2">
        <v>0.34</v>
      </c>
      <c r="G24" t="str">
        <f t="shared" si="0"/>
        <v/>
      </c>
      <c r="I24" t="s">
        <v>40</v>
      </c>
      <c r="J24">
        <v>-4.3666663799999998E-2</v>
      </c>
      <c r="K24">
        <v>0.95727300000000004</v>
      </c>
      <c r="L24">
        <v>4.6006960299999997E-2</v>
      </c>
      <c r="M24">
        <v>-0.95</v>
      </c>
      <c r="N24" s="2">
        <v>0.34</v>
      </c>
    </row>
    <row r="25" spans="1:14" x14ac:dyDescent="0.25">
      <c r="A25" t="s">
        <v>41</v>
      </c>
      <c r="B25">
        <v>-0.15116534230000001</v>
      </c>
      <c r="C25">
        <v>0.85970550000000001</v>
      </c>
      <c r="D25">
        <v>4.4356697200000003E-2</v>
      </c>
      <c r="E25">
        <v>-3.41</v>
      </c>
      <c r="F25" s="2">
        <v>6.4999999999999997E-4</v>
      </c>
      <c r="G25" t="str">
        <f t="shared" si="0"/>
        <v>***</v>
      </c>
      <c r="I25" t="s">
        <v>41</v>
      </c>
      <c r="J25">
        <v>-0.15116534230000001</v>
      </c>
      <c r="K25">
        <v>0.85970550000000001</v>
      </c>
      <c r="L25">
        <v>4.4356697200000003E-2</v>
      </c>
      <c r="M25">
        <v>-3.41</v>
      </c>
      <c r="N25" s="2">
        <v>6.4999999999999997E-4</v>
      </c>
    </row>
    <row r="26" spans="1:14" x14ac:dyDescent="0.25">
      <c r="A26" t="s">
        <v>42</v>
      </c>
      <c r="B26">
        <v>-0.24209844799999999</v>
      </c>
      <c r="C26">
        <v>0.78497890000000003</v>
      </c>
      <c r="D26">
        <v>4.8865253300000001E-2</v>
      </c>
      <c r="E26">
        <v>-4.95</v>
      </c>
      <c r="F26" s="2">
        <v>7.3E-7</v>
      </c>
      <c r="G26" t="str">
        <f t="shared" si="0"/>
        <v>***</v>
      </c>
      <c r="I26" t="s">
        <v>42</v>
      </c>
      <c r="J26">
        <v>-0.24209844799999999</v>
      </c>
      <c r="K26">
        <v>0.78497890000000003</v>
      </c>
      <c r="L26">
        <v>4.8865253300000001E-2</v>
      </c>
      <c r="M26">
        <v>-4.95</v>
      </c>
      <c r="N26" s="2">
        <v>7.3E-7</v>
      </c>
    </row>
    <row r="27" spans="1:14" x14ac:dyDescent="0.25">
      <c r="A27" t="s">
        <v>43</v>
      </c>
      <c r="B27">
        <v>-0.13243620759999999</v>
      </c>
      <c r="C27">
        <v>0.87595880000000004</v>
      </c>
      <c r="D27">
        <v>4.1230606400000001E-2</v>
      </c>
      <c r="E27">
        <v>-3.21</v>
      </c>
      <c r="F27" s="2">
        <v>1.2999999999999999E-3</v>
      </c>
      <c r="G27" t="str">
        <f t="shared" si="0"/>
        <v>**</v>
      </c>
      <c r="I27" t="s">
        <v>43</v>
      </c>
      <c r="J27">
        <v>-0.13243620759999999</v>
      </c>
      <c r="K27">
        <v>0.87595880000000004</v>
      </c>
      <c r="L27">
        <v>4.1230606400000001E-2</v>
      </c>
      <c r="M27">
        <v>-3.21</v>
      </c>
      <c r="N27" s="2">
        <v>1.2999999999999999E-3</v>
      </c>
    </row>
    <row r="28" spans="1:14" x14ac:dyDescent="0.25">
      <c r="A28" t="s">
        <v>45</v>
      </c>
      <c r="B28">
        <v>-8.0551950900000002E-2</v>
      </c>
      <c r="C28">
        <v>0.92260699999999995</v>
      </c>
      <c r="D28">
        <v>9.1092085000000003E-3</v>
      </c>
      <c r="E28">
        <v>-8.84</v>
      </c>
      <c r="F28" s="2">
        <v>0</v>
      </c>
      <c r="G28" t="str">
        <f t="shared" si="0"/>
        <v>***</v>
      </c>
      <c r="I28" t="s">
        <v>45</v>
      </c>
      <c r="J28">
        <v>-8.0551950900000002E-2</v>
      </c>
      <c r="K28">
        <v>0.92260699999999995</v>
      </c>
      <c r="L28">
        <v>9.1092085000000003E-3</v>
      </c>
      <c r="M28">
        <v>-8.84</v>
      </c>
      <c r="N28" s="2">
        <v>0</v>
      </c>
    </row>
    <row r="29" spans="1:14" x14ac:dyDescent="0.25">
      <c r="A29" t="s">
        <v>46</v>
      </c>
      <c r="B29">
        <v>-5.0833088700000001E-2</v>
      </c>
      <c r="C29">
        <v>0.95043730000000004</v>
      </c>
      <c r="D29">
        <v>6.5186250000000001E-3</v>
      </c>
      <c r="E29">
        <v>-7.8</v>
      </c>
      <c r="F29" s="2">
        <v>6.2999999999999998E-15</v>
      </c>
      <c r="G29" t="str">
        <f t="shared" si="0"/>
        <v>***</v>
      </c>
      <c r="I29" t="s">
        <v>46</v>
      </c>
      <c r="J29">
        <v>-5.0833088700000001E-2</v>
      </c>
      <c r="K29">
        <v>0.95043730000000004</v>
      </c>
      <c r="L29">
        <v>6.5186250000000001E-3</v>
      </c>
      <c r="M29">
        <v>-7.8</v>
      </c>
      <c r="N29" s="2">
        <v>6.2999999999999998E-15</v>
      </c>
    </row>
    <row r="30" spans="1:14" x14ac:dyDescent="0.25">
      <c r="A30" t="s">
        <v>48</v>
      </c>
      <c r="B30">
        <v>-0.4385507454</v>
      </c>
      <c r="C30">
        <v>0.6449705</v>
      </c>
      <c r="D30">
        <v>0.1465079628</v>
      </c>
      <c r="E30">
        <v>-2.99</v>
      </c>
      <c r="F30" s="2">
        <v>2.8E-3</v>
      </c>
      <c r="G30" t="str">
        <f t="shared" si="0"/>
        <v>**</v>
      </c>
      <c r="I30" t="s">
        <v>48</v>
      </c>
      <c r="J30">
        <v>-0.4385507454</v>
      </c>
      <c r="K30">
        <v>0.6449705</v>
      </c>
      <c r="L30">
        <v>0.1465079628</v>
      </c>
      <c r="M30">
        <v>-2.99</v>
      </c>
      <c r="N30" s="2">
        <v>2.8E-3</v>
      </c>
    </row>
    <row r="31" spans="1:14" x14ac:dyDescent="0.25">
      <c r="A31" t="s">
        <v>47</v>
      </c>
      <c r="B31">
        <v>-0.2317622349</v>
      </c>
      <c r="C31">
        <v>0.79313469999999997</v>
      </c>
      <c r="D31">
        <v>7.4753396999999999E-2</v>
      </c>
      <c r="E31">
        <v>-3.1</v>
      </c>
      <c r="F31" s="2">
        <v>1.9E-3</v>
      </c>
      <c r="G31" t="str">
        <f t="shared" si="0"/>
        <v>**</v>
      </c>
      <c r="I31" t="s">
        <v>47</v>
      </c>
      <c r="J31">
        <v>-0.2317622349</v>
      </c>
      <c r="K31">
        <v>0.79313469999999997</v>
      </c>
      <c r="L31">
        <v>7.4753396999999999E-2</v>
      </c>
      <c r="M31">
        <v>-3.1</v>
      </c>
      <c r="N31" s="2">
        <v>1.9E-3</v>
      </c>
    </row>
    <row r="32" spans="1:14" x14ac:dyDescent="0.25">
      <c r="A32" t="s">
        <v>49</v>
      </c>
      <c r="B32">
        <v>0.1544186022</v>
      </c>
      <c r="C32">
        <v>1.1669792999999999</v>
      </c>
      <c r="D32">
        <v>0.38762854079999998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0.1544186022</v>
      </c>
      <c r="K32">
        <v>1.1669792999999999</v>
      </c>
      <c r="L32">
        <v>0.38762854079999998</v>
      </c>
      <c r="M32">
        <v>0.4</v>
      </c>
      <c r="N32" s="2">
        <v>0.69</v>
      </c>
    </row>
    <row r="33" spans="1:14" x14ac:dyDescent="0.25">
      <c r="A33" t="s">
        <v>50</v>
      </c>
      <c r="B33">
        <v>-0.1119990172</v>
      </c>
      <c r="C33">
        <v>0.89404510000000004</v>
      </c>
      <c r="D33">
        <v>7.6519946000000005E-2</v>
      </c>
      <c r="E33">
        <v>-1.46</v>
      </c>
      <c r="F33" s="2">
        <v>0.14000000000000001</v>
      </c>
      <c r="G33" t="str">
        <f t="shared" si="0"/>
        <v/>
      </c>
      <c r="I33" t="s">
        <v>50</v>
      </c>
      <c r="J33">
        <v>-0.1119990172</v>
      </c>
      <c r="K33">
        <v>0.89404510000000004</v>
      </c>
      <c r="L33">
        <v>7.6519946000000005E-2</v>
      </c>
      <c r="M33">
        <v>-1.46</v>
      </c>
      <c r="N33" s="2">
        <v>0.14000000000000001</v>
      </c>
    </row>
    <row r="34" spans="1:14" x14ac:dyDescent="0.25">
      <c r="A34" t="s">
        <v>51</v>
      </c>
      <c r="B34">
        <v>-3.1744310000000001E-3</v>
      </c>
      <c r="C34">
        <v>0.99683060000000001</v>
      </c>
      <c r="D34">
        <v>8.2904474199999995E-2</v>
      </c>
      <c r="E34">
        <v>-0.04</v>
      </c>
      <c r="F34" s="2">
        <v>0.97</v>
      </c>
      <c r="G34" t="str">
        <f t="shared" si="0"/>
        <v/>
      </c>
      <c r="I34" t="s">
        <v>51</v>
      </c>
      <c r="J34">
        <v>-3.1744310000000001E-3</v>
      </c>
      <c r="K34">
        <v>0.99683060000000001</v>
      </c>
      <c r="L34">
        <v>8.2904474199999995E-2</v>
      </c>
      <c r="M34">
        <v>-0.04</v>
      </c>
      <c r="N34" s="2">
        <v>0.97</v>
      </c>
    </row>
    <row r="35" spans="1:14" x14ac:dyDescent="0.25">
      <c r="A35" t="s">
        <v>52</v>
      </c>
      <c r="B35">
        <v>0.4295435756</v>
      </c>
      <c r="C35">
        <v>1.536556</v>
      </c>
      <c r="D35">
        <v>0.31221357919999998</v>
      </c>
      <c r="E35">
        <v>1.38</v>
      </c>
      <c r="F35" s="2">
        <v>0.17</v>
      </c>
      <c r="G35" t="str">
        <f t="shared" si="0"/>
        <v/>
      </c>
      <c r="I35" t="s">
        <v>52</v>
      </c>
      <c r="J35">
        <v>0.4295435756</v>
      </c>
      <c r="K35">
        <v>1.536556</v>
      </c>
      <c r="L35">
        <v>0.31221357919999998</v>
      </c>
      <c r="M35">
        <v>1.38</v>
      </c>
      <c r="N35" s="2">
        <v>0.17</v>
      </c>
    </row>
    <row r="36" spans="1:14" x14ac:dyDescent="0.25">
      <c r="A36" t="s">
        <v>53</v>
      </c>
      <c r="B36">
        <v>8.6625268599999999E-2</v>
      </c>
      <c r="C36">
        <v>1.0904879999999999</v>
      </c>
      <c r="D36">
        <v>0.37769069919999998</v>
      </c>
      <c r="E36">
        <v>0.23</v>
      </c>
      <c r="F36" s="2">
        <v>0.82</v>
      </c>
      <c r="G36" t="str">
        <f t="shared" si="0"/>
        <v/>
      </c>
      <c r="I36" t="s">
        <v>53</v>
      </c>
      <c r="J36">
        <v>8.6625268599999999E-2</v>
      </c>
      <c r="K36">
        <v>1.0904879999999999</v>
      </c>
      <c r="L36">
        <v>0.37769069919999998</v>
      </c>
      <c r="M36">
        <v>0.23</v>
      </c>
      <c r="N36" s="2">
        <v>0.82</v>
      </c>
    </row>
    <row r="37" spans="1:14" x14ac:dyDescent="0.25">
      <c r="A37" t="s">
        <v>54</v>
      </c>
      <c r="B37">
        <v>0.53999434170000005</v>
      </c>
      <c r="C37">
        <v>1.7159971999999999</v>
      </c>
      <c r="D37">
        <v>0.35963091720000001</v>
      </c>
      <c r="E37">
        <v>1.5</v>
      </c>
      <c r="F37" s="2">
        <v>0.13</v>
      </c>
      <c r="G37" t="str">
        <f t="shared" si="0"/>
        <v/>
      </c>
      <c r="I37" t="s">
        <v>54</v>
      </c>
      <c r="J37">
        <v>0.53999434170000005</v>
      </c>
      <c r="K37">
        <v>1.7159971999999999</v>
      </c>
      <c r="L37">
        <v>0.35963091720000001</v>
      </c>
      <c r="M37">
        <v>1.5</v>
      </c>
      <c r="N37" s="2">
        <v>0.13</v>
      </c>
    </row>
    <row r="38" spans="1:14" x14ac:dyDescent="0.25">
      <c r="A38" t="s">
        <v>55</v>
      </c>
      <c r="B38">
        <v>-1.9413041299999999E-2</v>
      </c>
      <c r="C38">
        <v>0.98077420000000004</v>
      </c>
      <c r="D38">
        <v>0.31162516000000001</v>
      </c>
      <c r="E38">
        <v>-0.06</v>
      </c>
      <c r="F38" s="2">
        <v>0.95</v>
      </c>
      <c r="G38" t="str">
        <f t="shared" si="0"/>
        <v/>
      </c>
      <c r="I38" t="s">
        <v>55</v>
      </c>
      <c r="J38">
        <v>-1.9413041299999999E-2</v>
      </c>
      <c r="K38">
        <v>0.98077420000000004</v>
      </c>
      <c r="L38">
        <v>0.31162516000000001</v>
      </c>
      <c r="M38">
        <v>-0.06</v>
      </c>
      <c r="N38" s="2">
        <v>0.95</v>
      </c>
    </row>
    <row r="39" spans="1:14" x14ac:dyDescent="0.25">
      <c r="A39" t="s">
        <v>56</v>
      </c>
      <c r="B39">
        <v>0.53338777309999996</v>
      </c>
      <c r="C39">
        <v>1.7046977000000001</v>
      </c>
      <c r="D39">
        <v>0.4793517867</v>
      </c>
      <c r="E39">
        <v>1.1100000000000001</v>
      </c>
      <c r="F39" s="2">
        <v>0.27</v>
      </c>
      <c r="G39" t="str">
        <f t="shared" si="0"/>
        <v/>
      </c>
      <c r="I39" t="s">
        <v>56</v>
      </c>
      <c r="J39">
        <v>0.53338777309999996</v>
      </c>
      <c r="K39">
        <v>1.7046977000000001</v>
      </c>
      <c r="L39">
        <v>0.4793517867</v>
      </c>
      <c r="M39">
        <v>1.1100000000000001</v>
      </c>
      <c r="N39" s="2">
        <v>0.27</v>
      </c>
    </row>
    <row r="40" spans="1:14" x14ac:dyDescent="0.25">
      <c r="A40" t="s">
        <v>57</v>
      </c>
      <c r="B40">
        <v>0.21627804740000001</v>
      </c>
      <c r="C40">
        <v>1.2414475</v>
      </c>
      <c r="D40">
        <v>0.44728778619999998</v>
      </c>
      <c r="E40">
        <v>0.48</v>
      </c>
      <c r="F40" s="2">
        <v>0.63</v>
      </c>
      <c r="G40" t="str">
        <f t="shared" si="0"/>
        <v/>
      </c>
      <c r="I40" t="s">
        <v>57</v>
      </c>
      <c r="J40">
        <v>0.21627804740000001</v>
      </c>
      <c r="K40">
        <v>1.2414475</v>
      </c>
      <c r="L40">
        <v>0.44728778619999998</v>
      </c>
      <c r="M40">
        <v>0.48</v>
      </c>
      <c r="N40" s="2">
        <v>0.63</v>
      </c>
    </row>
    <row r="41" spans="1:14" x14ac:dyDescent="0.25">
      <c r="A41" t="s">
        <v>58</v>
      </c>
      <c r="B41">
        <v>-0.5543572511</v>
      </c>
      <c r="C41">
        <v>0.57444139999999999</v>
      </c>
      <c r="D41">
        <v>0.60256072770000002</v>
      </c>
      <c r="E41">
        <v>-0.92</v>
      </c>
      <c r="F41" s="2">
        <v>0.36</v>
      </c>
      <c r="G41" t="str">
        <f t="shared" si="0"/>
        <v/>
      </c>
      <c r="I41" t="s">
        <v>58</v>
      </c>
      <c r="J41">
        <v>-0.5543572511</v>
      </c>
      <c r="K41">
        <v>0.57444139999999999</v>
      </c>
      <c r="L41">
        <v>0.60256072770000002</v>
      </c>
      <c r="M41">
        <v>-0.92</v>
      </c>
      <c r="N41" s="2">
        <v>0.36</v>
      </c>
    </row>
    <row r="42" spans="1:14" x14ac:dyDescent="0.25">
      <c r="A42" t="s">
        <v>59</v>
      </c>
      <c r="B42">
        <v>7.9617636800000002E-2</v>
      </c>
      <c r="C42">
        <v>1.0828728999999999</v>
      </c>
      <c r="D42">
        <v>0.35375417770000001</v>
      </c>
      <c r="E42">
        <v>0.23</v>
      </c>
      <c r="F42" s="2">
        <v>0.82</v>
      </c>
      <c r="G42" t="str">
        <f t="shared" si="0"/>
        <v/>
      </c>
      <c r="I42" t="s">
        <v>59</v>
      </c>
      <c r="J42">
        <v>7.9617636800000002E-2</v>
      </c>
      <c r="K42">
        <v>1.0828728999999999</v>
      </c>
      <c r="L42">
        <v>0.35375417770000001</v>
      </c>
      <c r="M42">
        <v>0.23</v>
      </c>
      <c r="N42" s="2">
        <v>0.82</v>
      </c>
    </row>
    <row r="43" spans="1:14" x14ac:dyDescent="0.25">
      <c r="A43" t="s">
        <v>60</v>
      </c>
      <c r="B43">
        <v>0.200091511</v>
      </c>
      <c r="C43">
        <v>1.2215145000000001</v>
      </c>
      <c r="D43">
        <v>0.3288460761</v>
      </c>
      <c r="E43">
        <v>0.61</v>
      </c>
      <c r="F43" s="2">
        <v>0.54</v>
      </c>
      <c r="G43" t="str">
        <f t="shared" si="0"/>
        <v/>
      </c>
      <c r="I43" t="s">
        <v>60</v>
      </c>
      <c r="J43">
        <v>0.200091511</v>
      </c>
      <c r="K43">
        <v>1.2215145000000001</v>
      </c>
      <c r="L43">
        <v>0.3288460761</v>
      </c>
      <c r="M43">
        <v>0.61</v>
      </c>
      <c r="N43" s="2">
        <v>0.54</v>
      </c>
    </row>
    <row r="44" spans="1:14" x14ac:dyDescent="0.25">
      <c r="A44" t="s">
        <v>61</v>
      </c>
      <c r="B44">
        <v>-2.0835296600000001E-2</v>
      </c>
      <c r="C44">
        <v>0.97938029999999998</v>
      </c>
      <c r="D44">
        <v>0.39726953729999998</v>
      </c>
      <c r="E44">
        <v>-0.05</v>
      </c>
      <c r="F44" s="2">
        <v>0.96</v>
      </c>
      <c r="G44" t="str">
        <f t="shared" si="0"/>
        <v/>
      </c>
      <c r="I44" t="s">
        <v>61</v>
      </c>
      <c r="J44">
        <v>-2.0835296600000001E-2</v>
      </c>
      <c r="K44">
        <v>0.97938029999999998</v>
      </c>
      <c r="L44">
        <v>0.39726953729999998</v>
      </c>
      <c r="M44">
        <v>-0.05</v>
      </c>
      <c r="N44" s="2">
        <v>0.96</v>
      </c>
    </row>
    <row r="45" spans="1:14" x14ac:dyDescent="0.25">
      <c r="A45" t="s">
        <v>62</v>
      </c>
      <c r="B45">
        <v>0.15159293260000001</v>
      </c>
      <c r="C45">
        <v>1.1636864</v>
      </c>
      <c r="D45">
        <v>0.31431319419999998</v>
      </c>
      <c r="E45">
        <v>0.48</v>
      </c>
      <c r="F45" s="2">
        <v>0.63</v>
      </c>
      <c r="G45" t="str">
        <f t="shared" si="0"/>
        <v/>
      </c>
      <c r="I45" t="s">
        <v>62</v>
      </c>
      <c r="J45">
        <v>0.15159293260000001</v>
      </c>
      <c r="K45">
        <v>1.1636864</v>
      </c>
      <c r="L45">
        <v>0.31431319419999998</v>
      </c>
      <c r="M45">
        <v>0.48</v>
      </c>
      <c r="N45" s="2">
        <v>0.63</v>
      </c>
    </row>
    <row r="46" spans="1:14" x14ac:dyDescent="0.25">
      <c r="A46" t="s">
        <v>63</v>
      </c>
      <c r="B46">
        <v>0.45117257259999999</v>
      </c>
      <c r="C46">
        <v>1.5701522000000001</v>
      </c>
      <c r="D46">
        <v>0.28676786520000003</v>
      </c>
      <c r="E46">
        <v>1.57</v>
      </c>
      <c r="F46" s="2">
        <v>0.12</v>
      </c>
      <c r="G46" t="str">
        <f t="shared" si="0"/>
        <v/>
      </c>
      <c r="I46" t="s">
        <v>63</v>
      </c>
      <c r="J46">
        <v>0.45117257259999999</v>
      </c>
      <c r="K46">
        <v>1.5701522000000001</v>
      </c>
      <c r="L46">
        <v>0.28676786520000003</v>
      </c>
      <c r="M46">
        <v>1.57</v>
      </c>
      <c r="N46" s="2">
        <v>0.12</v>
      </c>
    </row>
    <row r="47" spans="1:14" x14ac:dyDescent="0.25">
      <c r="A47" t="s">
        <v>64</v>
      </c>
      <c r="B47">
        <v>0.30323975479999998</v>
      </c>
      <c r="C47">
        <v>1.3542391</v>
      </c>
      <c r="D47">
        <v>0.27985272960000002</v>
      </c>
      <c r="E47">
        <v>1.08</v>
      </c>
      <c r="F47" s="2">
        <v>0.28000000000000003</v>
      </c>
      <c r="G47" t="str">
        <f t="shared" si="0"/>
        <v/>
      </c>
      <c r="I47" t="s">
        <v>64</v>
      </c>
      <c r="J47">
        <v>0.30323975479999998</v>
      </c>
      <c r="K47">
        <v>1.3542391</v>
      </c>
      <c r="L47">
        <v>0.27985272960000002</v>
      </c>
      <c r="M47">
        <v>1.08</v>
      </c>
      <c r="N47" s="2">
        <v>0.28000000000000003</v>
      </c>
    </row>
    <row r="48" spans="1:14" x14ac:dyDescent="0.25">
      <c r="A48" t="s">
        <v>65</v>
      </c>
      <c r="B48">
        <v>0.43200183339999998</v>
      </c>
      <c r="C48">
        <v>1.5403378999999999</v>
      </c>
      <c r="D48">
        <v>0.30626823939999998</v>
      </c>
      <c r="E48">
        <v>1.41</v>
      </c>
      <c r="F48" s="2">
        <v>0.16</v>
      </c>
      <c r="G48" t="str">
        <f t="shared" si="0"/>
        <v/>
      </c>
      <c r="I48" t="s">
        <v>65</v>
      </c>
      <c r="J48">
        <v>0.43200183339999998</v>
      </c>
      <c r="K48">
        <v>1.5403378999999999</v>
      </c>
      <c r="L48">
        <v>0.30626823939999998</v>
      </c>
      <c r="M48">
        <v>1.41</v>
      </c>
      <c r="N48" s="2">
        <v>0.16</v>
      </c>
    </row>
    <row r="49" spans="1:14" x14ac:dyDescent="0.25">
      <c r="A49" t="s">
        <v>66</v>
      </c>
      <c r="B49">
        <v>0.36913142399999999</v>
      </c>
      <c r="C49">
        <v>1.4464777</v>
      </c>
      <c r="D49">
        <v>0.2803540618</v>
      </c>
      <c r="E49">
        <v>1.32</v>
      </c>
      <c r="F49" s="2">
        <v>0.19</v>
      </c>
      <c r="G49" t="str">
        <f t="shared" si="0"/>
        <v/>
      </c>
      <c r="I49" t="s">
        <v>66</v>
      </c>
      <c r="J49">
        <v>0.36913142399999999</v>
      </c>
      <c r="K49">
        <v>1.4464777</v>
      </c>
      <c r="L49">
        <v>0.2803540618</v>
      </c>
      <c r="M49">
        <v>1.32</v>
      </c>
      <c r="N49" s="2">
        <v>0.19</v>
      </c>
    </row>
    <row r="50" spans="1:14" x14ac:dyDescent="0.25">
      <c r="A50" t="s">
        <v>67</v>
      </c>
      <c r="B50">
        <v>0.27067301399999999</v>
      </c>
      <c r="C50">
        <v>1.3108464</v>
      </c>
      <c r="D50">
        <v>0.27556332880000001</v>
      </c>
      <c r="E50">
        <v>0.98</v>
      </c>
      <c r="F50" s="2">
        <v>0.33</v>
      </c>
      <c r="G50" t="str">
        <f t="shared" si="0"/>
        <v/>
      </c>
      <c r="I50" t="s">
        <v>67</v>
      </c>
      <c r="J50">
        <v>0.27067301399999999</v>
      </c>
      <c r="K50">
        <v>1.3108464</v>
      </c>
      <c r="L50">
        <v>0.27556332880000001</v>
      </c>
      <c r="M50">
        <v>0.98</v>
      </c>
      <c r="N50" s="2">
        <v>0.33</v>
      </c>
    </row>
    <row r="51" spans="1:14" x14ac:dyDescent="0.25">
      <c r="A51" t="s">
        <v>68</v>
      </c>
      <c r="B51">
        <v>0.33511892669999999</v>
      </c>
      <c r="C51">
        <v>1.3981066</v>
      </c>
      <c r="D51">
        <v>0.43048678680000002</v>
      </c>
      <c r="E51">
        <v>0.78</v>
      </c>
      <c r="F51" s="2">
        <v>0.44</v>
      </c>
      <c r="G51" t="str">
        <f t="shared" si="0"/>
        <v/>
      </c>
      <c r="I51" t="s">
        <v>68</v>
      </c>
      <c r="J51">
        <v>0.33511892669999999</v>
      </c>
      <c r="K51">
        <v>1.3981066</v>
      </c>
      <c r="L51">
        <v>0.43048678680000002</v>
      </c>
      <c r="M51">
        <v>0.78</v>
      </c>
      <c r="N51" s="2">
        <v>0.44</v>
      </c>
    </row>
    <row r="52" spans="1:14" x14ac:dyDescent="0.25">
      <c r="A52" t="s">
        <v>69</v>
      </c>
      <c r="B52">
        <v>0.41752214869999998</v>
      </c>
      <c r="C52">
        <v>1.518195</v>
      </c>
      <c r="D52">
        <v>0.29347829910000001</v>
      </c>
      <c r="E52">
        <v>1.42</v>
      </c>
      <c r="F52" s="2">
        <v>0.15</v>
      </c>
      <c r="G52" t="str">
        <f t="shared" si="0"/>
        <v/>
      </c>
      <c r="I52" t="s">
        <v>69</v>
      </c>
      <c r="J52">
        <v>0.41752214869999998</v>
      </c>
      <c r="K52">
        <v>1.518195</v>
      </c>
      <c r="L52">
        <v>0.29347829910000001</v>
      </c>
      <c r="M52">
        <v>1.42</v>
      </c>
      <c r="N52" s="2">
        <v>0.15</v>
      </c>
    </row>
    <row r="53" spans="1:14" x14ac:dyDescent="0.25">
      <c r="A53" t="s">
        <v>70</v>
      </c>
      <c r="B53">
        <v>0.35369272239999999</v>
      </c>
      <c r="C53">
        <v>1.4243174999999999</v>
      </c>
      <c r="D53">
        <v>0.29146308799999998</v>
      </c>
      <c r="E53">
        <v>1.21</v>
      </c>
      <c r="F53" s="2">
        <v>0.22</v>
      </c>
      <c r="G53" t="str">
        <f t="shared" si="0"/>
        <v/>
      </c>
      <c r="I53" t="s">
        <v>70</v>
      </c>
      <c r="J53">
        <v>0.35369272239999999</v>
      </c>
      <c r="K53">
        <v>1.4243174999999999</v>
      </c>
      <c r="L53">
        <v>0.29146308799999998</v>
      </c>
      <c r="M53">
        <v>1.21</v>
      </c>
      <c r="N53" s="2">
        <v>0.22</v>
      </c>
    </row>
    <row r="54" spans="1:14" x14ac:dyDescent="0.25">
      <c r="A54" t="s">
        <v>71</v>
      </c>
      <c r="B54">
        <v>0.41130680489999999</v>
      </c>
      <c r="C54">
        <v>1.5087881999999999</v>
      </c>
      <c r="D54">
        <v>0.28230467209999999</v>
      </c>
      <c r="E54">
        <v>1.46</v>
      </c>
      <c r="F54" s="2">
        <v>0.15</v>
      </c>
      <c r="G54" t="str">
        <f t="shared" si="0"/>
        <v/>
      </c>
      <c r="I54" t="s">
        <v>71</v>
      </c>
      <c r="J54">
        <v>0.41130680489999999</v>
      </c>
      <c r="K54">
        <v>1.5087881999999999</v>
      </c>
      <c r="L54">
        <v>0.28230467209999999</v>
      </c>
      <c r="M54">
        <v>1.46</v>
      </c>
      <c r="N54" s="2">
        <v>0.15</v>
      </c>
    </row>
    <row r="55" spans="1:14" x14ac:dyDescent="0.25">
      <c r="A55" t="s">
        <v>72</v>
      </c>
      <c r="B55">
        <v>0.35497513450000001</v>
      </c>
      <c r="C55">
        <v>1.4261451999999999</v>
      </c>
      <c r="D55">
        <v>0.2761366898</v>
      </c>
      <c r="E55">
        <v>1.29</v>
      </c>
      <c r="F55" s="2">
        <v>0.2</v>
      </c>
      <c r="G55" t="str">
        <f t="shared" si="0"/>
        <v/>
      </c>
      <c r="I55" t="s">
        <v>72</v>
      </c>
      <c r="J55">
        <v>0.35497513450000001</v>
      </c>
      <c r="K55">
        <v>1.4261451999999999</v>
      </c>
      <c r="L55">
        <v>0.2761366898</v>
      </c>
      <c r="M55">
        <v>1.29</v>
      </c>
      <c r="N55" s="2">
        <v>0.2</v>
      </c>
    </row>
    <row r="56" spans="1:14" x14ac:dyDescent="0.25">
      <c r="A56" t="s">
        <v>73</v>
      </c>
      <c r="B56">
        <v>-0.3775036128</v>
      </c>
      <c r="C56">
        <v>0.68557069999999998</v>
      </c>
      <c r="D56">
        <v>0.36781046509999998</v>
      </c>
      <c r="E56">
        <v>-1.03</v>
      </c>
      <c r="F56" s="2">
        <v>0.3</v>
      </c>
      <c r="G56" t="str">
        <f t="shared" si="0"/>
        <v/>
      </c>
      <c r="I56" t="s">
        <v>73</v>
      </c>
      <c r="J56">
        <v>-0.3775036128</v>
      </c>
      <c r="K56">
        <v>0.68557069999999998</v>
      </c>
      <c r="L56">
        <v>0.36781046509999998</v>
      </c>
      <c r="M56">
        <v>-1.03</v>
      </c>
      <c r="N56" s="2">
        <v>0.3</v>
      </c>
    </row>
    <row r="57" spans="1:14" x14ac:dyDescent="0.25">
      <c r="A57" t="s">
        <v>74</v>
      </c>
      <c r="B57">
        <v>-0.757833855</v>
      </c>
      <c r="C57">
        <v>0.4686806</v>
      </c>
      <c r="D57">
        <v>0.43533706039999998</v>
      </c>
      <c r="E57">
        <v>-1.74</v>
      </c>
      <c r="F57" s="2">
        <v>8.2000000000000003E-2</v>
      </c>
      <c r="G57" t="str">
        <f t="shared" si="0"/>
        <v>^</v>
      </c>
      <c r="I57" t="s">
        <v>74</v>
      </c>
      <c r="J57">
        <v>-0.757833855</v>
      </c>
      <c r="K57">
        <v>0.4686806</v>
      </c>
      <c r="L57">
        <v>0.43533706039999998</v>
      </c>
      <c r="M57">
        <v>-1.74</v>
      </c>
      <c r="N57" s="2">
        <v>8.2000000000000003E-2</v>
      </c>
    </row>
    <row r="58" spans="1:14" x14ac:dyDescent="0.25">
      <c r="A58" t="s">
        <v>75</v>
      </c>
      <c r="B58">
        <v>-0.60204763729999999</v>
      </c>
      <c r="C58">
        <v>0.54768899999999998</v>
      </c>
      <c r="D58">
        <v>0.29367363559999998</v>
      </c>
      <c r="E58">
        <v>-2.0499999999999998</v>
      </c>
      <c r="F58" s="2">
        <v>0.04</v>
      </c>
      <c r="G58" t="str">
        <f t="shared" si="0"/>
        <v>*</v>
      </c>
      <c r="I58" t="s">
        <v>75</v>
      </c>
      <c r="J58">
        <v>-0.60204763729999999</v>
      </c>
      <c r="K58">
        <v>0.54768899999999998</v>
      </c>
      <c r="L58">
        <v>0.29367363559999998</v>
      </c>
      <c r="M58">
        <v>-2.0499999999999998</v>
      </c>
      <c r="N58" s="2">
        <v>0.04</v>
      </c>
    </row>
    <row r="59" spans="1:14" x14ac:dyDescent="0.25">
      <c r="A59" t="s">
        <v>76</v>
      </c>
      <c r="B59">
        <v>-0.28731567289999999</v>
      </c>
      <c r="C59">
        <v>0.75027480000000002</v>
      </c>
      <c r="D59">
        <v>0.30751755809999998</v>
      </c>
      <c r="E59">
        <v>-0.93</v>
      </c>
      <c r="F59" s="2">
        <v>0.35</v>
      </c>
      <c r="G59" t="str">
        <f t="shared" si="0"/>
        <v/>
      </c>
      <c r="I59" t="s">
        <v>76</v>
      </c>
      <c r="J59">
        <v>-0.28731567289999999</v>
      </c>
      <c r="K59">
        <v>0.75027480000000002</v>
      </c>
      <c r="L59">
        <v>0.30751755809999998</v>
      </c>
      <c r="M59">
        <v>-0.93</v>
      </c>
      <c r="N59" s="2">
        <v>0.35</v>
      </c>
    </row>
    <row r="60" spans="1:14" x14ac:dyDescent="0.25">
      <c r="A60" t="s">
        <v>77</v>
      </c>
      <c r="B60">
        <v>-0.69209820320000004</v>
      </c>
      <c r="C60">
        <v>0.50052479999999999</v>
      </c>
      <c r="D60">
        <v>0.28298327690000002</v>
      </c>
      <c r="E60">
        <v>-2.4500000000000002</v>
      </c>
      <c r="F60" s="2">
        <v>1.4E-2</v>
      </c>
      <c r="G60" t="str">
        <f t="shared" si="0"/>
        <v>*</v>
      </c>
      <c r="I60" t="s">
        <v>77</v>
      </c>
      <c r="J60">
        <v>-0.69209820320000004</v>
      </c>
      <c r="K60">
        <v>0.50052479999999999</v>
      </c>
      <c r="L60">
        <v>0.28298327690000002</v>
      </c>
      <c r="M60">
        <v>-2.4500000000000002</v>
      </c>
      <c r="N60" s="2">
        <v>1.4E-2</v>
      </c>
    </row>
    <row r="61" spans="1:14" x14ac:dyDescent="0.25">
      <c r="A61" t="s">
        <v>78</v>
      </c>
      <c r="B61">
        <v>-0.7250528665</v>
      </c>
      <c r="C61">
        <v>0.48429899999999998</v>
      </c>
      <c r="D61">
        <v>0.40681298110000003</v>
      </c>
      <c r="E61">
        <v>-1.78</v>
      </c>
      <c r="F61" s="2">
        <v>7.4999999999999997E-2</v>
      </c>
      <c r="G61" t="str">
        <f t="shared" si="0"/>
        <v>^</v>
      </c>
      <c r="I61" t="s">
        <v>78</v>
      </c>
      <c r="J61">
        <v>-0.7250528665</v>
      </c>
      <c r="K61">
        <v>0.48429899999999998</v>
      </c>
      <c r="L61">
        <v>0.40681298110000003</v>
      </c>
      <c r="M61">
        <v>-1.78</v>
      </c>
      <c r="N61" s="2">
        <v>7.4999999999999997E-2</v>
      </c>
    </row>
    <row r="62" spans="1:14" x14ac:dyDescent="0.25">
      <c r="A62" t="s">
        <v>79</v>
      </c>
      <c r="B62">
        <v>-0.6193865489</v>
      </c>
      <c r="C62">
        <v>0.53827449999999999</v>
      </c>
      <c r="D62">
        <v>0.2827590163</v>
      </c>
      <c r="E62">
        <v>-2.19</v>
      </c>
      <c r="F62" s="2">
        <v>2.8000000000000001E-2</v>
      </c>
      <c r="G62" t="str">
        <f t="shared" si="0"/>
        <v>*</v>
      </c>
      <c r="I62" t="s">
        <v>79</v>
      </c>
      <c r="J62">
        <v>-0.6193865489</v>
      </c>
      <c r="K62">
        <v>0.53827449999999999</v>
      </c>
      <c r="L62">
        <v>0.2827590163</v>
      </c>
      <c r="M62">
        <v>-2.19</v>
      </c>
      <c r="N62" s="2">
        <v>2.8000000000000001E-2</v>
      </c>
    </row>
    <row r="63" spans="1:14" x14ac:dyDescent="0.25">
      <c r="A63" t="s">
        <v>80</v>
      </c>
      <c r="B63">
        <v>-0.80942005829999997</v>
      </c>
      <c r="C63">
        <v>0.44511610000000001</v>
      </c>
      <c r="D63">
        <v>0.30691782200000001</v>
      </c>
      <c r="E63">
        <v>-2.64</v>
      </c>
      <c r="F63" s="2">
        <v>8.3999999999999995E-3</v>
      </c>
      <c r="G63" t="str">
        <f t="shared" si="0"/>
        <v>**</v>
      </c>
      <c r="I63" t="s">
        <v>80</v>
      </c>
      <c r="J63">
        <v>-0.80942005829999997</v>
      </c>
      <c r="K63">
        <v>0.44511610000000001</v>
      </c>
      <c r="L63">
        <v>0.30691782200000001</v>
      </c>
      <c r="M63">
        <v>-2.64</v>
      </c>
      <c r="N63" s="2">
        <v>8.3999999999999995E-3</v>
      </c>
    </row>
    <row r="64" spans="1:14" x14ac:dyDescent="0.25">
      <c r="A64" t="s">
        <v>81</v>
      </c>
      <c r="B64">
        <v>-0.67748038160000001</v>
      </c>
      <c r="C64">
        <v>0.50789510000000004</v>
      </c>
      <c r="D64">
        <v>0.33826929179999998</v>
      </c>
      <c r="E64">
        <v>-2</v>
      </c>
      <c r="F64" s="2">
        <v>4.4999999999999998E-2</v>
      </c>
      <c r="G64" t="str">
        <f t="shared" si="0"/>
        <v>*</v>
      </c>
      <c r="I64" t="s">
        <v>81</v>
      </c>
      <c r="J64">
        <v>-0.67748038160000001</v>
      </c>
      <c r="K64">
        <v>0.50789510000000004</v>
      </c>
      <c r="L64">
        <v>0.33826929179999998</v>
      </c>
      <c r="M64">
        <v>-2</v>
      </c>
      <c r="N64" s="2">
        <v>4.4999999999999998E-2</v>
      </c>
    </row>
    <row r="65" spans="1:14" x14ac:dyDescent="0.25">
      <c r="A65" t="s">
        <v>82</v>
      </c>
      <c r="B65">
        <v>-0.66578115670000004</v>
      </c>
      <c r="C65">
        <v>0.513872</v>
      </c>
      <c r="D65">
        <v>0.2808318252</v>
      </c>
      <c r="E65">
        <v>-2.37</v>
      </c>
      <c r="F65" s="2">
        <v>1.7999999999999999E-2</v>
      </c>
      <c r="G65" t="str">
        <f t="shared" si="0"/>
        <v>*</v>
      </c>
      <c r="I65" t="s">
        <v>82</v>
      </c>
      <c r="J65">
        <v>-0.66578115670000004</v>
      </c>
      <c r="K65">
        <v>0.513872</v>
      </c>
      <c r="L65">
        <v>0.2808318252</v>
      </c>
      <c r="M65">
        <v>-2.37</v>
      </c>
      <c r="N65" s="2">
        <v>1.7999999999999999E-2</v>
      </c>
    </row>
    <row r="66" spans="1:14" x14ac:dyDescent="0.25">
      <c r="A66" t="s">
        <v>83</v>
      </c>
      <c r="B66">
        <v>-0.56959528849999996</v>
      </c>
      <c r="C66">
        <v>0.56575439999999999</v>
      </c>
      <c r="D66">
        <v>0.2720912117</v>
      </c>
      <c r="E66">
        <v>-2.09</v>
      </c>
      <c r="F66" s="2">
        <v>3.5999999999999997E-2</v>
      </c>
      <c r="G66" t="str">
        <f t="shared" si="0"/>
        <v>*</v>
      </c>
      <c r="I66" t="s">
        <v>83</v>
      </c>
      <c r="J66">
        <v>-0.56959528849999996</v>
      </c>
      <c r="K66">
        <v>0.56575439999999999</v>
      </c>
      <c r="L66">
        <v>0.2720912117</v>
      </c>
      <c r="M66">
        <v>-2.09</v>
      </c>
      <c r="N66" s="2">
        <v>3.5999999999999997E-2</v>
      </c>
    </row>
    <row r="67" spans="1:14" x14ac:dyDescent="0.25">
      <c r="A67" t="s">
        <v>84</v>
      </c>
      <c r="B67">
        <v>-0.71604011099999998</v>
      </c>
      <c r="C67">
        <v>0.4886836</v>
      </c>
      <c r="D67">
        <v>0.27757677559999999</v>
      </c>
      <c r="E67">
        <v>-2.58</v>
      </c>
      <c r="F67" s="2">
        <v>9.9000000000000008E-3</v>
      </c>
      <c r="G67" t="str">
        <f t="shared" si="0"/>
        <v>**</v>
      </c>
      <c r="I67" t="s">
        <v>84</v>
      </c>
      <c r="J67">
        <v>-0.71604011099999998</v>
      </c>
      <c r="K67">
        <v>0.4886836</v>
      </c>
      <c r="L67">
        <v>0.27757677559999999</v>
      </c>
      <c r="M67">
        <v>-2.58</v>
      </c>
      <c r="N67" s="2">
        <v>9.9000000000000008E-3</v>
      </c>
    </row>
    <row r="68" spans="1:14" x14ac:dyDescent="0.25">
      <c r="A68" t="s">
        <v>85</v>
      </c>
      <c r="B68">
        <v>-0.6387663791</v>
      </c>
      <c r="C68">
        <v>0.5279433</v>
      </c>
      <c r="D68">
        <v>0.36842513240000002</v>
      </c>
      <c r="E68">
        <v>-1.73</v>
      </c>
      <c r="F68" s="2">
        <v>8.3000000000000004E-2</v>
      </c>
      <c r="G68" t="str">
        <f t="shared" si="0"/>
        <v>^</v>
      </c>
      <c r="I68" t="s">
        <v>85</v>
      </c>
      <c r="J68">
        <v>-0.6387663791</v>
      </c>
      <c r="K68">
        <v>0.5279433</v>
      </c>
      <c r="L68">
        <v>0.36842513240000002</v>
      </c>
      <c r="M68">
        <v>-1.73</v>
      </c>
      <c r="N68" s="2">
        <v>8.3000000000000004E-2</v>
      </c>
    </row>
    <row r="69" spans="1:14" x14ac:dyDescent="0.25">
      <c r="A69" t="s">
        <v>86</v>
      </c>
      <c r="B69">
        <v>-0.86870256859999995</v>
      </c>
      <c r="C69">
        <v>0.41949550000000002</v>
      </c>
      <c r="D69">
        <v>0.2945908096</v>
      </c>
      <c r="E69">
        <v>-2.95</v>
      </c>
      <c r="F69" s="2">
        <v>3.2000000000000002E-3</v>
      </c>
      <c r="G69" t="str">
        <f t="shared" si="0"/>
        <v>**</v>
      </c>
      <c r="I69" t="s">
        <v>86</v>
      </c>
      <c r="J69">
        <v>-0.86870256859999995</v>
      </c>
      <c r="K69">
        <v>0.41949550000000002</v>
      </c>
      <c r="L69">
        <v>0.2945908096</v>
      </c>
      <c r="M69">
        <v>-2.95</v>
      </c>
      <c r="N69" s="2">
        <v>3.2000000000000002E-3</v>
      </c>
    </row>
    <row r="70" spans="1:14" x14ac:dyDescent="0.25">
      <c r="A70" t="s">
        <v>87</v>
      </c>
      <c r="B70">
        <v>-0.78532309629999997</v>
      </c>
      <c r="C70">
        <v>0.4559724</v>
      </c>
      <c r="D70">
        <v>0.2944733551</v>
      </c>
      <c r="E70">
        <v>-2.67</v>
      </c>
      <c r="F70" s="2">
        <v>7.7000000000000002E-3</v>
      </c>
      <c r="G70" t="str">
        <f t="shared" si="0"/>
        <v>**</v>
      </c>
      <c r="I70" t="s">
        <v>87</v>
      </c>
      <c r="J70">
        <v>-0.78532309629999997</v>
      </c>
      <c r="K70">
        <v>0.4559724</v>
      </c>
      <c r="L70">
        <v>0.2944733551</v>
      </c>
      <c r="M70">
        <v>-2.67</v>
      </c>
      <c r="N70" s="2">
        <v>7.7000000000000002E-3</v>
      </c>
    </row>
    <row r="71" spans="1:14" x14ac:dyDescent="0.25">
      <c r="A71" t="s">
        <v>88</v>
      </c>
      <c r="B71">
        <v>-0.35467796600000001</v>
      </c>
      <c r="C71">
        <v>0.70139929999999995</v>
      </c>
      <c r="D71">
        <v>0.52885458320000001</v>
      </c>
      <c r="E71">
        <v>-0.67</v>
      </c>
      <c r="F71" s="2">
        <v>0.5</v>
      </c>
      <c r="G71" t="str">
        <f t="shared" ref="G71" si="1">IF(F71&lt;0.001,"***",IF(F71&lt;0.01,"**",IF(F71&lt;0.05,"*",IF(F71&lt;0.1,"^",""))))</f>
        <v/>
      </c>
      <c r="I71" t="s">
        <v>88</v>
      </c>
      <c r="J71">
        <v>-0.35467796600000001</v>
      </c>
      <c r="K71">
        <v>0.70139929999999995</v>
      </c>
      <c r="L71">
        <v>0.52885458320000001</v>
      </c>
      <c r="M71">
        <v>-0.67</v>
      </c>
      <c r="N71" s="2">
        <v>0.5</v>
      </c>
    </row>
    <row r="72" spans="1:14" x14ac:dyDescent="0.25">
      <c r="A72" t="s">
        <v>89</v>
      </c>
      <c r="B72">
        <v>-0.63355155870000002</v>
      </c>
      <c r="C72">
        <v>0.53070360000000005</v>
      </c>
      <c r="D72">
        <v>0.3031155411</v>
      </c>
      <c r="E72">
        <v>-2.09</v>
      </c>
      <c r="F72" s="2">
        <v>3.6999999999999998E-2</v>
      </c>
      <c r="I72" t="s">
        <v>89</v>
      </c>
      <c r="J72">
        <v>-0.63355155870000002</v>
      </c>
      <c r="K72">
        <v>0.53070360000000005</v>
      </c>
      <c r="L72">
        <v>0.3031155411</v>
      </c>
      <c r="M72">
        <v>-2.09</v>
      </c>
      <c r="N72" s="2">
        <v>3.6999999999999998E-2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0.37855670000000002</v>
      </c>
      <c r="E74">
        <v>0.14330519999999999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N74"/>
  <sheetViews>
    <sheetView topLeftCell="A64" workbookViewId="0">
      <selection activeCell="K80" sqref="K80"/>
    </sheetView>
  </sheetViews>
  <sheetFormatPr defaultRowHeight="15" x14ac:dyDescent="0.25"/>
  <cols>
    <col min="1" max="1" width="33.4257812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-4.6877387299999997E-2</v>
      </c>
      <c r="C2">
        <v>0.95420439999999995</v>
      </c>
      <c r="D2">
        <v>4.31958302E-2</v>
      </c>
      <c r="E2">
        <v>-1.0900000000000001</v>
      </c>
      <c r="F2" s="2">
        <v>0.28000000000000003</v>
      </c>
      <c r="G2" t="str">
        <f t="shared" ref="G2:G65" si="0">IF(F2&lt;0.001,"***",IF(F2&lt;0.01,"**",IF(F2&lt;0.05,"*",IF(F2&lt;0.1,"^",""))))</f>
        <v/>
      </c>
      <c r="I2" t="s">
        <v>10</v>
      </c>
      <c r="J2">
        <v>-4.6877387299999997E-2</v>
      </c>
      <c r="K2">
        <v>0.95420439999999995</v>
      </c>
      <c r="L2">
        <v>4.31958302E-2</v>
      </c>
      <c r="M2">
        <v>-1.0900000000000001</v>
      </c>
      <c r="N2" s="2">
        <v>0.28000000000000003</v>
      </c>
    </row>
    <row r="3" spans="1:14" x14ac:dyDescent="0.25">
      <c r="A3" t="s">
        <v>12</v>
      </c>
      <c r="B3">
        <v>-4.3378830600000001E-2</v>
      </c>
      <c r="C3">
        <v>0.95754859999999997</v>
      </c>
      <c r="D3">
        <v>5.4690638799999997E-2</v>
      </c>
      <c r="E3">
        <v>-0.79</v>
      </c>
      <c r="F3" s="2">
        <v>0.43</v>
      </c>
      <c r="G3" t="str">
        <f t="shared" si="0"/>
        <v/>
      </c>
      <c r="I3" t="s">
        <v>12</v>
      </c>
      <c r="J3">
        <v>-4.3378830600000001E-2</v>
      </c>
      <c r="K3">
        <v>0.95754859999999997</v>
      </c>
      <c r="L3">
        <v>5.4690638799999997E-2</v>
      </c>
      <c r="M3">
        <v>-0.79</v>
      </c>
      <c r="N3" s="2">
        <v>0.43</v>
      </c>
    </row>
    <row r="4" spans="1:14" x14ac:dyDescent="0.25">
      <c r="A4" t="s">
        <v>33</v>
      </c>
      <c r="B4">
        <v>-5.8008242100000003E-2</v>
      </c>
      <c r="C4">
        <v>0.94364219999999999</v>
      </c>
      <c r="D4">
        <v>6.9942399000000001E-3</v>
      </c>
      <c r="E4">
        <v>-8.2899999999999991</v>
      </c>
      <c r="F4" s="2">
        <v>1.1E-16</v>
      </c>
      <c r="G4" t="str">
        <f t="shared" si="0"/>
        <v>***</v>
      </c>
      <c r="I4" t="s">
        <v>33</v>
      </c>
      <c r="J4">
        <v>-5.8008242100000003E-2</v>
      </c>
      <c r="K4">
        <v>0.94364219999999999</v>
      </c>
      <c r="L4">
        <v>6.9942399000000001E-3</v>
      </c>
      <c r="M4">
        <v>-8.2899999999999991</v>
      </c>
      <c r="N4" s="2">
        <v>1.1E-16</v>
      </c>
    </row>
    <row r="5" spans="1:14" x14ac:dyDescent="0.25">
      <c r="A5" t="s">
        <v>25</v>
      </c>
      <c r="B5">
        <v>-0.1563987228</v>
      </c>
      <c r="C5">
        <v>0.85521809999999998</v>
      </c>
      <c r="D5">
        <v>5.0029651799999998E-2</v>
      </c>
      <c r="E5">
        <v>-3.13</v>
      </c>
      <c r="F5" s="2">
        <v>1.8E-3</v>
      </c>
      <c r="G5" t="str">
        <f t="shared" si="0"/>
        <v>**</v>
      </c>
      <c r="I5" t="s">
        <v>25</v>
      </c>
      <c r="J5">
        <v>-0.1563987228</v>
      </c>
      <c r="K5">
        <v>0.85521809999999998</v>
      </c>
      <c r="L5">
        <v>5.0029651799999998E-2</v>
      </c>
      <c r="M5">
        <v>-3.13</v>
      </c>
      <c r="N5" s="2">
        <v>1.8E-3</v>
      </c>
    </row>
    <row r="6" spans="1:14" x14ac:dyDescent="0.25">
      <c r="A6" t="s">
        <v>90</v>
      </c>
      <c r="B6">
        <v>5.6247947999999999E-2</v>
      </c>
      <c r="C6">
        <v>1.0578599</v>
      </c>
      <c r="D6">
        <v>6.7932580699999995E-2</v>
      </c>
      <c r="E6">
        <v>0.83</v>
      </c>
      <c r="F6" s="2">
        <v>0.41</v>
      </c>
      <c r="G6" t="str">
        <f t="shared" si="0"/>
        <v/>
      </c>
      <c r="I6" t="s">
        <v>90</v>
      </c>
      <c r="J6">
        <v>5.6247947999999999E-2</v>
      </c>
      <c r="K6">
        <v>1.0578599</v>
      </c>
      <c r="L6">
        <v>6.7932580699999995E-2</v>
      </c>
      <c r="M6">
        <v>0.83</v>
      </c>
      <c r="N6" s="2">
        <v>0.41</v>
      </c>
    </row>
    <row r="7" spans="1:14" x14ac:dyDescent="0.25">
      <c r="A7" t="s">
        <v>91</v>
      </c>
      <c r="B7">
        <v>-4.4423149600000003E-2</v>
      </c>
      <c r="C7">
        <v>0.95654910000000004</v>
      </c>
      <c r="D7">
        <v>8.2055511400000003E-2</v>
      </c>
      <c r="E7">
        <v>-0.54</v>
      </c>
      <c r="F7" s="2">
        <v>0.59</v>
      </c>
      <c r="G7" t="str">
        <f t="shared" si="0"/>
        <v/>
      </c>
      <c r="I7" t="s">
        <v>91</v>
      </c>
      <c r="J7">
        <v>-4.4423149600000003E-2</v>
      </c>
      <c r="K7">
        <v>0.95654910000000004</v>
      </c>
      <c r="L7">
        <v>8.2055511400000003E-2</v>
      </c>
      <c r="M7">
        <v>-0.54</v>
      </c>
      <c r="N7" s="2">
        <v>0.59</v>
      </c>
    </row>
    <row r="8" spans="1:14" x14ac:dyDescent="0.25">
      <c r="A8" t="s">
        <v>26</v>
      </c>
      <c r="B8">
        <v>9.4739439999999998E-4</v>
      </c>
      <c r="C8">
        <v>1.0009478000000001</v>
      </c>
      <c r="D8">
        <v>6.0072391500000002E-2</v>
      </c>
      <c r="E8">
        <v>0.02</v>
      </c>
      <c r="F8" s="2">
        <v>0.99</v>
      </c>
      <c r="G8" t="str">
        <f t="shared" si="0"/>
        <v/>
      </c>
      <c r="I8" t="s">
        <v>26</v>
      </c>
      <c r="J8">
        <v>9.4739439999999998E-4</v>
      </c>
      <c r="K8">
        <v>1.0009478000000001</v>
      </c>
      <c r="L8">
        <v>6.0072391500000002E-2</v>
      </c>
      <c r="M8">
        <v>0.02</v>
      </c>
      <c r="N8" s="2">
        <v>0.99</v>
      </c>
    </row>
    <row r="9" spans="1:14" x14ac:dyDescent="0.25">
      <c r="A9" t="s">
        <v>92</v>
      </c>
      <c r="B9">
        <v>-1.2419031400000001E-2</v>
      </c>
      <c r="C9">
        <v>0.98765780000000003</v>
      </c>
      <c r="D9">
        <v>8.17815192E-2</v>
      </c>
      <c r="E9">
        <v>-0.15</v>
      </c>
      <c r="F9" s="2">
        <v>0.88</v>
      </c>
      <c r="G9" t="str">
        <f t="shared" si="0"/>
        <v/>
      </c>
      <c r="I9" t="s">
        <v>92</v>
      </c>
      <c r="J9">
        <v>-1.2419031400000001E-2</v>
      </c>
      <c r="K9">
        <v>0.98765780000000003</v>
      </c>
      <c r="L9">
        <v>8.17815192E-2</v>
      </c>
      <c r="M9">
        <v>-0.15</v>
      </c>
      <c r="N9" s="2">
        <v>0.88</v>
      </c>
    </row>
    <row r="10" spans="1:14" x14ac:dyDescent="0.25">
      <c r="A10" t="s">
        <v>93</v>
      </c>
      <c r="B10">
        <v>-5.6211728799999999E-2</v>
      </c>
      <c r="C10">
        <v>0.94533900000000004</v>
      </c>
      <c r="D10">
        <v>9.3456355000000005E-2</v>
      </c>
      <c r="E10">
        <v>-0.6</v>
      </c>
      <c r="F10" s="2">
        <v>0.55000000000000004</v>
      </c>
      <c r="G10" t="str">
        <f t="shared" si="0"/>
        <v/>
      </c>
      <c r="I10" t="s">
        <v>93</v>
      </c>
      <c r="J10">
        <v>-5.6211728799999999E-2</v>
      </c>
      <c r="K10">
        <v>0.94533900000000004</v>
      </c>
      <c r="L10">
        <v>9.3456355000000005E-2</v>
      </c>
      <c r="M10">
        <v>-0.6</v>
      </c>
      <c r="N10" s="2">
        <v>0.55000000000000004</v>
      </c>
    </row>
    <row r="11" spans="1:14" x14ac:dyDescent="0.25">
      <c r="A11" t="s">
        <v>27</v>
      </c>
      <c r="B11">
        <v>7.1126650700000002E-2</v>
      </c>
      <c r="C11">
        <v>1.0737171999999999</v>
      </c>
      <c r="D11">
        <v>4.8312489E-2</v>
      </c>
      <c r="E11">
        <v>1.47</v>
      </c>
      <c r="F11" s="2">
        <v>0.14000000000000001</v>
      </c>
      <c r="G11" t="str">
        <f t="shared" si="0"/>
        <v/>
      </c>
      <c r="I11" t="s">
        <v>27</v>
      </c>
      <c r="J11">
        <v>7.1126650700000002E-2</v>
      </c>
      <c r="K11">
        <v>1.0737171999999999</v>
      </c>
      <c r="L11">
        <v>4.8312489E-2</v>
      </c>
      <c r="M11">
        <v>1.47</v>
      </c>
      <c r="N11" s="2">
        <v>0.14000000000000001</v>
      </c>
    </row>
    <row r="12" spans="1:14" x14ac:dyDescent="0.25">
      <c r="A12" t="s">
        <v>28</v>
      </c>
      <c r="B12">
        <v>3.7803289900000002E-2</v>
      </c>
      <c r="C12">
        <v>1.0385268999999999</v>
      </c>
      <c r="D12">
        <v>8.9426700799999995E-2</v>
      </c>
      <c r="E12">
        <v>0.42</v>
      </c>
      <c r="F12" s="2">
        <v>0.67</v>
      </c>
      <c r="G12" t="str">
        <f t="shared" si="0"/>
        <v/>
      </c>
      <c r="I12" t="s">
        <v>28</v>
      </c>
      <c r="J12">
        <v>3.7803289900000002E-2</v>
      </c>
      <c r="K12">
        <v>1.0385268999999999</v>
      </c>
      <c r="L12">
        <v>8.9426700799999995E-2</v>
      </c>
      <c r="M12">
        <v>0.42</v>
      </c>
      <c r="N12" s="2">
        <v>0.67</v>
      </c>
    </row>
    <row r="13" spans="1:14" x14ac:dyDescent="0.25">
      <c r="A13" t="s">
        <v>34</v>
      </c>
      <c r="B13">
        <v>2.84735261E-2</v>
      </c>
      <c r="C13">
        <v>1.0288828000000001</v>
      </c>
      <c r="D13">
        <v>2.3915757199999998E-2</v>
      </c>
      <c r="E13">
        <v>1.19</v>
      </c>
      <c r="F13" s="2">
        <v>0.23</v>
      </c>
      <c r="G13" t="str">
        <f t="shared" si="0"/>
        <v/>
      </c>
      <c r="I13" t="s">
        <v>34</v>
      </c>
      <c r="J13">
        <v>2.84735261E-2</v>
      </c>
      <c r="K13">
        <v>1.0288828000000001</v>
      </c>
      <c r="L13">
        <v>2.3915757199999998E-2</v>
      </c>
      <c r="M13">
        <v>1.19</v>
      </c>
      <c r="N13" s="2">
        <v>0.23</v>
      </c>
    </row>
    <row r="14" spans="1:14" x14ac:dyDescent="0.25">
      <c r="A14" t="s">
        <v>35</v>
      </c>
      <c r="B14">
        <v>5.1480218000000003E-3</v>
      </c>
      <c r="C14">
        <v>1.0051612999999999</v>
      </c>
      <c r="D14">
        <v>5.0658048000000004E-3</v>
      </c>
      <c r="E14">
        <v>1.02</v>
      </c>
      <c r="F14" s="2">
        <v>0.31</v>
      </c>
      <c r="G14" t="str">
        <f t="shared" si="0"/>
        <v/>
      </c>
      <c r="I14" t="s">
        <v>35</v>
      </c>
      <c r="J14">
        <v>5.1480218000000003E-3</v>
      </c>
      <c r="K14">
        <v>1.0051612999999999</v>
      </c>
      <c r="L14">
        <v>5.0658048000000004E-3</v>
      </c>
      <c r="M14">
        <v>1.02</v>
      </c>
      <c r="N14" s="2">
        <v>0.31</v>
      </c>
    </row>
    <row r="15" spans="1:14" x14ac:dyDescent="0.25">
      <c r="A15" t="s">
        <v>136</v>
      </c>
      <c r="B15">
        <v>-1.7519462699999998E-2</v>
      </c>
      <c r="C15">
        <v>0.98263310000000004</v>
      </c>
      <c r="D15">
        <v>8.8218801999999999E-3</v>
      </c>
      <c r="E15">
        <v>-1.99</v>
      </c>
      <c r="F15" s="2">
        <v>4.7E-2</v>
      </c>
      <c r="G15" t="str">
        <f t="shared" si="0"/>
        <v>*</v>
      </c>
      <c r="I15" t="s">
        <v>136</v>
      </c>
      <c r="J15">
        <v>-1.7519462699999998E-2</v>
      </c>
      <c r="K15">
        <v>0.98263310000000004</v>
      </c>
      <c r="L15">
        <v>8.8218801999999999E-3</v>
      </c>
      <c r="M15">
        <v>-1.99</v>
      </c>
      <c r="N15" s="2">
        <v>4.7E-2</v>
      </c>
    </row>
    <row r="16" spans="1:14" x14ac:dyDescent="0.25">
      <c r="A16" t="s">
        <v>31</v>
      </c>
      <c r="B16">
        <v>0.1178176311</v>
      </c>
      <c r="C16">
        <v>1.1250389000000001</v>
      </c>
      <c r="D16">
        <v>3.8073142099999999E-2</v>
      </c>
      <c r="E16">
        <v>3.09</v>
      </c>
      <c r="F16" s="2">
        <v>2E-3</v>
      </c>
      <c r="G16" t="str">
        <f t="shared" si="0"/>
        <v>**</v>
      </c>
      <c r="I16" t="s">
        <v>31</v>
      </c>
      <c r="J16">
        <v>0.1178176311</v>
      </c>
      <c r="K16">
        <v>1.1250389000000001</v>
      </c>
      <c r="L16">
        <v>3.8073142099999999E-2</v>
      </c>
      <c r="M16">
        <v>3.09</v>
      </c>
      <c r="N16" s="2">
        <v>2E-3</v>
      </c>
    </row>
    <row r="17" spans="1:14" x14ac:dyDescent="0.25">
      <c r="A17" t="s">
        <v>32</v>
      </c>
      <c r="B17">
        <v>0.24153645109999999</v>
      </c>
      <c r="C17">
        <v>1.2732038999999999</v>
      </c>
      <c r="D17">
        <v>4.3818199199999998E-2</v>
      </c>
      <c r="E17">
        <v>5.51</v>
      </c>
      <c r="F17" s="2">
        <v>3.5000000000000002E-8</v>
      </c>
      <c r="G17" t="str">
        <f t="shared" si="0"/>
        <v>***</v>
      </c>
      <c r="I17" t="s">
        <v>32</v>
      </c>
      <c r="J17">
        <v>0.24153645109999999</v>
      </c>
      <c r="K17">
        <v>1.2732038999999999</v>
      </c>
      <c r="L17">
        <v>4.3818199199999998E-2</v>
      </c>
      <c r="M17">
        <v>5.51</v>
      </c>
      <c r="N17" s="2">
        <v>3.5000000000000002E-8</v>
      </c>
    </row>
    <row r="18" spans="1:14" x14ac:dyDescent="0.25">
      <c r="A18" t="s">
        <v>29</v>
      </c>
      <c r="B18">
        <v>0.1776195804</v>
      </c>
      <c r="C18">
        <v>1.1943709</v>
      </c>
      <c r="D18">
        <v>6.8035258000000001E-2</v>
      </c>
      <c r="E18">
        <v>2.61</v>
      </c>
      <c r="F18" s="2">
        <v>8.9999999999999993E-3</v>
      </c>
      <c r="G18" t="str">
        <f t="shared" si="0"/>
        <v>**</v>
      </c>
      <c r="I18" t="s">
        <v>29</v>
      </c>
      <c r="J18">
        <v>0.1776195804</v>
      </c>
      <c r="K18">
        <v>1.1943709</v>
      </c>
      <c r="L18">
        <v>6.8035258000000001E-2</v>
      </c>
      <c r="M18">
        <v>2.61</v>
      </c>
      <c r="N18" s="2">
        <v>8.9999999999999993E-3</v>
      </c>
    </row>
    <row r="19" spans="1:14" x14ac:dyDescent="0.25">
      <c r="A19" t="s">
        <v>30</v>
      </c>
      <c r="B19">
        <v>0.1250419297</v>
      </c>
      <c r="C19">
        <v>1.1331960000000001</v>
      </c>
      <c r="D19">
        <v>0.1102658066</v>
      </c>
      <c r="E19">
        <v>1.1299999999999999</v>
      </c>
      <c r="F19" s="2">
        <v>0.26</v>
      </c>
      <c r="G19" t="str">
        <f t="shared" si="0"/>
        <v/>
      </c>
      <c r="I19" t="s">
        <v>30</v>
      </c>
      <c r="J19">
        <v>0.1250419297</v>
      </c>
      <c r="K19">
        <v>1.1331960000000001</v>
      </c>
      <c r="L19">
        <v>0.1102658066</v>
      </c>
      <c r="M19">
        <v>1.1299999999999999</v>
      </c>
      <c r="N19" s="2">
        <v>0.26</v>
      </c>
    </row>
    <row r="20" spans="1:14" x14ac:dyDescent="0.25">
      <c r="A20" t="s">
        <v>36</v>
      </c>
      <c r="B20">
        <v>3.8321249E-3</v>
      </c>
      <c r="C20">
        <v>1.0038395</v>
      </c>
      <c r="D20">
        <v>6.3947329999999999E-4</v>
      </c>
      <c r="E20">
        <v>5.99</v>
      </c>
      <c r="F20" s="2">
        <v>2.1000000000000002E-9</v>
      </c>
      <c r="G20" t="str">
        <f t="shared" si="0"/>
        <v>***</v>
      </c>
      <c r="I20" t="s">
        <v>36</v>
      </c>
      <c r="J20">
        <v>3.8321249E-3</v>
      </c>
      <c r="K20">
        <v>1.0038395</v>
      </c>
      <c r="L20">
        <v>6.3947329999999999E-4</v>
      </c>
      <c r="M20">
        <v>5.99</v>
      </c>
      <c r="N20" s="2">
        <v>2.1000000000000002E-9</v>
      </c>
    </row>
    <row r="21" spans="1:14" x14ac:dyDescent="0.25">
      <c r="A21" t="s">
        <v>37</v>
      </c>
      <c r="B21">
        <v>1.3309659999999999E-4</v>
      </c>
      <c r="C21">
        <v>1.0001331</v>
      </c>
      <c r="D21">
        <v>2.8018649999999998E-4</v>
      </c>
      <c r="E21">
        <v>0.48</v>
      </c>
      <c r="F21" s="2">
        <v>0.63</v>
      </c>
      <c r="G21" t="str">
        <f t="shared" si="0"/>
        <v/>
      </c>
      <c r="I21" t="s">
        <v>37</v>
      </c>
      <c r="J21">
        <v>1.3309659999999999E-4</v>
      </c>
      <c r="K21">
        <v>1.0001331</v>
      </c>
      <c r="L21">
        <v>2.8018649999999998E-4</v>
      </c>
      <c r="M21">
        <v>0.48</v>
      </c>
      <c r="N21" s="2">
        <v>0.63</v>
      </c>
    </row>
    <row r="22" spans="1:14" x14ac:dyDescent="0.25">
      <c r="A22" t="s">
        <v>38</v>
      </c>
      <c r="B22">
        <v>6.0412119999999996E-4</v>
      </c>
      <c r="C22">
        <v>1.0006043</v>
      </c>
      <c r="D22">
        <v>1.49407E-4</v>
      </c>
      <c r="E22">
        <v>4.04</v>
      </c>
      <c r="F22" s="2">
        <v>5.3000000000000001E-5</v>
      </c>
      <c r="G22" t="str">
        <f t="shared" si="0"/>
        <v>***</v>
      </c>
      <c r="I22" t="s">
        <v>38</v>
      </c>
      <c r="J22">
        <v>6.0412119999999996E-4</v>
      </c>
      <c r="K22">
        <v>1.0006043</v>
      </c>
      <c r="L22">
        <v>1.49407E-4</v>
      </c>
      <c r="M22">
        <v>4.04</v>
      </c>
      <c r="N22" s="2">
        <v>5.3000000000000001E-5</v>
      </c>
    </row>
    <row r="23" spans="1:14" x14ac:dyDescent="0.25">
      <c r="A23" t="s">
        <v>39</v>
      </c>
      <c r="B23">
        <v>-1.2696453599999999E-2</v>
      </c>
      <c r="C23">
        <v>0.98738380000000003</v>
      </c>
      <c r="D23">
        <v>2.9738957699999999E-2</v>
      </c>
      <c r="E23">
        <v>-0.43</v>
      </c>
      <c r="F23" s="2">
        <v>0.67</v>
      </c>
      <c r="G23" t="str">
        <f t="shared" si="0"/>
        <v/>
      </c>
      <c r="I23" t="s">
        <v>39</v>
      </c>
      <c r="J23">
        <v>-1.2696453599999999E-2</v>
      </c>
      <c r="K23">
        <v>0.98738380000000003</v>
      </c>
      <c r="L23">
        <v>2.9738957699999999E-2</v>
      </c>
      <c r="M23">
        <v>-0.43</v>
      </c>
      <c r="N23" s="2">
        <v>0.67</v>
      </c>
    </row>
    <row r="24" spans="1:14" x14ac:dyDescent="0.25">
      <c r="A24" t="s">
        <v>40</v>
      </c>
      <c r="B24">
        <v>-4.3375593800000001E-2</v>
      </c>
      <c r="C24">
        <v>0.95755170000000001</v>
      </c>
      <c r="D24">
        <v>4.60606416E-2</v>
      </c>
      <c r="E24">
        <v>-0.94</v>
      </c>
      <c r="F24" s="2">
        <v>0.35</v>
      </c>
      <c r="G24" t="str">
        <f t="shared" si="0"/>
        <v/>
      </c>
      <c r="I24" t="s">
        <v>40</v>
      </c>
      <c r="J24">
        <v>-4.3375593800000001E-2</v>
      </c>
      <c r="K24">
        <v>0.95755170000000001</v>
      </c>
      <c r="L24">
        <v>4.60606416E-2</v>
      </c>
      <c r="M24">
        <v>-0.94</v>
      </c>
      <c r="N24" s="2">
        <v>0.35</v>
      </c>
    </row>
    <row r="25" spans="1:14" x14ac:dyDescent="0.25">
      <c r="A25" t="s">
        <v>41</v>
      </c>
      <c r="B25">
        <v>-0.15090851</v>
      </c>
      <c r="C25">
        <v>0.85992639999999998</v>
      </c>
      <c r="D25">
        <v>4.4363218500000003E-2</v>
      </c>
      <c r="E25">
        <v>-3.4</v>
      </c>
      <c r="F25" s="2">
        <v>6.7000000000000002E-4</v>
      </c>
      <c r="G25" t="str">
        <f t="shared" si="0"/>
        <v>***</v>
      </c>
      <c r="I25" t="s">
        <v>41</v>
      </c>
      <c r="J25">
        <v>-0.15090851</v>
      </c>
      <c r="K25">
        <v>0.85992639999999998</v>
      </c>
      <c r="L25">
        <v>4.4363218500000003E-2</v>
      </c>
      <c r="M25">
        <v>-3.4</v>
      </c>
      <c r="N25" s="2">
        <v>6.7000000000000002E-4</v>
      </c>
    </row>
    <row r="26" spans="1:14" x14ac:dyDescent="0.25">
      <c r="A26" t="s">
        <v>42</v>
      </c>
      <c r="B26">
        <v>-0.2423523783</v>
      </c>
      <c r="C26">
        <v>0.78477960000000002</v>
      </c>
      <c r="D26">
        <v>4.8858343300000003E-2</v>
      </c>
      <c r="E26">
        <v>-4.96</v>
      </c>
      <c r="F26" s="2">
        <v>6.9999999999999997E-7</v>
      </c>
      <c r="G26" t="str">
        <f t="shared" si="0"/>
        <v>***</v>
      </c>
      <c r="I26" t="s">
        <v>42</v>
      </c>
      <c r="J26">
        <v>-0.2423523783</v>
      </c>
      <c r="K26">
        <v>0.78477960000000002</v>
      </c>
      <c r="L26">
        <v>4.8858343300000003E-2</v>
      </c>
      <c r="M26">
        <v>-4.96</v>
      </c>
      <c r="N26" s="2">
        <v>6.9999999999999997E-7</v>
      </c>
    </row>
    <row r="27" spans="1:14" x14ac:dyDescent="0.25">
      <c r="A27" t="s">
        <v>43</v>
      </c>
      <c r="B27">
        <v>-0.13224656100000001</v>
      </c>
      <c r="C27">
        <v>0.87612500000000004</v>
      </c>
      <c r="D27">
        <v>4.1230011300000001E-2</v>
      </c>
      <c r="E27">
        <v>-3.21</v>
      </c>
      <c r="F27" s="2">
        <v>1.2999999999999999E-3</v>
      </c>
      <c r="G27" t="str">
        <f t="shared" si="0"/>
        <v>**</v>
      </c>
      <c r="I27" t="s">
        <v>43</v>
      </c>
      <c r="J27">
        <v>-0.13224656100000001</v>
      </c>
      <c r="K27">
        <v>0.87612500000000004</v>
      </c>
      <c r="L27">
        <v>4.1230011300000001E-2</v>
      </c>
      <c r="M27">
        <v>-3.21</v>
      </c>
      <c r="N27" s="2">
        <v>1.2999999999999999E-3</v>
      </c>
    </row>
    <row r="28" spans="1:14" x14ac:dyDescent="0.25">
      <c r="A28" t="s">
        <v>45</v>
      </c>
      <c r="B28">
        <v>-8.0527749300000007E-2</v>
      </c>
      <c r="C28">
        <v>0.92262929999999999</v>
      </c>
      <c r="D28">
        <v>9.1090956000000004E-3</v>
      </c>
      <c r="E28">
        <v>-8.84</v>
      </c>
      <c r="F28" s="2">
        <v>0</v>
      </c>
      <c r="G28" t="str">
        <f t="shared" si="0"/>
        <v>***</v>
      </c>
      <c r="I28" t="s">
        <v>45</v>
      </c>
      <c r="J28">
        <v>-8.0527749300000007E-2</v>
      </c>
      <c r="K28">
        <v>0.92262929999999999</v>
      </c>
      <c r="L28">
        <v>9.1090956000000004E-3</v>
      </c>
      <c r="M28">
        <v>-8.84</v>
      </c>
      <c r="N28" s="2">
        <v>0</v>
      </c>
    </row>
    <row r="29" spans="1:14" x14ac:dyDescent="0.25">
      <c r="A29" t="s">
        <v>46</v>
      </c>
      <c r="B29">
        <v>-5.0720398299999997E-2</v>
      </c>
      <c r="C29">
        <v>0.95054439999999996</v>
      </c>
      <c r="D29">
        <v>6.5179640999999998E-3</v>
      </c>
      <c r="E29">
        <v>-7.78</v>
      </c>
      <c r="F29" s="2">
        <v>7.1000000000000002E-15</v>
      </c>
      <c r="G29" t="str">
        <f t="shared" si="0"/>
        <v>***</v>
      </c>
      <c r="I29" t="s">
        <v>46</v>
      </c>
      <c r="J29">
        <v>-5.0720398299999997E-2</v>
      </c>
      <c r="K29">
        <v>0.95054439999999996</v>
      </c>
      <c r="L29">
        <v>6.5179640999999998E-3</v>
      </c>
      <c r="M29">
        <v>-7.78</v>
      </c>
      <c r="N29" s="2">
        <v>7.1000000000000002E-15</v>
      </c>
    </row>
    <row r="30" spans="1:14" x14ac:dyDescent="0.25">
      <c r="A30" t="s">
        <v>48</v>
      </c>
      <c r="B30">
        <v>-0.43140522609999998</v>
      </c>
      <c r="C30">
        <v>0.64959560000000005</v>
      </c>
      <c r="D30">
        <v>0.1465602275</v>
      </c>
      <c r="E30">
        <v>-2.94</v>
      </c>
      <c r="F30" s="2">
        <v>3.2000000000000002E-3</v>
      </c>
      <c r="G30" t="str">
        <f t="shared" si="0"/>
        <v>**</v>
      </c>
      <c r="I30" t="s">
        <v>48</v>
      </c>
      <c r="J30">
        <v>-0.43140522609999998</v>
      </c>
      <c r="K30">
        <v>0.64959560000000005</v>
      </c>
      <c r="L30">
        <v>0.1465602275</v>
      </c>
      <c r="M30">
        <v>-2.94</v>
      </c>
      <c r="N30" s="2">
        <v>3.2000000000000002E-3</v>
      </c>
    </row>
    <row r="31" spans="1:14" x14ac:dyDescent="0.25">
      <c r="A31" t="s">
        <v>47</v>
      </c>
      <c r="B31">
        <v>-0.2305300307</v>
      </c>
      <c r="C31">
        <v>0.79411259999999995</v>
      </c>
      <c r="D31">
        <v>7.4754848900000004E-2</v>
      </c>
      <c r="E31">
        <v>-3.08</v>
      </c>
      <c r="F31" s="2">
        <v>2E-3</v>
      </c>
      <c r="G31" t="str">
        <f t="shared" si="0"/>
        <v>**</v>
      </c>
      <c r="I31" t="s">
        <v>47</v>
      </c>
      <c r="J31">
        <v>-0.2305300307</v>
      </c>
      <c r="K31">
        <v>0.79411259999999995</v>
      </c>
      <c r="L31">
        <v>7.4754848900000004E-2</v>
      </c>
      <c r="M31">
        <v>-3.08</v>
      </c>
      <c r="N31" s="2">
        <v>2E-3</v>
      </c>
    </row>
    <row r="32" spans="1:14" x14ac:dyDescent="0.25">
      <c r="A32" t="s">
        <v>49</v>
      </c>
      <c r="B32">
        <v>0.1532608859</v>
      </c>
      <c r="C32">
        <v>1.165629</v>
      </c>
      <c r="D32">
        <v>0.38730729679999998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0.1532608859</v>
      </c>
      <c r="K32">
        <v>1.165629</v>
      </c>
      <c r="L32">
        <v>0.38730729679999998</v>
      </c>
      <c r="M32">
        <v>0.4</v>
      </c>
      <c r="N32" s="2">
        <v>0.69</v>
      </c>
    </row>
    <row r="33" spans="1:14" x14ac:dyDescent="0.25">
      <c r="A33" t="s">
        <v>50</v>
      </c>
      <c r="B33">
        <v>-0.1110358518</v>
      </c>
      <c r="C33">
        <v>0.89490670000000005</v>
      </c>
      <c r="D33">
        <v>7.6515106599999994E-2</v>
      </c>
      <c r="E33">
        <v>-1.45</v>
      </c>
      <c r="F33" s="2">
        <v>0.15</v>
      </c>
      <c r="G33" t="str">
        <f t="shared" si="0"/>
        <v/>
      </c>
      <c r="I33" t="s">
        <v>50</v>
      </c>
      <c r="J33">
        <v>-0.1110358518</v>
      </c>
      <c r="K33">
        <v>0.89490670000000005</v>
      </c>
      <c r="L33">
        <v>7.6515106599999994E-2</v>
      </c>
      <c r="M33">
        <v>-1.45</v>
      </c>
      <c r="N33" s="2">
        <v>0.15</v>
      </c>
    </row>
    <row r="34" spans="1:14" x14ac:dyDescent="0.25">
      <c r="A34" t="s">
        <v>51</v>
      </c>
      <c r="B34">
        <v>-3.6667272999999999E-3</v>
      </c>
      <c r="C34">
        <v>0.99634</v>
      </c>
      <c r="D34">
        <v>8.2898590800000005E-2</v>
      </c>
      <c r="E34">
        <v>-0.04</v>
      </c>
      <c r="F34" s="2">
        <v>0.96</v>
      </c>
      <c r="G34" t="str">
        <f t="shared" si="0"/>
        <v/>
      </c>
      <c r="I34" t="s">
        <v>51</v>
      </c>
      <c r="J34">
        <v>-3.6667272999999999E-3</v>
      </c>
      <c r="K34">
        <v>0.99634</v>
      </c>
      <c r="L34">
        <v>8.2898590800000005E-2</v>
      </c>
      <c r="M34">
        <v>-0.04</v>
      </c>
      <c r="N34" s="2">
        <v>0.96</v>
      </c>
    </row>
    <row r="35" spans="1:14" x14ac:dyDescent="0.25">
      <c r="A35" t="s">
        <v>52</v>
      </c>
      <c r="B35">
        <v>0.43421131950000003</v>
      </c>
      <c r="C35">
        <v>1.5437451</v>
      </c>
      <c r="D35">
        <v>0.31224522020000001</v>
      </c>
      <c r="E35">
        <v>1.39</v>
      </c>
      <c r="F35" s="2">
        <v>0.16</v>
      </c>
      <c r="G35" t="str">
        <f t="shared" si="0"/>
        <v/>
      </c>
      <c r="I35" t="s">
        <v>52</v>
      </c>
      <c r="J35">
        <v>0.43421131950000003</v>
      </c>
      <c r="K35">
        <v>1.5437451</v>
      </c>
      <c r="L35">
        <v>0.31224522020000001</v>
      </c>
      <c r="M35">
        <v>1.39</v>
      </c>
      <c r="N35" s="2">
        <v>0.16</v>
      </c>
    </row>
    <row r="36" spans="1:14" x14ac:dyDescent="0.25">
      <c r="A36" t="s">
        <v>53</v>
      </c>
      <c r="B36">
        <v>8.7865392200000003E-2</v>
      </c>
      <c r="C36">
        <v>1.0918410999999999</v>
      </c>
      <c r="D36">
        <v>0.37791348050000001</v>
      </c>
      <c r="E36">
        <v>0.23</v>
      </c>
      <c r="F36" s="2">
        <v>0.82</v>
      </c>
      <c r="G36" t="str">
        <f t="shared" si="0"/>
        <v/>
      </c>
      <c r="I36" t="s">
        <v>53</v>
      </c>
      <c r="J36">
        <v>8.7865392200000003E-2</v>
      </c>
      <c r="K36">
        <v>1.0918410999999999</v>
      </c>
      <c r="L36">
        <v>0.37791348050000001</v>
      </c>
      <c r="M36">
        <v>0.23</v>
      </c>
      <c r="N36" s="2">
        <v>0.82</v>
      </c>
    </row>
    <row r="37" spans="1:14" x14ac:dyDescent="0.25">
      <c r="A37" t="s">
        <v>54</v>
      </c>
      <c r="B37">
        <v>0.55042198419999999</v>
      </c>
      <c r="C37">
        <v>1.7339846000000001</v>
      </c>
      <c r="D37">
        <v>0.35959765510000002</v>
      </c>
      <c r="E37">
        <v>1.53</v>
      </c>
      <c r="F37" s="2">
        <v>0.13</v>
      </c>
      <c r="G37" t="str">
        <f t="shared" si="0"/>
        <v/>
      </c>
      <c r="I37" t="s">
        <v>54</v>
      </c>
      <c r="J37">
        <v>0.55042198419999999</v>
      </c>
      <c r="K37">
        <v>1.7339846000000001</v>
      </c>
      <c r="L37">
        <v>0.35959765510000002</v>
      </c>
      <c r="M37">
        <v>1.53</v>
      </c>
      <c r="N37" s="2">
        <v>0.13</v>
      </c>
    </row>
    <row r="38" spans="1:14" x14ac:dyDescent="0.25">
      <c r="A38" t="s">
        <v>55</v>
      </c>
      <c r="B38">
        <v>-1.6370881100000002E-2</v>
      </c>
      <c r="C38">
        <v>0.98376240000000004</v>
      </c>
      <c r="D38">
        <v>0.31153864120000002</v>
      </c>
      <c r="E38">
        <v>-0.05</v>
      </c>
      <c r="F38" s="2">
        <v>0.96</v>
      </c>
      <c r="G38" t="str">
        <f t="shared" si="0"/>
        <v/>
      </c>
      <c r="I38" t="s">
        <v>55</v>
      </c>
      <c r="J38">
        <v>-1.6370881100000002E-2</v>
      </c>
      <c r="K38">
        <v>0.98376240000000004</v>
      </c>
      <c r="L38">
        <v>0.31153864120000002</v>
      </c>
      <c r="M38">
        <v>-0.05</v>
      </c>
      <c r="N38" s="2">
        <v>0.96</v>
      </c>
    </row>
    <row r="39" spans="1:14" x14ac:dyDescent="0.25">
      <c r="A39" t="s">
        <v>56</v>
      </c>
      <c r="B39">
        <v>0.54001937180000004</v>
      </c>
      <c r="C39">
        <v>1.7160401000000001</v>
      </c>
      <c r="D39">
        <v>0.47903512300000001</v>
      </c>
      <c r="E39">
        <v>1.1299999999999999</v>
      </c>
      <c r="F39" s="2">
        <v>0.26</v>
      </c>
      <c r="G39" t="str">
        <f t="shared" si="0"/>
        <v/>
      </c>
      <c r="I39" t="s">
        <v>56</v>
      </c>
      <c r="J39">
        <v>0.54001937180000004</v>
      </c>
      <c r="K39">
        <v>1.7160401000000001</v>
      </c>
      <c r="L39">
        <v>0.47903512300000001</v>
      </c>
      <c r="M39">
        <v>1.1299999999999999</v>
      </c>
      <c r="N39" s="2">
        <v>0.26</v>
      </c>
    </row>
    <row r="40" spans="1:14" x14ac:dyDescent="0.25">
      <c r="A40" t="s">
        <v>57</v>
      </c>
      <c r="B40">
        <v>0.2191487644</v>
      </c>
      <c r="C40">
        <v>1.2450165</v>
      </c>
      <c r="D40">
        <v>0.44707174230000002</v>
      </c>
      <c r="E40">
        <v>0.49</v>
      </c>
      <c r="F40" s="2">
        <v>0.62</v>
      </c>
      <c r="G40" t="str">
        <f t="shared" si="0"/>
        <v/>
      </c>
      <c r="I40" t="s">
        <v>57</v>
      </c>
      <c r="J40">
        <v>0.2191487644</v>
      </c>
      <c r="K40">
        <v>1.2450165</v>
      </c>
      <c r="L40">
        <v>0.44707174230000002</v>
      </c>
      <c r="M40">
        <v>0.49</v>
      </c>
      <c r="N40" s="2">
        <v>0.62</v>
      </c>
    </row>
    <row r="41" spans="1:14" x14ac:dyDescent="0.25">
      <c r="A41" t="s">
        <v>58</v>
      </c>
      <c r="B41">
        <v>-0.54263498669999999</v>
      </c>
      <c r="C41">
        <v>0.58121469999999997</v>
      </c>
      <c r="D41">
        <v>0.60234418950000002</v>
      </c>
      <c r="E41">
        <v>-0.9</v>
      </c>
      <c r="F41" s="2">
        <v>0.37</v>
      </c>
      <c r="G41" t="str">
        <f t="shared" si="0"/>
        <v/>
      </c>
      <c r="I41" t="s">
        <v>58</v>
      </c>
      <c r="J41">
        <v>-0.54263498669999999</v>
      </c>
      <c r="K41">
        <v>0.58121469999999997</v>
      </c>
      <c r="L41">
        <v>0.60234418950000002</v>
      </c>
      <c r="M41">
        <v>-0.9</v>
      </c>
      <c r="N41" s="2">
        <v>0.37</v>
      </c>
    </row>
    <row r="42" spans="1:14" x14ac:dyDescent="0.25">
      <c r="A42" t="s">
        <v>59</v>
      </c>
      <c r="B42">
        <v>8.4052852400000003E-2</v>
      </c>
      <c r="C42">
        <v>1.0876863999999999</v>
      </c>
      <c r="D42">
        <v>0.353711198</v>
      </c>
      <c r="E42">
        <v>0.24</v>
      </c>
      <c r="F42" s="2">
        <v>0.81</v>
      </c>
      <c r="G42" t="str">
        <f t="shared" si="0"/>
        <v/>
      </c>
      <c r="I42" t="s">
        <v>59</v>
      </c>
      <c r="J42">
        <v>8.4052852400000003E-2</v>
      </c>
      <c r="K42">
        <v>1.0876863999999999</v>
      </c>
      <c r="L42">
        <v>0.353711198</v>
      </c>
      <c r="M42">
        <v>0.24</v>
      </c>
      <c r="N42" s="2">
        <v>0.81</v>
      </c>
    </row>
    <row r="43" spans="1:14" x14ac:dyDescent="0.25">
      <c r="A43" t="s">
        <v>60</v>
      </c>
      <c r="B43">
        <v>0.2089513315</v>
      </c>
      <c r="C43">
        <v>1.2323850000000001</v>
      </c>
      <c r="D43">
        <v>0.32887221420000001</v>
      </c>
      <c r="E43">
        <v>0.64</v>
      </c>
      <c r="F43" s="2">
        <v>0.53</v>
      </c>
      <c r="G43" t="str">
        <f t="shared" si="0"/>
        <v/>
      </c>
      <c r="I43" t="s">
        <v>60</v>
      </c>
      <c r="J43">
        <v>0.2089513315</v>
      </c>
      <c r="K43">
        <v>1.2323850000000001</v>
      </c>
      <c r="L43">
        <v>0.32887221420000001</v>
      </c>
      <c r="M43">
        <v>0.64</v>
      </c>
      <c r="N43" s="2">
        <v>0.53</v>
      </c>
    </row>
    <row r="44" spans="1:14" x14ac:dyDescent="0.25">
      <c r="A44" t="s">
        <v>61</v>
      </c>
      <c r="B44">
        <v>-1.50910453E-2</v>
      </c>
      <c r="C44">
        <v>0.98502230000000002</v>
      </c>
      <c r="D44">
        <v>0.39738353329999998</v>
      </c>
      <c r="E44">
        <v>-0.04</v>
      </c>
      <c r="F44" s="2">
        <v>0.97</v>
      </c>
      <c r="G44" t="str">
        <f t="shared" si="0"/>
        <v/>
      </c>
      <c r="I44" t="s">
        <v>61</v>
      </c>
      <c r="J44">
        <v>-1.50910453E-2</v>
      </c>
      <c r="K44">
        <v>0.98502230000000002</v>
      </c>
      <c r="L44">
        <v>0.39738353329999998</v>
      </c>
      <c r="M44">
        <v>-0.04</v>
      </c>
      <c r="N44" s="2">
        <v>0.97</v>
      </c>
    </row>
    <row r="45" spans="1:14" x14ac:dyDescent="0.25">
      <c r="A45" t="s">
        <v>62</v>
      </c>
      <c r="B45">
        <v>0.15380030319999999</v>
      </c>
      <c r="C45">
        <v>1.166258</v>
      </c>
      <c r="D45">
        <v>0.31440322799999998</v>
      </c>
      <c r="E45">
        <v>0.49</v>
      </c>
      <c r="F45" s="2">
        <v>0.62</v>
      </c>
      <c r="G45" t="str">
        <f t="shared" si="0"/>
        <v/>
      </c>
      <c r="I45" t="s">
        <v>62</v>
      </c>
      <c r="J45">
        <v>0.15380030319999999</v>
      </c>
      <c r="K45">
        <v>1.166258</v>
      </c>
      <c r="L45">
        <v>0.31440322799999998</v>
      </c>
      <c r="M45">
        <v>0.49</v>
      </c>
      <c r="N45" s="2">
        <v>0.62</v>
      </c>
    </row>
    <row r="46" spans="1:14" x14ac:dyDescent="0.25">
      <c r="A46" t="s">
        <v>63</v>
      </c>
      <c r="B46">
        <v>0.45520150349999999</v>
      </c>
      <c r="C46">
        <v>1.5764910000000001</v>
      </c>
      <c r="D46">
        <v>0.28683082329999998</v>
      </c>
      <c r="E46">
        <v>1.59</v>
      </c>
      <c r="F46" s="2">
        <v>0.11</v>
      </c>
      <c r="G46" t="str">
        <f t="shared" si="0"/>
        <v/>
      </c>
      <c r="I46" t="s">
        <v>63</v>
      </c>
      <c r="J46">
        <v>0.45520150349999999</v>
      </c>
      <c r="K46">
        <v>1.5764910000000001</v>
      </c>
      <c r="L46">
        <v>0.28683082329999998</v>
      </c>
      <c r="M46">
        <v>1.59</v>
      </c>
      <c r="N46" s="2">
        <v>0.11</v>
      </c>
    </row>
    <row r="47" spans="1:14" x14ac:dyDescent="0.25">
      <c r="A47" t="s">
        <v>64</v>
      </c>
      <c r="B47">
        <v>0.30638458480000003</v>
      </c>
      <c r="C47">
        <v>1.3585046999999999</v>
      </c>
      <c r="D47">
        <v>0.27987387629999999</v>
      </c>
      <c r="E47">
        <v>1.0900000000000001</v>
      </c>
      <c r="F47" s="2">
        <v>0.27</v>
      </c>
      <c r="G47" t="str">
        <f t="shared" si="0"/>
        <v/>
      </c>
      <c r="I47" t="s">
        <v>64</v>
      </c>
      <c r="J47">
        <v>0.30638458480000003</v>
      </c>
      <c r="K47">
        <v>1.3585046999999999</v>
      </c>
      <c r="L47">
        <v>0.27987387629999999</v>
      </c>
      <c r="M47">
        <v>1.0900000000000001</v>
      </c>
      <c r="N47" s="2">
        <v>0.27</v>
      </c>
    </row>
    <row r="48" spans="1:14" x14ac:dyDescent="0.25">
      <c r="A48" t="s">
        <v>65</v>
      </c>
      <c r="B48">
        <v>0.43465137609999999</v>
      </c>
      <c r="C48">
        <v>1.5444245000000001</v>
      </c>
      <c r="D48">
        <v>0.30626248839999998</v>
      </c>
      <c r="E48">
        <v>1.42</v>
      </c>
      <c r="F48" s="2">
        <v>0.16</v>
      </c>
      <c r="G48" t="str">
        <f t="shared" si="0"/>
        <v/>
      </c>
      <c r="I48" t="s">
        <v>65</v>
      </c>
      <c r="J48">
        <v>0.43465137609999999</v>
      </c>
      <c r="K48">
        <v>1.5444245000000001</v>
      </c>
      <c r="L48">
        <v>0.30626248839999998</v>
      </c>
      <c r="M48">
        <v>1.42</v>
      </c>
      <c r="N48" s="2">
        <v>0.16</v>
      </c>
    </row>
    <row r="49" spans="1:14" x14ac:dyDescent="0.25">
      <c r="A49" t="s">
        <v>66</v>
      </c>
      <c r="B49">
        <v>0.3708483004</v>
      </c>
      <c r="C49">
        <v>1.4489631999999999</v>
      </c>
      <c r="D49">
        <v>0.28038516120000001</v>
      </c>
      <c r="E49">
        <v>1.32</v>
      </c>
      <c r="F49" s="2">
        <v>0.19</v>
      </c>
      <c r="G49" t="str">
        <f t="shared" si="0"/>
        <v/>
      </c>
      <c r="I49" t="s">
        <v>66</v>
      </c>
      <c r="J49">
        <v>0.3708483004</v>
      </c>
      <c r="K49">
        <v>1.4489631999999999</v>
      </c>
      <c r="L49">
        <v>0.28038516120000001</v>
      </c>
      <c r="M49">
        <v>1.32</v>
      </c>
      <c r="N49" s="2">
        <v>0.19</v>
      </c>
    </row>
    <row r="50" spans="1:14" x14ac:dyDescent="0.25">
      <c r="A50" t="s">
        <v>67</v>
      </c>
      <c r="B50">
        <v>0.2727937077</v>
      </c>
      <c r="C50">
        <v>1.3136292000000001</v>
      </c>
      <c r="D50">
        <v>0.27556184929999999</v>
      </c>
      <c r="E50">
        <v>0.99</v>
      </c>
      <c r="F50" s="2">
        <v>0.32</v>
      </c>
      <c r="G50" t="str">
        <f t="shared" si="0"/>
        <v/>
      </c>
      <c r="I50" t="s">
        <v>67</v>
      </c>
      <c r="J50">
        <v>0.2727937077</v>
      </c>
      <c r="K50">
        <v>1.3136292000000001</v>
      </c>
      <c r="L50">
        <v>0.27556184929999999</v>
      </c>
      <c r="M50">
        <v>0.99</v>
      </c>
      <c r="N50" s="2">
        <v>0.32</v>
      </c>
    </row>
    <row r="51" spans="1:14" x14ac:dyDescent="0.25">
      <c r="A51" t="s">
        <v>68</v>
      </c>
      <c r="B51">
        <v>0.33849049329999997</v>
      </c>
      <c r="C51">
        <v>1.4028284</v>
      </c>
      <c r="D51">
        <v>0.43143330460000001</v>
      </c>
      <c r="E51">
        <v>0.78</v>
      </c>
      <c r="F51" s="2">
        <v>0.43</v>
      </c>
      <c r="G51" t="str">
        <f t="shared" si="0"/>
        <v/>
      </c>
      <c r="I51" t="s">
        <v>68</v>
      </c>
      <c r="J51">
        <v>0.33849049329999997</v>
      </c>
      <c r="K51">
        <v>1.4028284</v>
      </c>
      <c r="L51">
        <v>0.43143330460000001</v>
      </c>
      <c r="M51">
        <v>0.78</v>
      </c>
      <c r="N51" s="2">
        <v>0.43</v>
      </c>
    </row>
    <row r="52" spans="1:14" x14ac:dyDescent="0.25">
      <c r="A52" t="s">
        <v>69</v>
      </c>
      <c r="B52">
        <v>0.41899664689999999</v>
      </c>
      <c r="C52">
        <v>1.5204352999999999</v>
      </c>
      <c r="D52">
        <v>0.29348120430000002</v>
      </c>
      <c r="E52">
        <v>1.43</v>
      </c>
      <c r="F52" s="2">
        <v>0.15</v>
      </c>
      <c r="G52" t="str">
        <f t="shared" si="0"/>
        <v/>
      </c>
      <c r="I52" t="s">
        <v>69</v>
      </c>
      <c r="J52">
        <v>0.41899664689999999</v>
      </c>
      <c r="K52">
        <v>1.5204352999999999</v>
      </c>
      <c r="L52">
        <v>0.29348120430000002</v>
      </c>
      <c r="M52">
        <v>1.43</v>
      </c>
      <c r="N52" s="2">
        <v>0.15</v>
      </c>
    </row>
    <row r="53" spans="1:14" x14ac:dyDescent="0.25">
      <c r="A53" t="s">
        <v>70</v>
      </c>
      <c r="B53">
        <v>0.35493339730000001</v>
      </c>
      <c r="C53">
        <v>1.4260857</v>
      </c>
      <c r="D53">
        <v>0.29140324690000002</v>
      </c>
      <c r="E53">
        <v>1.22</v>
      </c>
      <c r="F53" s="2">
        <v>0.22</v>
      </c>
      <c r="G53" t="str">
        <f t="shared" si="0"/>
        <v/>
      </c>
      <c r="I53" t="s">
        <v>70</v>
      </c>
      <c r="J53">
        <v>0.35493339730000001</v>
      </c>
      <c r="K53">
        <v>1.4260857</v>
      </c>
      <c r="L53">
        <v>0.29140324690000002</v>
      </c>
      <c r="M53">
        <v>1.22</v>
      </c>
      <c r="N53" s="2">
        <v>0.22</v>
      </c>
    </row>
    <row r="54" spans="1:14" x14ac:dyDescent="0.25">
      <c r="A54" t="s">
        <v>71</v>
      </c>
      <c r="B54">
        <v>0.41380591589999999</v>
      </c>
      <c r="C54">
        <v>1.5125634999999999</v>
      </c>
      <c r="D54">
        <v>0.28236872629999998</v>
      </c>
      <c r="E54">
        <v>1.47</v>
      </c>
      <c r="F54" s="2">
        <v>0.14000000000000001</v>
      </c>
      <c r="G54" t="str">
        <f t="shared" si="0"/>
        <v/>
      </c>
      <c r="I54" t="s">
        <v>71</v>
      </c>
      <c r="J54">
        <v>0.41380591589999999</v>
      </c>
      <c r="K54">
        <v>1.5125634999999999</v>
      </c>
      <c r="L54">
        <v>0.28236872629999998</v>
      </c>
      <c r="M54">
        <v>1.47</v>
      </c>
      <c r="N54" s="2">
        <v>0.14000000000000001</v>
      </c>
    </row>
    <row r="55" spans="1:14" x14ac:dyDescent="0.25">
      <c r="A55" t="s">
        <v>72</v>
      </c>
      <c r="B55">
        <v>0.35737131059999999</v>
      </c>
      <c r="C55">
        <v>1.4295666</v>
      </c>
      <c r="D55">
        <v>0.27620877970000002</v>
      </c>
      <c r="E55">
        <v>1.29</v>
      </c>
      <c r="F55" s="2">
        <v>0.2</v>
      </c>
      <c r="G55" t="str">
        <f t="shared" si="0"/>
        <v/>
      </c>
      <c r="I55" t="s">
        <v>72</v>
      </c>
      <c r="J55">
        <v>0.35737131059999999</v>
      </c>
      <c r="K55">
        <v>1.4295666</v>
      </c>
      <c r="L55">
        <v>0.27620877970000002</v>
      </c>
      <c r="M55">
        <v>1.29</v>
      </c>
      <c r="N55" s="2">
        <v>0.2</v>
      </c>
    </row>
    <row r="56" spans="1:14" x14ac:dyDescent="0.25">
      <c r="A56" t="s">
        <v>73</v>
      </c>
      <c r="B56">
        <v>-0.38536149019999999</v>
      </c>
      <c r="C56">
        <v>0.6802047</v>
      </c>
      <c r="D56">
        <v>0.36796588949999998</v>
      </c>
      <c r="E56">
        <v>-1.05</v>
      </c>
      <c r="F56" s="2">
        <v>0.28999999999999998</v>
      </c>
      <c r="G56" t="str">
        <f t="shared" si="0"/>
        <v/>
      </c>
      <c r="I56" t="s">
        <v>73</v>
      </c>
      <c r="J56">
        <v>-0.38536149019999999</v>
      </c>
      <c r="K56">
        <v>0.6802047</v>
      </c>
      <c r="L56">
        <v>0.36796588949999998</v>
      </c>
      <c r="M56">
        <v>-1.05</v>
      </c>
      <c r="N56" s="2">
        <v>0.28999999999999998</v>
      </c>
    </row>
    <row r="57" spans="1:14" x14ac:dyDescent="0.25">
      <c r="A57" t="s">
        <v>74</v>
      </c>
      <c r="B57">
        <v>-0.76461382160000002</v>
      </c>
      <c r="C57">
        <v>0.46551369999999997</v>
      </c>
      <c r="D57">
        <v>0.43619427630000002</v>
      </c>
      <c r="E57">
        <v>-1.75</v>
      </c>
      <c r="F57" s="2">
        <v>0.08</v>
      </c>
      <c r="G57" t="str">
        <f t="shared" si="0"/>
        <v>^</v>
      </c>
      <c r="I57" t="s">
        <v>74</v>
      </c>
      <c r="J57">
        <v>-0.76461382160000002</v>
      </c>
      <c r="K57">
        <v>0.46551369999999997</v>
      </c>
      <c r="L57">
        <v>0.43619427630000002</v>
      </c>
      <c r="M57">
        <v>-1.75</v>
      </c>
      <c r="N57" s="2">
        <v>0.08</v>
      </c>
    </row>
    <row r="58" spans="1:14" x14ac:dyDescent="0.25">
      <c r="A58" t="s">
        <v>75</v>
      </c>
      <c r="B58">
        <v>-0.60348251500000005</v>
      </c>
      <c r="C58">
        <v>0.54690369999999999</v>
      </c>
      <c r="D58">
        <v>0.29369084249999999</v>
      </c>
      <c r="E58">
        <v>-2.0499999999999998</v>
      </c>
      <c r="F58" s="2">
        <v>0.04</v>
      </c>
      <c r="G58" t="str">
        <f t="shared" si="0"/>
        <v>*</v>
      </c>
      <c r="I58" t="s">
        <v>75</v>
      </c>
      <c r="J58">
        <v>-0.60348251500000005</v>
      </c>
      <c r="K58">
        <v>0.54690369999999999</v>
      </c>
      <c r="L58">
        <v>0.29369084249999999</v>
      </c>
      <c r="M58">
        <v>-2.0499999999999998</v>
      </c>
      <c r="N58" s="2">
        <v>0.04</v>
      </c>
    </row>
    <row r="59" spans="1:14" x14ac:dyDescent="0.25">
      <c r="A59" t="s">
        <v>76</v>
      </c>
      <c r="B59">
        <v>-0.2899347035</v>
      </c>
      <c r="C59">
        <v>0.74831239999999999</v>
      </c>
      <c r="D59">
        <v>0.30744753650000001</v>
      </c>
      <c r="E59">
        <v>-0.94</v>
      </c>
      <c r="F59" s="2">
        <v>0.35</v>
      </c>
      <c r="G59" t="str">
        <f t="shared" si="0"/>
        <v/>
      </c>
      <c r="I59" t="s">
        <v>76</v>
      </c>
      <c r="J59">
        <v>-0.2899347035</v>
      </c>
      <c r="K59">
        <v>0.74831239999999999</v>
      </c>
      <c r="L59">
        <v>0.30744753650000001</v>
      </c>
      <c r="M59">
        <v>-0.94</v>
      </c>
      <c r="N59" s="2">
        <v>0.35</v>
      </c>
    </row>
    <row r="60" spans="1:14" x14ac:dyDescent="0.25">
      <c r="A60" t="s">
        <v>77</v>
      </c>
      <c r="B60">
        <v>-0.69616027170000006</v>
      </c>
      <c r="C60">
        <v>0.49849569999999999</v>
      </c>
      <c r="D60">
        <v>0.28300358050000002</v>
      </c>
      <c r="E60">
        <v>-2.46</v>
      </c>
      <c r="F60" s="2">
        <v>1.4E-2</v>
      </c>
      <c r="G60" t="str">
        <f t="shared" si="0"/>
        <v>*</v>
      </c>
      <c r="I60" t="s">
        <v>77</v>
      </c>
      <c r="J60">
        <v>-0.69616027170000006</v>
      </c>
      <c r="K60">
        <v>0.49849569999999999</v>
      </c>
      <c r="L60">
        <v>0.28300358050000002</v>
      </c>
      <c r="M60">
        <v>-2.46</v>
      </c>
      <c r="N60" s="2">
        <v>1.4E-2</v>
      </c>
    </row>
    <row r="61" spans="1:14" x14ac:dyDescent="0.25">
      <c r="A61" t="s">
        <v>78</v>
      </c>
      <c r="B61">
        <v>-0.74601135360000004</v>
      </c>
      <c r="C61">
        <v>0.47425440000000002</v>
      </c>
      <c r="D61">
        <v>0.40711321210000001</v>
      </c>
      <c r="E61">
        <v>-1.83</v>
      </c>
      <c r="F61" s="2">
        <v>6.7000000000000004E-2</v>
      </c>
      <c r="G61" t="str">
        <f t="shared" si="0"/>
        <v>^</v>
      </c>
      <c r="I61" t="s">
        <v>78</v>
      </c>
      <c r="J61">
        <v>-0.74601135360000004</v>
      </c>
      <c r="K61">
        <v>0.47425440000000002</v>
      </c>
      <c r="L61">
        <v>0.40711321210000001</v>
      </c>
      <c r="M61">
        <v>-1.83</v>
      </c>
      <c r="N61" s="2">
        <v>6.7000000000000004E-2</v>
      </c>
    </row>
    <row r="62" spans="1:14" x14ac:dyDescent="0.25">
      <c r="A62" t="s">
        <v>79</v>
      </c>
      <c r="B62">
        <v>-0.62196774880000005</v>
      </c>
      <c r="C62">
        <v>0.53688689999999994</v>
      </c>
      <c r="D62">
        <v>0.2826462461</v>
      </c>
      <c r="E62">
        <v>-2.2000000000000002</v>
      </c>
      <c r="F62" s="2">
        <v>2.8000000000000001E-2</v>
      </c>
      <c r="G62" t="str">
        <f t="shared" si="0"/>
        <v>*</v>
      </c>
      <c r="I62" t="s">
        <v>79</v>
      </c>
      <c r="J62">
        <v>-0.62196774880000005</v>
      </c>
      <c r="K62">
        <v>0.53688689999999994</v>
      </c>
      <c r="L62">
        <v>0.2826462461</v>
      </c>
      <c r="M62">
        <v>-2.2000000000000002</v>
      </c>
      <c r="N62" s="2">
        <v>2.8000000000000001E-2</v>
      </c>
    </row>
    <row r="63" spans="1:14" x14ac:dyDescent="0.25">
      <c r="A63" t="s">
        <v>80</v>
      </c>
      <c r="B63">
        <v>-0.81779082290000005</v>
      </c>
      <c r="C63">
        <v>0.44140570000000001</v>
      </c>
      <c r="D63">
        <v>0.30700439000000002</v>
      </c>
      <c r="E63">
        <v>-2.66</v>
      </c>
      <c r="F63" s="2">
        <v>7.7000000000000002E-3</v>
      </c>
      <c r="G63" t="str">
        <f t="shared" si="0"/>
        <v>**</v>
      </c>
      <c r="I63" t="s">
        <v>80</v>
      </c>
      <c r="J63">
        <v>-0.81779082290000005</v>
      </c>
      <c r="K63">
        <v>0.44140570000000001</v>
      </c>
      <c r="L63">
        <v>0.30700439000000002</v>
      </c>
      <c r="M63">
        <v>-2.66</v>
      </c>
      <c r="N63" s="2">
        <v>7.7000000000000002E-3</v>
      </c>
    </row>
    <row r="64" spans="1:14" x14ac:dyDescent="0.25">
      <c r="A64" t="s">
        <v>81</v>
      </c>
      <c r="B64">
        <v>-0.6785639201</v>
      </c>
      <c r="C64">
        <v>0.50734509999999999</v>
      </c>
      <c r="D64">
        <v>0.33821797419999999</v>
      </c>
      <c r="E64">
        <v>-2.0099999999999998</v>
      </c>
      <c r="F64" s="2">
        <v>4.4999999999999998E-2</v>
      </c>
      <c r="G64" t="str">
        <f t="shared" si="0"/>
        <v>*</v>
      </c>
      <c r="I64" t="s">
        <v>81</v>
      </c>
      <c r="J64">
        <v>-0.6785639201</v>
      </c>
      <c r="K64">
        <v>0.50734509999999999</v>
      </c>
      <c r="L64">
        <v>0.33821797419999999</v>
      </c>
      <c r="M64">
        <v>-2.0099999999999998</v>
      </c>
      <c r="N64" s="2">
        <v>4.4999999999999998E-2</v>
      </c>
    </row>
    <row r="65" spans="1:14" x14ac:dyDescent="0.25">
      <c r="A65" t="s">
        <v>82</v>
      </c>
      <c r="B65">
        <v>-0.66773141319999996</v>
      </c>
      <c r="C65">
        <v>0.51287079999999996</v>
      </c>
      <c r="D65">
        <v>0.2808776899</v>
      </c>
      <c r="E65">
        <v>-2.38</v>
      </c>
      <c r="F65" s="2">
        <v>1.7000000000000001E-2</v>
      </c>
      <c r="G65" t="str">
        <f t="shared" si="0"/>
        <v>*</v>
      </c>
      <c r="I65" t="s">
        <v>82</v>
      </c>
      <c r="J65">
        <v>-0.66773141319999996</v>
      </c>
      <c r="K65">
        <v>0.51287079999999996</v>
      </c>
      <c r="L65">
        <v>0.2808776899</v>
      </c>
      <c r="M65">
        <v>-2.38</v>
      </c>
      <c r="N65" s="2">
        <v>1.7000000000000001E-2</v>
      </c>
    </row>
    <row r="66" spans="1:14" x14ac:dyDescent="0.25">
      <c r="A66" t="s">
        <v>83</v>
      </c>
      <c r="B66">
        <v>-0.57423370500000004</v>
      </c>
      <c r="C66">
        <v>0.56313619999999998</v>
      </c>
      <c r="D66">
        <v>0.27209433249999998</v>
      </c>
      <c r="E66">
        <v>-2.11</v>
      </c>
      <c r="F66" s="2">
        <v>3.5000000000000003E-2</v>
      </c>
      <c r="G66" t="str">
        <f t="shared" ref="G66:G71" si="1">IF(F66&lt;0.001,"***",IF(F66&lt;0.01,"**",IF(F66&lt;0.05,"*",IF(F66&lt;0.1,"^",""))))</f>
        <v>*</v>
      </c>
      <c r="I66" t="s">
        <v>83</v>
      </c>
      <c r="J66">
        <v>-0.57423370500000004</v>
      </c>
      <c r="K66">
        <v>0.56313619999999998</v>
      </c>
      <c r="L66">
        <v>0.27209433249999998</v>
      </c>
      <c r="M66">
        <v>-2.11</v>
      </c>
      <c r="N66" s="2">
        <v>3.5000000000000003E-2</v>
      </c>
    </row>
    <row r="67" spans="1:14" x14ac:dyDescent="0.25">
      <c r="A67" t="s">
        <v>84</v>
      </c>
      <c r="B67">
        <v>-0.718267977</v>
      </c>
      <c r="C67">
        <v>0.48759609999999998</v>
      </c>
      <c r="D67">
        <v>0.27760373770000002</v>
      </c>
      <c r="E67">
        <v>-2.59</v>
      </c>
      <c r="F67" s="2">
        <v>9.7000000000000003E-3</v>
      </c>
      <c r="G67" t="str">
        <f t="shared" si="1"/>
        <v>**</v>
      </c>
      <c r="I67" t="s">
        <v>84</v>
      </c>
      <c r="J67">
        <v>-0.718267977</v>
      </c>
      <c r="K67">
        <v>0.48759609999999998</v>
      </c>
      <c r="L67">
        <v>0.27760373770000002</v>
      </c>
      <c r="M67">
        <v>-2.59</v>
      </c>
      <c r="N67" s="2">
        <v>9.7000000000000003E-3</v>
      </c>
    </row>
    <row r="68" spans="1:14" x14ac:dyDescent="0.25">
      <c r="A68" t="s">
        <v>85</v>
      </c>
      <c r="B68">
        <v>-0.64061995999999999</v>
      </c>
      <c r="C68">
        <v>0.52696560000000003</v>
      </c>
      <c r="D68">
        <v>0.36856904839999999</v>
      </c>
      <c r="E68">
        <v>-1.74</v>
      </c>
      <c r="F68" s="2">
        <v>8.2000000000000003E-2</v>
      </c>
      <c r="G68" t="str">
        <f t="shared" si="1"/>
        <v>^</v>
      </c>
      <c r="I68" t="s">
        <v>85</v>
      </c>
      <c r="J68">
        <v>-0.64061995999999999</v>
      </c>
      <c r="K68">
        <v>0.52696560000000003</v>
      </c>
      <c r="L68">
        <v>0.36856904839999999</v>
      </c>
      <c r="M68">
        <v>-1.74</v>
      </c>
      <c r="N68" s="2">
        <v>8.2000000000000003E-2</v>
      </c>
    </row>
    <row r="69" spans="1:14" x14ac:dyDescent="0.25">
      <c r="A69" t="s">
        <v>86</v>
      </c>
      <c r="B69">
        <v>-0.870192364</v>
      </c>
      <c r="C69">
        <v>0.41887099999999999</v>
      </c>
      <c r="D69">
        <v>0.2947005808</v>
      </c>
      <c r="E69">
        <v>-2.95</v>
      </c>
      <c r="F69" s="2">
        <v>3.0999999999999999E-3</v>
      </c>
      <c r="G69" t="str">
        <f t="shared" si="1"/>
        <v>**</v>
      </c>
      <c r="I69" t="s">
        <v>86</v>
      </c>
      <c r="J69">
        <v>-0.870192364</v>
      </c>
      <c r="K69">
        <v>0.41887099999999999</v>
      </c>
      <c r="L69">
        <v>0.2947005808</v>
      </c>
      <c r="M69">
        <v>-2.95</v>
      </c>
      <c r="N69" s="2">
        <v>3.0999999999999999E-3</v>
      </c>
    </row>
    <row r="70" spans="1:14" x14ac:dyDescent="0.25">
      <c r="A70" t="s">
        <v>87</v>
      </c>
      <c r="B70">
        <v>-0.78649506089999999</v>
      </c>
      <c r="C70">
        <v>0.45543830000000002</v>
      </c>
      <c r="D70">
        <v>0.29447642530000001</v>
      </c>
      <c r="E70">
        <v>-2.67</v>
      </c>
      <c r="F70" s="2">
        <v>7.6E-3</v>
      </c>
      <c r="G70" t="str">
        <f t="shared" si="1"/>
        <v>**</v>
      </c>
      <c r="I70" t="s">
        <v>87</v>
      </c>
      <c r="J70">
        <v>-0.78649506089999999</v>
      </c>
      <c r="K70">
        <v>0.45543830000000002</v>
      </c>
      <c r="L70">
        <v>0.29447642530000001</v>
      </c>
      <c r="M70">
        <v>-2.67</v>
      </c>
      <c r="N70" s="2">
        <v>7.6E-3</v>
      </c>
    </row>
    <row r="71" spans="1:14" x14ac:dyDescent="0.25">
      <c r="A71" t="s">
        <v>88</v>
      </c>
      <c r="B71">
        <v>-0.36439815590000002</v>
      </c>
      <c r="C71">
        <v>0.69461459999999997</v>
      </c>
      <c r="D71">
        <v>0.52921628489999994</v>
      </c>
      <c r="E71">
        <v>-0.69</v>
      </c>
      <c r="F71" s="2">
        <v>0.49</v>
      </c>
      <c r="G71" t="str">
        <f t="shared" si="1"/>
        <v/>
      </c>
      <c r="I71" t="s">
        <v>88</v>
      </c>
      <c r="J71">
        <v>-0.36439815590000002</v>
      </c>
      <c r="K71">
        <v>0.69461459999999997</v>
      </c>
      <c r="L71">
        <v>0.52921628489999994</v>
      </c>
      <c r="M71">
        <v>-0.69</v>
      </c>
      <c r="N71" s="2">
        <v>0.49</v>
      </c>
    </row>
    <row r="72" spans="1:14" x14ac:dyDescent="0.25">
      <c r="A72" t="s">
        <v>89</v>
      </c>
      <c r="B72">
        <v>-0.63784293739999998</v>
      </c>
      <c r="C72">
        <v>0.52843110000000004</v>
      </c>
      <c r="D72">
        <v>0.3031872833</v>
      </c>
      <c r="E72">
        <v>-2.1</v>
      </c>
      <c r="F72" s="2">
        <v>3.5000000000000003E-2</v>
      </c>
      <c r="I72" t="s">
        <v>89</v>
      </c>
      <c r="J72">
        <v>-0.63784293739999998</v>
      </c>
      <c r="K72">
        <v>0.52843110000000004</v>
      </c>
      <c r="L72">
        <v>0.3031872833</v>
      </c>
      <c r="M72">
        <v>-2.1</v>
      </c>
      <c r="N72" s="2">
        <v>3.5000000000000003E-2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0.37797409999999998</v>
      </c>
      <c r="E74">
        <v>0.1428644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71"/>
  <sheetViews>
    <sheetView tabSelected="1" topLeftCell="A37" workbookViewId="0">
      <selection activeCell="B2" sqref="B2:F71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1"/>
      <c r="C2" s="27" t="s">
        <v>126</v>
      </c>
      <c r="D2" s="28"/>
      <c r="E2" s="27" t="s">
        <v>127</v>
      </c>
      <c r="F2" s="28"/>
    </row>
    <row r="3" spans="1:6" x14ac:dyDescent="0.25">
      <c r="B3" s="25" t="s">
        <v>0</v>
      </c>
      <c r="C3" s="7" t="str">
        <f>_xlfn.CONCAT(ROUND('mof4.fr_female'!B2,4)," ",'mof4.fr_female'!G2)</f>
        <v xml:space="preserve">-0.0447 </v>
      </c>
      <c r="D3" s="5" t="str">
        <f>_xlfn.CONCAT(ROUND('mod.fr.int_female'!B2,4), " ", 'mod.fr.int_female'!G2)</f>
        <v>-0.1255 *</v>
      </c>
      <c r="E3" s="7" t="str">
        <f>_xlfn.CONCAT(ROUND('mof4.fr_male'!B2,4)," ",'mof4.fr_male'!G2)</f>
        <v xml:space="preserve">-0.031 </v>
      </c>
      <c r="F3" s="5" t="str">
        <f>_xlfn.CONCAT(ROUND('mod4.fr.int_male'!B2,4)," ",'mod4.fr.int_male'!G2)</f>
        <v xml:space="preserve">-0.0469 </v>
      </c>
    </row>
    <row r="4" spans="1:6" x14ac:dyDescent="0.25">
      <c r="B4" s="26"/>
      <c r="C4" s="8" t="str">
        <f>_xlfn.CONCAT("(",ROUND('mof4.fr_female'!D2,4),")")</f>
        <v>(0.0342)</v>
      </c>
      <c r="D4" s="6" t="str">
        <f>_xlfn.CONCAT("(",ROUND('mod.fr.int_female'!D2,4),")")</f>
        <v>(0.0526)</v>
      </c>
      <c r="E4" s="8" t="str">
        <f>_xlfn.CONCAT("(",ROUND('mof4.fr_male'!D2,4),")")</f>
        <v>(0.0305)</v>
      </c>
      <c r="F4" s="6" t="str">
        <f>_xlfn.CONCAT("(",ROUND('mod4.fr.int_male'!D2,4),")")</f>
        <v>(0.0432)</v>
      </c>
    </row>
    <row r="5" spans="1:6" x14ac:dyDescent="0.25">
      <c r="A5">
        <v>1</v>
      </c>
      <c r="B5" s="25" t="s">
        <v>2</v>
      </c>
      <c r="C5" s="7" t="str">
        <f ca="1">_xlfn.CONCAT(ROUND(OFFSET('mof4.fr_female'!$B$2,'Table 4'!$A5,0),4)," ",OFFSET('mof4.fr_female'!$G$2,'Table 4'!$A5,0))</f>
        <v>-0.1295 ***</v>
      </c>
      <c r="D5" s="5" t="str">
        <f ca="1">_xlfn.CONCAT(ROUND(OFFSET('mod.fr.int_female'!$B$2,'Table 4'!A5,0),4)," ",OFFSET('mod.fr.int_female'!$G$2,A5,0))</f>
        <v>-0.1963 ***</v>
      </c>
      <c r="E5" s="7" t="str">
        <f ca="1">_xlfn.CONCAT(ROUND(OFFSET('mof4.fr_male'!$B$2,'Table 4'!A5,0),4)," ",OFFSET('mof4.fr_male'!$G$2,'Table 4'!A5,0))</f>
        <v>-0.0709 ^</v>
      </c>
      <c r="F5" s="5" t="str">
        <f ca="1">_xlfn.CONCAT(ROUND(OFFSET('mod4.fr.int_male'!$B$2,'Table 4'!A5,0),4)," ",OFFSET('mod4.fr.int_male'!$G$2,'Table 4'!A5,0))</f>
        <v xml:space="preserve">-0.0434 </v>
      </c>
    </row>
    <row r="6" spans="1:6" x14ac:dyDescent="0.25">
      <c r="B6" s="26" t="s">
        <v>1</v>
      </c>
      <c r="C6" s="8" t="str">
        <f ca="1">_xlfn.CONCAT("(",ROUND(OFFSET('mof4.fr_female'!$D$2,'Table 4'!$A5,0),4),")")</f>
        <v>(0.0352)</v>
      </c>
      <c r="D6" s="6" t="str">
        <f ca="1">_xlfn.CONCAT("(",ROUND(OFFSET('mod.fr.int_female'!$D$2,'Table 4'!A5,0),4),")")</f>
        <v>(0.054)</v>
      </c>
      <c r="E6" s="8" t="str">
        <f ca="1">_xlfn.CONCAT("(",ROUND(OFFSET('mof4.fr_male'!$D$2,'Table 4'!A5,0),4),")")</f>
        <v>(0.0372)</v>
      </c>
      <c r="F6" s="6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25" t="s">
        <v>33</v>
      </c>
      <c r="C7" s="7" t="str">
        <f ca="1">_xlfn.CONCAT(ROUND(OFFSET('mof4.fr_female'!$B$2,'Table 4'!$A7,0),4)," ",OFFSET('mof4.fr_female'!$G$2,'Table 4'!$A7,0))</f>
        <v>-0.0334 ***</v>
      </c>
      <c r="D7" s="5" t="str">
        <f ca="1">_xlfn.CONCAT(ROUND(OFFSET('mod.fr.int_female'!$B$2,'Table 4'!A7,0),4)," ",OFFSET('mod.fr.int_female'!$G$2,A7,0))</f>
        <v>-0.0342 ***</v>
      </c>
      <c r="E7" s="7" t="str">
        <f ca="1">_xlfn.CONCAT(ROUND(OFFSET('mof4.fr_male'!$B$2,'Table 4'!A7,0),4)," ",OFFSET('mof4.fr_male'!$G$2,'Table 4'!A7,0))</f>
        <v>-0.0577 ***</v>
      </c>
      <c r="F7" s="5" t="str">
        <f ca="1">_xlfn.CONCAT(ROUND(OFFSET('mod4.fr.int_male'!$B$2,'Table 4'!A7,0),4)," ",OFFSET('mod4.fr.int_male'!$G$2,'Table 4'!A7,0))</f>
        <v>-0.058 ***</v>
      </c>
    </row>
    <row r="8" spans="1:6" x14ac:dyDescent="0.25">
      <c r="B8" s="26"/>
      <c r="C8" s="8" t="str">
        <f ca="1">_xlfn.CONCAT("(",ROUND(OFFSET('mof4.fr_female'!$D$2,'Table 4'!$A7,0),4),")")</f>
        <v>(0.0071)</v>
      </c>
      <c r="D8" s="6" t="str">
        <f ca="1">_xlfn.CONCAT("(",ROUND(OFFSET('mod.fr.int_female'!$D$2,'Table 4'!A7,0),4),")")</f>
        <v>(0.0071)</v>
      </c>
      <c r="E8" s="8" t="str">
        <f ca="1">_xlfn.CONCAT("(",ROUND(OFFSET('mof4.fr_male'!$D$2,'Table 4'!A7,0),4),")")</f>
        <v>(0.007)</v>
      </c>
      <c r="F8" s="6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25" t="s">
        <v>95</v>
      </c>
      <c r="C9" s="7" t="str">
        <f ca="1">_xlfn.CONCAT(ROUND(OFFSET('mof4.fr_female'!$B$2,'Table 4'!$A9,0),4)," ",OFFSET('mof4.fr_female'!$G$2,'Table 4'!$A9,0))</f>
        <v>-0.2102 ***</v>
      </c>
      <c r="D9" s="5" t="str">
        <f ca="1">_xlfn.CONCAT(ROUND(OFFSET('mod.fr.int_female'!$B$2,'Table 4'!A9,0),4)," ",OFFSET('mod.fr.int_female'!$G$2,A9,0))</f>
        <v>-0.2856 ***</v>
      </c>
      <c r="E9" s="7" t="str">
        <f ca="1">_xlfn.CONCAT(ROUND(OFFSET('mof4.fr_male'!$B$2,'Table 4'!A9,0),4)," ",OFFSET('mof4.fr_male'!$G$2,'Table 4'!A9,0))</f>
        <v>-0.1486 ***</v>
      </c>
      <c r="F9" s="5" t="str">
        <f ca="1">_xlfn.CONCAT(ROUND(OFFSET('mod4.fr.int_male'!$B$2,'Table 4'!A9,0),4)," ",OFFSET('mod4.fr.int_male'!$G$2,'Table 4'!A9,0))</f>
        <v>-0.1564 **</v>
      </c>
    </row>
    <row r="10" spans="1:6" x14ac:dyDescent="0.25">
      <c r="B10" s="26"/>
      <c r="C10" s="8" t="str">
        <f ca="1">_xlfn.CONCAT("(",ROUND(OFFSET('mof4.fr_female'!$D$2,'Table 4'!$A9,0),4),")")</f>
        <v>(0.0401)</v>
      </c>
      <c r="D10" s="6" t="str">
        <f ca="1">_xlfn.CONCAT("(",ROUND(OFFSET('mod.fr.int_female'!$D$2,'Table 4'!A9,0),4),")")</f>
        <v>(0.0525)</v>
      </c>
      <c r="E10" s="8" t="str">
        <f ca="1">_xlfn.CONCAT("(",ROUND(OFFSET('mof4.fr_male'!$D$2,'Table 4'!A9,0),4),")")</f>
        <v>(0.0392)</v>
      </c>
      <c r="F10" s="6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25" t="s">
        <v>122</v>
      </c>
      <c r="C11" s="7"/>
      <c r="D11" s="5" t="str">
        <f ca="1">_xlfn.CONCAT(ROUND(OFFSET('mod.fr.int_female'!$B$2,'Table 4'!A11,0),4)," ",OFFSET('mod.fr.int_female'!$G$2,A11,0))</f>
        <v>0.1669 *</v>
      </c>
      <c r="E11" s="7"/>
      <c r="F11" s="5" t="str">
        <f ca="1">_xlfn.CONCAT(ROUND(OFFSET('mod4.fr.int_male'!$B$2,'Table 4'!A11,0),4)," ",OFFSET('mod4.fr.int_male'!$G$2,'Table 4'!A11,0))</f>
        <v xml:space="preserve">0.0562 </v>
      </c>
    </row>
    <row r="12" spans="1:6" x14ac:dyDescent="0.25">
      <c r="B12" s="26"/>
      <c r="C12" s="8"/>
      <c r="D12" s="6" t="str">
        <f ca="1">_xlfn.CONCAT("(",ROUND(OFFSET('mod.fr.int_female'!$D$2,'Table 4'!A11,0),4),")")</f>
        <v>(0.0764)</v>
      </c>
      <c r="E12" s="8"/>
      <c r="F12" s="6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25" t="s">
        <v>123</v>
      </c>
      <c r="C13" s="7"/>
      <c r="D13" s="5" t="str">
        <f ca="1">_xlfn.CONCAT(ROUND(OFFSET('mod.fr.int_female'!$B$2,'Table 4'!A13,0),4)," ",OFFSET('mod.fr.int_female'!$G$2,A13,0))</f>
        <v>0.1293 ^</v>
      </c>
      <c r="E13" s="7"/>
      <c r="F13" s="5" t="str">
        <f ca="1">_xlfn.CONCAT(ROUND(OFFSET('mod4.fr.int_male'!$B$2,'Table 4'!A13,0),4)," ",OFFSET('mod4.fr.int_male'!$G$2,'Table 4'!A13,0))</f>
        <v xml:space="preserve">-0.0444 </v>
      </c>
    </row>
    <row r="14" spans="1:6" x14ac:dyDescent="0.25">
      <c r="B14" s="26"/>
      <c r="C14" s="8"/>
      <c r="D14" s="6" t="str">
        <f ca="1">_xlfn.CONCAT("(",ROUND(OFFSET('mod.fr.int_female'!$D$2,'Table 4'!A13,0),4),")")</f>
        <v>(0.076)</v>
      </c>
      <c r="E14" s="8"/>
      <c r="F14" s="6" t="str">
        <f ca="1">_xlfn.CONCAT("(",ROUND(OFFSET('mod4.fr.int_male'!$D$2,'Table 4'!A13,0),4),")")</f>
        <v>(0.0821)</v>
      </c>
    </row>
    <row r="15" spans="1:6" x14ac:dyDescent="0.25">
      <c r="A15">
        <f>A13+1</f>
        <v>6</v>
      </c>
      <c r="B15" s="25" t="s">
        <v>96</v>
      </c>
      <c r="C15" s="7" t="str">
        <f ca="1">_xlfn.CONCAT(ROUND(OFFSET('mof4.fr_female'!$B$2,'Table 4'!$A15,0),4)," ",OFFSET('mof4.fr_female'!$G$2,'Table 4'!$A15,0))</f>
        <v xml:space="preserve">-0.0187 </v>
      </c>
      <c r="D15" s="5" t="str">
        <f ca="1">_xlfn.CONCAT(ROUND(OFFSET('mod.fr.int_female'!$B$2,'Table 4'!A15,0),4)," ",OFFSET('mod.fr.int_female'!$G$2,A15,0))</f>
        <v xml:space="preserve">-0.0646 </v>
      </c>
      <c r="E15" s="7" t="str">
        <f ca="1">_xlfn.CONCAT(ROUND(OFFSET('mof4.fr_male'!$B$2,'Table 4'!A15,0),4)," ",OFFSET('mof4.fr_male'!$G$2,'Table 4'!A15,0))</f>
        <v xml:space="preserve">-0.017 </v>
      </c>
      <c r="F15" s="5" t="str">
        <f ca="1">_xlfn.CONCAT(ROUND(OFFSET('mod4.fr.int_male'!$B$2,'Table 4'!A15,0),4)," ",OFFSET('mod4.fr.int_male'!$G$2,'Table 4'!A15,0))</f>
        <v xml:space="preserve">0.0009 </v>
      </c>
    </row>
    <row r="16" spans="1:6" x14ac:dyDescent="0.25">
      <c r="B16" s="26"/>
      <c r="C16" s="8" t="str">
        <f ca="1">_xlfn.CONCAT("(",ROUND(OFFSET('mof4.fr_female'!$D$2,'Table 4'!$A15,0),4),")")</f>
        <v>(0.0435)</v>
      </c>
      <c r="D16" s="6" t="str">
        <f ca="1">_xlfn.CONCAT("(",ROUND(OFFSET('mod.fr.int_female'!$D$2,'Table 4'!A15,0),4),")")</f>
        <v>(0.0572)</v>
      </c>
      <c r="E16" s="8" t="str">
        <f ca="1">_xlfn.CONCAT("(",ROUND(OFFSET('mof4.fr_male'!$D$2,'Table 4'!A15,0),4),")")</f>
        <v>(0.0417)</v>
      </c>
      <c r="F16" s="6" t="str">
        <f ca="1">_xlfn.CONCAT("(",ROUND(OFFSET('mod4.fr.int_male'!$D$2,'Table 4'!A15,0),4),")")</f>
        <v>(0.0601)</v>
      </c>
    </row>
    <row r="17" spans="1:6" x14ac:dyDescent="0.25">
      <c r="A17">
        <f>A15+1</f>
        <v>7</v>
      </c>
      <c r="B17" s="25" t="s">
        <v>124</v>
      </c>
      <c r="C17" s="7"/>
      <c r="D17" s="5" t="str">
        <f ca="1">_xlfn.CONCAT(ROUND(OFFSET('mod.fr.int_female'!$B$2,'Table 4'!A17,0),4)," ",OFFSET('mod.fr.int_female'!$G$2,A17,0))</f>
        <v xml:space="preserve">0.0989 </v>
      </c>
      <c r="E17" s="7"/>
      <c r="F17" s="5" t="str">
        <f ca="1">_xlfn.CONCAT(ROUND(OFFSET('mod4.fr.int_male'!$B$2,'Table 4'!A17,0),4)," ",OFFSET('mod4.fr.int_male'!$G$2,'Table 4'!A17,0))</f>
        <v xml:space="preserve">-0.0124 </v>
      </c>
    </row>
    <row r="18" spans="1:6" x14ac:dyDescent="0.25">
      <c r="B18" s="26"/>
      <c r="C18" s="8"/>
      <c r="D18" s="6" t="str">
        <f ca="1">_xlfn.CONCAT("(",ROUND(OFFSET('mod.fr.int_female'!$D$2,'Table 4'!A17,0),4),")")</f>
        <v>(0.092)</v>
      </c>
      <c r="E18" s="8"/>
      <c r="F18" s="6" t="str">
        <f ca="1">_xlfn.CONCAT("(",ROUND(OFFSET('mod4.fr.int_male'!$D$2,'Table 4'!A17,0),4),")")</f>
        <v>(0.0818)</v>
      </c>
    </row>
    <row r="19" spans="1:6" x14ac:dyDescent="0.25">
      <c r="A19">
        <v>8</v>
      </c>
      <c r="B19" s="25" t="s">
        <v>125</v>
      </c>
      <c r="C19" s="7"/>
      <c r="D19" s="5" t="str">
        <f ca="1">_xlfn.CONCAT(ROUND(OFFSET('mod.fr.int_female'!$B$2,'Table 4'!A19,0),4)," ",OFFSET('mod.fr.int_female'!$G$2,A19,0))</f>
        <v xml:space="preserve">0.1017 </v>
      </c>
      <c r="E19" s="7"/>
      <c r="F19" s="5" t="str">
        <f ca="1">_xlfn.CONCAT(ROUND(OFFSET('mod4.fr.int_male'!$B$2,'Table 4'!A19,0),4)," ",OFFSET('mod4.fr.int_male'!$G$2,'Table 4'!A19,0))</f>
        <v xml:space="preserve">-0.0562 </v>
      </c>
    </row>
    <row r="20" spans="1:6" x14ac:dyDescent="0.25">
      <c r="B20" s="26"/>
      <c r="C20" s="8"/>
      <c r="D20" s="6" t="str">
        <f ca="1">_xlfn.CONCAT("(",ROUND(OFFSET('mod.fr.int_female'!$D$2,'Table 4'!A19,0),4),")")</f>
        <v>(0.0919)</v>
      </c>
      <c r="E20" s="8"/>
      <c r="F20" s="6" t="str">
        <f ca="1">_xlfn.CONCAT("(",ROUND(OFFSET('mod4.fr.int_male'!$D$2,'Table 4'!A19,0),4),")")</f>
        <v>(0.0935)</v>
      </c>
    </row>
    <row r="21" spans="1:6" x14ac:dyDescent="0.25">
      <c r="A21">
        <v>9</v>
      </c>
      <c r="B21" s="25" t="s">
        <v>97</v>
      </c>
      <c r="C21" s="7" t="str">
        <f ca="1">_xlfn.CONCAT(ROUND(OFFSET('mof4.fr_female'!$B$2,'Table 4'!$A21,0),4)," ",OFFSET('mof4.fr_female'!$G$2,'Table 4'!$A21,0))</f>
        <v xml:space="preserve">0.0182 </v>
      </c>
      <c r="D21" s="5" t="str">
        <f ca="1">_xlfn.CONCAT(ROUND(OFFSET('mod.fr.int_female'!$B$2,'Table 4'!A21,0),4)," ",OFFSET('mod.fr.int_female'!$G$2,A21,0))</f>
        <v xml:space="preserve">0.0188 </v>
      </c>
      <c r="E21" s="7" t="str">
        <f ca="1">_xlfn.CONCAT(ROUND(OFFSET('mof4.fr_male'!$B$2,'Table 4'!A21,0),4)," ",OFFSET('mof4.fr_male'!$G$2,'Table 4'!A21,0))</f>
        <v xml:space="preserve">0.0704 </v>
      </c>
      <c r="F21" s="5" t="str">
        <f ca="1">_xlfn.CONCAT(ROUND(OFFSET('mod4.fr.int_male'!$B$2,'Table 4'!A21,0),4)," ",OFFSET('mod4.fr.int_male'!$G$2,'Table 4'!A21,0))</f>
        <v xml:space="preserve">0.0711 </v>
      </c>
    </row>
    <row r="22" spans="1:6" x14ac:dyDescent="0.25">
      <c r="B22" s="26"/>
      <c r="C22" s="8" t="str">
        <f ca="1">_xlfn.CONCAT("(",ROUND(OFFSET('mof4.fr_female'!$D$2,'Table 4'!$A21,0),4),")")</f>
        <v>(0.0405)</v>
      </c>
      <c r="D22" s="6" t="str">
        <f ca="1">_xlfn.CONCAT("(",ROUND(OFFSET('mod.fr.int_female'!$D$2,'Table 4'!A21,0),4),")")</f>
        <v>(0.0405)</v>
      </c>
      <c r="E22" s="8" t="str">
        <f ca="1">_xlfn.CONCAT("(",ROUND(OFFSET('mof4.fr_male'!$D$2,'Table 4'!A21,0),4),")")</f>
        <v>(0.0483)</v>
      </c>
      <c r="F22" s="6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25" t="s">
        <v>98</v>
      </c>
      <c r="C23" s="7" t="str">
        <f ca="1">_xlfn.CONCAT(ROUND(OFFSET('mof4.fr_female'!$B$2,'Table 4'!$A23,0),4)," ",OFFSET('mof4.fr_female'!$G$2,'Table 4'!$A23,0))</f>
        <v>-0.1203 ^</v>
      </c>
      <c r="D23" s="5" t="str">
        <f ca="1">_xlfn.CONCAT(ROUND(OFFSET('mod.fr.int_female'!$B$2,'Table 4'!A23,0),4)," ",OFFSET('mod.fr.int_female'!$G$2,A23,0))</f>
        <v xml:space="preserve">-0.1111 </v>
      </c>
      <c r="E23" s="7" t="str">
        <f ca="1">_xlfn.CONCAT(ROUND(OFFSET('mof4.fr_male'!$B$2,'Table 4'!A23,0),4)," ",OFFSET('mof4.fr_male'!$G$2,'Table 4'!A23,0))</f>
        <v xml:space="preserve">0.0397 </v>
      </c>
      <c r="F23" s="5" t="str">
        <f ca="1">_xlfn.CONCAT(ROUND(OFFSET('mod4.fr.int_male'!$B$2,'Table 4'!A23,0),4)," ",OFFSET('mod4.fr.int_male'!$G$2,'Table 4'!A23,0))</f>
        <v xml:space="preserve">0.0378 </v>
      </c>
    </row>
    <row r="24" spans="1:6" x14ac:dyDescent="0.25">
      <c r="B24" s="26"/>
      <c r="C24" s="8" t="str">
        <f ca="1">_xlfn.CONCAT("(",ROUND(OFFSET('mof4.fr_female'!$D$2,'Table 4'!$A23,0),4),")")</f>
        <v>(0.0698)</v>
      </c>
      <c r="D24" s="6" t="str">
        <f ca="1">_xlfn.CONCAT("(",ROUND(OFFSET('mod.fr.int_female'!$D$2,'Table 4'!A23,0),4),")")</f>
        <v>(0.0698)</v>
      </c>
      <c r="E24" s="8" t="str">
        <f ca="1">_xlfn.CONCAT("(",ROUND(OFFSET('mof4.fr_male'!$D$2,'Table 4'!A23,0),4),")")</f>
        <v>(0.0894)</v>
      </c>
      <c r="F24" s="6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25" t="s">
        <v>34</v>
      </c>
      <c r="C25" s="7" t="str">
        <f ca="1">_xlfn.CONCAT(ROUND(OFFSET('mof4.fr_female'!$B$2,'Table 4'!$A25,0),4)," ",OFFSET('mof4.fr_female'!$G$2,'Table 4'!$A25,0))</f>
        <v xml:space="preserve">-0.0045 </v>
      </c>
      <c r="D25" s="5" t="str">
        <f ca="1">_xlfn.CONCAT(ROUND(OFFSET('mod.fr.int_female'!$B$2,'Table 4'!A25,0),4)," ",OFFSET('mod.fr.int_female'!$G$2,A25,0))</f>
        <v xml:space="preserve">-0.0024 </v>
      </c>
      <c r="E25" s="7" t="str">
        <f ca="1">_xlfn.CONCAT(ROUND(OFFSET('mof4.fr_male'!$B$2,'Table 4'!A25,0),4)," ",OFFSET('mof4.fr_male'!$G$2,'Table 4'!A25,0))</f>
        <v xml:space="preserve">0.0283 </v>
      </c>
      <c r="F25" s="5" t="str">
        <f ca="1">_xlfn.CONCAT(ROUND(OFFSET('mod4.fr.int_male'!$B$2,'Table 4'!A25,0),4)," ",OFFSET('mod4.fr.int_male'!$G$2,'Table 4'!A25,0))</f>
        <v xml:space="preserve">0.0285 </v>
      </c>
    </row>
    <row r="26" spans="1:6" x14ac:dyDescent="0.25">
      <c r="B26" s="26"/>
      <c r="C26" s="8" t="str">
        <f ca="1">_xlfn.CONCAT("(",ROUND(OFFSET('mof4.fr_female'!$D$2,'Table 4'!$A25,0),4),")")</f>
        <v>(0.0192)</v>
      </c>
      <c r="D26" s="6" t="str">
        <f ca="1">_xlfn.CONCAT("(",ROUND(OFFSET('mod.fr.int_female'!$D$2,'Table 4'!A25,0),4),")")</f>
        <v>(0.0192)</v>
      </c>
      <c r="E26" s="8" t="str">
        <f ca="1">_xlfn.CONCAT("(",ROUND(OFFSET('mof4.fr_male'!$D$2,'Table 4'!A25,0),4),")")</f>
        <v>(0.0239)</v>
      </c>
      <c r="F26" s="6" t="str">
        <f ca="1">_xlfn.CONCAT("(",ROUND(OFFSET('mod4.fr.int_male'!$D$2,'Table 4'!A25,0),4),")")</f>
        <v>(0.0239)</v>
      </c>
    </row>
    <row r="27" spans="1:6" x14ac:dyDescent="0.25">
      <c r="A27">
        <f>A25+1</f>
        <v>12</v>
      </c>
      <c r="B27" s="25" t="s">
        <v>99</v>
      </c>
      <c r="C27" s="7" t="str">
        <f ca="1">_xlfn.CONCAT(ROUND(OFFSET('mof4.fr_female'!$B$2,'Table 4'!$A27,0),4)," ",OFFSET('mof4.fr_female'!$G$2,'Table 4'!$A27,0))</f>
        <v>0.0276 ***</v>
      </c>
      <c r="D27" s="5" t="str">
        <f ca="1">_xlfn.CONCAT(ROUND(OFFSET('mod.fr.int_female'!$B$2,'Table 4'!A27,0),4)," ",OFFSET('mod.fr.int_female'!$G$2,A27,0))</f>
        <v>0.0275 ***</v>
      </c>
      <c r="E27" s="7" t="str">
        <f ca="1">_xlfn.CONCAT(ROUND(OFFSET('mof4.fr_male'!$B$2,'Table 4'!A27,0),4)," ",OFFSET('mof4.fr_male'!$G$2,'Table 4'!A27,0))</f>
        <v xml:space="preserve">0.0051 </v>
      </c>
      <c r="F27" s="5" t="str">
        <f ca="1">_xlfn.CONCAT(ROUND(OFFSET('mod4.fr.int_male'!$B$2,'Table 4'!A27,0),4)," ",OFFSET('mod4.fr.int_male'!$G$2,'Table 4'!A27,0))</f>
        <v xml:space="preserve">0.0051 </v>
      </c>
    </row>
    <row r="28" spans="1:6" x14ac:dyDescent="0.25">
      <c r="B28" s="26"/>
      <c r="C28" s="8" t="str">
        <f ca="1">_xlfn.CONCAT("(",ROUND(OFFSET('mof4.fr_female'!$D$2,'Table 4'!$A27,0),4),")")</f>
        <v>(0.0061)</v>
      </c>
      <c r="D28" s="6" t="str">
        <f ca="1">_xlfn.CONCAT("(",ROUND(OFFSET('mod.fr.int_female'!$D$2,'Table 4'!A27,0),4),")")</f>
        <v>(0.0061)</v>
      </c>
      <c r="E28" s="8" t="str">
        <f ca="1">_xlfn.CONCAT("(",ROUND(OFFSET('mof4.fr_male'!$D$2,'Table 4'!A27,0),4),")")</f>
        <v>(0.0051)</v>
      </c>
      <c r="F28" s="6" t="str">
        <f ca="1">_xlfn.CONCAT("(",ROUND(OFFSET('mod4.fr.int_male'!$D$2,'Table 4'!A27,0),4),")")</f>
        <v>(0.0051)</v>
      </c>
    </row>
    <row r="29" spans="1:6" x14ac:dyDescent="0.25">
      <c r="A29">
        <f>A27+1</f>
        <v>13</v>
      </c>
      <c r="B29" s="24"/>
      <c r="C29" s="7" t="str">
        <f ca="1">_xlfn.CONCAT(ROUND(OFFSET('mof4.fr_female'!$B$2,'Table 4'!$A29,0),4)," ",OFFSET('mof4.fr_female'!$G$2,'Table 4'!$A29,0))</f>
        <v xml:space="preserve">-0.0086 </v>
      </c>
      <c r="D29" s="5" t="str">
        <f ca="1">_xlfn.CONCAT(ROUND(OFFSET('mod.fr.int_female'!$B$2,'Table 4'!A29,0),4)," ",OFFSET('mod.fr.int_female'!$G$2,A29,0))</f>
        <v xml:space="preserve">-0.009 </v>
      </c>
      <c r="E29" s="7" t="str">
        <f ca="1">_xlfn.CONCAT(ROUND(OFFSET('mof4.fr_male'!$B$2,'Table 4'!A29,0),4)," ",OFFSET('mof4.fr_male'!$G$2,'Table 4'!A29,0))</f>
        <v>-0.0174 *</v>
      </c>
      <c r="F29" s="5" t="str">
        <f ca="1">_xlfn.CONCAT(ROUND(OFFSET('mod4.fr.int_male'!$B$2,'Table 4'!A29,0),4)," ",OFFSET('mod4.fr.int_male'!$G$2,'Table 4'!A29,0))</f>
        <v>-0.0175 *</v>
      </c>
    </row>
    <row r="30" spans="1:6" x14ac:dyDescent="0.25">
      <c r="B30" s="24"/>
      <c r="C30" s="8" t="str">
        <f ca="1">_xlfn.CONCAT("(",ROUND(OFFSET('mof4.fr_female'!$D$2,'Table 4'!$A29,0),4),")")</f>
        <v>(0.0088)</v>
      </c>
      <c r="D30" s="6" t="str">
        <f ca="1">_xlfn.CONCAT("(",ROUND(OFFSET('mod.fr.int_female'!$D$2,'Table 4'!A29,0),4),")")</f>
        <v>(0.0088)</v>
      </c>
      <c r="E30" s="8" t="str">
        <f ca="1">_xlfn.CONCAT("(",ROUND(OFFSET('mof4.fr_male'!$D$2,'Table 4'!A29,0),4),")")</f>
        <v>(0.0088)</v>
      </c>
      <c r="F30" s="6" t="str">
        <f ca="1">_xlfn.CONCAT("(",ROUND(OFFSET('mod4.fr.int_male'!$D$2,'Table 4'!A29,0),4),")")</f>
        <v>(0.0088)</v>
      </c>
    </row>
    <row r="31" spans="1:6" x14ac:dyDescent="0.25">
      <c r="A31">
        <f>A29+1</f>
        <v>14</v>
      </c>
      <c r="B31" s="25" t="s">
        <v>100</v>
      </c>
      <c r="C31" s="7" t="str">
        <f ca="1">_xlfn.CONCAT(ROUND(OFFSET('mof4.fr_female'!$B$2,'Table 4'!$A31,0),4)," ",OFFSET('mof4.fr_female'!$G$2,'Table 4'!$A31,0))</f>
        <v>0.0823 ^</v>
      </c>
      <c r="D31" s="5" t="str">
        <f ca="1">_xlfn.CONCAT(ROUND(OFFSET('mod.fr.int_female'!$B$2,'Table 4'!A31,0),4)," ",OFFSET('mod.fr.int_female'!$G$2,A31,0))</f>
        <v>0.0777 ^</v>
      </c>
      <c r="E31" s="7" t="str">
        <f ca="1">_xlfn.CONCAT(ROUND(OFFSET('mof4.fr_male'!$B$2,'Table 4'!A31,0),4)," ",OFFSET('mof4.fr_male'!$G$2,'Table 4'!A31,0))</f>
        <v>0.1186 **</v>
      </c>
      <c r="F31" s="5" t="str">
        <f ca="1">_xlfn.CONCAT(ROUND(OFFSET('mod4.fr.int_male'!$B$2,'Table 4'!A31,0),4)," ",OFFSET('mod4.fr.int_male'!$G$2,'Table 4'!A31,0))</f>
        <v>0.1178 **</v>
      </c>
    </row>
    <row r="32" spans="1:6" x14ac:dyDescent="0.25">
      <c r="B32" s="26"/>
      <c r="C32" s="8" t="str">
        <f ca="1">_xlfn.CONCAT("(",ROUND(OFFSET('mof4.fr_female'!$D$2,'Table 4'!$A31,0),4),")")</f>
        <v>(0.0425)</v>
      </c>
      <c r="D32" s="6" t="str">
        <f ca="1">_xlfn.CONCAT("(",ROUND(OFFSET('mod.fr.int_female'!$D$2,'Table 4'!A31,0),4),")")</f>
        <v>(0.0425)</v>
      </c>
      <c r="E32" s="8" t="str">
        <f ca="1">_xlfn.CONCAT("(",ROUND(OFFSET('mof4.fr_male'!$D$2,'Table 4'!A31,0),4),")")</f>
        <v>(0.0381)</v>
      </c>
      <c r="F32" s="6" t="str">
        <f ca="1">_xlfn.CONCAT("(",ROUND(OFFSET('mod4.fr.int_male'!$D$2,'Table 4'!A31,0),4),")")</f>
        <v>(0.0381)</v>
      </c>
    </row>
    <row r="33" spans="1:6" x14ac:dyDescent="0.25">
      <c r="A33">
        <f>A31+1</f>
        <v>15</v>
      </c>
      <c r="B33" s="25" t="s">
        <v>101</v>
      </c>
      <c r="C33" s="7" t="str">
        <f ca="1">_xlfn.CONCAT(ROUND(OFFSET('mof4.fr_female'!$B$2,'Table 4'!$A33,0),4)," ",OFFSET('mof4.fr_female'!$G$2,'Table 4'!$A33,0))</f>
        <v>0.1875 ***</v>
      </c>
      <c r="D33" s="5" t="str">
        <f ca="1">_xlfn.CONCAT(ROUND(OFFSET('mod.fr.int_female'!$B$2,'Table 4'!A33,0),4)," ",OFFSET('mod.fr.int_female'!$G$2,A33,0))</f>
        <v>0.1835 ***</v>
      </c>
      <c r="E33" s="7" t="str">
        <f ca="1">_xlfn.CONCAT(ROUND(OFFSET('mof4.fr_male'!$B$2,'Table 4'!A33,0),4)," ",OFFSET('mof4.fr_male'!$G$2,'Table 4'!A33,0))</f>
        <v>0.2428 ***</v>
      </c>
      <c r="F33" s="5" t="str">
        <f ca="1">_xlfn.CONCAT(ROUND(OFFSET('mod4.fr.int_male'!$B$2,'Table 4'!A33,0),4)," ",OFFSET('mod4.fr.int_male'!$G$2,'Table 4'!A33,0))</f>
        <v>0.2415 ***</v>
      </c>
    </row>
    <row r="34" spans="1:6" x14ac:dyDescent="0.25">
      <c r="B34" s="26"/>
      <c r="C34" s="8" t="str">
        <f ca="1">_xlfn.CONCAT("(",ROUND(OFFSET('mof4.fr_female'!$D$2,'Table 4'!$A33,0),4),")")</f>
        <v>(0.0448)</v>
      </c>
      <c r="D34" s="6" t="str">
        <f ca="1">_xlfn.CONCAT("(",ROUND(OFFSET('mod.fr.int_female'!$D$2,'Table 4'!A33,0),4),")")</f>
        <v>(0.0448)</v>
      </c>
      <c r="E34" s="8" t="str">
        <f ca="1">_xlfn.CONCAT("(",ROUND(OFFSET('mof4.fr_male'!$D$2,'Table 4'!A33,0),4),")")</f>
        <v>(0.0438)</v>
      </c>
      <c r="F34" s="6" t="str">
        <f ca="1">_xlfn.CONCAT("(",ROUND(OFFSET('mod4.fr.int_male'!$D$2,'Table 4'!A33,0),4),")")</f>
        <v>(0.0438)</v>
      </c>
    </row>
    <row r="35" spans="1:6" x14ac:dyDescent="0.25">
      <c r="A35">
        <f>A33+1</f>
        <v>16</v>
      </c>
      <c r="B35" s="25" t="s">
        <v>102</v>
      </c>
      <c r="C35" s="7" t="str">
        <f ca="1">_xlfn.CONCAT(ROUND(OFFSET('mof4.fr_female'!$B$2,'Table 4'!$A35,0),4)," ",OFFSET('mof4.fr_female'!$G$2,'Table 4'!$A35,0))</f>
        <v>0.1141 ^</v>
      </c>
      <c r="D35" s="5" t="str">
        <f ca="1">_xlfn.CONCAT(ROUND(OFFSET('mod.fr.int_female'!$B$2,'Table 4'!A35,0),4)," ",OFFSET('mod.fr.int_female'!$G$2,A35,0))</f>
        <v>0.1095 ^</v>
      </c>
      <c r="E35" s="7" t="str">
        <f ca="1">_xlfn.CONCAT(ROUND(OFFSET('mof4.fr_male'!$B$2,'Table 4'!A35,0),4)," ",OFFSET('mof4.fr_male'!$G$2,'Table 4'!A35,0))</f>
        <v>0.1768 **</v>
      </c>
      <c r="F35" s="5" t="str">
        <f ca="1">_xlfn.CONCAT(ROUND(OFFSET('mod4.fr.int_male'!$B$2,'Table 4'!A35,0),4)," ",OFFSET('mod4.fr.int_male'!$G$2,'Table 4'!A35,0))</f>
        <v>0.1776 **</v>
      </c>
    </row>
    <row r="36" spans="1:6" x14ac:dyDescent="0.25">
      <c r="B36" s="26"/>
      <c r="C36" s="8" t="str">
        <f ca="1">_xlfn.CONCAT("(",ROUND(OFFSET('mof4.fr_female'!$D$2,'Table 4'!$A35,0),4),")")</f>
        <v>(0.0655)</v>
      </c>
      <c r="D36" s="6" t="str">
        <f ca="1">_xlfn.CONCAT("(",ROUND(OFFSET('mod.fr.int_female'!$D$2,'Table 4'!A35,0),4),")")</f>
        <v>(0.0655)</v>
      </c>
      <c r="E36" s="8" t="str">
        <f ca="1">_xlfn.CONCAT("(",ROUND(OFFSET('mof4.fr_male'!$D$2,'Table 4'!A35,0),4),")")</f>
        <v>(0.068)</v>
      </c>
      <c r="F36" s="6" t="str">
        <f ca="1">_xlfn.CONCAT("(",ROUND(OFFSET('mod4.fr.int_male'!$D$2,'Table 4'!A35,0),4),")")</f>
        <v>(0.068)</v>
      </c>
    </row>
    <row r="37" spans="1:6" x14ac:dyDescent="0.25">
      <c r="A37">
        <f>A35+1</f>
        <v>17</v>
      </c>
      <c r="B37" s="25" t="s">
        <v>103</v>
      </c>
      <c r="C37" s="7" t="str">
        <f ca="1">_xlfn.CONCAT(ROUND(OFFSET('mof4.fr_female'!$B$2,'Table 4'!$A37,0),4)," ",OFFSET('mof4.fr_female'!$G$2,'Table 4'!$A37,0))</f>
        <v xml:space="preserve">-0.0932 </v>
      </c>
      <c r="D37" s="5" t="str">
        <f ca="1">_xlfn.CONCAT(ROUND(OFFSET('mod.fr.int_female'!$B$2,'Table 4'!A37,0),4)," ",OFFSET('mod.fr.int_female'!$G$2,A37,0))</f>
        <v xml:space="preserve">-0.1053 </v>
      </c>
      <c r="E37" s="7" t="str">
        <f ca="1">_xlfn.CONCAT(ROUND(OFFSET('mof4.fr_male'!$B$2,'Table 4'!A37,0),4)," ",OFFSET('mof4.fr_male'!$G$2,'Table 4'!A37,0))</f>
        <v xml:space="preserve">0.1232 </v>
      </c>
      <c r="F37" s="5" t="str">
        <f ca="1">_xlfn.CONCAT(ROUND(OFFSET('mod4.fr.int_male'!$B$2,'Table 4'!A37,0),4)," ",OFFSET('mod4.fr.int_male'!$G$2,'Table 4'!A37,0))</f>
        <v xml:space="preserve">0.125 </v>
      </c>
    </row>
    <row r="38" spans="1:6" x14ac:dyDescent="0.25">
      <c r="B38" s="26"/>
      <c r="C38" s="8" t="str">
        <f ca="1">_xlfn.CONCAT("(",ROUND(OFFSET('mof4.fr_female'!$D$2,'Table 4'!$A37,0),4),")")</f>
        <v>(0.0991)</v>
      </c>
      <c r="D38" s="6" t="str">
        <f ca="1">_xlfn.CONCAT("(",ROUND(OFFSET('mod.fr.int_female'!$D$2,'Table 4'!A37,0),4),")")</f>
        <v>(0.0992)</v>
      </c>
      <c r="E38" s="8" t="str">
        <f ca="1">_xlfn.CONCAT("(",ROUND(OFFSET('mof4.fr_male'!$D$2,'Table 4'!A37,0),4),")")</f>
        <v>(0.1102)</v>
      </c>
      <c r="F38" s="6" t="str">
        <f ca="1">_xlfn.CONCAT("(",ROUND(OFFSET('mod4.fr.int_male'!$D$2,'Table 4'!A37,0),4),")")</f>
        <v>(0.1103)</v>
      </c>
    </row>
    <row r="39" spans="1:6" x14ac:dyDescent="0.25">
      <c r="A39">
        <f>A37+1</f>
        <v>18</v>
      </c>
      <c r="B39" s="25" t="s">
        <v>36</v>
      </c>
      <c r="C39" s="7" t="str">
        <f ca="1">_xlfn.CONCAT(ROUND(OFFSET('mof4.fr_female'!$B$2,'Table 4'!$A39,0),4)," ",OFFSET('mof4.fr_female'!$G$2,'Table 4'!$A39,0))</f>
        <v>0.0049 ***</v>
      </c>
      <c r="D39" s="5" t="str">
        <f ca="1">_xlfn.CONCAT(ROUND(OFFSET('mod.fr.int_female'!$B$2,'Table 4'!A39,0),4)," ",OFFSET('mod.fr.int_female'!$G$2,A39,0))</f>
        <v>0.0048 ***</v>
      </c>
      <c r="E39" s="7" t="str">
        <f ca="1">_xlfn.CONCAT(ROUND(OFFSET('mof4.fr_male'!$B$2,'Table 4'!A39,0),4)," ",OFFSET('mof4.fr_male'!$G$2,'Table 4'!A39,0))</f>
        <v>0.0038 ***</v>
      </c>
      <c r="F39" s="5" t="str">
        <f ca="1">_xlfn.CONCAT(ROUND(OFFSET('mod4.fr.int_male'!$B$2,'Table 4'!A39,0),4)," ",OFFSET('mod4.fr.int_male'!$G$2,'Table 4'!A39,0))</f>
        <v>0.0038 ***</v>
      </c>
    </row>
    <row r="40" spans="1:6" x14ac:dyDescent="0.25">
      <c r="B40" s="26"/>
      <c r="C40" s="8" t="str">
        <f ca="1">_xlfn.CONCAT("(",ROUND(OFFSET('mof4.fr_female'!$D$2,'Table 4'!$A39,0),4),")")</f>
        <v>(0.0007)</v>
      </c>
      <c r="D40" s="6" t="str">
        <f ca="1">_xlfn.CONCAT("(",ROUND(OFFSET('mod.fr.int_female'!$D$2,'Table 4'!A39,0),4),")")</f>
        <v>(0.0007)</v>
      </c>
      <c r="E40" s="8" t="str">
        <f ca="1">_xlfn.CONCAT("(",ROUND(OFFSET('mof4.fr_male'!$D$2,'Table 4'!A39,0),4),")")</f>
        <v>(0.0006)</v>
      </c>
      <c r="F40" s="6" t="str">
        <f ca="1">_xlfn.CONCAT("(",ROUND(OFFSET('mod4.fr.int_male'!$D$2,'Table 4'!A39,0),4),")")</f>
        <v>(0.0006)</v>
      </c>
    </row>
    <row r="41" spans="1:6" x14ac:dyDescent="0.25">
      <c r="A41">
        <f>A39+1</f>
        <v>19</v>
      </c>
      <c r="B41" s="25" t="s">
        <v>104</v>
      </c>
      <c r="C41" s="7" t="str">
        <f ca="1">_xlfn.CONCAT(ROUND(OFFSET('mof4.fr_female'!$B$2,'Table 4'!$A41,0),4)," ",OFFSET('mof4.fr_female'!$G$2,'Table 4'!$A41,0))</f>
        <v xml:space="preserve">0.0004 </v>
      </c>
      <c r="D41" s="5" t="str">
        <f ca="1">_xlfn.CONCAT(ROUND(OFFSET('mod.fr.int_female'!$B$2,'Table 4'!A41,0),4)," ",OFFSET('mod.fr.int_female'!$G$2,A41,0))</f>
        <v xml:space="preserve">0.0004 </v>
      </c>
      <c r="E41" s="7" t="str">
        <f ca="1">_xlfn.CONCAT(ROUND(OFFSET('mof4.fr_male'!$B$2,'Table 4'!A41,0),4)," ",OFFSET('mof4.fr_male'!$G$2,'Table 4'!A41,0))</f>
        <v xml:space="preserve">0.0001 </v>
      </c>
      <c r="F41" s="5" t="str">
        <f ca="1">_xlfn.CONCAT(ROUND(OFFSET('mod4.fr.int_male'!$B$2,'Table 4'!A41,0),4)," ",OFFSET('mod4.fr.int_male'!$G$2,'Table 4'!A41,0))</f>
        <v xml:space="preserve">0.0001 </v>
      </c>
    </row>
    <row r="42" spans="1:6" x14ac:dyDescent="0.25">
      <c r="B42" s="26"/>
      <c r="C42" s="8" t="str">
        <f ca="1">_xlfn.CONCAT("(",ROUND(OFFSET('mof4.fr_female'!$D$2,'Table 4'!$A41,0),4),")")</f>
        <v>(0.0003)</v>
      </c>
      <c r="D42" s="6" t="str">
        <f ca="1">_xlfn.CONCAT("(",ROUND(OFFSET('mod.fr.int_female'!$D$2,'Table 4'!A41,0),4),")")</f>
        <v>(0.0003)</v>
      </c>
      <c r="E42" s="8" t="str">
        <f ca="1">_xlfn.CONCAT("(",ROUND(OFFSET('mof4.fr_male'!$D$2,'Table 4'!A41,0),4),")")</f>
        <v>(0.0003)</v>
      </c>
      <c r="F42" s="6" t="str">
        <f ca="1">_xlfn.CONCAT("(",ROUND(OFFSET('mod4.fr.int_male'!$D$2,'Table 4'!A41,0),4),")")</f>
        <v>(0.0003)</v>
      </c>
    </row>
    <row r="43" spans="1:6" x14ac:dyDescent="0.25">
      <c r="A43">
        <f>A41+1</f>
        <v>20</v>
      </c>
      <c r="B43" s="25" t="s">
        <v>105</v>
      </c>
      <c r="C43" s="7" t="str">
        <f ca="1">_xlfn.CONCAT(ROUND(OFFSET('mof4.fr_female'!$B$2,'Table 4'!$A43,0),4)," ",OFFSET('mof4.fr_female'!$G$2,'Table 4'!$A43,0))</f>
        <v xml:space="preserve">0.0002 </v>
      </c>
      <c r="D43" s="5" t="str">
        <f ca="1">_xlfn.CONCAT(ROUND(OFFSET('mod.fr.int_female'!$B$2,'Table 4'!A43,0),4)," ",OFFSET('mod.fr.int_female'!$G$2,A43,0))</f>
        <v xml:space="preserve">0.0002 </v>
      </c>
      <c r="E43" s="7" t="str">
        <f ca="1">_xlfn.CONCAT(ROUND(OFFSET('mof4.fr_male'!$B$2,'Table 4'!A43,0),4)," ",OFFSET('mof4.fr_male'!$G$2,'Table 4'!A43,0))</f>
        <v>0.0006 ***</v>
      </c>
      <c r="F43" s="5" t="str">
        <f ca="1">_xlfn.CONCAT(ROUND(OFFSET('mod4.fr.int_male'!$B$2,'Table 4'!A43,0),4)," ",OFFSET('mod4.fr.int_male'!$G$2,'Table 4'!A43,0))</f>
        <v>0.0006 ***</v>
      </c>
    </row>
    <row r="44" spans="1:6" x14ac:dyDescent="0.25">
      <c r="B44" s="26"/>
      <c r="C44" s="8" t="str">
        <f ca="1">_xlfn.CONCAT("(",ROUND(OFFSET('mof4.fr_female'!$D$2,'Table 4'!$A43,0),4),")")</f>
        <v>(0.0002)</v>
      </c>
      <c r="D44" s="6" t="str">
        <f ca="1">_xlfn.CONCAT("(",ROUND(OFFSET('mod.fr.int_female'!$D$2,'Table 4'!A43,0),4),")")</f>
        <v>(0.0002)</v>
      </c>
      <c r="E44" s="8" t="str">
        <f ca="1">_xlfn.CONCAT("(",ROUND(OFFSET('mof4.fr_male'!$D$2,'Table 4'!A43,0),4),")")</f>
        <v>(0.0001)</v>
      </c>
      <c r="F44" s="6" t="str">
        <f ca="1">_xlfn.CONCAT("(",ROUND(OFFSET('mod4.fr.int_male'!$D$2,'Table 4'!A43,0),4),")")</f>
        <v>(0.0001)</v>
      </c>
    </row>
    <row r="45" spans="1:6" x14ac:dyDescent="0.25">
      <c r="A45">
        <f>A43+1</f>
        <v>21</v>
      </c>
      <c r="B45" s="25" t="s">
        <v>106</v>
      </c>
      <c r="C45" s="7" t="str">
        <f ca="1">_xlfn.CONCAT(ROUND(OFFSET('mof4.fr_female'!$B$2,'Table 4'!$A45,0),4)," ",OFFSET('mof4.fr_female'!$G$2,'Table 4'!$A45,0))</f>
        <v xml:space="preserve">0.0024 </v>
      </c>
      <c r="D45" s="5" t="str">
        <f ca="1">_xlfn.CONCAT(ROUND(OFFSET('mod.fr.int_female'!$B$2,'Table 4'!A45,0),4)," ",OFFSET('mod.fr.int_female'!$G$2,A45,0))</f>
        <v xml:space="preserve">0.0024 </v>
      </c>
      <c r="E45" s="7" t="str">
        <f ca="1">_xlfn.CONCAT(ROUND(OFFSET('mof4.fr_male'!$B$2,'Table 4'!A45,0),4)," ",OFFSET('mof4.fr_male'!$G$2,'Table 4'!A45,0))</f>
        <v xml:space="preserve">-0.0127 </v>
      </c>
      <c r="F45" s="5" t="str">
        <f ca="1">_xlfn.CONCAT(ROUND(OFFSET('mod4.fr.int_male'!$B$2,'Table 4'!A45,0),4)," ",OFFSET('mod4.fr.int_male'!$G$2,'Table 4'!A45,0))</f>
        <v xml:space="preserve">-0.0127 </v>
      </c>
    </row>
    <row r="46" spans="1:6" x14ac:dyDescent="0.25">
      <c r="B46" s="26"/>
      <c r="C46" s="8" t="str">
        <f ca="1">_xlfn.CONCAT("(",ROUND(OFFSET('mof4.fr_female'!$D$2,'Table 4'!$A45,0),4),")")</f>
        <v>(0.0292)</v>
      </c>
      <c r="D46" s="6" t="str">
        <f ca="1">_xlfn.CONCAT("(",ROUND(OFFSET('mod.fr.int_female'!$D$2,'Table 4'!A45,0),4),")")</f>
        <v>(0.0291)</v>
      </c>
      <c r="E46" s="8" t="str">
        <f ca="1">_xlfn.CONCAT("(",ROUND(OFFSET('mof4.fr_male'!$D$2,'Table 4'!A45,0),4),")")</f>
        <v>(0.0297)</v>
      </c>
      <c r="F46" s="6" t="str">
        <f ca="1">_xlfn.CONCAT("(",ROUND(OFFSET('mod4.fr.int_male'!$D$2,'Table 4'!A45,0),4),")")</f>
        <v>(0.0297)</v>
      </c>
    </row>
    <row r="47" spans="1:6" x14ac:dyDescent="0.25">
      <c r="A47">
        <f>A45+1</f>
        <v>22</v>
      </c>
      <c r="B47" s="25" t="s">
        <v>107</v>
      </c>
      <c r="C47" s="7" t="str">
        <f ca="1">_xlfn.CONCAT(ROUND(OFFSET('mof4.fr_female'!$B$2,'Table 4'!$A47,0),4)," ",OFFSET('mof4.fr_female'!$G$2,'Table 4'!$A47,0))</f>
        <v xml:space="preserve">0.0442 </v>
      </c>
      <c r="D47" s="5" t="str">
        <f ca="1">_xlfn.CONCAT(ROUND(OFFSET('mod.fr.int_female'!$B$2,'Table 4'!A47,0),4)," ",OFFSET('mod.fr.int_female'!$G$2,A47,0))</f>
        <v xml:space="preserve">0.0423 </v>
      </c>
      <c r="E47" s="7" t="str">
        <f ca="1">_xlfn.CONCAT(ROUND(OFFSET('mof4.fr_male'!$B$2,'Table 4'!A47,0),4)," ",OFFSET('mof4.fr_male'!$G$2,'Table 4'!A47,0))</f>
        <v xml:space="preserve">-0.0437 </v>
      </c>
      <c r="F47" s="5" t="str">
        <f ca="1">_xlfn.CONCAT(ROUND(OFFSET('mod4.fr.int_male'!$B$2,'Table 4'!A47,0),4)," ",OFFSET('mod4.fr.int_male'!$G$2,'Table 4'!A47,0))</f>
        <v xml:space="preserve">-0.0434 </v>
      </c>
    </row>
    <row r="48" spans="1:6" x14ac:dyDescent="0.25">
      <c r="B48" s="26"/>
      <c r="C48" s="8" t="str">
        <f ca="1">_xlfn.CONCAT("(",ROUND(OFFSET('mof4.fr_female'!$D$2,'Table 4'!$A47,0),4),")")</f>
        <v>(0.043)</v>
      </c>
      <c r="D48" s="6" t="str">
        <f ca="1">_xlfn.CONCAT("(",ROUND(OFFSET('mod.fr.int_female'!$D$2,'Table 4'!A47,0),4),")")</f>
        <v>(0.043)</v>
      </c>
      <c r="E48" s="8" t="str">
        <f ca="1">_xlfn.CONCAT("(",ROUND(OFFSET('mof4.fr_male'!$D$2,'Table 4'!A47,0),4),")")</f>
        <v>(0.046)</v>
      </c>
      <c r="F48" s="6" t="str">
        <f ca="1">_xlfn.CONCAT("(",ROUND(OFFSET('mod4.fr.int_male'!$D$2,'Table 4'!A47,0),4),")")</f>
        <v>(0.0461)</v>
      </c>
    </row>
    <row r="49" spans="1:6" x14ac:dyDescent="0.25">
      <c r="A49">
        <f>A47+1</f>
        <v>23</v>
      </c>
      <c r="B49" s="25" t="s">
        <v>108</v>
      </c>
      <c r="C49" s="7" t="str">
        <f ca="1">_xlfn.CONCAT(ROUND(OFFSET('mof4.fr_female'!$B$2,'Table 4'!$A49,0),4)," ",OFFSET('mof4.fr_female'!$G$2,'Table 4'!$A49,0))</f>
        <v xml:space="preserve">-0.0505 </v>
      </c>
      <c r="D49" s="5" t="str">
        <f ca="1">_xlfn.CONCAT(ROUND(OFFSET('mod.fr.int_female'!$B$2,'Table 4'!A49,0),4)," ",OFFSET('mod.fr.int_female'!$G$2,A49,0))</f>
        <v xml:space="preserve">-0.0514 </v>
      </c>
      <c r="E49" s="7" t="str">
        <f ca="1">_xlfn.CONCAT(ROUND(OFFSET('mof4.fr_male'!$B$2,'Table 4'!A49,0),4)," ",OFFSET('mof4.fr_male'!$G$2,'Table 4'!A49,0))</f>
        <v>-0.1512 ***</v>
      </c>
      <c r="F49" s="5" t="str">
        <f ca="1">_xlfn.CONCAT(ROUND(OFFSET('mod4.fr.int_male'!$B$2,'Table 4'!A49,0),4)," ",OFFSET('mod4.fr.int_male'!$G$2,'Table 4'!A49,0))</f>
        <v>-0.1509 ***</v>
      </c>
    </row>
    <row r="50" spans="1:6" x14ac:dyDescent="0.25">
      <c r="B50" s="26"/>
      <c r="C50" s="8" t="str">
        <f ca="1">_xlfn.CONCAT("(",ROUND(OFFSET('mof4.fr_female'!$D$2,'Table 4'!$A49,0),4),")")</f>
        <v>(0.0476)</v>
      </c>
      <c r="D50" s="6" t="str">
        <f ca="1">_xlfn.CONCAT("(",ROUND(OFFSET('mod.fr.int_female'!$D$2,'Table 4'!A49,0),4),")")</f>
        <v>(0.0475)</v>
      </c>
      <c r="E50" s="8" t="str">
        <f ca="1">_xlfn.CONCAT("(",ROUND(OFFSET('mof4.fr_male'!$D$2,'Table 4'!A49,0),4),")")</f>
        <v>(0.0444)</v>
      </c>
      <c r="F50" s="6" t="str">
        <f ca="1">_xlfn.CONCAT("(",ROUND(OFFSET('mod4.fr.int_male'!$D$2,'Table 4'!A49,0),4),")")</f>
        <v>(0.0444)</v>
      </c>
    </row>
    <row r="51" spans="1:6" x14ac:dyDescent="0.25">
      <c r="A51">
        <f>A49+1</f>
        <v>24</v>
      </c>
      <c r="B51" s="25" t="s">
        <v>109</v>
      </c>
      <c r="C51" s="7" t="str">
        <f ca="1">_xlfn.CONCAT(ROUND(OFFSET('mof4.fr_female'!$B$2,'Table 4'!$A51,0),4)," ",OFFSET('mof4.fr_female'!$G$2,'Table 4'!$A51,0))</f>
        <v>-0.1966 ***</v>
      </c>
      <c r="D51" s="5" t="str">
        <f ca="1">_xlfn.CONCAT(ROUND(OFFSET('mod.fr.int_female'!$B$2,'Table 4'!A51,0),4)," ",OFFSET('mod.fr.int_female'!$G$2,A51,0))</f>
        <v>-0.1963 ***</v>
      </c>
      <c r="E51" s="7" t="str">
        <f ca="1">_xlfn.CONCAT(ROUND(OFFSET('mof4.fr_male'!$B$2,'Table 4'!A51,0),4)," ",OFFSET('mof4.fr_male'!$G$2,'Table 4'!A51,0))</f>
        <v>-0.2421 ***</v>
      </c>
      <c r="F51" s="5" t="str">
        <f ca="1">_xlfn.CONCAT(ROUND(OFFSET('mod4.fr.int_male'!$B$2,'Table 4'!A51,0),4)," ",OFFSET('mod4.fr.int_male'!$G$2,'Table 4'!A51,0))</f>
        <v>-0.2424 ***</v>
      </c>
    </row>
    <row r="52" spans="1:6" x14ac:dyDescent="0.25">
      <c r="B52" s="26"/>
      <c r="C52" s="8" t="str">
        <f ca="1">_xlfn.CONCAT("(",ROUND(OFFSET('mof4.fr_female'!$D$2,'Table 4'!$A51,0),4),")")</f>
        <v>(0.0521)</v>
      </c>
      <c r="D52" s="6" t="str">
        <f ca="1">_xlfn.CONCAT("(",ROUND(OFFSET('mod.fr.int_female'!$D$2,'Table 4'!A51,0),4),")")</f>
        <v>(0.052)</v>
      </c>
      <c r="E52" s="8" t="str">
        <f ca="1">_xlfn.CONCAT("(",ROUND(OFFSET('mof4.fr_male'!$D$2,'Table 4'!A51,0),4),")")</f>
        <v>(0.0489)</v>
      </c>
      <c r="F52" s="6" t="str">
        <f ca="1">_xlfn.CONCAT("(",ROUND(OFFSET('mod4.fr.int_male'!$D$2,'Table 4'!A51,0),4),")")</f>
        <v>(0.0489)</v>
      </c>
    </row>
    <row r="53" spans="1:6" x14ac:dyDescent="0.25">
      <c r="A53">
        <f>A51+1</f>
        <v>25</v>
      </c>
      <c r="B53" s="25" t="s">
        <v>110</v>
      </c>
      <c r="C53" s="7" t="str">
        <f ca="1">_xlfn.CONCAT(ROUND(OFFSET('mof4.fr_female'!$B$2,'Table 4'!$A53,0),4)," ",OFFSET('mof4.fr_female'!$G$2,'Table 4'!$A53,0))</f>
        <v xml:space="preserve">-0.041 </v>
      </c>
      <c r="D53" s="5" t="str">
        <f ca="1">_xlfn.CONCAT(ROUND(OFFSET('mod.fr.int_female'!$B$2,'Table 4'!A53,0),4)," ",OFFSET('mod.fr.int_female'!$G$2,A53,0))</f>
        <v xml:space="preserve">-0.0416 </v>
      </c>
      <c r="E53" s="7" t="str">
        <f ca="1">_xlfn.CONCAT(ROUND(OFFSET('mof4.fr_male'!$B$2,'Table 4'!A53,0),4)," ",OFFSET('mof4.fr_male'!$G$2,'Table 4'!A53,0))</f>
        <v>-0.1324 **</v>
      </c>
      <c r="F53" s="5" t="str">
        <f ca="1">_xlfn.CONCAT(ROUND(OFFSET('mod4.fr.int_male'!$B$2,'Table 4'!A53,0),4)," ",OFFSET('mod4.fr.int_male'!$G$2,'Table 4'!A53,0))</f>
        <v>-0.1322 **</v>
      </c>
    </row>
    <row r="54" spans="1:6" x14ac:dyDescent="0.25">
      <c r="B54" s="26"/>
      <c r="C54" s="8" t="str">
        <f ca="1">_xlfn.CONCAT("(",ROUND(OFFSET('mof4.fr_female'!$D$2,'Table 4'!$A53,0),4),")")</f>
        <v>(0.0425)</v>
      </c>
      <c r="D54" s="6" t="str">
        <f ca="1">_xlfn.CONCAT("(",ROUND(OFFSET('mod.fr.int_female'!$D$2,'Table 4'!A53,0),4),")")</f>
        <v>(0.0425)</v>
      </c>
      <c r="E54" s="8" t="str">
        <f ca="1">_xlfn.CONCAT("(",ROUND(OFFSET('mof4.fr_male'!$D$2,'Table 4'!A53,0),4),")")</f>
        <v>(0.0412)</v>
      </c>
      <c r="F54" s="6" t="str">
        <f ca="1">_xlfn.CONCAT("(",ROUND(OFFSET('mod4.fr.int_male'!$D$2,'Table 4'!A53,0),4),")")</f>
        <v>(0.0412)</v>
      </c>
    </row>
    <row r="55" spans="1:6" x14ac:dyDescent="0.25">
      <c r="A55">
        <f>A53+1</f>
        <v>26</v>
      </c>
      <c r="B55" s="25" t="s">
        <v>111</v>
      </c>
      <c r="C55" s="7" t="str">
        <f ca="1">_xlfn.CONCAT(ROUND(OFFSET('mof4.fr_female'!$B$2,'Table 4'!$A55,0),4)," ",OFFSET('mof4.fr_female'!$G$2,'Table 4'!$A55,0))</f>
        <v>-0.0728 ***</v>
      </c>
      <c r="D55" s="5" t="str">
        <f ca="1">_xlfn.CONCAT(ROUND(OFFSET('mod.fr.int_female'!$B$2,'Table 4'!A55,0),4)," ",OFFSET('mod.fr.int_female'!$G$2,A55,0))</f>
        <v>-0.073 ***</v>
      </c>
      <c r="E55" s="7" t="str">
        <f ca="1">_xlfn.CONCAT(ROUND(OFFSET('mof4.fr_male'!$B$2,'Table 4'!A55,0),4)," ",OFFSET('mof4.fr_male'!$G$2,'Table 4'!A55,0))</f>
        <v>-0.0806 ***</v>
      </c>
      <c r="F55" s="5" t="str">
        <f ca="1">_xlfn.CONCAT(ROUND(OFFSET('mod4.fr.int_male'!$B$2,'Table 4'!A55,0),4)," ",OFFSET('mod4.fr.int_male'!$G$2,'Table 4'!A55,0))</f>
        <v>-0.0805 ***</v>
      </c>
    </row>
    <row r="56" spans="1:6" x14ac:dyDescent="0.25">
      <c r="B56" s="26"/>
      <c r="C56" s="8" t="str">
        <f ca="1">_xlfn.CONCAT("(",ROUND(OFFSET('mof4.fr_female'!$D$2,'Table 4'!$A55,0),4),")")</f>
        <v>(0.0096)</v>
      </c>
      <c r="D56" s="6" t="str">
        <f ca="1">_xlfn.CONCAT("(",ROUND(OFFSET('mod.fr.int_female'!$D$2,'Table 4'!A55,0),4),")")</f>
        <v>(0.0096)</v>
      </c>
      <c r="E56" s="8" t="str">
        <f ca="1">_xlfn.CONCAT("(",ROUND(OFFSET('mof4.fr_male'!$D$2,'Table 4'!A55,0),4),")")</f>
        <v>(0.0091)</v>
      </c>
      <c r="F56" s="6" t="str">
        <f ca="1">_xlfn.CONCAT("(",ROUND(OFFSET('mod4.fr.int_male'!$D$2,'Table 4'!A55,0),4),")")</f>
        <v>(0.0091)</v>
      </c>
    </row>
    <row r="57" spans="1:6" x14ac:dyDescent="0.25">
      <c r="A57">
        <f>A55+1</f>
        <v>27</v>
      </c>
      <c r="B57" s="25" t="s">
        <v>112</v>
      </c>
      <c r="C57" s="7" t="str">
        <f ca="1">_xlfn.CONCAT(ROUND(OFFSET('mof4.fr_female'!$B$2,'Table 4'!$A57,0),4)," ",OFFSET('mof4.fr_female'!$G$2,'Table 4'!$A57,0))</f>
        <v>-0.0629 ***</v>
      </c>
      <c r="D57" s="5" t="str">
        <f ca="1">_xlfn.CONCAT(ROUND(OFFSET('mod.fr.int_female'!$B$2,'Table 4'!A57,0),4)," ",OFFSET('mod.fr.int_female'!$G$2,A57,0))</f>
        <v>-0.0631 ***</v>
      </c>
      <c r="E57" s="7" t="str">
        <f ca="1">_xlfn.CONCAT(ROUND(OFFSET('mof4.fr_male'!$B$2,'Table 4'!A57,0),4)," ",OFFSET('mof4.fr_male'!$G$2,'Table 4'!A57,0))</f>
        <v>-0.0508 ***</v>
      </c>
      <c r="F57" s="5" t="str">
        <f ca="1">_xlfn.CONCAT(ROUND(OFFSET('mod4.fr.int_male'!$B$2,'Table 4'!A57,0),4)," ",OFFSET('mod4.fr.int_male'!$G$2,'Table 4'!A57,0))</f>
        <v>-0.0507 ***</v>
      </c>
    </row>
    <row r="58" spans="1:6" x14ac:dyDescent="0.25">
      <c r="B58" s="26"/>
      <c r="C58" s="8" t="str">
        <f ca="1">_xlfn.CONCAT("(",ROUND(OFFSET('mof4.fr_female'!$D$2,'Table 4'!$A57,0),4),")")</f>
        <v>(0.0069)</v>
      </c>
      <c r="D58" s="6" t="str">
        <f ca="1">_xlfn.CONCAT("(",ROUND(OFFSET('mod.fr.int_female'!$D$2,'Table 4'!A57,0),4),")")</f>
        <v>(0.0069)</v>
      </c>
      <c r="E58" s="8" t="str">
        <f ca="1">_xlfn.CONCAT("(",ROUND(OFFSET('mof4.fr_male'!$D$2,'Table 4'!A57,0),4),")")</f>
        <v>(0.0065)</v>
      </c>
      <c r="F58" s="6" t="str">
        <f ca="1">_xlfn.CONCAT("(",ROUND(OFFSET('mod4.fr.int_male'!$D$2,'Table 4'!A57,0),4),")")</f>
        <v>(0.0065)</v>
      </c>
    </row>
    <row r="59" spans="1:6" x14ac:dyDescent="0.25">
      <c r="A59">
        <f>A57+1</f>
        <v>28</v>
      </c>
      <c r="B59" s="25" t="s">
        <v>113</v>
      </c>
      <c r="C59" s="7" t="str">
        <f ca="1">_xlfn.CONCAT(ROUND(OFFSET('mof4.fr_female'!$B$2,'Table 4'!$A59,0),4)," ",OFFSET('mof4.fr_female'!$G$2,'Table 4'!$A59,0))</f>
        <v xml:space="preserve">0.0122 </v>
      </c>
      <c r="D59" s="5" t="str">
        <f ca="1">_xlfn.CONCAT(ROUND(OFFSET('mod.fr.int_female'!$B$2,'Table 4'!A59,0),4)," ",OFFSET('mod.fr.int_female'!$G$2,A59,0))</f>
        <v xml:space="preserve">0.023 </v>
      </c>
      <c r="E59" s="7" t="str">
        <f ca="1">_xlfn.CONCAT(ROUND(OFFSET('mof4.fr_male'!$B$2,'Table 4'!A59,0),4)," ",OFFSET('mof4.fr_male'!$G$2,'Table 4'!A59,0))</f>
        <v>-0.4386 **</v>
      </c>
      <c r="F59" s="5" t="str">
        <f ca="1">_xlfn.CONCAT(ROUND(OFFSET('mod4.fr.int_male'!$B$2,'Table 4'!A59,0),4)," ",OFFSET('mod4.fr.int_male'!$G$2,'Table 4'!A59,0))</f>
        <v>-0.4314 **</v>
      </c>
    </row>
    <row r="60" spans="1:6" x14ac:dyDescent="0.25">
      <c r="B60" s="26"/>
      <c r="C60" s="8" t="str">
        <f ca="1">_xlfn.CONCAT("(",ROUND(OFFSET('mof4.fr_female'!$D$2,'Table 4'!$A59,0),4),")")</f>
        <v>(0.1478)</v>
      </c>
      <c r="D60" s="6" t="str">
        <f ca="1">_xlfn.CONCAT("(",ROUND(OFFSET('mod.fr.int_female'!$D$2,'Table 4'!A59,0),4),")")</f>
        <v>(0.1478)</v>
      </c>
      <c r="E60" s="8" t="str">
        <f ca="1">_xlfn.CONCAT("(",ROUND(OFFSET('mof4.fr_male'!$D$2,'Table 4'!A59,0),4),")")</f>
        <v>(0.1465)</v>
      </c>
      <c r="F60" s="6" t="str">
        <f ca="1">_xlfn.CONCAT("(",ROUND(OFFSET('mod4.fr.int_male'!$D$2,'Table 4'!A59,0),4),")")</f>
        <v>(0.1466)</v>
      </c>
    </row>
    <row r="61" spans="1:6" x14ac:dyDescent="0.25">
      <c r="A61">
        <f>A59+1</f>
        <v>29</v>
      </c>
      <c r="B61" s="25" t="s">
        <v>114</v>
      </c>
      <c r="C61" s="7" t="str">
        <f ca="1">_xlfn.CONCAT(ROUND(OFFSET('mof4.fr_female'!$B$2,'Table 4'!$A61,0),4)," ",OFFSET('mof4.fr_female'!$G$2,'Table 4'!$A61,0))</f>
        <v>-0.1819 ^</v>
      </c>
      <c r="D61" s="5" t="str">
        <f ca="1">_xlfn.CONCAT(ROUND(OFFSET('mod.fr.int_female'!$B$2,'Table 4'!A61,0),4)," ",OFFSET('mod.fr.int_female'!$G$2,A61,0))</f>
        <v>-0.1779 ^</v>
      </c>
      <c r="E61" s="7" t="str">
        <f ca="1">_xlfn.CONCAT(ROUND(OFFSET('mof4.fr_male'!$B$2,'Table 4'!A61,0),4)," ",OFFSET('mof4.fr_male'!$G$2,'Table 4'!A61,0))</f>
        <v>-0.2318 **</v>
      </c>
      <c r="F61" s="5" t="str">
        <f ca="1">_xlfn.CONCAT(ROUND(OFFSET('mod4.fr.int_male'!$B$2,'Table 4'!A61,0),4)," ",OFFSET('mod4.fr.int_male'!$G$2,'Table 4'!A61,0))</f>
        <v>-0.2305 **</v>
      </c>
    </row>
    <row r="62" spans="1:6" x14ac:dyDescent="0.25">
      <c r="B62" s="26"/>
      <c r="C62" s="8" t="str">
        <f ca="1">_xlfn.CONCAT("(",ROUND(OFFSET('mof4.fr_female'!$D$2,'Table 4'!$A61,0),4),")")</f>
        <v>(0.0945)</v>
      </c>
      <c r="D62" s="6" t="str">
        <f ca="1">_xlfn.CONCAT("(",ROUND(OFFSET('mod.fr.int_female'!$D$2,'Table 4'!A61,0),4),")")</f>
        <v>(0.0944)</v>
      </c>
      <c r="E62" s="8" t="str">
        <f ca="1">_xlfn.CONCAT("(",ROUND(OFFSET('mof4.fr_male'!$D$2,'Table 4'!A61,0),4),")")</f>
        <v>(0.0748)</v>
      </c>
      <c r="F62" s="6" t="str">
        <f ca="1">_xlfn.CONCAT("(",ROUND(OFFSET('mod4.fr.int_male'!$D$2,'Table 4'!A61,0),4),")")</f>
        <v>(0.0748)</v>
      </c>
    </row>
    <row r="63" spans="1:6" x14ac:dyDescent="0.25">
      <c r="A63">
        <f>A61+1</f>
        <v>30</v>
      </c>
      <c r="B63" s="25" t="s">
        <v>115</v>
      </c>
      <c r="C63" s="7" t="str">
        <f ca="1">_xlfn.CONCAT(ROUND(OFFSET('mof4.fr_female'!$B$2,'Table 4'!$A63,0),4)," ",OFFSET('mof4.fr_female'!$G$2,'Table 4'!$A63,0))</f>
        <v xml:space="preserve">0.1696 </v>
      </c>
      <c r="D63" s="5" t="str">
        <f ca="1">_xlfn.CONCAT(ROUND(OFFSET('mod.fr.int_female'!$B$2,'Table 4'!A63,0),4)," ",OFFSET('mod.fr.int_female'!$G$2,A63,0))</f>
        <v xml:space="preserve">0.1619 </v>
      </c>
      <c r="E63" s="7" t="str">
        <f ca="1">_xlfn.CONCAT(ROUND(OFFSET('mof4.fr_male'!$B$2,'Table 4'!A63,0),4)," ",OFFSET('mof4.fr_male'!$G$2,'Table 4'!A63,0))</f>
        <v xml:space="preserve">0.1544 </v>
      </c>
      <c r="F63" s="5" t="str">
        <f ca="1">_xlfn.CONCAT(ROUND(OFFSET('mod4.fr.int_male'!$B$2,'Table 4'!A63,0),4)," ",OFFSET('mod4.fr.int_male'!$G$2,'Table 4'!A63,0))</f>
        <v xml:space="preserve">0.1533 </v>
      </c>
    </row>
    <row r="64" spans="1:6" x14ac:dyDescent="0.25">
      <c r="B64" s="26"/>
      <c r="C64" s="8" t="str">
        <f ca="1">_xlfn.CONCAT("(",ROUND(OFFSET('mof4.fr_female'!$D$2,'Table 4'!$A63,0),4),")")</f>
        <v>(0.4)</v>
      </c>
      <c r="D64" s="6" t="str">
        <f ca="1">_xlfn.CONCAT("(",ROUND(OFFSET('mod.fr.int_female'!$D$2,'Table 4'!A63,0),4),")")</f>
        <v>(0.3999)</v>
      </c>
      <c r="E64" s="8" t="str">
        <f ca="1">_xlfn.CONCAT("(",ROUND(OFFSET('mof4.fr_male'!$D$2,'Table 4'!A63,0),4),")")</f>
        <v>(0.3876)</v>
      </c>
      <c r="F64" s="6" t="str">
        <f ca="1">_xlfn.CONCAT("(",ROUND(OFFSET('mod4.fr.int_male'!$D$2,'Table 4'!A63,0),4),")")</f>
        <v>(0.3873)</v>
      </c>
    </row>
    <row r="65" spans="1:6" x14ac:dyDescent="0.25">
      <c r="A65">
        <f>A63+1</f>
        <v>31</v>
      </c>
      <c r="B65" s="25" t="s">
        <v>116</v>
      </c>
      <c r="C65" s="7" t="str">
        <f ca="1">_xlfn.CONCAT(ROUND(OFFSET('mof4.fr_female'!$B$2,'Table 4'!$A65,0),4)," ",OFFSET('mof4.fr_female'!$G$2,'Table 4'!$A65,0))</f>
        <v>-0.1442 ^</v>
      </c>
      <c r="D65" s="5" t="str">
        <f ca="1">_xlfn.CONCAT(ROUND(OFFSET('mod.fr.int_female'!$B$2,'Table 4'!A65,0),4)," ",OFFSET('mod.fr.int_female'!$G$2,A65,0))</f>
        <v xml:space="preserve">-0.1406 </v>
      </c>
      <c r="E65" s="7" t="str">
        <f ca="1">_xlfn.CONCAT(ROUND(OFFSET('mof4.fr_male'!$B$2,'Table 4'!A65,0),4)," ",OFFSET('mof4.fr_male'!$G$2,'Table 4'!A65,0))</f>
        <v xml:space="preserve">-0.112 </v>
      </c>
      <c r="F65" s="5" t="str">
        <f ca="1">_xlfn.CONCAT(ROUND(OFFSET('mod4.fr.int_male'!$B$2,'Table 4'!A65,0),4)," ",OFFSET('mod4.fr.int_male'!$G$2,'Table 4'!A65,0))</f>
        <v xml:space="preserve">-0.111 </v>
      </c>
    </row>
    <row r="66" spans="1:6" x14ac:dyDescent="0.25">
      <c r="B66" s="26"/>
      <c r="C66" s="8" t="str">
        <f ca="1">_xlfn.CONCAT("(",ROUND(OFFSET('mof4.fr_female'!$D$2,'Table 4'!$A65,0),4),")")</f>
        <v>(0.0855)</v>
      </c>
      <c r="D66" s="6" t="str">
        <f ca="1">_xlfn.CONCAT("(",ROUND(OFFSET('mod.fr.int_female'!$D$2,'Table 4'!A65,0),4),")")</f>
        <v>(0.0854)</v>
      </c>
      <c r="E66" s="8" t="str">
        <f ca="1">_xlfn.CONCAT("(",ROUND(OFFSET('mof4.fr_male'!$D$2,'Table 4'!A65,0),4),")")</f>
        <v>(0.0765)</v>
      </c>
      <c r="F66" s="6" t="str">
        <f ca="1">_xlfn.CONCAT("(",ROUND(OFFSET('mod4.fr.int_male'!$D$2,'Table 4'!A65,0),4),")")</f>
        <v>(0.0765)</v>
      </c>
    </row>
    <row r="67" spans="1:6" x14ac:dyDescent="0.25">
      <c r="A67">
        <v>32</v>
      </c>
      <c r="B67" s="25" t="s">
        <v>117</v>
      </c>
      <c r="C67" s="7" t="str">
        <f ca="1">_xlfn.CONCAT(ROUND(OFFSET('mof4.fr_female'!$B$2,'Table 4'!$A67,0),4)," ",OFFSET('mof4.fr_female'!$G$2,'Table 4'!$A67,0))</f>
        <v xml:space="preserve">0.0574 </v>
      </c>
      <c r="D67" s="5" t="str">
        <f ca="1">_xlfn.CONCAT(ROUND(OFFSET('mod.fr.int_female'!$B$2,'Table 4'!A67,0),4)," ",OFFSET('mod.fr.int_female'!$G$2,A67,0))</f>
        <v xml:space="preserve">0.0564 </v>
      </c>
      <c r="E67" s="7" t="str">
        <f ca="1">_xlfn.CONCAT(ROUND(OFFSET('mof4.fr_male'!$B$2,'Table 4'!A67,0),4)," ",OFFSET('mof4.fr_male'!$G$2,'Table 4'!A67,0))</f>
        <v xml:space="preserve">-0.0032 </v>
      </c>
      <c r="F67" s="5" t="str">
        <f ca="1">_xlfn.CONCAT(ROUND(OFFSET('mod4.fr.int_male'!$B$2,'Table 4'!A67,0),4)," ",OFFSET('mod4.fr.int_male'!$G$2,'Table 4'!A67,0))</f>
        <v xml:space="preserve">-0.0037 </v>
      </c>
    </row>
    <row r="68" spans="1:6" x14ac:dyDescent="0.25">
      <c r="B68" s="26"/>
      <c r="C68" s="8" t="str">
        <f ca="1">_xlfn.CONCAT("(",ROUND(OFFSET('mof4.fr_female'!$D$2,'Table 4'!$A67,0),4),")")</f>
        <v>(0.112)</v>
      </c>
      <c r="D68" s="6" t="str">
        <f ca="1">_xlfn.CONCAT("(",ROUND(OFFSET('mod.fr.int_female'!$D$2,'Table 4'!A67,0),4),")")</f>
        <v>(0.112)</v>
      </c>
      <c r="E68" s="8" t="str">
        <f ca="1">_xlfn.CONCAT("(",ROUND(OFFSET('mof4.fr_male'!$D$2,'Table 4'!A67,0),4),")")</f>
        <v>(0.0829)</v>
      </c>
      <c r="F68" s="6" t="str">
        <f ca="1">_xlfn.CONCAT("(",ROUND(OFFSET('mod4.fr.int_male'!$D$2,'Table 4'!A67,0),4),")")</f>
        <v>(0.0829)</v>
      </c>
    </row>
    <row r="69" spans="1:6" x14ac:dyDescent="0.25">
      <c r="B69" s="12" t="s">
        <v>118</v>
      </c>
      <c r="C69" s="7" t="s">
        <v>128</v>
      </c>
      <c r="D69" s="5" t="s">
        <v>128</v>
      </c>
      <c r="E69" s="7" t="s">
        <v>128</v>
      </c>
      <c r="F69" s="5" t="s">
        <v>128</v>
      </c>
    </row>
    <row r="70" spans="1:6" x14ac:dyDescent="0.25">
      <c r="B70" s="12" t="s">
        <v>119</v>
      </c>
      <c r="C70" s="7" t="s">
        <v>128</v>
      </c>
      <c r="D70" s="5" t="s">
        <v>128</v>
      </c>
      <c r="E70" s="7" t="s">
        <v>128</v>
      </c>
      <c r="F70" s="5" t="s">
        <v>128</v>
      </c>
    </row>
    <row r="71" spans="1:6" ht="15.75" thickBot="1" x14ac:dyDescent="0.3">
      <c r="B71" s="13" t="s">
        <v>129</v>
      </c>
      <c r="C71" s="10">
        <f>ROUND('mof4.fr_female'!D75,4)</f>
        <v>0.3805</v>
      </c>
      <c r="D71" s="11">
        <f>ROUND('mod.fr.int_female'!D74,4)</f>
        <v>0.378</v>
      </c>
      <c r="E71" s="10">
        <f>ROUND('mof4.fr_male'!D74,4)</f>
        <v>0.37859999999999999</v>
      </c>
      <c r="F71" s="11">
        <f>ROUND('mod4.fr.int_male'!D74,4)</f>
        <v>0.378</v>
      </c>
    </row>
  </sheetData>
  <mergeCells count="34">
    <mergeCell ref="B21:B22"/>
    <mergeCell ref="C2:D2"/>
    <mergeCell ref="E2:F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7:B48"/>
    <mergeCell ref="B23:B24"/>
    <mergeCell ref="B25:B26"/>
    <mergeCell ref="B27:B28"/>
    <mergeCell ref="B31:B32"/>
    <mergeCell ref="B33:B34"/>
    <mergeCell ref="B35:B36"/>
    <mergeCell ref="B37:B38"/>
    <mergeCell ref="B39:B40"/>
    <mergeCell ref="B41:B42"/>
    <mergeCell ref="B43:B44"/>
    <mergeCell ref="B45:B46"/>
    <mergeCell ref="B61:B62"/>
    <mergeCell ref="B63:B64"/>
    <mergeCell ref="B65:B66"/>
    <mergeCell ref="B67:B68"/>
    <mergeCell ref="B49:B50"/>
    <mergeCell ref="B51:B52"/>
    <mergeCell ref="B53:B54"/>
    <mergeCell ref="B55:B56"/>
    <mergeCell ref="B57:B58"/>
    <mergeCell ref="B59:B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I17"/>
  <sheetViews>
    <sheetView workbookViewId="0">
      <selection activeCell="H27" sqref="H27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13</v>
      </c>
      <c r="B2">
        <v>-0.13381000000000001</v>
      </c>
      <c r="C2">
        <v>0.87475000000000003</v>
      </c>
      <c r="D2">
        <v>1.9050000000000001E-2</v>
      </c>
      <c r="E2">
        <v>-7.024</v>
      </c>
      <c r="F2" s="2">
        <v>2.1600000000000001E-12</v>
      </c>
      <c r="G2" t="s">
        <v>11</v>
      </c>
    </row>
    <row r="3" spans="1:9" x14ac:dyDescent="0.25">
      <c r="A3" t="s">
        <v>14</v>
      </c>
      <c r="B3">
        <v>-0.21079999999999999</v>
      </c>
      <c r="C3">
        <v>0.80993000000000004</v>
      </c>
      <c r="D3">
        <v>1.9800000000000002E-2</v>
      </c>
      <c r="E3">
        <v>-10.648999999999999</v>
      </c>
      <c r="F3" s="2">
        <v>2E-16</v>
      </c>
      <c r="G3" t="s">
        <v>11</v>
      </c>
    </row>
    <row r="16" spans="1:9" x14ac:dyDescent="0.25">
      <c r="D16">
        <v>-0.11609999999999999</v>
      </c>
      <c r="E16">
        <v>1.8880000000000001E-2</v>
      </c>
      <c r="F16">
        <v>-0.13381000000000001</v>
      </c>
      <c r="G16">
        <v>1.9050000000000001E-2</v>
      </c>
      <c r="I16">
        <f>(D16-F16)/(SQRT((E16^2)+(G16^2)))</f>
        <v>0.6603076888166306</v>
      </c>
    </row>
    <row r="17" spans="4:9" x14ac:dyDescent="0.25">
      <c r="D17">
        <v>-0.20857999999999999</v>
      </c>
      <c r="E17">
        <v>1.9359999999999999E-2</v>
      </c>
      <c r="F17">
        <v>-0.21079999999999999</v>
      </c>
      <c r="G17">
        <v>1.9800000000000002E-2</v>
      </c>
      <c r="I17">
        <f>(D17-F17)/(SQRT((E17^2)+(G17^2)))</f>
        <v>8.0167414404494333E-2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D2" activeCellId="1" sqref="B2:B3 D2:D3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4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4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I16"/>
  <sheetViews>
    <sheetView workbookViewId="0">
      <selection activeCell="E6" sqref="E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9" x14ac:dyDescent="0.25">
      <c r="A2" t="s">
        <v>13</v>
      </c>
      <c r="B2">
        <v>-0.18078549999999999</v>
      </c>
      <c r="C2">
        <v>0.83461439999999998</v>
      </c>
      <c r="D2">
        <v>2.3038090000000001E-2</v>
      </c>
      <c r="E2">
        <v>-7.85</v>
      </c>
      <c r="F2" s="17">
        <v>4.1999999999999996E-15</v>
      </c>
      <c r="G2" t="str">
        <f>IF(F2&lt;0.001,"***",IF(F2&lt;0.01,"**",IF(F2&lt;0.05,"*",IF(F2&lt;0.1,"^",""))))</f>
        <v>***</v>
      </c>
    </row>
    <row r="3" spans="1:9" x14ac:dyDescent="0.25">
      <c r="A3" t="s">
        <v>14</v>
      </c>
      <c r="B3">
        <v>-0.29811470000000001</v>
      </c>
      <c r="C3">
        <v>0.74221619999999999</v>
      </c>
      <c r="D3">
        <v>2.582899E-2</v>
      </c>
      <c r="E3">
        <v>-11.54</v>
      </c>
      <c r="F3" s="17">
        <v>0</v>
      </c>
      <c r="G3" t="str">
        <f>IF(F3&lt;0.001,"***",IF(F3&lt;0.01,"**",IF(F3&lt;0.05,"*",IF(F3&lt;0.1,"^",""))))</f>
        <v>***</v>
      </c>
    </row>
    <row r="5" spans="1:9" x14ac:dyDescent="0.25">
      <c r="A5" s="18"/>
      <c r="C5" t="s">
        <v>16</v>
      </c>
      <c r="D5" t="s">
        <v>17</v>
      </c>
      <c r="E5" t="s">
        <v>18</v>
      </c>
      <c r="F5" t="s">
        <v>134</v>
      </c>
      <c r="G5" t="s">
        <v>19</v>
      </c>
    </row>
    <row r="6" spans="1:9" x14ac:dyDescent="0.25">
      <c r="C6" t="s">
        <v>20</v>
      </c>
      <c r="D6" t="s">
        <v>21</v>
      </c>
      <c r="E6">
        <v>0.44582260000000001</v>
      </c>
      <c r="F6">
        <v>0.19875780000000001</v>
      </c>
    </row>
    <row r="15" spans="1:9" x14ac:dyDescent="0.25">
      <c r="D15">
        <v>-0.1537723</v>
      </c>
      <c r="E15">
        <v>2.3054990000000001E-2</v>
      </c>
      <c r="F15">
        <v>-0.18078549999999999</v>
      </c>
      <c r="G15">
        <v>2.3038090000000001E-2</v>
      </c>
      <c r="I15">
        <f>(D15-F15)/(SQRT((E15^2)+(G15^2)))</f>
        <v>0.82881055540845905</v>
      </c>
    </row>
    <row r="16" spans="1:9" x14ac:dyDescent="0.25">
      <c r="D16">
        <v>-0.29891279999999998</v>
      </c>
      <c r="E16">
        <v>2.549481E-2</v>
      </c>
      <c r="F16">
        <v>-0.29811470000000001</v>
      </c>
      <c r="G16">
        <v>2.582899E-2</v>
      </c>
      <c r="I16">
        <f>(D16-F16)/(SQRT((E16^2)+(G16^2)))</f>
        <v>-2.199096557810773E-2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workbookViewId="0">
      <selection activeCell="A3" sqref="A3:E11"/>
    </sheetView>
  </sheetViews>
  <sheetFormatPr defaultRowHeight="15" x14ac:dyDescent="0.25"/>
  <cols>
    <col min="1" max="1" width="24.42578125" bestFit="1" customWidth="1"/>
    <col min="2" max="5" width="15.7109375" style="3" customWidth="1"/>
    <col min="6" max="9" width="9.140625" style="3"/>
  </cols>
  <sheetData>
    <row r="2" spans="1:5" ht="15.75" thickBot="1" x14ac:dyDescent="0.3">
      <c r="A2" s="9"/>
      <c r="B2" s="14" t="s">
        <v>130</v>
      </c>
      <c r="C2" s="14" t="s">
        <v>131</v>
      </c>
      <c r="D2" s="14" t="s">
        <v>132</v>
      </c>
      <c r="E2" s="14" t="s">
        <v>133</v>
      </c>
    </row>
    <row r="3" spans="1:5" x14ac:dyDescent="0.25">
      <c r="A3" s="25" t="s">
        <v>0</v>
      </c>
      <c r="B3" s="7" t="str">
        <f>_xlfn.CONCAT(ROUND('mod1'!B2,4)," ",'mod1'!G2)</f>
        <v>-0.1161 ***</v>
      </c>
      <c r="C3" s="5" t="str">
        <f>_xlfn.CONCAT(ROUND(mod1L!B2,4)," ",mod1L!G2)</f>
        <v>-0.1338 ***</v>
      </c>
      <c r="D3" s="7" t="str">
        <f>_xlfn.CONCAT(ROUND('mod1.fr'!B2,4)," ",'mod1.fr'!G2)</f>
        <v>-0.1538 ***</v>
      </c>
      <c r="E3" s="5" t="str">
        <f>_xlfn.CONCAT(ROUND(mod1L.fr!B2,4)," ",mod1L.fr!G2)</f>
        <v>-0.1808 ***</v>
      </c>
    </row>
    <row r="4" spans="1:5" x14ac:dyDescent="0.25">
      <c r="A4" s="26" t="s">
        <v>1</v>
      </c>
      <c r="B4" s="8" t="str">
        <f>_xlfn.CONCAT("(",ROUND('mod1'!D2,4),")")</f>
        <v>(0.0189)</v>
      </c>
      <c r="C4" s="6" t="str">
        <f>_xlfn.CONCAT("(",ROUND(mod1L!D2,4),")")</f>
        <v>(0.0191)</v>
      </c>
      <c r="D4" s="8" t="str">
        <f>_xlfn.CONCAT("(",ROUND('mod1.fr'!D2,4),")")</f>
        <v>(0.0231)</v>
      </c>
      <c r="E4" s="6" t="str">
        <f>_xlfn.CONCAT("(",ROUND(mod1L.fr!D2,4),")")</f>
        <v>(0.023)</v>
      </c>
    </row>
    <row r="5" spans="1:5" x14ac:dyDescent="0.25">
      <c r="A5" s="25" t="s">
        <v>2</v>
      </c>
      <c r="B5" s="7" t="str">
        <f>_xlfn.CONCAT(ROUND('mod1'!B3,4)," ",'mod1'!G3)</f>
        <v>-0.2086 ***</v>
      </c>
      <c r="C5" s="5" t="str">
        <f>_xlfn.CONCAT(ROUND(mod1L!B3,4)," ",mod1L!G3)</f>
        <v>-0.2108 ***</v>
      </c>
      <c r="D5" s="7" t="str">
        <f>_xlfn.CONCAT(ROUND('mod1.fr'!B3,4)," ",'mod1.fr'!G3)</f>
        <v>-0.2989 ***</v>
      </c>
      <c r="E5" s="5" t="str">
        <f>_xlfn.CONCAT(ROUND(mod1L.fr!B3,4)," ",mod1L.fr!G3)</f>
        <v>-0.2981 ***</v>
      </c>
    </row>
    <row r="6" spans="1:5" x14ac:dyDescent="0.25">
      <c r="A6" s="26"/>
      <c r="B6" s="8" t="str">
        <f>_xlfn.CONCAT("(",ROUND('mod1'!D3,4),")")</f>
        <v>(0.0194)</v>
      </c>
      <c r="C6" s="6" t="str">
        <f>_xlfn.CONCAT("(",ROUND(mod1L!D3,4),")")</f>
        <v>(0.0198)</v>
      </c>
      <c r="D6" s="8" t="str">
        <f>_xlfn.CONCAT("(",ROUND('mod1.fr'!D3,4),")")</f>
        <v>(0.0255)</v>
      </c>
      <c r="E6" s="6" t="str">
        <f>_xlfn.CONCAT("(",ROUND(mod1L.fr!D3,4),")")</f>
        <v>(0.0258)</v>
      </c>
    </row>
    <row r="7" spans="1:5" ht="15.75" thickBot="1" x14ac:dyDescent="0.3">
      <c r="A7" s="15" t="s">
        <v>129</v>
      </c>
      <c r="B7" s="16"/>
      <c r="C7" s="16"/>
      <c r="D7" s="16">
        <f>ROUND('mod1.fr'!D6,4)</f>
        <v>0.45190000000000002</v>
      </c>
      <c r="E7" s="16">
        <f>ROUND(mod1L.fr!E6,4)</f>
        <v>0.44579999999999997</v>
      </c>
    </row>
    <row r="8" spans="1:5" x14ac:dyDescent="0.25">
      <c r="A8" t="s">
        <v>120</v>
      </c>
      <c r="B8" s="19">
        <v>16210</v>
      </c>
      <c r="C8" s="19">
        <v>15800</v>
      </c>
      <c r="D8" s="19">
        <v>16210</v>
      </c>
      <c r="E8" s="19">
        <v>15800</v>
      </c>
    </row>
    <row r="9" spans="1:5" x14ac:dyDescent="0.25">
      <c r="A9" t="s">
        <v>3</v>
      </c>
      <c r="B9" s="20">
        <v>281732</v>
      </c>
      <c r="C9" s="20">
        <v>273790.5</v>
      </c>
      <c r="D9" s="20">
        <v>280616.7</v>
      </c>
      <c r="E9" s="20">
        <v>272736</v>
      </c>
    </row>
    <row r="10" spans="1:5" x14ac:dyDescent="0.25">
      <c r="A10" t="s">
        <v>4</v>
      </c>
      <c r="B10" s="20">
        <v>281747.40000000002</v>
      </c>
      <c r="C10" s="20">
        <v>273805.8</v>
      </c>
      <c r="D10" s="20">
        <v>293503.59999999998</v>
      </c>
      <c r="E10" s="20">
        <v>285107.3</v>
      </c>
    </row>
    <row r="11" spans="1:5" x14ac:dyDescent="0.25">
      <c r="A11" t="s">
        <v>121</v>
      </c>
      <c r="B11" s="20">
        <v>-140864</v>
      </c>
      <c r="C11" s="20">
        <v>-136893.20000000001</v>
      </c>
      <c r="D11" s="20">
        <v>-138633.29999999999</v>
      </c>
      <c r="E11" s="20">
        <v>-134754.6</v>
      </c>
    </row>
    <row r="12" spans="1:5" ht="30" x14ac:dyDescent="0.25">
      <c r="A12" s="21" t="s">
        <v>135</v>
      </c>
      <c r="B12" s="22"/>
      <c r="C12" s="22"/>
      <c r="D12" s="23">
        <v>2.5160719999999998E-106</v>
      </c>
      <c r="E12" s="23">
        <v>2.7727630000000001E-101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P24"/>
  <sheetViews>
    <sheetView workbookViewId="0">
      <selection activeCell="A16" sqref="A16"/>
    </sheetView>
  </sheetViews>
  <sheetFormatPr defaultRowHeight="15" x14ac:dyDescent="0.25"/>
  <cols>
    <col min="1" max="1" width="20.85546875" bestFit="1" customWidth="1"/>
    <col min="10" max="10" width="20.85546875" bestFit="1" customWidth="1"/>
  </cols>
  <sheetData>
    <row r="1" spans="1:1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6" x14ac:dyDescent="0.25">
      <c r="A2" t="s">
        <v>10</v>
      </c>
      <c r="B2" s="2">
        <v>-4.8219999999999999E-2</v>
      </c>
      <c r="C2" s="2">
        <v>0.95289999999999997</v>
      </c>
      <c r="D2" s="2">
        <v>1.9140000000000001E-2</v>
      </c>
      <c r="E2">
        <v>-2.52</v>
      </c>
      <c r="F2">
        <v>1.174E-2</v>
      </c>
      <c r="G2" t="s">
        <v>22</v>
      </c>
      <c r="J2" t="s">
        <v>10</v>
      </c>
      <c r="K2" s="2">
        <v>-4.8219999999999999E-2</v>
      </c>
      <c r="L2" s="2">
        <v>0.95289999999999997</v>
      </c>
      <c r="M2" s="2">
        <v>1.9140000000000001E-2</v>
      </c>
      <c r="N2">
        <v>-2.52</v>
      </c>
      <c r="O2">
        <v>1.174E-2</v>
      </c>
      <c r="P2" t="s">
        <v>22</v>
      </c>
    </row>
    <row r="3" spans="1:16" x14ac:dyDescent="0.25">
      <c r="A3" t="s">
        <v>12</v>
      </c>
      <c r="B3" s="2">
        <v>-0.1048</v>
      </c>
      <c r="C3" s="2">
        <v>0.90049999999999997</v>
      </c>
      <c r="D3" s="2">
        <v>2.026E-2</v>
      </c>
      <c r="E3">
        <v>-5.1719999999999997</v>
      </c>
      <c r="F3" s="2">
        <v>2.3099999999999999E-7</v>
      </c>
      <c r="G3" t="s">
        <v>11</v>
      </c>
      <c r="J3" t="s">
        <v>12</v>
      </c>
      <c r="K3" s="2">
        <v>-0.1048</v>
      </c>
      <c r="L3" s="2">
        <v>0.90049999999999997</v>
      </c>
      <c r="M3" s="2">
        <v>2.026E-2</v>
      </c>
      <c r="N3">
        <v>-5.1719999999999997</v>
      </c>
      <c r="O3" s="2">
        <v>2.3099999999999999E-7</v>
      </c>
      <c r="P3" t="s">
        <v>11</v>
      </c>
    </row>
    <row r="4" spans="1:16" x14ac:dyDescent="0.25">
      <c r="A4" t="s">
        <v>23</v>
      </c>
      <c r="B4" s="2">
        <v>5.296E-2</v>
      </c>
      <c r="C4" s="2">
        <v>1.054</v>
      </c>
      <c r="D4" s="2">
        <v>1.6740000000000001E-2</v>
      </c>
      <c r="E4">
        <v>3.1640000000000001</v>
      </c>
      <c r="F4">
        <v>1.56E-3</v>
      </c>
      <c r="G4" t="s">
        <v>24</v>
      </c>
      <c r="J4" t="s">
        <v>23</v>
      </c>
      <c r="K4" s="2">
        <v>5.296E-2</v>
      </c>
      <c r="L4" s="2">
        <v>1.054</v>
      </c>
      <c r="M4" s="2">
        <v>1.6740000000000001E-2</v>
      </c>
      <c r="N4">
        <v>3.1640000000000001</v>
      </c>
      <c r="O4">
        <v>1.56E-3</v>
      </c>
      <c r="P4" t="s">
        <v>24</v>
      </c>
    </row>
    <row r="5" spans="1:16" x14ac:dyDescent="0.25">
      <c r="A5" t="s">
        <v>33</v>
      </c>
      <c r="B5" s="2">
        <v>-6.7449999999999996E-2</v>
      </c>
      <c r="C5" s="2">
        <v>0.93479999999999996</v>
      </c>
      <c r="D5" s="2">
        <v>3.751E-3</v>
      </c>
      <c r="E5">
        <v>-17.981000000000002</v>
      </c>
      <c r="F5" s="2">
        <v>2E-16</v>
      </c>
      <c r="G5" t="s">
        <v>11</v>
      </c>
      <c r="J5" t="s">
        <v>33</v>
      </c>
      <c r="K5" s="2">
        <v>-6.7449999999999996E-2</v>
      </c>
      <c r="L5" s="2">
        <v>0.93479999999999996</v>
      </c>
      <c r="M5" s="2">
        <v>3.751E-3</v>
      </c>
      <c r="N5">
        <v>-17.981000000000002</v>
      </c>
      <c r="O5" s="2">
        <v>2E-16</v>
      </c>
      <c r="P5" t="s">
        <v>11</v>
      </c>
    </row>
    <row r="6" spans="1:16" x14ac:dyDescent="0.25">
      <c r="A6" t="s">
        <v>25</v>
      </c>
      <c r="B6" s="2">
        <v>-0.15720000000000001</v>
      </c>
      <c r="C6" s="2">
        <v>0.85450000000000004</v>
      </c>
      <c r="D6" s="2">
        <v>2.1139999999999999E-2</v>
      </c>
      <c r="E6">
        <v>-7.4370000000000003</v>
      </c>
      <c r="F6" s="2">
        <v>1.03E-13</v>
      </c>
      <c r="G6" t="s">
        <v>11</v>
      </c>
      <c r="J6" t="s">
        <v>25</v>
      </c>
      <c r="K6" s="2">
        <v>-0.15720000000000001</v>
      </c>
      <c r="L6" s="2">
        <v>0.85450000000000004</v>
      </c>
      <c r="M6" s="2">
        <v>2.1139999999999999E-2</v>
      </c>
      <c r="N6">
        <v>-7.4370000000000003</v>
      </c>
      <c r="O6" s="2">
        <v>1.03E-13</v>
      </c>
      <c r="P6" t="s">
        <v>11</v>
      </c>
    </row>
    <row r="7" spans="1:16" x14ac:dyDescent="0.25">
      <c r="A7" t="s">
        <v>26</v>
      </c>
      <c r="B7" s="2">
        <v>-1.06E-2</v>
      </c>
      <c r="C7" s="2">
        <v>0.98950000000000005</v>
      </c>
      <c r="D7" s="2">
        <v>2.315E-2</v>
      </c>
      <c r="E7">
        <v>-0.45800000000000002</v>
      </c>
      <c r="F7">
        <v>0.64705999999999997</v>
      </c>
      <c r="J7" t="s">
        <v>26</v>
      </c>
      <c r="K7" s="2">
        <v>-1.06E-2</v>
      </c>
      <c r="L7" s="2">
        <v>0.98950000000000005</v>
      </c>
      <c r="M7" s="2">
        <v>2.315E-2</v>
      </c>
      <c r="N7">
        <v>-0.45800000000000002</v>
      </c>
      <c r="O7">
        <v>0.64705999999999997</v>
      </c>
    </row>
    <row r="8" spans="1:16" x14ac:dyDescent="0.25">
      <c r="A8" t="s">
        <v>27</v>
      </c>
      <c r="B8" s="2">
        <v>5.5410000000000001E-2</v>
      </c>
      <c r="C8" s="2">
        <v>1.0569999999999999</v>
      </c>
      <c r="D8" s="2">
        <v>2.5909999999999999E-2</v>
      </c>
      <c r="E8">
        <v>2.1389999999999998</v>
      </c>
      <c r="F8">
        <v>3.245E-2</v>
      </c>
      <c r="G8" t="s">
        <v>22</v>
      </c>
      <c r="J8" t="s">
        <v>27</v>
      </c>
      <c r="K8" s="2">
        <v>5.5410000000000001E-2</v>
      </c>
      <c r="L8" s="2">
        <v>1.0569999999999999</v>
      </c>
      <c r="M8" s="2">
        <v>2.5909999999999999E-2</v>
      </c>
      <c r="N8">
        <v>2.1389999999999998</v>
      </c>
      <c r="O8">
        <v>3.245E-2</v>
      </c>
      <c r="P8" t="s">
        <v>22</v>
      </c>
    </row>
    <row r="9" spans="1:16" x14ac:dyDescent="0.25">
      <c r="A9" t="s">
        <v>28</v>
      </c>
      <c r="B9" s="2">
        <v>-5.4519999999999999E-2</v>
      </c>
      <c r="C9" s="2">
        <v>0.94689999999999996</v>
      </c>
      <c r="D9" s="2">
        <v>4.564E-2</v>
      </c>
      <c r="E9">
        <v>-1.194</v>
      </c>
      <c r="F9">
        <v>0.23230999999999999</v>
      </c>
      <c r="J9" t="s">
        <v>28</v>
      </c>
      <c r="K9" s="2">
        <v>-5.4519999999999999E-2</v>
      </c>
      <c r="L9" s="2">
        <v>0.94689999999999996</v>
      </c>
      <c r="M9" s="2">
        <v>4.564E-2</v>
      </c>
      <c r="N9">
        <v>-1.194</v>
      </c>
      <c r="O9">
        <v>0.23230999999999999</v>
      </c>
    </row>
    <row r="10" spans="1:16" x14ac:dyDescent="0.25">
      <c r="A10" t="s">
        <v>34</v>
      </c>
      <c r="B10" s="2">
        <v>3.8159999999999999E-3</v>
      </c>
      <c r="C10" s="2">
        <v>1.004</v>
      </c>
      <c r="D10" s="2">
        <v>1.264E-2</v>
      </c>
      <c r="E10">
        <v>0.30199999999999999</v>
      </c>
      <c r="F10">
        <v>0.76271</v>
      </c>
      <c r="J10" t="s">
        <v>34</v>
      </c>
      <c r="K10" s="2">
        <v>3.8159999999999999E-3</v>
      </c>
      <c r="L10" s="2">
        <v>1.004</v>
      </c>
      <c r="M10" s="2">
        <v>1.264E-2</v>
      </c>
      <c r="N10">
        <v>0.30199999999999999</v>
      </c>
      <c r="O10">
        <v>0.76271</v>
      </c>
    </row>
    <row r="11" spans="1:16" x14ac:dyDescent="0.25">
      <c r="A11" t="s">
        <v>35</v>
      </c>
      <c r="B11" s="2">
        <v>1.0279999999999999E-2</v>
      </c>
      <c r="C11" s="2">
        <v>1.01</v>
      </c>
      <c r="D11" s="2">
        <v>3.447E-3</v>
      </c>
      <c r="E11">
        <v>2.9830000000000001</v>
      </c>
      <c r="F11">
        <v>2.8500000000000001E-3</v>
      </c>
      <c r="G11" t="s">
        <v>24</v>
      </c>
      <c r="J11" t="s">
        <v>35</v>
      </c>
      <c r="K11" s="2">
        <v>1.0279999999999999E-2</v>
      </c>
      <c r="L11" s="2">
        <v>1.01</v>
      </c>
      <c r="M11" s="2">
        <v>3.447E-3</v>
      </c>
      <c r="N11">
        <v>2.9830000000000001</v>
      </c>
      <c r="O11">
        <v>2.8500000000000001E-3</v>
      </c>
      <c r="P11" t="s">
        <v>24</v>
      </c>
    </row>
    <row r="12" spans="1:16" x14ac:dyDescent="0.25">
      <c r="A12" t="s">
        <v>136</v>
      </c>
      <c r="B12" s="2">
        <v>-5.7429999999999998E-3</v>
      </c>
      <c r="C12" s="2">
        <v>0.99429999999999996</v>
      </c>
      <c r="D12" s="2">
        <v>5.3150000000000003E-3</v>
      </c>
      <c r="E12">
        <v>-1.081</v>
      </c>
      <c r="F12">
        <v>0.27986</v>
      </c>
      <c r="J12" t="s">
        <v>136</v>
      </c>
      <c r="K12" s="2">
        <v>-5.7429999999999998E-3</v>
      </c>
      <c r="L12" s="2">
        <v>0.99429999999999996</v>
      </c>
      <c r="M12" s="2">
        <v>5.3150000000000003E-3</v>
      </c>
      <c r="N12">
        <v>-1.081</v>
      </c>
      <c r="O12">
        <v>0.27986</v>
      </c>
    </row>
    <row r="13" spans="1:16" x14ac:dyDescent="0.25">
      <c r="A13" t="s">
        <v>31</v>
      </c>
      <c r="B13" s="2">
        <v>6.583E-2</v>
      </c>
      <c r="C13" s="2">
        <v>1.0680000000000001</v>
      </c>
      <c r="D13" s="2">
        <v>2.2790000000000001E-2</v>
      </c>
      <c r="E13">
        <v>2.8879999999999999</v>
      </c>
      <c r="F13">
        <v>3.8700000000000002E-3</v>
      </c>
      <c r="G13" t="s">
        <v>24</v>
      </c>
      <c r="J13" t="s">
        <v>31</v>
      </c>
      <c r="K13" s="2">
        <v>6.583E-2</v>
      </c>
      <c r="L13" s="2">
        <v>1.0680000000000001</v>
      </c>
      <c r="M13" s="2">
        <v>2.2790000000000001E-2</v>
      </c>
      <c r="N13">
        <v>2.8879999999999999</v>
      </c>
      <c r="O13">
        <v>3.8700000000000002E-3</v>
      </c>
      <c r="P13" t="s">
        <v>24</v>
      </c>
    </row>
    <row r="14" spans="1:16" x14ac:dyDescent="0.25">
      <c r="A14" t="s">
        <v>32</v>
      </c>
      <c r="B14" s="2">
        <v>0.16900000000000001</v>
      </c>
      <c r="C14" s="2">
        <v>1.1839999999999999</v>
      </c>
      <c r="D14" s="2">
        <v>2.479E-2</v>
      </c>
      <c r="E14">
        <v>6.8179999999999996</v>
      </c>
      <c r="F14" s="2">
        <v>9.2199999999999999E-12</v>
      </c>
      <c r="G14" t="s">
        <v>11</v>
      </c>
      <c r="J14" t="s">
        <v>32</v>
      </c>
      <c r="K14" s="2">
        <v>0.16900000000000001</v>
      </c>
      <c r="L14" s="2">
        <v>1.1839999999999999</v>
      </c>
      <c r="M14" s="2">
        <v>2.479E-2</v>
      </c>
      <c r="N14">
        <v>6.8179999999999996</v>
      </c>
      <c r="O14" s="2">
        <v>9.2199999999999999E-12</v>
      </c>
      <c r="P14" t="s">
        <v>11</v>
      </c>
    </row>
    <row r="15" spans="1:16" x14ac:dyDescent="0.25">
      <c r="A15" t="s">
        <v>29</v>
      </c>
      <c r="B15" s="2">
        <v>0.1119</v>
      </c>
      <c r="C15" s="2">
        <v>1.1180000000000001</v>
      </c>
      <c r="D15" s="2">
        <v>3.8359999999999998E-2</v>
      </c>
      <c r="E15">
        <v>2.9180000000000001</v>
      </c>
      <c r="F15">
        <v>3.5200000000000001E-3</v>
      </c>
      <c r="G15" t="s">
        <v>24</v>
      </c>
      <c r="J15" t="s">
        <v>29</v>
      </c>
      <c r="K15" s="2">
        <v>0.1119</v>
      </c>
      <c r="L15" s="2">
        <v>1.1180000000000001</v>
      </c>
      <c r="M15" s="2">
        <v>3.8359999999999998E-2</v>
      </c>
      <c r="N15">
        <v>2.9180000000000001</v>
      </c>
      <c r="O15">
        <v>3.5200000000000001E-3</v>
      </c>
      <c r="P15" t="s">
        <v>24</v>
      </c>
    </row>
    <row r="16" spans="1:16" x14ac:dyDescent="0.25">
      <c r="A16" t="s">
        <v>30</v>
      </c>
      <c r="B16" s="2">
        <v>1.172E-2</v>
      </c>
      <c r="C16" s="2">
        <v>1.012</v>
      </c>
      <c r="D16" s="2">
        <v>6.132E-2</v>
      </c>
      <c r="E16">
        <v>0.191</v>
      </c>
      <c r="F16">
        <v>0.84848000000000001</v>
      </c>
      <c r="J16" t="s">
        <v>30</v>
      </c>
      <c r="K16" s="2">
        <v>1.172E-2</v>
      </c>
      <c r="L16" s="2">
        <v>1.012</v>
      </c>
      <c r="M16" s="2">
        <v>6.132E-2</v>
      </c>
      <c r="N16">
        <v>0.191</v>
      </c>
      <c r="O16">
        <v>0.84848000000000001</v>
      </c>
    </row>
    <row r="17" spans="1:16" x14ac:dyDescent="0.25">
      <c r="A17" t="s">
        <v>36</v>
      </c>
      <c r="B17" s="2">
        <v>3.5969999999999999E-3</v>
      </c>
      <c r="C17" s="2">
        <v>1.004</v>
      </c>
      <c r="D17" s="2">
        <v>3.6699999999999998E-4</v>
      </c>
      <c r="E17">
        <v>9.8000000000000007</v>
      </c>
      <c r="F17" s="2">
        <v>2E-16</v>
      </c>
      <c r="G17" t="s">
        <v>11</v>
      </c>
      <c r="J17" t="s">
        <v>36</v>
      </c>
      <c r="K17" s="2">
        <v>3.5969999999999999E-3</v>
      </c>
      <c r="L17" s="2">
        <v>1.004</v>
      </c>
      <c r="M17" s="2">
        <v>3.6699999999999998E-4</v>
      </c>
      <c r="N17">
        <v>9.8000000000000007</v>
      </c>
      <c r="O17" s="2">
        <v>2E-16</v>
      </c>
      <c r="P17" t="s">
        <v>11</v>
      </c>
    </row>
    <row r="18" spans="1:16" x14ac:dyDescent="0.25">
      <c r="A18" t="s">
        <v>37</v>
      </c>
      <c r="B18" s="2">
        <v>-1.2390000000000001E-3</v>
      </c>
      <c r="C18" s="2">
        <v>0.99880000000000002</v>
      </c>
      <c r="D18" s="2">
        <v>1.705E-4</v>
      </c>
      <c r="E18">
        <v>-7.266</v>
      </c>
      <c r="F18" s="2">
        <v>3.6899999999999999E-13</v>
      </c>
      <c r="G18" t="s">
        <v>11</v>
      </c>
      <c r="J18" t="s">
        <v>37</v>
      </c>
      <c r="K18" s="2">
        <v>-1.2390000000000001E-3</v>
      </c>
      <c r="L18" s="2">
        <v>0.99880000000000002</v>
      </c>
      <c r="M18" s="2">
        <v>1.705E-4</v>
      </c>
      <c r="N18">
        <v>-7.266</v>
      </c>
      <c r="O18" s="2">
        <v>3.6899999999999999E-13</v>
      </c>
      <c r="P18" t="s">
        <v>11</v>
      </c>
    </row>
    <row r="19" spans="1:16" x14ac:dyDescent="0.25">
      <c r="A19" t="s">
        <v>38</v>
      </c>
      <c r="B19" s="2">
        <v>4.0329999999999999E-4</v>
      </c>
      <c r="C19" s="2">
        <v>1</v>
      </c>
      <c r="D19" s="2">
        <v>8.8220000000000006E-5</v>
      </c>
      <c r="E19">
        <v>4.5709999999999997</v>
      </c>
      <c r="F19" s="2">
        <v>4.8600000000000001E-6</v>
      </c>
      <c r="G19" t="s">
        <v>11</v>
      </c>
      <c r="J19" t="s">
        <v>38</v>
      </c>
      <c r="K19" s="2">
        <v>4.0329999999999999E-4</v>
      </c>
      <c r="L19" s="2">
        <v>1</v>
      </c>
      <c r="M19" s="2">
        <v>8.8220000000000006E-5</v>
      </c>
      <c r="N19">
        <v>4.5709999999999997</v>
      </c>
      <c r="O19" s="2">
        <v>4.8600000000000001E-6</v>
      </c>
      <c r="P19" t="s">
        <v>11</v>
      </c>
    </row>
    <row r="20" spans="1:16" x14ac:dyDescent="0.25">
      <c r="A20" t="s">
        <v>39</v>
      </c>
      <c r="B20" s="2">
        <v>-2.5350000000000001E-2</v>
      </c>
      <c r="C20" s="2">
        <v>0.97499999999999998</v>
      </c>
      <c r="D20" s="2">
        <v>1.805E-2</v>
      </c>
      <c r="E20">
        <v>-1.4039999999999999</v>
      </c>
      <c r="F20">
        <v>0.16031999999999999</v>
      </c>
      <c r="J20" t="s">
        <v>39</v>
      </c>
      <c r="K20" s="2">
        <v>-2.5350000000000001E-2</v>
      </c>
      <c r="L20" s="2">
        <v>0.97499999999999998</v>
      </c>
      <c r="M20" s="2">
        <v>1.805E-2</v>
      </c>
      <c r="N20">
        <v>-1.4039999999999999</v>
      </c>
      <c r="O20">
        <v>0.16031999999999999</v>
      </c>
    </row>
    <row r="21" spans="1:16" x14ac:dyDescent="0.25">
      <c r="A21" t="s">
        <v>40</v>
      </c>
      <c r="B21" s="2">
        <v>-3.3450000000000001E-2</v>
      </c>
      <c r="C21" s="2">
        <v>0.96709999999999996</v>
      </c>
      <c r="D21" s="2">
        <v>2.681E-2</v>
      </c>
      <c r="E21">
        <v>-1.248</v>
      </c>
      <c r="F21">
        <v>0.21214</v>
      </c>
      <c r="J21" t="s">
        <v>40</v>
      </c>
      <c r="K21" s="2">
        <v>-3.3450000000000001E-2</v>
      </c>
      <c r="L21" s="2">
        <v>0.96709999999999996</v>
      </c>
      <c r="M21" s="2">
        <v>2.681E-2</v>
      </c>
      <c r="N21">
        <v>-1.248</v>
      </c>
      <c r="O21">
        <v>0.21214</v>
      </c>
    </row>
    <row r="22" spans="1:16" x14ac:dyDescent="0.25">
      <c r="A22" t="s">
        <v>41</v>
      </c>
      <c r="B22" s="2">
        <v>-6.164E-2</v>
      </c>
      <c r="C22" s="2">
        <v>0.94020000000000004</v>
      </c>
      <c r="D22" s="2">
        <v>2.511E-2</v>
      </c>
      <c r="E22">
        <v>-2.4550000000000001</v>
      </c>
      <c r="F22">
        <v>1.409E-2</v>
      </c>
      <c r="G22" t="s">
        <v>22</v>
      </c>
      <c r="J22" t="s">
        <v>41</v>
      </c>
      <c r="K22" s="2">
        <v>-6.164E-2</v>
      </c>
      <c r="L22" s="2">
        <v>0.94020000000000004</v>
      </c>
      <c r="M22" s="2">
        <v>2.511E-2</v>
      </c>
      <c r="N22">
        <v>-2.4550000000000001</v>
      </c>
      <c r="O22">
        <v>1.409E-2</v>
      </c>
      <c r="P22" t="s">
        <v>22</v>
      </c>
    </row>
    <row r="23" spans="1:16" x14ac:dyDescent="0.25">
      <c r="A23" t="s">
        <v>42</v>
      </c>
      <c r="B23" s="2">
        <v>-0.12280000000000001</v>
      </c>
      <c r="C23" s="2">
        <v>0.88439999999999996</v>
      </c>
      <c r="D23" s="2">
        <v>2.7390000000000001E-2</v>
      </c>
      <c r="E23">
        <v>-4.4829999999999997</v>
      </c>
      <c r="F23" s="2">
        <v>7.3499999999999999E-6</v>
      </c>
      <c r="G23" t="s">
        <v>11</v>
      </c>
      <c r="J23" t="s">
        <v>42</v>
      </c>
      <c r="K23" s="2">
        <v>-0.12280000000000001</v>
      </c>
      <c r="L23" s="2">
        <v>0.88439999999999996</v>
      </c>
      <c r="M23" s="2">
        <v>2.7390000000000001E-2</v>
      </c>
      <c r="N23">
        <v>-4.4829999999999997</v>
      </c>
      <c r="O23" s="2">
        <v>7.3499999999999999E-6</v>
      </c>
      <c r="P23" t="s">
        <v>11</v>
      </c>
    </row>
    <row r="24" spans="1:16" x14ac:dyDescent="0.25">
      <c r="A24" t="s">
        <v>43</v>
      </c>
      <c r="B24" s="2">
        <v>-2.5780000000000001E-2</v>
      </c>
      <c r="C24" s="2">
        <v>0.97450000000000003</v>
      </c>
      <c r="D24" s="2">
        <v>2.274E-2</v>
      </c>
      <c r="E24">
        <v>-1.1339999999999999</v>
      </c>
      <c r="F24">
        <v>0.25685999999999998</v>
      </c>
      <c r="J24" t="s">
        <v>43</v>
      </c>
      <c r="K24" s="2">
        <v>-2.5780000000000001E-2</v>
      </c>
      <c r="L24" s="2">
        <v>0.97450000000000003</v>
      </c>
      <c r="M24" s="2">
        <v>2.274E-2</v>
      </c>
      <c r="N24">
        <v>-1.1339999999999999</v>
      </c>
      <c r="O24">
        <v>0.25685999999999998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O26"/>
  <sheetViews>
    <sheetView workbookViewId="0">
      <selection activeCell="E33" sqref="E33"/>
    </sheetView>
  </sheetViews>
  <sheetFormatPr defaultRowHeight="15" x14ac:dyDescent="0.25"/>
  <cols>
    <col min="1" max="1" width="20.85546875" bestFit="1" customWidth="1"/>
    <col min="9" max="9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I1" t="s">
        <v>10</v>
      </c>
      <c r="J1">
        <v>-4.6036656500000002E-2</v>
      </c>
      <c r="K1">
        <v>0.95500700000000005</v>
      </c>
      <c r="L1">
        <v>2.2833752299999999E-2</v>
      </c>
      <c r="M1">
        <v>-2.02</v>
      </c>
      <c r="N1" s="2">
        <v>4.3999999999999997E-2</v>
      </c>
      <c r="O1" t="str">
        <f>IF(N1&lt;0.001,"***",IF(N1&lt;0.01,"**",IF(N1&lt;0.05,"*",IF(N1&lt;0.1,"^",""))))</f>
        <v>*</v>
      </c>
    </row>
    <row r="2" spans="1:15" x14ac:dyDescent="0.25">
      <c r="A2" t="s">
        <v>10</v>
      </c>
      <c r="B2">
        <v>-4.6036656500000002E-2</v>
      </c>
      <c r="C2">
        <v>0.95500700000000005</v>
      </c>
      <c r="D2">
        <v>2.2833752299999999E-2</v>
      </c>
      <c r="E2">
        <v>-2.02</v>
      </c>
      <c r="F2" s="2">
        <v>4.3999999999999997E-2</v>
      </c>
      <c r="G2" t="str">
        <f>IF(F2&lt;0.001,"***",IF(F2&lt;0.01,"**",IF(F2&lt;0.05,"*",IF(F2&lt;0.1,"^",""))))</f>
        <v>*</v>
      </c>
      <c r="I2" t="s">
        <v>12</v>
      </c>
      <c r="J2">
        <v>-0.1265548635</v>
      </c>
      <c r="K2">
        <v>0.88112579999999996</v>
      </c>
      <c r="L2">
        <v>2.5705015800000001E-2</v>
      </c>
      <c r="M2">
        <v>-4.92</v>
      </c>
      <c r="N2" s="2">
        <v>8.5000000000000001E-7</v>
      </c>
      <c r="O2" t="str">
        <f t="shared" ref="O2:O23" si="0">IF(N2&lt;0.001,"***",IF(N2&lt;0.01,"**",IF(N2&lt;0.05,"*",IF(N2&lt;0.1,"^",""))))</f>
        <v>***</v>
      </c>
    </row>
    <row r="3" spans="1:15" x14ac:dyDescent="0.25">
      <c r="A3" t="s">
        <v>12</v>
      </c>
      <c r="B3">
        <v>-0.1265548635</v>
      </c>
      <c r="C3">
        <v>0.88112579999999996</v>
      </c>
      <c r="D3">
        <v>2.5705015800000001E-2</v>
      </c>
      <c r="E3">
        <v>-4.92</v>
      </c>
      <c r="F3" s="2">
        <v>8.5000000000000001E-7</v>
      </c>
      <c r="G3" t="str">
        <f t="shared" ref="G3:G24" si="1">IF(F3&lt;0.001,"***",IF(F3&lt;0.01,"**",IF(F3&lt;0.05,"*",IF(F3&lt;0.1,"^",""))))</f>
        <v>***</v>
      </c>
      <c r="I3" t="s">
        <v>23</v>
      </c>
      <c r="J3">
        <v>7.3243076599999998E-2</v>
      </c>
      <c r="K3">
        <v>1.0759920999999999</v>
      </c>
      <c r="L3">
        <v>2.1935002799999999E-2</v>
      </c>
      <c r="M3">
        <v>3.34</v>
      </c>
      <c r="N3" s="2">
        <v>8.4000000000000003E-4</v>
      </c>
      <c r="O3" t="str">
        <f t="shared" si="0"/>
        <v>***</v>
      </c>
    </row>
    <row r="4" spans="1:15" x14ac:dyDescent="0.25">
      <c r="A4" t="s">
        <v>23</v>
      </c>
      <c r="B4">
        <v>7.3243076599999998E-2</v>
      </c>
      <c r="C4">
        <v>1.0759920999999999</v>
      </c>
      <c r="D4">
        <v>2.1935002799999999E-2</v>
      </c>
      <c r="E4">
        <v>3.34</v>
      </c>
      <c r="F4" s="2">
        <v>8.4000000000000003E-4</v>
      </c>
      <c r="G4" t="str">
        <f t="shared" si="1"/>
        <v>***</v>
      </c>
      <c r="I4" t="s">
        <v>33</v>
      </c>
      <c r="J4">
        <v>-6.6490352099999997E-2</v>
      </c>
      <c r="K4">
        <v>0.9356719</v>
      </c>
      <c r="L4">
        <v>4.4428148999999997E-3</v>
      </c>
      <c r="M4">
        <v>-14.97</v>
      </c>
      <c r="N4" s="2">
        <v>0</v>
      </c>
      <c r="O4" t="str">
        <f>IF(N4&lt;0.001,"***",IF(N4&lt;0.01,"**",IF(N4&lt;0.05,"*",IF(N4&lt;0.1,"^",""))))</f>
        <v>***</v>
      </c>
    </row>
    <row r="5" spans="1:15" x14ac:dyDescent="0.25">
      <c r="A5" t="s">
        <v>33</v>
      </c>
      <c r="B5">
        <v>-6.6490352099999997E-2</v>
      </c>
      <c r="C5">
        <v>0.9356719</v>
      </c>
      <c r="D5">
        <v>4.4428148999999997E-3</v>
      </c>
      <c r="E5">
        <v>-14.97</v>
      </c>
      <c r="F5" s="2">
        <v>0</v>
      </c>
      <c r="G5" t="str">
        <f>IF(F5&lt;0.001,"***",IF(F5&lt;0.01,"**",IF(F5&lt;0.05,"*",IF(F5&lt;0.1,"^",""))))</f>
        <v>***</v>
      </c>
      <c r="I5" t="s">
        <v>25</v>
      </c>
      <c r="J5">
        <v>-0.20304411110000001</v>
      </c>
      <c r="K5">
        <v>0.81624220000000003</v>
      </c>
      <c r="L5">
        <v>2.8245365000000001E-2</v>
      </c>
      <c r="M5">
        <v>-7.19</v>
      </c>
      <c r="N5" s="2">
        <v>6.4999999999999996E-13</v>
      </c>
      <c r="O5" t="str">
        <f t="shared" si="0"/>
        <v>***</v>
      </c>
    </row>
    <row r="6" spans="1:15" x14ac:dyDescent="0.25">
      <c r="A6" t="s">
        <v>25</v>
      </c>
      <c r="B6">
        <v>-0.20304411110000001</v>
      </c>
      <c r="C6">
        <v>0.81624220000000003</v>
      </c>
      <c r="D6">
        <v>2.8245365000000001E-2</v>
      </c>
      <c r="E6">
        <v>-7.19</v>
      </c>
      <c r="F6" s="2">
        <v>6.4999999999999996E-13</v>
      </c>
      <c r="G6" t="str">
        <f t="shared" si="1"/>
        <v>***</v>
      </c>
      <c r="I6" t="s">
        <v>26</v>
      </c>
      <c r="J6">
        <v>-1.39527682E-2</v>
      </c>
      <c r="K6">
        <v>0.98614409999999997</v>
      </c>
      <c r="L6">
        <v>3.0501281500000001E-2</v>
      </c>
      <c r="M6">
        <v>-0.46</v>
      </c>
      <c r="N6" s="2">
        <v>0.65</v>
      </c>
      <c r="O6" t="str">
        <f t="shared" si="0"/>
        <v/>
      </c>
    </row>
    <row r="7" spans="1:15" x14ac:dyDescent="0.25">
      <c r="A7" t="s">
        <v>26</v>
      </c>
      <c r="B7">
        <v>-1.39527682E-2</v>
      </c>
      <c r="C7">
        <v>0.98614409999999997</v>
      </c>
      <c r="D7">
        <v>3.0501281500000001E-2</v>
      </c>
      <c r="E7">
        <v>-0.46</v>
      </c>
      <c r="F7" s="2">
        <v>0.65</v>
      </c>
      <c r="G7" t="str">
        <f t="shared" si="1"/>
        <v/>
      </c>
      <c r="I7" t="s">
        <v>27</v>
      </c>
      <c r="J7">
        <v>5.8308210399999998E-2</v>
      </c>
      <c r="K7">
        <v>1.0600417</v>
      </c>
      <c r="L7">
        <v>3.0866087300000001E-2</v>
      </c>
      <c r="M7">
        <v>1.89</v>
      </c>
      <c r="N7" s="2">
        <v>5.8999999999999997E-2</v>
      </c>
      <c r="O7" t="str">
        <f t="shared" si="0"/>
        <v>^</v>
      </c>
    </row>
    <row r="8" spans="1:15" x14ac:dyDescent="0.25">
      <c r="A8" t="s">
        <v>27</v>
      </c>
      <c r="B8">
        <v>5.8308210399999998E-2</v>
      </c>
      <c r="C8">
        <v>1.0600417</v>
      </c>
      <c r="D8">
        <v>3.0866087300000001E-2</v>
      </c>
      <c r="E8">
        <v>1.89</v>
      </c>
      <c r="F8" s="2">
        <v>5.8999999999999997E-2</v>
      </c>
      <c r="G8" t="str">
        <f t="shared" si="1"/>
        <v>^</v>
      </c>
      <c r="I8" t="s">
        <v>28</v>
      </c>
      <c r="J8">
        <v>-8.2163027E-2</v>
      </c>
      <c r="K8">
        <v>0.92112179999999999</v>
      </c>
      <c r="L8">
        <v>5.4734957000000001E-2</v>
      </c>
      <c r="M8">
        <v>-1.5</v>
      </c>
      <c r="N8" s="2">
        <v>0.13</v>
      </c>
      <c r="O8" t="str">
        <f t="shared" si="0"/>
        <v/>
      </c>
    </row>
    <row r="9" spans="1:15" x14ac:dyDescent="0.25">
      <c r="A9" t="s">
        <v>28</v>
      </c>
      <c r="B9">
        <v>-8.2163027E-2</v>
      </c>
      <c r="C9">
        <v>0.92112179999999999</v>
      </c>
      <c r="D9">
        <v>5.4734957000000001E-2</v>
      </c>
      <c r="E9">
        <v>-1.5</v>
      </c>
      <c r="F9" s="2">
        <v>0.13</v>
      </c>
      <c r="G9" t="str">
        <f t="shared" si="1"/>
        <v/>
      </c>
      <c r="I9" t="s">
        <v>34</v>
      </c>
      <c r="J9">
        <v>9.8301113999999992E-3</v>
      </c>
      <c r="K9">
        <v>1.0098786</v>
      </c>
      <c r="L9">
        <v>1.47796817E-2</v>
      </c>
      <c r="M9">
        <v>0.67</v>
      </c>
      <c r="N9" s="2">
        <v>0.51</v>
      </c>
      <c r="O9" t="str">
        <f>IF(N9&lt;0.001,"***",IF(N9&lt;0.01,"**",IF(N9&lt;0.05,"*",IF(N9&lt;0.1,"^",""))))</f>
        <v/>
      </c>
    </row>
    <row r="10" spans="1:15" x14ac:dyDescent="0.25">
      <c r="A10" t="s">
        <v>34</v>
      </c>
      <c r="B10">
        <v>9.8301113999999992E-3</v>
      </c>
      <c r="C10">
        <v>1.0098786</v>
      </c>
      <c r="D10">
        <v>1.47796817E-2</v>
      </c>
      <c r="E10">
        <v>0.67</v>
      </c>
      <c r="F10" s="2">
        <v>0.51</v>
      </c>
      <c r="G10" t="str">
        <f>IF(F10&lt;0.001,"***",IF(F10&lt;0.01,"**",IF(F10&lt;0.05,"*",IF(F10&lt;0.1,"^",""))))</f>
        <v/>
      </c>
      <c r="I10" t="s">
        <v>35</v>
      </c>
      <c r="J10">
        <v>1.2064237E-2</v>
      </c>
      <c r="K10">
        <v>1.0121373</v>
      </c>
      <c r="L10">
        <v>3.9108475999999996E-3</v>
      </c>
      <c r="M10">
        <v>3.08</v>
      </c>
      <c r="N10" s="2">
        <v>2E-3</v>
      </c>
      <c r="O10" t="str">
        <f>IF(N10&lt;0.001,"***",IF(N10&lt;0.01,"**",IF(N10&lt;0.05,"*",IF(N10&lt;0.1,"^",""))))</f>
        <v>**</v>
      </c>
    </row>
    <row r="11" spans="1:15" x14ac:dyDescent="0.25">
      <c r="A11" t="s">
        <v>35</v>
      </c>
      <c r="B11">
        <v>1.2064237E-2</v>
      </c>
      <c r="C11">
        <v>1.0121373</v>
      </c>
      <c r="D11">
        <v>3.9108475999999996E-3</v>
      </c>
      <c r="E11">
        <v>3.08</v>
      </c>
      <c r="F11" s="2">
        <v>2E-3</v>
      </c>
      <c r="G11" t="str">
        <f>IF(F11&lt;0.001,"***",IF(F11&lt;0.01,"**",IF(F11&lt;0.05,"*",IF(F11&lt;0.1,"^",""))))</f>
        <v>**</v>
      </c>
      <c r="I11" t="s">
        <v>136</v>
      </c>
      <c r="J11">
        <v>-9.3911550999999996E-3</v>
      </c>
      <c r="K11">
        <v>0.9906528</v>
      </c>
      <c r="L11">
        <v>6.2073950999999997E-3</v>
      </c>
      <c r="M11">
        <v>-1.51</v>
      </c>
      <c r="N11" s="2">
        <v>0.13</v>
      </c>
      <c r="O11" t="str">
        <f>IF(N11&lt;0.001,"***",IF(N11&lt;0.01,"**",IF(N11&lt;0.05,"*",IF(N11&lt;0.1,"^",""))))</f>
        <v/>
      </c>
    </row>
    <row r="12" spans="1:15" ht="14.25" customHeight="1" x14ac:dyDescent="0.25">
      <c r="A12" t="s">
        <v>136</v>
      </c>
      <c r="B12">
        <v>-9.3911550999999996E-3</v>
      </c>
      <c r="C12">
        <v>0.9906528</v>
      </c>
      <c r="D12">
        <v>6.2073950999999997E-3</v>
      </c>
      <c r="E12">
        <v>-1.51</v>
      </c>
      <c r="F12" s="2">
        <v>0.13</v>
      </c>
      <c r="G12" t="str">
        <f>IF(F12&lt;0.001,"***",IF(F12&lt;0.01,"**",IF(F12&lt;0.05,"*",IF(F12&lt;0.1,"^",""))))</f>
        <v/>
      </c>
      <c r="I12" t="s">
        <v>31</v>
      </c>
      <c r="J12">
        <v>8.6938574800000001E-2</v>
      </c>
      <c r="K12">
        <v>1.0908297</v>
      </c>
      <c r="L12">
        <v>2.85397017E-2</v>
      </c>
      <c r="M12">
        <v>3.05</v>
      </c>
      <c r="N12" s="2">
        <v>2.3E-3</v>
      </c>
      <c r="O12" t="str">
        <f>IF(N12&lt;0.001,"***",IF(N12&lt;0.01,"**",IF(N12&lt;0.05,"*",IF(N12&lt;0.1,"^",""))))</f>
        <v>**</v>
      </c>
    </row>
    <row r="13" spans="1:15" x14ac:dyDescent="0.25">
      <c r="A13" t="s">
        <v>31</v>
      </c>
      <c r="B13">
        <v>8.6938574800000001E-2</v>
      </c>
      <c r="C13">
        <v>1.0908297</v>
      </c>
      <c r="D13">
        <v>2.85397017E-2</v>
      </c>
      <c r="E13">
        <v>3.05</v>
      </c>
      <c r="F13" s="2">
        <v>2.3E-3</v>
      </c>
      <c r="G13" t="str">
        <f>IF(F13&lt;0.001,"***",IF(F13&lt;0.01,"**",IF(F13&lt;0.05,"*",IF(F13&lt;0.1,"^",""))))</f>
        <v>**</v>
      </c>
      <c r="I13" t="s">
        <v>32</v>
      </c>
      <c r="J13">
        <v>0.19862999940000001</v>
      </c>
      <c r="K13">
        <v>1.2197306000000001</v>
      </c>
      <c r="L13">
        <v>3.1416864000000003E-2</v>
      </c>
      <c r="M13">
        <v>6.32</v>
      </c>
      <c r="N13" s="2">
        <v>2.5999999999999998E-10</v>
      </c>
      <c r="O13" t="str">
        <f>IF(N13&lt;0.001,"***",IF(N13&lt;0.01,"**",IF(N13&lt;0.05,"*",IF(N13&lt;0.1,"^",""))))</f>
        <v>***</v>
      </c>
    </row>
    <row r="14" spans="1:15" x14ac:dyDescent="0.25">
      <c r="A14" t="s">
        <v>32</v>
      </c>
      <c r="B14">
        <v>0.19862999940000001</v>
      </c>
      <c r="C14">
        <v>1.2197306000000001</v>
      </c>
      <c r="D14">
        <v>3.1416864000000003E-2</v>
      </c>
      <c r="E14">
        <v>6.32</v>
      </c>
      <c r="F14" s="2">
        <v>2.5999999999999998E-10</v>
      </c>
      <c r="G14" t="str">
        <f>IF(F14&lt;0.001,"***",IF(F14&lt;0.01,"**",IF(F14&lt;0.05,"*",IF(F14&lt;0.1,"^",""))))</f>
        <v>***</v>
      </c>
      <c r="I14" t="s">
        <v>29</v>
      </c>
      <c r="J14">
        <v>0.1106378509</v>
      </c>
      <c r="K14">
        <v>1.1169903000000001</v>
      </c>
      <c r="L14">
        <v>4.6515880099999997E-2</v>
      </c>
      <c r="M14">
        <v>2.38</v>
      </c>
      <c r="N14" s="2">
        <v>1.7000000000000001E-2</v>
      </c>
      <c r="O14" t="str">
        <f t="shared" si="0"/>
        <v>*</v>
      </c>
    </row>
    <row r="15" spans="1:15" x14ac:dyDescent="0.25">
      <c r="A15" t="s">
        <v>29</v>
      </c>
      <c r="B15">
        <v>0.1106378509</v>
      </c>
      <c r="C15">
        <v>1.1169903000000001</v>
      </c>
      <c r="D15">
        <v>4.6515880099999997E-2</v>
      </c>
      <c r="E15">
        <v>2.38</v>
      </c>
      <c r="F15" s="2">
        <v>1.7000000000000001E-2</v>
      </c>
      <c r="G15" t="str">
        <f t="shared" si="1"/>
        <v>*</v>
      </c>
      <c r="I15" t="s">
        <v>30</v>
      </c>
      <c r="J15">
        <v>-8.5096726000000004E-3</v>
      </c>
      <c r="K15">
        <v>0.99152640000000003</v>
      </c>
      <c r="L15">
        <v>7.2685058600000005E-2</v>
      </c>
      <c r="M15">
        <v>-0.12</v>
      </c>
      <c r="N15" s="2">
        <v>0.91</v>
      </c>
      <c r="O15" t="str">
        <f t="shared" si="0"/>
        <v/>
      </c>
    </row>
    <row r="16" spans="1:15" x14ac:dyDescent="0.25">
      <c r="A16" t="s">
        <v>30</v>
      </c>
      <c r="B16">
        <v>-8.5096726000000004E-3</v>
      </c>
      <c r="C16">
        <v>0.99152640000000003</v>
      </c>
      <c r="D16">
        <v>7.2685058600000005E-2</v>
      </c>
      <c r="E16">
        <v>-0.12</v>
      </c>
      <c r="F16" s="2">
        <v>0.91</v>
      </c>
      <c r="G16" t="str">
        <f t="shared" si="1"/>
        <v/>
      </c>
      <c r="I16" t="s">
        <v>36</v>
      </c>
      <c r="J16">
        <v>4.2614352999999997E-3</v>
      </c>
      <c r="K16">
        <v>1.0042705000000001</v>
      </c>
      <c r="L16">
        <v>4.7679649999999999E-4</v>
      </c>
      <c r="M16">
        <v>8.94</v>
      </c>
      <c r="N16" s="2">
        <v>0</v>
      </c>
      <c r="O16" t="str">
        <f t="shared" si="0"/>
        <v>***</v>
      </c>
    </row>
    <row r="17" spans="1:15" x14ac:dyDescent="0.25">
      <c r="A17" t="s">
        <v>36</v>
      </c>
      <c r="B17">
        <v>4.2614352999999997E-3</v>
      </c>
      <c r="C17">
        <v>1.0042705000000001</v>
      </c>
      <c r="D17">
        <v>4.7679649999999999E-4</v>
      </c>
      <c r="E17">
        <v>8.94</v>
      </c>
      <c r="F17" s="2">
        <v>0</v>
      </c>
      <c r="G17" t="str">
        <f t="shared" si="1"/>
        <v>***</v>
      </c>
      <c r="I17" t="s">
        <v>37</v>
      </c>
      <c r="J17">
        <v>-1.2453061999999999E-3</v>
      </c>
      <c r="K17">
        <v>0.99875550000000002</v>
      </c>
      <c r="L17">
        <v>1.867975E-4</v>
      </c>
      <c r="M17">
        <v>-6.67</v>
      </c>
      <c r="N17" s="2">
        <v>2.6000000000000001E-11</v>
      </c>
      <c r="O17" t="str">
        <f t="shared" si="0"/>
        <v>***</v>
      </c>
    </row>
    <row r="18" spans="1:15" x14ac:dyDescent="0.25">
      <c r="A18" t="s">
        <v>37</v>
      </c>
      <c r="B18">
        <v>-1.2453061999999999E-3</v>
      </c>
      <c r="C18">
        <v>0.99875550000000002</v>
      </c>
      <c r="D18">
        <v>1.867975E-4</v>
      </c>
      <c r="E18">
        <v>-6.67</v>
      </c>
      <c r="F18" s="2">
        <v>2.6000000000000001E-11</v>
      </c>
      <c r="G18" t="str">
        <f t="shared" si="1"/>
        <v>***</v>
      </c>
      <c r="I18" t="s">
        <v>38</v>
      </c>
      <c r="J18">
        <v>1.2465069999999999E-4</v>
      </c>
      <c r="K18">
        <v>1.0001247</v>
      </c>
      <c r="L18">
        <v>1.089133E-4</v>
      </c>
      <c r="M18">
        <v>1.1399999999999999</v>
      </c>
      <c r="N18" s="2">
        <v>0.25</v>
      </c>
      <c r="O18" t="str">
        <f t="shared" si="0"/>
        <v/>
      </c>
    </row>
    <row r="19" spans="1:15" x14ac:dyDescent="0.25">
      <c r="A19" t="s">
        <v>38</v>
      </c>
      <c r="B19">
        <v>1.2465069999999999E-4</v>
      </c>
      <c r="C19">
        <v>1.0001247</v>
      </c>
      <c r="D19">
        <v>1.089133E-4</v>
      </c>
      <c r="E19">
        <v>1.1399999999999999</v>
      </c>
      <c r="F19" s="2">
        <v>0.25</v>
      </c>
      <c r="G19" t="str">
        <f t="shared" si="1"/>
        <v/>
      </c>
      <c r="I19" t="s">
        <v>39</v>
      </c>
      <c r="J19">
        <v>-1.5355032100000001E-2</v>
      </c>
      <c r="K19">
        <v>0.98476229999999998</v>
      </c>
      <c r="L19">
        <v>2.0858047399999999E-2</v>
      </c>
      <c r="M19">
        <v>-0.74</v>
      </c>
      <c r="N19" s="2">
        <v>0.46</v>
      </c>
      <c r="O19" t="str">
        <f t="shared" si="0"/>
        <v/>
      </c>
    </row>
    <row r="20" spans="1:15" x14ac:dyDescent="0.25">
      <c r="A20" t="s">
        <v>39</v>
      </c>
      <c r="B20">
        <v>-1.5355032100000001E-2</v>
      </c>
      <c r="C20">
        <v>0.98476229999999998</v>
      </c>
      <c r="D20">
        <v>2.0858047399999999E-2</v>
      </c>
      <c r="E20">
        <v>-0.74</v>
      </c>
      <c r="F20" s="2">
        <v>0.46</v>
      </c>
      <c r="G20" t="str">
        <f t="shared" si="1"/>
        <v/>
      </c>
      <c r="I20" t="s">
        <v>40</v>
      </c>
      <c r="J20">
        <v>-8.7602072999999996E-3</v>
      </c>
      <c r="K20">
        <v>0.99127810000000005</v>
      </c>
      <c r="L20">
        <v>3.1488048800000001E-2</v>
      </c>
      <c r="M20">
        <v>-0.28000000000000003</v>
      </c>
      <c r="N20" s="2">
        <v>0.78</v>
      </c>
      <c r="O20" t="str">
        <f t="shared" si="0"/>
        <v/>
      </c>
    </row>
    <row r="21" spans="1:15" x14ac:dyDescent="0.25">
      <c r="A21" t="s">
        <v>40</v>
      </c>
      <c r="B21">
        <v>-8.7602072999999996E-3</v>
      </c>
      <c r="C21">
        <v>0.99127810000000005</v>
      </c>
      <c r="D21">
        <v>3.1488048800000001E-2</v>
      </c>
      <c r="E21">
        <v>-0.28000000000000003</v>
      </c>
      <c r="F21" s="2">
        <v>0.78</v>
      </c>
      <c r="G21" t="str">
        <f t="shared" si="1"/>
        <v/>
      </c>
      <c r="I21" t="s">
        <v>41</v>
      </c>
      <c r="J21">
        <v>-6.1128228200000002E-2</v>
      </c>
      <c r="K21">
        <v>0.94070260000000006</v>
      </c>
      <c r="L21">
        <v>3.2658494900000001E-2</v>
      </c>
      <c r="M21">
        <v>-1.87</v>
      </c>
      <c r="N21" s="2">
        <v>6.0999999999999999E-2</v>
      </c>
      <c r="O21" t="str">
        <f t="shared" si="0"/>
        <v>^</v>
      </c>
    </row>
    <row r="22" spans="1:15" x14ac:dyDescent="0.25">
      <c r="A22" t="s">
        <v>41</v>
      </c>
      <c r="B22">
        <v>-6.1128228200000002E-2</v>
      </c>
      <c r="C22">
        <v>0.94070260000000006</v>
      </c>
      <c r="D22">
        <v>3.2658494900000001E-2</v>
      </c>
      <c r="E22">
        <v>-1.87</v>
      </c>
      <c r="F22" s="2">
        <v>6.0999999999999999E-2</v>
      </c>
      <c r="G22" t="str">
        <f t="shared" si="1"/>
        <v>^</v>
      </c>
      <c r="I22" t="s">
        <v>42</v>
      </c>
      <c r="J22">
        <v>-0.147912707</v>
      </c>
      <c r="K22">
        <v>0.86250640000000001</v>
      </c>
      <c r="L22">
        <v>3.5563172300000001E-2</v>
      </c>
      <c r="M22">
        <v>-4.16</v>
      </c>
      <c r="N22" s="2">
        <v>3.1999999999999999E-5</v>
      </c>
      <c r="O22" t="str">
        <f t="shared" si="0"/>
        <v>***</v>
      </c>
    </row>
    <row r="23" spans="1:15" x14ac:dyDescent="0.25">
      <c r="A23" t="s">
        <v>42</v>
      </c>
      <c r="B23">
        <v>-0.147912707</v>
      </c>
      <c r="C23">
        <v>0.86250640000000001</v>
      </c>
      <c r="D23">
        <v>3.5563172300000001E-2</v>
      </c>
      <c r="E23">
        <v>-4.16</v>
      </c>
      <c r="F23" s="2">
        <v>3.1999999999999999E-5</v>
      </c>
      <c r="G23" t="str">
        <f t="shared" si="1"/>
        <v>***</v>
      </c>
      <c r="I23" t="s">
        <v>43</v>
      </c>
      <c r="J23">
        <v>-3.4644336999999997E-2</v>
      </c>
      <c r="K23">
        <v>0.9659489</v>
      </c>
      <c r="L23">
        <v>2.9523531200000001E-2</v>
      </c>
      <c r="M23">
        <v>-1.17</v>
      </c>
      <c r="N23" s="2">
        <v>0.24</v>
      </c>
      <c r="O23" t="str">
        <f t="shared" si="0"/>
        <v/>
      </c>
    </row>
    <row r="24" spans="1:15" x14ac:dyDescent="0.25">
      <c r="A24" t="s">
        <v>43</v>
      </c>
      <c r="B24">
        <v>-3.4644336999999997E-2</v>
      </c>
      <c r="C24">
        <v>0.9659489</v>
      </c>
      <c r="D24">
        <v>2.9523531200000001E-2</v>
      </c>
      <c r="E24">
        <v>-1.17</v>
      </c>
      <c r="F24" s="2">
        <v>0.24</v>
      </c>
      <c r="G24" t="str">
        <f t="shared" si="1"/>
        <v/>
      </c>
    </row>
    <row r="25" spans="1:15" x14ac:dyDescent="0.25">
      <c r="B25" t="s">
        <v>16</v>
      </c>
      <c r="C25" t="s">
        <v>17</v>
      </c>
      <c r="D25" t="s">
        <v>18</v>
      </c>
      <c r="E25" t="s">
        <v>19</v>
      </c>
    </row>
    <row r="26" spans="1:15" x14ac:dyDescent="0.25">
      <c r="B26" t="s">
        <v>20</v>
      </c>
      <c r="C26" t="s">
        <v>21</v>
      </c>
      <c r="D26">
        <v>0.40134350000000002</v>
      </c>
      <c r="E26">
        <v>0.16107659999999999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34B-CC32-4797-AC24-588F553B59E7}">
  <dimension ref="A2:J23"/>
  <sheetViews>
    <sheetView workbookViewId="0">
      <selection activeCell="H29" sqref="H29"/>
    </sheetView>
  </sheetViews>
  <sheetFormatPr defaultRowHeight="15" x14ac:dyDescent="0.25"/>
  <cols>
    <col min="1" max="1" width="22.85546875" bestFit="1" customWidth="1"/>
    <col min="2" max="2" width="17.7109375" customWidth="1"/>
  </cols>
  <sheetData>
    <row r="2" spans="1:10" x14ac:dyDescent="0.25">
      <c r="A2" t="s">
        <v>13</v>
      </c>
      <c r="B2" s="2">
        <v>-6.2278405699999997E-2</v>
      </c>
      <c r="C2">
        <v>0.93962129999999999</v>
      </c>
      <c r="D2">
        <v>2.2914526399999999E-2</v>
      </c>
      <c r="E2">
        <v>-2.72</v>
      </c>
      <c r="F2" s="2">
        <v>6.6E-3</v>
      </c>
      <c r="G2" t="str">
        <f>IF(F2&lt;0.001,"***",IF(F2&lt;0.01,"**",IF(F2&lt;0.05,"*",IF(F2&lt;0.1,"^",""))))</f>
        <v>**</v>
      </c>
      <c r="J2" t="s">
        <v>10</v>
      </c>
    </row>
    <row r="3" spans="1:10" x14ac:dyDescent="0.25">
      <c r="A3" t="s">
        <v>14</v>
      </c>
      <c r="B3" s="2">
        <v>-0.1213656655</v>
      </c>
      <c r="C3">
        <v>0.88571</v>
      </c>
      <c r="D3">
        <v>2.6057200199999998E-2</v>
      </c>
      <c r="E3">
        <v>-4.66</v>
      </c>
      <c r="F3" s="2">
        <v>3.1999999999999999E-6</v>
      </c>
      <c r="G3" t="str">
        <f t="shared" ref="G3:G4" si="0">IF(F3&lt;0.001,"***",IF(F3&lt;0.01,"**",IF(F3&lt;0.05,"*",IF(F3&lt;0.1,"^",""))))</f>
        <v>***</v>
      </c>
      <c r="J3" t="s">
        <v>12</v>
      </c>
    </row>
    <row r="4" spans="1:10" x14ac:dyDescent="0.25">
      <c r="A4" t="s">
        <v>23</v>
      </c>
      <c r="B4" s="2">
        <v>6.8902801E-2</v>
      </c>
      <c r="C4">
        <v>1.0713321</v>
      </c>
      <c r="D4">
        <v>2.2079330899999999E-2</v>
      </c>
      <c r="E4">
        <v>3.12</v>
      </c>
      <c r="F4" s="2">
        <v>1.8E-3</v>
      </c>
      <c r="G4" t="str">
        <f t="shared" si="0"/>
        <v>**</v>
      </c>
      <c r="J4" t="s">
        <v>23</v>
      </c>
    </row>
    <row r="5" spans="1:10" x14ac:dyDescent="0.25">
      <c r="A5" t="s">
        <v>33</v>
      </c>
      <c r="B5" s="2">
        <v>-6.8568688000000003E-2</v>
      </c>
      <c r="C5">
        <v>0.93372929999999998</v>
      </c>
      <c r="D5">
        <v>4.4894256000000002E-3</v>
      </c>
      <c r="E5">
        <v>-15.27</v>
      </c>
      <c r="F5" s="2">
        <v>0</v>
      </c>
      <c r="G5" t="str">
        <f>IF(F6&lt;0.001,"***",IF(F6&lt;0.01,"**",IF(F6&lt;0.05,"*",IF(F6&lt;0.1,"^",""))))</f>
        <v>***</v>
      </c>
      <c r="J5" t="s">
        <v>33</v>
      </c>
    </row>
    <row r="6" spans="1:10" x14ac:dyDescent="0.25">
      <c r="A6" t="s">
        <v>25</v>
      </c>
      <c r="B6" s="2">
        <v>-0.20445268829999999</v>
      </c>
      <c r="C6">
        <v>0.81509330000000002</v>
      </c>
      <c r="D6">
        <v>2.8497695300000001E-2</v>
      </c>
      <c r="E6">
        <v>-7.17</v>
      </c>
      <c r="F6" s="2">
        <v>7.3000000000000002E-13</v>
      </c>
      <c r="G6" t="str">
        <f>IF(F7&lt;0.001,"***",IF(F7&lt;0.01,"**",IF(F7&lt;0.05,"*",IF(F7&lt;0.1,"^",""))))</f>
        <v/>
      </c>
      <c r="J6" t="s">
        <v>25</v>
      </c>
    </row>
    <row r="7" spans="1:10" x14ac:dyDescent="0.25">
      <c r="A7" t="s">
        <v>26</v>
      </c>
      <c r="B7" s="2">
        <v>-2.0242948600000001E-2</v>
      </c>
      <c r="C7">
        <v>0.97996059999999996</v>
      </c>
      <c r="D7">
        <v>3.0609930300000001E-2</v>
      </c>
      <c r="E7">
        <v>-0.66</v>
      </c>
      <c r="F7" s="2">
        <v>0.51</v>
      </c>
      <c r="G7" t="str">
        <f>IF(F8&lt;0.001,"***",IF(F8&lt;0.01,"**",IF(F8&lt;0.05,"*",IF(F8&lt;0.1,"^",""))))</f>
        <v>^</v>
      </c>
      <c r="J7" t="s">
        <v>26</v>
      </c>
    </row>
    <row r="8" spans="1:10" x14ac:dyDescent="0.25">
      <c r="A8" t="s">
        <v>27</v>
      </c>
      <c r="B8" s="2">
        <v>5.67235117E-2</v>
      </c>
      <c r="C8">
        <v>1.0583631</v>
      </c>
      <c r="D8">
        <v>3.0909272200000001E-2</v>
      </c>
      <c r="E8">
        <v>1.84</v>
      </c>
      <c r="F8" s="2">
        <v>6.6000000000000003E-2</v>
      </c>
      <c r="G8" t="str">
        <f>IF(F9&lt;0.001,"***",IF(F9&lt;0.01,"**",IF(F9&lt;0.05,"*",IF(F9&lt;0.1,"^",""))))</f>
        <v/>
      </c>
      <c r="J8" t="s">
        <v>27</v>
      </c>
    </row>
    <row r="9" spans="1:10" x14ac:dyDescent="0.25">
      <c r="A9" t="s">
        <v>28</v>
      </c>
      <c r="B9" s="2">
        <v>-7.7639575299999999E-2</v>
      </c>
      <c r="C9">
        <v>0.92529790000000001</v>
      </c>
      <c r="D9">
        <v>5.5077986500000002E-2</v>
      </c>
      <c r="E9">
        <v>-1.41</v>
      </c>
      <c r="F9" s="2">
        <v>0.16</v>
      </c>
      <c r="G9" t="str">
        <f>IF(F14&lt;0.001,"***",IF(F14&lt;0.01,"**",IF(F14&lt;0.05,"*",IF(F14&lt;0.1,"^",""))))</f>
        <v>*</v>
      </c>
      <c r="J9" t="s">
        <v>28</v>
      </c>
    </row>
    <row r="10" spans="1:10" x14ac:dyDescent="0.25">
      <c r="A10" t="s">
        <v>34</v>
      </c>
      <c r="B10" s="2">
        <v>-1.3086644999999999E-3</v>
      </c>
      <c r="C10">
        <v>0.99869220000000003</v>
      </c>
      <c r="D10">
        <v>1.32985623E-2</v>
      </c>
      <c r="E10">
        <v>-0.1</v>
      </c>
      <c r="F10" s="2">
        <v>0.92</v>
      </c>
      <c r="G10" t="str">
        <f>IF(F15&lt;0.001,"***",IF(F15&lt;0.01,"**",IF(F15&lt;0.05,"*",IF(F15&lt;0.1,"^",""))))</f>
        <v/>
      </c>
      <c r="J10" t="s">
        <v>34</v>
      </c>
    </row>
    <row r="11" spans="1:10" x14ac:dyDescent="0.25">
      <c r="A11" t="s">
        <v>35</v>
      </c>
      <c r="B11" s="2">
        <v>1.1880060600000001E-2</v>
      </c>
      <c r="C11">
        <v>1.0119509</v>
      </c>
      <c r="D11">
        <v>3.8413064000000002E-3</v>
      </c>
      <c r="E11">
        <v>3.09</v>
      </c>
      <c r="F11" s="2">
        <v>2E-3</v>
      </c>
      <c r="G11" t="str">
        <f>IF(F12&lt;0.001,"***",IF(F12&lt;0.01,"**",IF(F12&lt;0.05,"*",IF(F12&lt;0.1,"^",""))))</f>
        <v>*</v>
      </c>
      <c r="J11" t="s">
        <v>35</v>
      </c>
    </row>
    <row r="12" spans="1:10" x14ac:dyDescent="0.25">
      <c r="A12" t="s">
        <v>31</v>
      </c>
      <c r="B12" s="2">
        <v>6.0785915699999998E-2</v>
      </c>
      <c r="C12">
        <v>1.0626713999999999</v>
      </c>
      <c r="D12">
        <v>2.9395538499999999E-2</v>
      </c>
      <c r="E12">
        <v>2.0699999999999998</v>
      </c>
      <c r="F12" s="2">
        <v>3.9E-2</v>
      </c>
      <c r="G12" t="str">
        <f>IF(F13&lt;0.001,"***",IF(F13&lt;0.01,"**",IF(F13&lt;0.05,"*",IF(F13&lt;0.1,"^",""))))</f>
        <v>***</v>
      </c>
      <c r="J12" t="s">
        <v>31</v>
      </c>
    </row>
    <row r="13" spans="1:10" x14ac:dyDescent="0.25">
      <c r="A13" t="s">
        <v>32</v>
      </c>
      <c r="B13" s="2">
        <v>0.17702385339999999</v>
      </c>
      <c r="C13">
        <v>1.1936595999999999</v>
      </c>
      <c r="D13">
        <v>3.2394899900000003E-2</v>
      </c>
      <c r="E13">
        <v>5.46</v>
      </c>
      <c r="F13" s="2">
        <v>4.6000000000000002E-8</v>
      </c>
      <c r="G13" t="str">
        <f>IF(F5&lt;0.001,"***",IF(F5&lt;0.01,"**",IF(F5&lt;0.05,"*",IF(F5&lt;0.1,"^",""))))</f>
        <v>***</v>
      </c>
      <c r="J13" t="s">
        <v>32</v>
      </c>
    </row>
    <row r="14" spans="1:10" x14ac:dyDescent="0.25">
      <c r="A14" t="s">
        <v>29</v>
      </c>
      <c r="B14" s="2">
        <v>0.1004863902</v>
      </c>
      <c r="C14">
        <v>1.1057086</v>
      </c>
      <c r="D14">
        <v>4.7202009199999999E-2</v>
      </c>
      <c r="E14">
        <v>2.13</v>
      </c>
      <c r="F14" s="2">
        <v>3.3000000000000002E-2</v>
      </c>
      <c r="G14" t="str">
        <f>IF(F10&lt;0.001,"***",IF(F10&lt;0.01,"**",IF(F10&lt;0.05,"*",IF(F10&lt;0.1,"^",""))))</f>
        <v/>
      </c>
      <c r="J14" t="s">
        <v>29</v>
      </c>
    </row>
    <row r="15" spans="1:10" x14ac:dyDescent="0.25">
      <c r="A15" t="s">
        <v>30</v>
      </c>
      <c r="B15" s="2">
        <v>-1.5271320499999999E-2</v>
      </c>
      <c r="C15">
        <v>0.98484470000000002</v>
      </c>
      <c r="D15">
        <v>7.3063751999999996E-2</v>
      </c>
      <c r="E15">
        <v>-0.21</v>
      </c>
      <c r="F15" s="2">
        <v>0.83</v>
      </c>
      <c r="G15" t="str">
        <f>IF(F11&lt;0.001,"***",IF(F11&lt;0.01,"**",IF(F11&lt;0.05,"*",IF(F11&lt;0.1,"^",""))))</f>
        <v>**</v>
      </c>
      <c r="J15" t="s">
        <v>30</v>
      </c>
    </row>
    <row r="16" spans="1:10" x14ac:dyDescent="0.25">
      <c r="A16" t="s">
        <v>36</v>
      </c>
      <c r="B16" s="2">
        <v>4.1123968999999998E-3</v>
      </c>
      <c r="C16">
        <v>1.0041209</v>
      </c>
      <c r="D16">
        <v>4.8344909999999998E-4</v>
      </c>
      <c r="E16">
        <v>8.51</v>
      </c>
      <c r="F16" s="2">
        <v>0</v>
      </c>
      <c r="G16" t="str">
        <f t="shared" ref="G16:G23" si="1">IF(F16&lt;0.001,"***",IF(F16&lt;0.01,"**",IF(F16&lt;0.05,"*",IF(F16&lt;0.1,"^",""))))</f>
        <v>***</v>
      </c>
      <c r="J16" t="s">
        <v>36</v>
      </c>
    </row>
    <row r="17" spans="1:10" x14ac:dyDescent="0.25">
      <c r="A17" t="s">
        <v>37</v>
      </c>
      <c r="B17" s="2">
        <v>-1.2577511999999999E-3</v>
      </c>
      <c r="C17">
        <v>0.99874300000000005</v>
      </c>
      <c r="D17">
        <v>1.8733749999999999E-4</v>
      </c>
      <c r="E17">
        <v>-6.71</v>
      </c>
      <c r="F17" s="2">
        <v>1.8999999999999999E-11</v>
      </c>
      <c r="G17" t="str">
        <f t="shared" si="1"/>
        <v>***</v>
      </c>
      <c r="J17" t="s">
        <v>37</v>
      </c>
    </row>
    <row r="18" spans="1:10" x14ac:dyDescent="0.25">
      <c r="A18" t="s">
        <v>38</v>
      </c>
      <c r="B18" s="2">
        <v>1.4844829999999999E-4</v>
      </c>
      <c r="C18">
        <v>1.0001485000000001</v>
      </c>
      <c r="D18">
        <v>1.089263E-4</v>
      </c>
      <c r="E18">
        <v>1.36</v>
      </c>
      <c r="F18" s="2">
        <v>0.17</v>
      </c>
      <c r="G18" t="str">
        <f t="shared" si="1"/>
        <v/>
      </c>
      <c r="J18" t="s">
        <v>38</v>
      </c>
    </row>
    <row r="19" spans="1:10" x14ac:dyDescent="0.25">
      <c r="A19" t="s">
        <v>39</v>
      </c>
      <c r="B19" s="2">
        <v>-1.27815115E-2</v>
      </c>
      <c r="C19">
        <v>0.98729979999999995</v>
      </c>
      <c r="D19">
        <v>2.1091950599999999E-2</v>
      </c>
      <c r="E19">
        <v>-0.61</v>
      </c>
      <c r="F19" s="2">
        <v>0.54</v>
      </c>
      <c r="G19" t="str">
        <f t="shared" si="1"/>
        <v/>
      </c>
      <c r="J19" t="s">
        <v>39</v>
      </c>
    </row>
    <row r="20" spans="1:10" x14ac:dyDescent="0.25">
      <c r="A20" t="s">
        <v>40</v>
      </c>
      <c r="B20" s="2">
        <v>-1.4863102099999999E-2</v>
      </c>
      <c r="C20">
        <v>0.98524679999999998</v>
      </c>
      <c r="D20">
        <v>3.1686651099999998E-2</v>
      </c>
      <c r="E20">
        <v>-0.47</v>
      </c>
      <c r="F20" s="2">
        <v>0.64</v>
      </c>
      <c r="G20" t="str">
        <f t="shared" si="1"/>
        <v/>
      </c>
      <c r="J20" t="s">
        <v>40</v>
      </c>
    </row>
    <row r="21" spans="1:10" x14ac:dyDescent="0.25">
      <c r="A21" t="s">
        <v>41</v>
      </c>
      <c r="B21" s="2">
        <v>-6.1140963100000001E-2</v>
      </c>
      <c r="C21">
        <v>0.94069060000000004</v>
      </c>
      <c r="D21">
        <v>3.2899478199999999E-2</v>
      </c>
      <c r="E21">
        <v>-1.86</v>
      </c>
      <c r="F21" s="2">
        <v>6.3E-2</v>
      </c>
      <c r="G21" t="str">
        <f t="shared" si="1"/>
        <v>^</v>
      </c>
      <c r="J21" t="s">
        <v>41</v>
      </c>
    </row>
    <row r="22" spans="1:10" x14ac:dyDescent="0.25">
      <c r="A22" t="s">
        <v>42</v>
      </c>
      <c r="B22" s="2">
        <v>-0.15551543200000001</v>
      </c>
      <c r="C22">
        <v>0.85597389999999995</v>
      </c>
      <c r="D22">
        <v>3.59015055E-2</v>
      </c>
      <c r="E22">
        <v>-4.33</v>
      </c>
      <c r="F22" s="2">
        <v>1.5E-5</v>
      </c>
      <c r="G22" t="str">
        <f t="shared" si="1"/>
        <v>***</v>
      </c>
      <c r="J22" t="s">
        <v>42</v>
      </c>
    </row>
    <row r="23" spans="1:10" x14ac:dyDescent="0.25">
      <c r="A23" t="s">
        <v>43</v>
      </c>
      <c r="B23" s="2">
        <v>-4.3761805899999999E-2</v>
      </c>
      <c r="C23">
        <v>0.95718190000000003</v>
      </c>
      <c r="D23">
        <v>2.97146987E-2</v>
      </c>
      <c r="E23">
        <v>-1.47</v>
      </c>
      <c r="F23" s="2">
        <v>0.14000000000000001</v>
      </c>
      <c r="G23" t="str">
        <f t="shared" si="1"/>
        <v/>
      </c>
      <c r="J2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O30"/>
  <sheetViews>
    <sheetView workbookViewId="0">
      <selection activeCell="L8" sqref="L8"/>
    </sheetView>
  </sheetViews>
  <sheetFormatPr defaultRowHeight="15" x14ac:dyDescent="0.25"/>
  <cols>
    <col min="1" max="1" width="20.85546875" bestFit="1" customWidth="1"/>
    <col min="9" max="9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10</v>
      </c>
      <c r="J1" s="2">
        <v>-3.8210000000000001E-2</v>
      </c>
      <c r="K1" s="2">
        <v>0.96250000000000002</v>
      </c>
      <c r="L1" s="2">
        <v>1.915E-2</v>
      </c>
      <c r="M1">
        <v>-1.9950000000000001</v>
      </c>
      <c r="N1">
        <v>4.6059000000000003E-2</v>
      </c>
      <c r="O1" t="s">
        <v>22</v>
      </c>
    </row>
    <row r="2" spans="1:15" x14ac:dyDescent="0.25">
      <c r="A2" t="s">
        <v>10</v>
      </c>
      <c r="B2" s="2">
        <v>-3.8210000000000001E-2</v>
      </c>
      <c r="C2" s="2">
        <v>0.96250000000000002</v>
      </c>
      <c r="D2" s="2">
        <v>1.915E-2</v>
      </c>
      <c r="E2">
        <v>-1.9950000000000001</v>
      </c>
      <c r="F2">
        <v>4.6059000000000003E-2</v>
      </c>
      <c r="G2" t="s">
        <v>22</v>
      </c>
      <c r="I2" t="s">
        <v>12</v>
      </c>
      <c r="J2" s="2">
        <v>-8.9779999999999999E-2</v>
      </c>
      <c r="K2" s="2">
        <v>0.91410000000000002</v>
      </c>
      <c r="L2" s="2">
        <v>2.027E-2</v>
      </c>
      <c r="M2">
        <v>-4.4290000000000003</v>
      </c>
      <c r="N2" s="2">
        <v>9.4599999999999992E-6</v>
      </c>
      <c r="O2" t="s">
        <v>11</v>
      </c>
    </row>
    <row r="3" spans="1:15" x14ac:dyDescent="0.25">
      <c r="A3" t="s">
        <v>12</v>
      </c>
      <c r="B3" s="2">
        <v>-8.9779999999999999E-2</v>
      </c>
      <c r="C3" s="2">
        <v>0.91410000000000002</v>
      </c>
      <c r="D3" s="2">
        <v>2.027E-2</v>
      </c>
      <c r="E3">
        <v>-4.4290000000000003</v>
      </c>
      <c r="F3" s="2">
        <v>9.4599999999999992E-6</v>
      </c>
      <c r="G3" t="s">
        <v>11</v>
      </c>
      <c r="I3" t="s">
        <v>23</v>
      </c>
      <c r="J3" s="2">
        <v>4.607E-2</v>
      </c>
      <c r="K3" s="2">
        <v>1.0469999999999999</v>
      </c>
      <c r="L3" s="2">
        <v>1.678E-2</v>
      </c>
      <c r="M3">
        <v>2.7450000000000001</v>
      </c>
      <c r="N3">
        <v>6.0480000000000004E-3</v>
      </c>
      <c r="O3" t="s">
        <v>24</v>
      </c>
    </row>
    <row r="4" spans="1:15" x14ac:dyDescent="0.25">
      <c r="A4" t="s">
        <v>23</v>
      </c>
      <c r="B4" s="2">
        <v>4.607E-2</v>
      </c>
      <c r="C4" s="2">
        <v>1.0469999999999999</v>
      </c>
      <c r="D4" s="2">
        <v>1.678E-2</v>
      </c>
      <c r="E4">
        <v>2.7450000000000001</v>
      </c>
      <c r="F4">
        <v>6.0480000000000004E-3</v>
      </c>
      <c r="G4" t="s">
        <v>24</v>
      </c>
      <c r="I4" t="s">
        <v>33</v>
      </c>
      <c r="J4" s="2">
        <v>-4.5809999999999997E-2</v>
      </c>
      <c r="K4" s="2">
        <v>0.95520000000000005</v>
      </c>
      <c r="L4" s="2">
        <v>4.2180000000000004E-3</v>
      </c>
      <c r="M4">
        <v>-10.86</v>
      </c>
      <c r="N4" s="2">
        <v>2E-16</v>
      </c>
      <c r="O4" t="s">
        <v>11</v>
      </c>
    </row>
    <row r="5" spans="1:15" x14ac:dyDescent="0.25">
      <c r="A5" t="s">
        <v>33</v>
      </c>
      <c r="B5" s="2">
        <v>-4.5809999999999997E-2</v>
      </c>
      <c r="C5" s="2">
        <v>0.95520000000000005</v>
      </c>
      <c r="D5" s="2">
        <v>4.2180000000000004E-3</v>
      </c>
      <c r="E5">
        <v>-10.86</v>
      </c>
      <c r="F5" s="2">
        <v>2E-16</v>
      </c>
      <c r="G5" t="s">
        <v>11</v>
      </c>
      <c r="I5" t="s">
        <v>25</v>
      </c>
      <c r="J5" s="2">
        <v>-0.1381</v>
      </c>
      <c r="K5" s="2">
        <v>0.871</v>
      </c>
      <c r="L5" s="2">
        <v>2.1229999999999999E-2</v>
      </c>
      <c r="M5">
        <v>-6.5019999999999998</v>
      </c>
      <c r="N5" s="2">
        <v>7.93E-11</v>
      </c>
      <c r="O5" t="s">
        <v>11</v>
      </c>
    </row>
    <row r="6" spans="1:15" x14ac:dyDescent="0.25">
      <c r="A6" t="s">
        <v>25</v>
      </c>
      <c r="B6" s="2">
        <v>-0.1381</v>
      </c>
      <c r="C6" s="2">
        <v>0.871</v>
      </c>
      <c r="D6" s="2">
        <v>2.1229999999999999E-2</v>
      </c>
      <c r="E6">
        <v>-6.5019999999999998</v>
      </c>
      <c r="F6" s="2">
        <v>7.93E-11</v>
      </c>
      <c r="G6" t="s">
        <v>11</v>
      </c>
      <c r="I6" t="s">
        <v>26</v>
      </c>
      <c r="J6" s="2">
        <v>-1.6109999999999999E-2</v>
      </c>
      <c r="K6" s="2">
        <v>0.98399999999999999</v>
      </c>
      <c r="L6" s="2">
        <v>2.3179999999999999E-2</v>
      </c>
      <c r="M6">
        <v>-0.69499999999999995</v>
      </c>
      <c r="N6">
        <v>0.48694900000000002</v>
      </c>
    </row>
    <row r="7" spans="1:15" x14ac:dyDescent="0.25">
      <c r="A7" t="s">
        <v>26</v>
      </c>
      <c r="B7" s="2">
        <v>-1.6109999999999999E-2</v>
      </c>
      <c r="C7" s="2">
        <v>0.98399999999999999</v>
      </c>
      <c r="D7" s="2">
        <v>2.3179999999999999E-2</v>
      </c>
      <c r="E7">
        <v>-0.69499999999999995</v>
      </c>
      <c r="F7">
        <v>0.48694900000000002</v>
      </c>
      <c r="I7" t="s">
        <v>27</v>
      </c>
      <c r="J7" s="2">
        <v>4.3139999999999998E-2</v>
      </c>
      <c r="K7" s="2">
        <v>1.044</v>
      </c>
      <c r="L7" s="2">
        <v>2.5950000000000001E-2</v>
      </c>
      <c r="M7">
        <v>1.6619999999999999</v>
      </c>
      <c r="N7">
        <v>9.6479999999999996E-2</v>
      </c>
      <c r="O7" t="s">
        <v>44</v>
      </c>
    </row>
    <row r="8" spans="1:15" x14ac:dyDescent="0.25">
      <c r="A8" t="s">
        <v>27</v>
      </c>
      <c r="B8" s="2">
        <v>4.3139999999999998E-2</v>
      </c>
      <c r="C8" s="2">
        <v>1.044</v>
      </c>
      <c r="D8" s="2">
        <v>2.5950000000000001E-2</v>
      </c>
      <c r="E8">
        <v>1.6619999999999999</v>
      </c>
      <c r="F8">
        <v>9.6479999999999996E-2</v>
      </c>
      <c r="G8" t="s">
        <v>44</v>
      </c>
      <c r="I8" t="s">
        <v>28</v>
      </c>
      <c r="J8" s="2">
        <v>-2.8809999999999999E-2</v>
      </c>
      <c r="K8" s="2">
        <v>0.97160000000000002</v>
      </c>
      <c r="L8" s="2">
        <v>4.5699999999999998E-2</v>
      </c>
      <c r="M8">
        <v>-0.63</v>
      </c>
      <c r="N8">
        <v>0.52840100000000001</v>
      </c>
    </row>
    <row r="9" spans="1:15" x14ac:dyDescent="0.25">
      <c r="A9" t="s">
        <v>28</v>
      </c>
      <c r="B9" s="2">
        <v>-2.8809999999999999E-2</v>
      </c>
      <c r="C9" s="2">
        <v>0.97160000000000002</v>
      </c>
      <c r="D9" s="2">
        <v>4.5699999999999998E-2</v>
      </c>
      <c r="E9">
        <v>-0.63</v>
      </c>
      <c r="F9">
        <v>0.52840100000000001</v>
      </c>
      <c r="I9" t="s">
        <v>34</v>
      </c>
      <c r="J9" s="2">
        <v>2.0339999999999998E-3</v>
      </c>
      <c r="K9" s="2">
        <v>1.002</v>
      </c>
      <c r="L9" s="2">
        <v>1.269E-2</v>
      </c>
      <c r="M9">
        <v>0.16</v>
      </c>
      <c r="N9">
        <v>0.87267799999999995</v>
      </c>
    </row>
    <row r="10" spans="1:15" ht="17.25" customHeight="1" x14ac:dyDescent="0.25">
      <c r="A10" t="s">
        <v>34</v>
      </c>
      <c r="B10" s="2">
        <v>2.0339999999999998E-3</v>
      </c>
      <c r="C10" s="2">
        <v>1.002</v>
      </c>
      <c r="D10" s="2">
        <v>1.269E-2</v>
      </c>
      <c r="E10">
        <v>0.16</v>
      </c>
      <c r="F10">
        <v>0.87267799999999995</v>
      </c>
      <c r="I10" t="s">
        <v>35</v>
      </c>
      <c r="J10" s="2">
        <v>1.226E-2</v>
      </c>
      <c r="K10" s="2">
        <v>1.012</v>
      </c>
      <c r="L10" s="2">
        <v>3.4359999999999998E-3</v>
      </c>
      <c r="M10">
        <v>3.5670000000000002</v>
      </c>
      <c r="N10">
        <v>3.6099999999999999E-4</v>
      </c>
      <c r="O10" t="s">
        <v>11</v>
      </c>
    </row>
    <row r="11" spans="1:15" x14ac:dyDescent="0.25">
      <c r="A11" t="s">
        <v>35</v>
      </c>
      <c r="B11" s="2">
        <v>1.226E-2</v>
      </c>
      <c r="C11" s="2">
        <v>1.012</v>
      </c>
      <c r="D11" s="2">
        <v>3.4359999999999998E-3</v>
      </c>
      <c r="E11">
        <v>3.5670000000000002</v>
      </c>
      <c r="F11">
        <v>3.6099999999999999E-4</v>
      </c>
      <c r="G11" t="s">
        <v>11</v>
      </c>
      <c r="I11" t="s">
        <v>136</v>
      </c>
      <c r="J11" s="2">
        <v>-6.4060000000000002E-3</v>
      </c>
      <c r="K11" s="2">
        <v>0.99360000000000004</v>
      </c>
      <c r="L11" s="2">
        <v>5.3169999999999997E-3</v>
      </c>
      <c r="M11">
        <v>-1.2050000000000001</v>
      </c>
      <c r="N11">
        <v>0.22830500000000001</v>
      </c>
    </row>
    <row r="12" spans="1:15" x14ac:dyDescent="0.25">
      <c r="A12" t="s">
        <v>136</v>
      </c>
      <c r="B12" s="2">
        <v>-6.4060000000000002E-3</v>
      </c>
      <c r="C12" s="2">
        <v>0.99360000000000004</v>
      </c>
      <c r="D12" s="2">
        <v>5.3169999999999997E-3</v>
      </c>
      <c r="E12">
        <v>-1.2050000000000001</v>
      </c>
      <c r="F12">
        <v>0.22830500000000001</v>
      </c>
      <c r="I12" t="s">
        <v>31</v>
      </c>
      <c r="J12" s="2">
        <v>6.9919999999999996E-2</v>
      </c>
      <c r="K12" s="2">
        <v>1.0720000000000001</v>
      </c>
      <c r="L12" s="2">
        <v>2.2839999999999999E-2</v>
      </c>
      <c r="M12">
        <v>3.0619999999999998</v>
      </c>
      <c r="N12">
        <v>2.2000000000000001E-3</v>
      </c>
      <c r="O12" t="s">
        <v>24</v>
      </c>
    </row>
    <row r="13" spans="1:15" x14ac:dyDescent="0.25">
      <c r="A13" t="s">
        <v>31</v>
      </c>
      <c r="B13" s="2">
        <v>6.9919999999999996E-2</v>
      </c>
      <c r="C13" s="2">
        <v>1.0720000000000001</v>
      </c>
      <c r="D13" s="2">
        <v>2.2839999999999999E-2</v>
      </c>
      <c r="E13">
        <v>3.0619999999999998</v>
      </c>
      <c r="F13">
        <v>2.2000000000000001E-3</v>
      </c>
      <c r="G13" t="s">
        <v>24</v>
      </c>
      <c r="I13" t="s">
        <v>32</v>
      </c>
      <c r="J13" s="2">
        <v>0.1754</v>
      </c>
      <c r="K13" s="2">
        <v>1.1919999999999999</v>
      </c>
      <c r="L13" s="2">
        <v>2.4840000000000001E-2</v>
      </c>
      <c r="M13">
        <v>7.0590000000000002</v>
      </c>
      <c r="N13" s="2">
        <v>1.6799999999999999E-12</v>
      </c>
      <c r="O13" t="s">
        <v>11</v>
      </c>
    </row>
    <row r="14" spans="1:15" x14ac:dyDescent="0.25">
      <c r="A14" t="s">
        <v>32</v>
      </c>
      <c r="B14" s="2">
        <v>0.1754</v>
      </c>
      <c r="C14" s="2">
        <v>1.1919999999999999</v>
      </c>
      <c r="D14" s="2">
        <v>2.4840000000000001E-2</v>
      </c>
      <c r="E14">
        <v>7.0590000000000002</v>
      </c>
      <c r="F14" s="2">
        <v>1.6799999999999999E-12</v>
      </c>
      <c r="G14" t="s">
        <v>11</v>
      </c>
      <c r="I14" t="s">
        <v>29</v>
      </c>
      <c r="J14" s="2">
        <v>0.1179</v>
      </c>
      <c r="K14" s="2">
        <v>1.125</v>
      </c>
      <c r="L14" s="2">
        <v>3.8510000000000003E-2</v>
      </c>
      <c r="M14">
        <v>3.0609999999999999</v>
      </c>
      <c r="N14">
        <v>2.2039999999999998E-3</v>
      </c>
      <c r="O14" t="s">
        <v>24</v>
      </c>
    </row>
    <row r="15" spans="1:15" x14ac:dyDescent="0.25">
      <c r="A15" t="s">
        <v>29</v>
      </c>
      <c r="B15" s="2">
        <v>0.1179</v>
      </c>
      <c r="C15" s="2">
        <v>1.125</v>
      </c>
      <c r="D15" s="2">
        <v>3.8510000000000003E-2</v>
      </c>
      <c r="E15">
        <v>3.0609999999999999</v>
      </c>
      <c r="F15">
        <v>2.2039999999999998E-3</v>
      </c>
      <c r="G15" t="s">
        <v>24</v>
      </c>
      <c r="I15" t="s">
        <v>30</v>
      </c>
      <c r="J15" s="2">
        <v>2.4889999999999999E-2</v>
      </c>
      <c r="K15" s="2">
        <v>1.0249999999999999</v>
      </c>
      <c r="L15" s="2">
        <v>6.1460000000000001E-2</v>
      </c>
      <c r="M15">
        <v>0.40500000000000003</v>
      </c>
      <c r="N15">
        <v>0.68551799999999996</v>
      </c>
    </row>
    <row r="16" spans="1:15" x14ac:dyDescent="0.25">
      <c r="A16" t="s">
        <v>30</v>
      </c>
      <c r="B16" s="2">
        <v>2.4889999999999999E-2</v>
      </c>
      <c r="C16" s="2">
        <v>1.0249999999999999</v>
      </c>
      <c r="D16" s="2">
        <v>6.1460000000000001E-2</v>
      </c>
      <c r="E16">
        <v>0.40500000000000003</v>
      </c>
      <c r="F16">
        <v>0.68551799999999996</v>
      </c>
      <c r="I16" t="s">
        <v>36</v>
      </c>
      <c r="J16" s="2">
        <v>3.8219999999999999E-3</v>
      </c>
      <c r="K16" s="2">
        <v>1.004</v>
      </c>
      <c r="L16" s="2">
        <v>3.679E-4</v>
      </c>
      <c r="M16">
        <v>10.39</v>
      </c>
      <c r="N16" s="2">
        <v>2E-16</v>
      </c>
      <c r="O16" t="s">
        <v>11</v>
      </c>
    </row>
    <row r="17" spans="1:15" x14ac:dyDescent="0.25">
      <c r="A17" t="s">
        <v>36</v>
      </c>
      <c r="B17" s="2">
        <v>3.8219999999999999E-3</v>
      </c>
      <c r="C17" s="2">
        <v>1.004</v>
      </c>
      <c r="D17" s="2">
        <v>3.679E-4</v>
      </c>
      <c r="E17">
        <v>10.39</v>
      </c>
      <c r="F17" s="2">
        <v>2E-16</v>
      </c>
      <c r="G17" t="s">
        <v>11</v>
      </c>
      <c r="I17" t="s">
        <v>37</v>
      </c>
      <c r="J17" s="2">
        <v>-1.2750000000000001E-3</v>
      </c>
      <c r="K17" s="2">
        <v>0.99870000000000003</v>
      </c>
      <c r="L17" s="2">
        <v>1.6870000000000001E-4</v>
      </c>
      <c r="M17">
        <v>-7.56</v>
      </c>
      <c r="N17" s="2">
        <v>4.0200000000000002E-14</v>
      </c>
      <c r="O17" t="s">
        <v>11</v>
      </c>
    </row>
    <row r="18" spans="1:15" x14ac:dyDescent="0.25">
      <c r="A18" t="s">
        <v>37</v>
      </c>
      <c r="B18" s="2">
        <v>-1.2750000000000001E-3</v>
      </c>
      <c r="C18" s="2">
        <v>0.99870000000000003</v>
      </c>
      <c r="D18" s="2">
        <v>1.6870000000000001E-4</v>
      </c>
      <c r="E18">
        <v>-7.56</v>
      </c>
      <c r="F18" s="2">
        <v>4.0200000000000002E-14</v>
      </c>
      <c r="G18" t="s">
        <v>11</v>
      </c>
      <c r="I18" t="s">
        <v>38</v>
      </c>
      <c r="J18" s="2">
        <v>5.2879999999999995E-4</v>
      </c>
      <c r="K18" s="2">
        <v>1.0009999999999999</v>
      </c>
      <c r="L18" s="2">
        <v>8.8620000000000002E-5</v>
      </c>
      <c r="M18">
        <v>5.9669999999999996</v>
      </c>
      <c r="N18" s="2">
        <v>2.4199999999999999E-9</v>
      </c>
      <c r="O18" t="s">
        <v>11</v>
      </c>
    </row>
    <row r="19" spans="1:15" x14ac:dyDescent="0.25">
      <c r="A19" t="s">
        <v>38</v>
      </c>
      <c r="B19" s="2">
        <v>5.2879999999999995E-4</v>
      </c>
      <c r="C19" s="2">
        <v>1.0009999999999999</v>
      </c>
      <c r="D19" s="2">
        <v>8.8620000000000002E-5</v>
      </c>
      <c r="E19">
        <v>5.9669999999999996</v>
      </c>
      <c r="F19" s="2">
        <v>2.4199999999999999E-9</v>
      </c>
      <c r="G19" t="s">
        <v>11</v>
      </c>
      <c r="I19" t="s">
        <v>39</v>
      </c>
      <c r="J19" s="2">
        <v>-1.9400000000000001E-2</v>
      </c>
      <c r="K19" s="2">
        <v>0.98080000000000001</v>
      </c>
      <c r="L19" s="2">
        <v>1.8069999999999999E-2</v>
      </c>
      <c r="M19">
        <v>-1.073</v>
      </c>
      <c r="N19">
        <v>0.28312399999999999</v>
      </c>
    </row>
    <row r="20" spans="1:15" x14ac:dyDescent="0.25">
      <c r="A20" t="s">
        <v>39</v>
      </c>
      <c r="B20" s="2">
        <v>-1.9400000000000001E-2</v>
      </c>
      <c r="C20" s="2">
        <v>0.98080000000000001</v>
      </c>
      <c r="D20" s="2">
        <v>1.8069999999999999E-2</v>
      </c>
      <c r="E20">
        <v>-1.073</v>
      </c>
      <c r="F20">
        <v>0.28312399999999999</v>
      </c>
      <c r="I20" t="s">
        <v>40</v>
      </c>
      <c r="J20" s="2">
        <v>-2.1360000000000001E-2</v>
      </c>
      <c r="K20" s="2">
        <v>0.97889999999999999</v>
      </c>
      <c r="L20" s="2">
        <v>2.6849999999999999E-2</v>
      </c>
      <c r="M20">
        <v>-0.79600000000000004</v>
      </c>
      <c r="N20">
        <v>0.426292</v>
      </c>
    </row>
    <row r="21" spans="1:15" x14ac:dyDescent="0.25">
      <c r="A21" t="s">
        <v>40</v>
      </c>
      <c r="B21" s="2">
        <v>-2.1360000000000001E-2</v>
      </c>
      <c r="C21" s="2">
        <v>0.97889999999999999</v>
      </c>
      <c r="D21" s="2">
        <v>2.6849999999999999E-2</v>
      </c>
      <c r="E21">
        <v>-0.79600000000000004</v>
      </c>
      <c r="F21">
        <v>0.426292</v>
      </c>
      <c r="I21" t="s">
        <v>41</v>
      </c>
      <c r="J21" s="2">
        <v>-9.0370000000000006E-2</v>
      </c>
      <c r="K21" s="2">
        <v>0.91359999999999997</v>
      </c>
      <c r="L21" s="2">
        <v>2.5350000000000001E-2</v>
      </c>
      <c r="M21">
        <v>-3.5649999999999999</v>
      </c>
      <c r="N21">
        <v>3.6299999999999999E-4</v>
      </c>
      <c r="O21" t="s">
        <v>11</v>
      </c>
    </row>
    <row r="22" spans="1:15" x14ac:dyDescent="0.25">
      <c r="A22" t="s">
        <v>41</v>
      </c>
      <c r="B22" s="2">
        <v>-9.0370000000000006E-2</v>
      </c>
      <c r="C22" s="2">
        <v>0.91359999999999997</v>
      </c>
      <c r="D22" s="2">
        <v>2.5350000000000001E-2</v>
      </c>
      <c r="E22">
        <v>-3.5649999999999999</v>
      </c>
      <c r="F22">
        <v>3.6299999999999999E-4</v>
      </c>
      <c r="G22" t="s">
        <v>11</v>
      </c>
      <c r="I22" t="s">
        <v>42</v>
      </c>
      <c r="J22" s="2">
        <v>-0.18690000000000001</v>
      </c>
      <c r="K22" s="2">
        <v>0.82950000000000002</v>
      </c>
      <c r="L22" s="2">
        <v>2.7969999999999998E-2</v>
      </c>
      <c r="M22">
        <v>-6.6820000000000004</v>
      </c>
      <c r="N22" s="2">
        <v>2.3600000000000001E-11</v>
      </c>
      <c r="O22" t="s">
        <v>11</v>
      </c>
    </row>
    <row r="23" spans="1:15" x14ac:dyDescent="0.25">
      <c r="A23" t="s">
        <v>42</v>
      </c>
      <c r="B23" s="2">
        <v>-0.18690000000000001</v>
      </c>
      <c r="C23" s="2">
        <v>0.82950000000000002</v>
      </c>
      <c r="D23" s="2">
        <v>2.7969999999999998E-2</v>
      </c>
      <c r="E23">
        <v>-6.6820000000000004</v>
      </c>
      <c r="F23" s="2">
        <v>2.3600000000000001E-11</v>
      </c>
      <c r="G23" t="s">
        <v>11</v>
      </c>
      <c r="I23" t="s">
        <v>43</v>
      </c>
      <c r="J23" s="2">
        <v>-7.1580000000000005E-2</v>
      </c>
      <c r="K23" s="2">
        <v>0.93089999999999995</v>
      </c>
      <c r="L23" s="2">
        <v>2.316E-2</v>
      </c>
      <c r="M23">
        <v>-3.0910000000000002</v>
      </c>
      <c r="N23">
        <v>1.9949999999999998E-3</v>
      </c>
      <c r="O23" t="s">
        <v>24</v>
      </c>
    </row>
    <row r="24" spans="1:15" x14ac:dyDescent="0.25">
      <c r="A24" t="s">
        <v>43</v>
      </c>
      <c r="B24" s="2">
        <v>-7.1580000000000005E-2</v>
      </c>
      <c r="C24" s="2">
        <v>0.93089999999999995</v>
      </c>
      <c r="D24" s="2">
        <v>2.316E-2</v>
      </c>
      <c r="E24">
        <v>-3.0910000000000002</v>
      </c>
      <c r="F24">
        <v>1.9949999999999998E-3</v>
      </c>
      <c r="G24" t="s">
        <v>24</v>
      </c>
      <c r="I24" t="s">
        <v>45</v>
      </c>
      <c r="J24" s="2">
        <v>-6.4769999999999994E-2</v>
      </c>
      <c r="K24" s="2">
        <v>0.93730000000000002</v>
      </c>
      <c r="L24" s="2">
        <v>5.914E-3</v>
      </c>
      <c r="M24">
        <v>-10.954000000000001</v>
      </c>
      <c r="N24" s="2">
        <v>2E-16</v>
      </c>
      <c r="O24" t="s">
        <v>11</v>
      </c>
    </row>
    <row r="25" spans="1:15" x14ac:dyDescent="0.25">
      <c r="A25" t="s">
        <v>45</v>
      </c>
      <c r="B25" s="2">
        <v>-6.4769999999999994E-2</v>
      </c>
      <c r="C25" s="2">
        <v>0.93730000000000002</v>
      </c>
      <c r="D25" s="2">
        <v>5.914E-3</v>
      </c>
      <c r="E25">
        <v>-10.954000000000001</v>
      </c>
      <c r="F25" s="2">
        <v>2E-16</v>
      </c>
      <c r="G25" t="s">
        <v>11</v>
      </c>
      <c r="I25" t="s">
        <v>46</v>
      </c>
      <c r="J25" s="2">
        <v>-5.7430000000000002E-2</v>
      </c>
      <c r="K25" s="2">
        <v>0.94420000000000004</v>
      </c>
      <c r="L25" s="2">
        <v>4.1580000000000002E-3</v>
      </c>
      <c r="M25">
        <v>-13.813000000000001</v>
      </c>
      <c r="N25" s="2">
        <v>2E-16</v>
      </c>
      <c r="O25" t="s">
        <v>11</v>
      </c>
    </row>
    <row r="26" spans="1:15" x14ac:dyDescent="0.25">
      <c r="A26" t="s">
        <v>46</v>
      </c>
      <c r="B26" s="2">
        <v>-5.7430000000000002E-2</v>
      </c>
      <c r="C26" s="2">
        <v>0.94420000000000004</v>
      </c>
      <c r="D26" s="2">
        <v>4.1580000000000002E-3</v>
      </c>
      <c r="E26">
        <v>-13.813000000000001</v>
      </c>
      <c r="F26" s="2">
        <v>2E-16</v>
      </c>
      <c r="G26" t="s">
        <v>11</v>
      </c>
      <c r="I26" t="s">
        <v>48</v>
      </c>
      <c r="J26" s="2">
        <v>-0.45040000000000002</v>
      </c>
      <c r="K26" s="2">
        <v>0.63729999999999998</v>
      </c>
      <c r="L26" s="2">
        <v>9.3490000000000004E-2</v>
      </c>
      <c r="M26">
        <v>-4.8179999999999996</v>
      </c>
      <c r="N26" s="2">
        <v>1.4500000000000001E-6</v>
      </c>
      <c r="O26" t="s">
        <v>11</v>
      </c>
    </row>
    <row r="27" spans="1:15" x14ac:dyDescent="0.25">
      <c r="A27" t="s">
        <v>48</v>
      </c>
      <c r="B27" s="2">
        <v>-0.45040000000000002</v>
      </c>
      <c r="C27" s="2">
        <v>0.63729999999999998</v>
      </c>
      <c r="D27" s="2">
        <v>9.3490000000000004E-2</v>
      </c>
      <c r="E27">
        <v>-4.8179999999999996</v>
      </c>
      <c r="F27" s="2">
        <v>1.4500000000000001E-6</v>
      </c>
      <c r="G27" t="s">
        <v>11</v>
      </c>
      <c r="I27" t="s">
        <v>47</v>
      </c>
      <c r="J27" s="2">
        <v>-0.3654</v>
      </c>
      <c r="K27" s="2">
        <v>0.69389999999999996</v>
      </c>
      <c r="L27" s="2">
        <v>5.0340000000000003E-2</v>
      </c>
      <c r="M27">
        <v>-7.258</v>
      </c>
      <c r="N27" s="2">
        <v>3.9299999999999999E-13</v>
      </c>
      <c r="O27" t="s">
        <v>11</v>
      </c>
    </row>
    <row r="28" spans="1:15" x14ac:dyDescent="0.25">
      <c r="A28" t="s">
        <v>47</v>
      </c>
      <c r="B28" s="2">
        <v>-0.3654</v>
      </c>
      <c r="C28" s="2">
        <v>0.69389999999999996</v>
      </c>
      <c r="D28" s="2">
        <v>5.0340000000000003E-2</v>
      </c>
      <c r="E28">
        <v>-7.258</v>
      </c>
      <c r="F28" s="2">
        <v>3.9299999999999999E-13</v>
      </c>
      <c r="G28" t="s">
        <v>11</v>
      </c>
      <c r="I28" t="s">
        <v>49</v>
      </c>
      <c r="J28" s="2">
        <v>4.6969999999999998E-2</v>
      </c>
      <c r="K28" s="2">
        <v>1.048</v>
      </c>
      <c r="L28" s="2">
        <v>0.25869999999999999</v>
      </c>
      <c r="M28">
        <v>0.182</v>
      </c>
      <c r="N28">
        <v>0.85594599999999998</v>
      </c>
    </row>
    <row r="29" spans="1:15" x14ac:dyDescent="0.25">
      <c r="A29" t="s">
        <v>49</v>
      </c>
      <c r="B29" s="2">
        <v>4.6969999999999998E-2</v>
      </c>
      <c r="C29" s="2">
        <v>1.048</v>
      </c>
      <c r="D29" s="2">
        <v>0.25869999999999999</v>
      </c>
      <c r="E29">
        <v>0.182</v>
      </c>
      <c r="F29">
        <v>0.85594599999999998</v>
      </c>
      <c r="I29" t="s">
        <v>50</v>
      </c>
      <c r="J29" s="2">
        <v>-0.32379999999999998</v>
      </c>
      <c r="K29" s="2">
        <v>0.72340000000000004</v>
      </c>
      <c r="L29" s="2">
        <v>4.8930000000000001E-2</v>
      </c>
      <c r="M29">
        <v>-6.6180000000000003</v>
      </c>
      <c r="N29" s="2">
        <v>3.6399999999999998E-11</v>
      </c>
      <c r="O29" t="s">
        <v>11</v>
      </c>
    </row>
    <row r="30" spans="1:15" x14ac:dyDescent="0.25">
      <c r="A30" t="s">
        <v>50</v>
      </c>
      <c r="B30" s="2">
        <v>-0.32379999999999998</v>
      </c>
      <c r="C30" s="2">
        <v>0.72340000000000004</v>
      </c>
      <c r="D30" s="2">
        <v>4.8930000000000001E-2</v>
      </c>
      <c r="E30">
        <v>-6.6180000000000003</v>
      </c>
      <c r="F30" s="2">
        <v>3.6399999999999998E-11</v>
      </c>
      <c r="G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mod1</vt:lpstr>
      <vt:lpstr>mod1L</vt:lpstr>
      <vt:lpstr>mod1.fr</vt:lpstr>
      <vt:lpstr>mod1L.fr</vt:lpstr>
      <vt:lpstr>Table2</vt:lpstr>
      <vt:lpstr>mod2</vt:lpstr>
      <vt:lpstr>mod2.fr</vt:lpstr>
      <vt:lpstr>mod2L.fr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2022-03-03T22:53:06Z</dcterms:modified>
</cp:coreProperties>
</file>