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ta0jrg1\Documents\Projects\Obesity_Redo\Analysis\Paper\"/>
    </mc:Choice>
  </mc:AlternateContent>
  <xr:revisionPtr revIDLastSave="0" documentId="13_ncr:1_{3380E016-FE9B-4273-9F20-00C06EF0101B}" xr6:coauthVersionLast="47" xr6:coauthVersionMax="47" xr10:uidLastSave="{00000000-0000-0000-0000-000000000000}"/>
  <bookViews>
    <workbookView xWindow="-120" yWindow="-120" windowWidth="29040" windowHeight="15840" firstSheet="17" activeTab="28" xr2:uid="{2117FDC6-2EA3-4270-B58E-054E1375CB25}"/>
  </bookViews>
  <sheets>
    <sheet name="Full Sample by BMI Level" sheetId="39" r:id="rId1"/>
    <sheet name="Table 1" sheetId="40" r:id="rId2"/>
    <sheet name="Sheet2" sheetId="38" r:id="rId3"/>
    <sheet name="mod1" sheetId="2" r:id="rId4"/>
    <sheet name="Sheet1" sheetId="41" r:id="rId5"/>
    <sheet name="mod1L" sheetId="3" r:id="rId6"/>
    <sheet name="mod1.fr" sheetId="4" r:id="rId7"/>
    <sheet name="mod1L.fr" sheetId="5" r:id="rId8"/>
    <sheet name="Table2" sheetId="1" r:id="rId9"/>
    <sheet name="mod2" sheetId="6" r:id="rId10"/>
    <sheet name="mod2.fr" sheetId="7" r:id="rId11"/>
    <sheet name="mod2L.fr" sheetId="18" state="hidden" r:id="rId12"/>
    <sheet name="mod3" sheetId="8" r:id="rId13"/>
    <sheet name="mod3.fr" sheetId="9" r:id="rId14"/>
    <sheet name="mod4" sheetId="10" r:id="rId15"/>
    <sheet name="mod4.fr" sheetId="11" r:id="rId16"/>
    <sheet name="Table3" sheetId="12" r:id="rId17"/>
    <sheet name="Interactions by Gender " sheetId="16" r:id="rId18"/>
    <sheet name="Table 4" sheetId="17" r:id="rId19"/>
    <sheet name="outB" sheetId="21" r:id="rId20"/>
    <sheet name="outBF" sheetId="22" r:id="rId21"/>
    <sheet name="outBM" sheetId="23" r:id="rId22"/>
    <sheet name="outW" sheetId="24" r:id="rId23"/>
    <sheet name="outWF" sheetId="25" r:id="rId24"/>
    <sheet name="outWM" sheetId="26" r:id="rId25"/>
    <sheet name="outH" sheetId="27" r:id="rId26"/>
    <sheet name="outHF" sheetId="28" r:id="rId27"/>
    <sheet name="outHM" sheetId="29" r:id="rId28"/>
    <sheet name="Table 5" sheetId="30" r:id="rId29"/>
    <sheet name="logit.main" sheetId="31" r:id="rId30"/>
    <sheet name="logit.black" sheetId="32" r:id="rId31"/>
    <sheet name="logit.white" sheetId="33" r:id="rId32"/>
    <sheet name="logit.hispan" sheetId="34" r:id="rId33"/>
    <sheet name="Table 6" sheetId="36" r:id="rId34"/>
    <sheet name="Table 7" sheetId="35" r:id="rId35"/>
    <sheet name="logitme.main" sheetId="42" r:id="rId36"/>
    <sheet name="logitme.black" sheetId="43" r:id="rId37"/>
    <sheet name="logitme.white" sheetId="44" r:id="rId38"/>
    <sheet name="logitme.hispan" sheetId="45" r:id="rId39"/>
    <sheet name="Table 6 ME" sheetId="46" r:id="rId40"/>
    <sheet name="Table 7 ME" sheetId="47" r:id="rId41"/>
  </sheets>
  <definedNames>
    <definedName name="_xlnm.Print_Area" localSheetId="18">'Table 4'!$B$2:$F$90</definedName>
    <definedName name="_xlnm.Print_Area" localSheetId="28">'Table 5'!$B$1:$K$73</definedName>
    <definedName name="_xlnm.Print_Area" localSheetId="33">'Table 6'!$B$1:$F$69</definedName>
    <definedName name="_xlnm.Print_Area" localSheetId="39">'Table 6 ME'!$B$1:$F$72</definedName>
    <definedName name="_xlnm.Print_Area" localSheetId="34">'Table 7'!$B$1:$K$68</definedName>
    <definedName name="_xlnm.Print_Area" localSheetId="40">'Table 7 ME'!$B$1:$K$68</definedName>
    <definedName name="_xlnm.Print_Area" localSheetId="8">Table2!$A$3:$E$15</definedName>
    <definedName name="_xlnm.Print_Area" localSheetId="16">Table3!$B$1:$F$77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8" i="30" l="1"/>
  <c r="J28" i="30"/>
  <c r="I28" i="30"/>
  <c r="H28" i="30"/>
  <c r="G28" i="30"/>
  <c r="F28" i="30"/>
  <c r="E28" i="30"/>
  <c r="D28" i="30"/>
  <c r="C28" i="30"/>
  <c r="K27" i="30"/>
  <c r="J27" i="30"/>
  <c r="I27" i="30"/>
  <c r="H27" i="30"/>
  <c r="G27" i="30"/>
  <c r="F27" i="30"/>
  <c r="E27" i="30"/>
  <c r="D27" i="30"/>
  <c r="C27" i="30"/>
  <c r="K26" i="30"/>
  <c r="J26" i="30"/>
  <c r="I26" i="30"/>
  <c r="H26" i="30"/>
  <c r="G26" i="30"/>
  <c r="F26" i="30"/>
  <c r="E26" i="30"/>
  <c r="D26" i="30"/>
  <c r="C26" i="30"/>
  <c r="K25" i="30"/>
  <c r="J25" i="30"/>
  <c r="I25" i="30"/>
  <c r="H25" i="30"/>
  <c r="G25" i="30"/>
  <c r="F25" i="30"/>
  <c r="E25" i="30"/>
  <c r="D25" i="30"/>
  <c r="C25" i="30"/>
  <c r="K24" i="30"/>
  <c r="J24" i="30"/>
  <c r="I24" i="30"/>
  <c r="H24" i="30"/>
  <c r="G24" i="30"/>
  <c r="F24" i="30"/>
  <c r="E24" i="30"/>
  <c r="D24" i="30"/>
  <c r="C24" i="30"/>
  <c r="K23" i="30"/>
  <c r="J23" i="30"/>
  <c r="I23" i="30"/>
  <c r="H23" i="30"/>
  <c r="G23" i="30"/>
  <c r="F23" i="30"/>
  <c r="E23" i="30"/>
  <c r="D23" i="30"/>
  <c r="C23" i="30"/>
  <c r="K12" i="30"/>
  <c r="J12" i="30"/>
  <c r="I12" i="30"/>
  <c r="H12" i="30"/>
  <c r="G12" i="30"/>
  <c r="F12" i="30"/>
  <c r="E12" i="30"/>
  <c r="D12" i="30"/>
  <c r="C12" i="30"/>
  <c r="K11" i="30"/>
  <c r="J11" i="30"/>
  <c r="I11" i="30"/>
  <c r="H11" i="30"/>
  <c r="G11" i="30"/>
  <c r="F11" i="30"/>
  <c r="E11" i="30"/>
  <c r="D11" i="30"/>
  <c r="C11" i="30"/>
  <c r="P31" i="28"/>
  <c r="Q31" i="28"/>
  <c r="R31" i="28"/>
  <c r="S31" i="28"/>
  <c r="P32" i="28"/>
  <c r="Q32" i="28"/>
  <c r="R32" i="28"/>
  <c r="S32" i="28"/>
  <c r="P33" i="28"/>
  <c r="Q33" i="28"/>
  <c r="R33" i="28"/>
  <c r="S33" i="28"/>
  <c r="P34" i="28"/>
  <c r="Q34" i="28"/>
  <c r="R34" i="28"/>
  <c r="S34" i="28"/>
  <c r="P35" i="28"/>
  <c r="Q35" i="28"/>
  <c r="R35" i="28"/>
  <c r="S35" i="28"/>
  <c r="P36" i="28"/>
  <c r="Q36" i="28"/>
  <c r="R36" i="28"/>
  <c r="S36" i="28"/>
  <c r="P37" i="28"/>
  <c r="Q37" i="28"/>
  <c r="R37" i="28"/>
  <c r="S37" i="28"/>
  <c r="P38" i="28"/>
  <c r="Q38" i="28"/>
  <c r="R38" i="28"/>
  <c r="S38" i="28"/>
  <c r="P39" i="28"/>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P69" i="28"/>
  <c r="Q69" i="28"/>
  <c r="R69" i="28"/>
  <c r="S69" i="28"/>
  <c r="P31" i="27"/>
  <c r="Q31" i="27"/>
  <c r="R31" i="27"/>
  <c r="S31" i="27"/>
  <c r="P32" i="27"/>
  <c r="Q32" i="27"/>
  <c r="R32" i="27"/>
  <c r="S32" i="27"/>
  <c r="P33" i="27"/>
  <c r="Q33" i="27"/>
  <c r="R33" i="27"/>
  <c r="S33" i="27"/>
  <c r="P34" i="27"/>
  <c r="Q34" i="27"/>
  <c r="R34" i="27"/>
  <c r="S34" i="27"/>
  <c r="P35" i="27"/>
  <c r="Q35" i="27"/>
  <c r="R35" i="27"/>
  <c r="S35" i="27"/>
  <c r="P36" i="27"/>
  <c r="Q36" i="27"/>
  <c r="R36" i="27"/>
  <c r="S36" i="27"/>
  <c r="P37" i="27"/>
  <c r="Q37" i="27"/>
  <c r="R37" i="27"/>
  <c r="S37" i="27"/>
  <c r="P38" i="27"/>
  <c r="Q38" i="27"/>
  <c r="R38" i="27"/>
  <c r="S38" i="27"/>
  <c r="P39" i="27"/>
  <c r="Q39" i="27"/>
  <c r="R39" i="27"/>
  <c r="S39" i="27"/>
  <c r="P40" i="27"/>
  <c r="Q40" i="27"/>
  <c r="R40" i="27"/>
  <c r="S40" i="27"/>
  <c r="P41" i="27"/>
  <c r="Q41" i="27"/>
  <c r="R41" i="27"/>
  <c r="S41" i="27"/>
  <c r="P42" i="27"/>
  <c r="Q42" i="27"/>
  <c r="R42" i="27"/>
  <c r="S42" i="27"/>
  <c r="P43" i="27"/>
  <c r="Q43" i="27"/>
  <c r="R43" i="27"/>
  <c r="S43" i="27"/>
  <c r="P44" i="27"/>
  <c r="Q44" i="27"/>
  <c r="R44" i="27"/>
  <c r="S44" i="27"/>
  <c r="P45" i="27"/>
  <c r="Q45" i="27"/>
  <c r="R45" i="27"/>
  <c r="S45" i="27"/>
  <c r="P46" i="27"/>
  <c r="Q46" i="27"/>
  <c r="R46" i="27"/>
  <c r="S46" i="27"/>
  <c r="P47" i="27"/>
  <c r="Q47" i="27"/>
  <c r="R47" i="27"/>
  <c r="S47" i="27"/>
  <c r="P48" i="27"/>
  <c r="Q48" i="27"/>
  <c r="R48" i="27"/>
  <c r="S48" i="27"/>
  <c r="P49" i="27"/>
  <c r="Q49" i="27"/>
  <c r="R49" i="27"/>
  <c r="S49" i="27"/>
  <c r="P50" i="27"/>
  <c r="Q50" i="27"/>
  <c r="R50" i="27"/>
  <c r="S50" i="27"/>
  <c r="P51" i="27"/>
  <c r="Q51" i="27"/>
  <c r="R51" i="27"/>
  <c r="S51" i="27"/>
  <c r="P52" i="27"/>
  <c r="Q52" i="27"/>
  <c r="R52" i="27"/>
  <c r="S52" i="27"/>
  <c r="P53" i="27"/>
  <c r="Q53" i="27"/>
  <c r="R53" i="27"/>
  <c r="S53" i="27"/>
  <c r="P54" i="27"/>
  <c r="Q54" i="27"/>
  <c r="R54" i="27"/>
  <c r="S54" i="27"/>
  <c r="P55" i="27"/>
  <c r="Q55" i="27"/>
  <c r="R55" i="27"/>
  <c r="S55" i="27"/>
  <c r="P56" i="27"/>
  <c r="Q56" i="27"/>
  <c r="R56" i="27"/>
  <c r="S56" i="27"/>
  <c r="P57" i="27"/>
  <c r="Q57" i="27"/>
  <c r="R57" i="27"/>
  <c r="S57" i="27"/>
  <c r="P58" i="27"/>
  <c r="Q58" i="27"/>
  <c r="R58" i="27"/>
  <c r="S58" i="27"/>
  <c r="P59" i="27"/>
  <c r="Q59" i="27"/>
  <c r="R59" i="27"/>
  <c r="S59" i="27"/>
  <c r="P60" i="27"/>
  <c r="Q60" i="27"/>
  <c r="R60" i="27"/>
  <c r="S60" i="27"/>
  <c r="P61" i="27"/>
  <c r="Q61" i="27"/>
  <c r="R61" i="27"/>
  <c r="S61" i="27"/>
  <c r="P62" i="27"/>
  <c r="Q62" i="27"/>
  <c r="R62" i="27"/>
  <c r="S62" i="27"/>
  <c r="P63" i="27"/>
  <c r="Q63" i="27"/>
  <c r="R63" i="27"/>
  <c r="S63" i="27"/>
  <c r="P64" i="27"/>
  <c r="Q64" i="27"/>
  <c r="R64" i="27"/>
  <c r="S64" i="27"/>
  <c r="P65" i="27"/>
  <c r="Q65" i="27"/>
  <c r="R65" i="27"/>
  <c r="S65" i="27"/>
  <c r="P66" i="27"/>
  <c r="Q66" i="27"/>
  <c r="R66" i="27"/>
  <c r="S66" i="27"/>
  <c r="P67" i="27"/>
  <c r="Q67" i="27"/>
  <c r="R67" i="27"/>
  <c r="S67" i="27"/>
  <c r="P68" i="27"/>
  <c r="Q68" i="27"/>
  <c r="R68" i="27"/>
  <c r="S68" i="27"/>
  <c r="P69" i="27"/>
  <c r="Q69" i="27"/>
  <c r="R69" i="27"/>
  <c r="S69" i="27"/>
  <c r="P70" i="27"/>
  <c r="Q70" i="27"/>
  <c r="R70" i="27"/>
  <c r="S70" i="27"/>
  <c r="P71" i="27"/>
  <c r="Q71" i="27"/>
  <c r="R71" i="27"/>
  <c r="S71" i="27"/>
  <c r="P72" i="27"/>
  <c r="Q72" i="27"/>
  <c r="R72" i="27"/>
  <c r="S72" i="27"/>
  <c r="P73" i="27"/>
  <c r="Q73" i="27"/>
  <c r="R73" i="27"/>
  <c r="S73" i="27"/>
  <c r="P74" i="27"/>
  <c r="Q74" i="27"/>
  <c r="R74" i="27"/>
  <c r="S74" i="27"/>
  <c r="P31" i="26"/>
  <c r="Q31" i="26"/>
  <c r="R31" i="26"/>
  <c r="S31" i="26"/>
  <c r="P32" i="26"/>
  <c r="Q32" i="26"/>
  <c r="R32" i="26"/>
  <c r="S32" i="26"/>
  <c r="P33" i="26"/>
  <c r="Q33" i="26"/>
  <c r="R33" i="26"/>
  <c r="S33" i="26"/>
  <c r="P34" i="26"/>
  <c r="Q34" i="26"/>
  <c r="R34" i="26"/>
  <c r="S34" i="26"/>
  <c r="P35" i="26"/>
  <c r="Q35" i="26"/>
  <c r="R35" i="26"/>
  <c r="S35" i="26"/>
  <c r="P36" i="26"/>
  <c r="Q36" i="26"/>
  <c r="R36" i="26"/>
  <c r="S36" i="26"/>
  <c r="P37" i="26"/>
  <c r="Q37" i="26"/>
  <c r="R37" i="26"/>
  <c r="S37" i="26"/>
  <c r="P38" i="26"/>
  <c r="Q38" i="26"/>
  <c r="R38" i="26"/>
  <c r="S38" i="26"/>
  <c r="P39" i="26"/>
  <c r="Q39" i="26"/>
  <c r="R39" i="26"/>
  <c r="S39" i="26"/>
  <c r="P40" i="26"/>
  <c r="Q40" i="26"/>
  <c r="R40" i="26"/>
  <c r="S40" i="26"/>
  <c r="P41" i="26"/>
  <c r="Q41" i="26"/>
  <c r="R41" i="26"/>
  <c r="S41" i="26"/>
  <c r="P42" i="26"/>
  <c r="Q42" i="26"/>
  <c r="R42" i="26"/>
  <c r="S42" i="26"/>
  <c r="P43" i="26"/>
  <c r="Q43" i="26"/>
  <c r="R43" i="26"/>
  <c r="S43" i="26"/>
  <c r="P44" i="26"/>
  <c r="Q44" i="26"/>
  <c r="R44" i="26"/>
  <c r="S44" i="26"/>
  <c r="P45" i="26"/>
  <c r="Q45" i="26"/>
  <c r="R45" i="26"/>
  <c r="S45" i="26"/>
  <c r="P46" i="26"/>
  <c r="Q46" i="26"/>
  <c r="R46" i="26"/>
  <c r="S46" i="26"/>
  <c r="P47" i="26"/>
  <c r="Q47" i="26"/>
  <c r="R47" i="26"/>
  <c r="S47" i="26"/>
  <c r="P48" i="26"/>
  <c r="Q48" i="26"/>
  <c r="R48" i="26"/>
  <c r="S48" i="26"/>
  <c r="P49" i="26"/>
  <c r="Q49" i="26"/>
  <c r="R49" i="26"/>
  <c r="S49" i="26"/>
  <c r="P50" i="26"/>
  <c r="Q50" i="26"/>
  <c r="R50" i="26"/>
  <c r="S50" i="26"/>
  <c r="P51" i="26"/>
  <c r="Q51" i="26"/>
  <c r="R51" i="26"/>
  <c r="S51" i="26"/>
  <c r="P52" i="26"/>
  <c r="Q52" i="26"/>
  <c r="R52" i="26"/>
  <c r="S52" i="26"/>
  <c r="P53" i="26"/>
  <c r="Q53" i="26"/>
  <c r="R53" i="26"/>
  <c r="S53" i="26"/>
  <c r="P54" i="26"/>
  <c r="Q54" i="26"/>
  <c r="R54" i="26"/>
  <c r="S54" i="26"/>
  <c r="P55" i="26"/>
  <c r="Q55" i="26"/>
  <c r="R55" i="26"/>
  <c r="S55" i="26"/>
  <c r="P56" i="26"/>
  <c r="Q56" i="26"/>
  <c r="R56" i="26"/>
  <c r="S56" i="26"/>
  <c r="P57" i="26"/>
  <c r="Q57" i="26"/>
  <c r="R57" i="26"/>
  <c r="S57" i="26"/>
  <c r="P58" i="26"/>
  <c r="Q58" i="26"/>
  <c r="R58" i="26"/>
  <c r="S58" i="26"/>
  <c r="P59" i="26"/>
  <c r="Q59" i="26"/>
  <c r="R59" i="26"/>
  <c r="S59" i="26"/>
  <c r="P60" i="26"/>
  <c r="Q60" i="26"/>
  <c r="R60" i="26"/>
  <c r="S60" i="26"/>
  <c r="P61" i="26"/>
  <c r="Q61" i="26"/>
  <c r="R61" i="26"/>
  <c r="S61" i="26"/>
  <c r="P62" i="26"/>
  <c r="Q62" i="26"/>
  <c r="R62" i="26"/>
  <c r="S62" i="26"/>
  <c r="P63" i="26"/>
  <c r="Q63" i="26"/>
  <c r="R63" i="26"/>
  <c r="S63" i="26"/>
  <c r="P64" i="26"/>
  <c r="Q64" i="26"/>
  <c r="R64" i="26"/>
  <c r="S64" i="26"/>
  <c r="P65" i="26"/>
  <c r="Q65" i="26"/>
  <c r="R65" i="26"/>
  <c r="S65" i="26"/>
  <c r="P66" i="26"/>
  <c r="Q66" i="26"/>
  <c r="R66" i="26"/>
  <c r="S66" i="26"/>
  <c r="P67" i="26"/>
  <c r="Q67" i="26"/>
  <c r="R67" i="26"/>
  <c r="S67" i="26"/>
  <c r="P68" i="26"/>
  <c r="Q68" i="26"/>
  <c r="R68" i="26"/>
  <c r="S68" i="26"/>
  <c r="P69" i="26"/>
  <c r="Q69" i="26"/>
  <c r="R69" i="26"/>
  <c r="S69" i="26"/>
  <c r="P70" i="26"/>
  <c r="Q70" i="26"/>
  <c r="R70" i="26"/>
  <c r="S70" i="26"/>
  <c r="P71" i="26"/>
  <c r="Q71" i="26"/>
  <c r="R71" i="26"/>
  <c r="S71" i="26"/>
  <c r="P72" i="26"/>
  <c r="Q72" i="26"/>
  <c r="R72" i="26"/>
  <c r="S72" i="26"/>
  <c r="P73" i="26"/>
  <c r="Q73" i="26"/>
  <c r="R73" i="26"/>
  <c r="S73" i="26"/>
  <c r="P30" i="25"/>
  <c r="Q30" i="25"/>
  <c r="R30" i="25"/>
  <c r="S30" i="25"/>
  <c r="P31" i="25"/>
  <c r="Q31" i="25"/>
  <c r="R31" i="25"/>
  <c r="S31" i="25"/>
  <c r="P32" i="25"/>
  <c r="Q32" i="25"/>
  <c r="R32" i="25"/>
  <c r="S32" i="25"/>
  <c r="P33" i="25"/>
  <c r="Q33" i="25"/>
  <c r="R33" i="25"/>
  <c r="S33" i="25"/>
  <c r="P34" i="25"/>
  <c r="Q34" i="25"/>
  <c r="R34" i="25"/>
  <c r="S34" i="25"/>
  <c r="P35" i="25"/>
  <c r="Q35" i="25"/>
  <c r="R35" i="25"/>
  <c r="S35" i="25"/>
  <c r="P36" i="25"/>
  <c r="Q36" i="25"/>
  <c r="R36" i="25"/>
  <c r="S36" i="25"/>
  <c r="P37" i="25"/>
  <c r="Q37" i="25"/>
  <c r="R37" i="25"/>
  <c r="S37" i="25"/>
  <c r="P38" i="25"/>
  <c r="Q38" i="25"/>
  <c r="R38" i="25"/>
  <c r="S38" i="25"/>
  <c r="P39" i="25"/>
  <c r="Q39" i="25"/>
  <c r="R39" i="25"/>
  <c r="S39" i="25"/>
  <c r="P40" i="25"/>
  <c r="Q40" i="25"/>
  <c r="R40" i="25"/>
  <c r="S40" i="25"/>
  <c r="P41" i="25"/>
  <c r="Q41" i="25"/>
  <c r="R41" i="25"/>
  <c r="S41" i="25"/>
  <c r="P42" i="25"/>
  <c r="Q42" i="25"/>
  <c r="R42" i="25"/>
  <c r="S42" i="25"/>
  <c r="P43" i="25"/>
  <c r="Q43" i="25"/>
  <c r="R43" i="25"/>
  <c r="S43" i="25"/>
  <c r="P44" i="25"/>
  <c r="Q44" i="25"/>
  <c r="R44" i="25"/>
  <c r="S44" i="25"/>
  <c r="P45" i="25"/>
  <c r="Q45" i="25"/>
  <c r="R45" i="25"/>
  <c r="S45" i="25"/>
  <c r="P46" i="25"/>
  <c r="Q46" i="25"/>
  <c r="R46" i="25"/>
  <c r="S46" i="25"/>
  <c r="P47" i="25"/>
  <c r="Q47" i="25"/>
  <c r="R47" i="25"/>
  <c r="S47" i="25"/>
  <c r="P48" i="25"/>
  <c r="Q48" i="25"/>
  <c r="R48" i="25"/>
  <c r="S48" i="25"/>
  <c r="P49" i="25"/>
  <c r="Q49" i="25"/>
  <c r="R49" i="25"/>
  <c r="S49" i="25"/>
  <c r="P50" i="25"/>
  <c r="Q50" i="25"/>
  <c r="R50" i="25"/>
  <c r="S50" i="25"/>
  <c r="P51" i="25"/>
  <c r="Q51" i="25"/>
  <c r="R51" i="25"/>
  <c r="S51" i="25"/>
  <c r="P52" i="25"/>
  <c r="Q52" i="25"/>
  <c r="R52" i="25"/>
  <c r="S52" i="25"/>
  <c r="P53" i="25"/>
  <c r="Q53" i="25"/>
  <c r="R53" i="25"/>
  <c r="S53" i="25"/>
  <c r="P54" i="25"/>
  <c r="Q54" i="25"/>
  <c r="R54" i="25"/>
  <c r="S54" i="25"/>
  <c r="P55" i="25"/>
  <c r="Q55" i="25"/>
  <c r="R55" i="25"/>
  <c r="S55" i="25"/>
  <c r="P56" i="25"/>
  <c r="Q56" i="25"/>
  <c r="R56" i="25"/>
  <c r="S56" i="25"/>
  <c r="P57" i="25"/>
  <c r="Q57" i="25"/>
  <c r="R57" i="25"/>
  <c r="S57" i="25"/>
  <c r="P58" i="25"/>
  <c r="Q58" i="25"/>
  <c r="R58" i="25"/>
  <c r="S58" i="25"/>
  <c r="P59" i="25"/>
  <c r="Q59" i="25"/>
  <c r="R59" i="25"/>
  <c r="S59" i="25"/>
  <c r="P60" i="25"/>
  <c r="Q60" i="25"/>
  <c r="R60" i="25"/>
  <c r="S60" i="25"/>
  <c r="P61" i="25"/>
  <c r="Q61" i="25"/>
  <c r="R61" i="25"/>
  <c r="S61" i="25"/>
  <c r="P62" i="25"/>
  <c r="Q62" i="25"/>
  <c r="R62" i="25"/>
  <c r="S62" i="25"/>
  <c r="P63" i="25"/>
  <c r="Q63" i="25"/>
  <c r="R63" i="25"/>
  <c r="S63" i="25"/>
  <c r="P64" i="25"/>
  <c r="Q64" i="25"/>
  <c r="R64" i="25"/>
  <c r="S64" i="25"/>
  <c r="P65" i="25"/>
  <c r="Q65" i="25"/>
  <c r="R65" i="25"/>
  <c r="S65" i="25"/>
  <c r="P66" i="25"/>
  <c r="Q66" i="25"/>
  <c r="R66" i="25"/>
  <c r="S66" i="25"/>
  <c r="P67" i="25"/>
  <c r="Q67" i="25"/>
  <c r="R67" i="25"/>
  <c r="S67" i="25"/>
  <c r="P68" i="25"/>
  <c r="Q68" i="25"/>
  <c r="R68" i="25"/>
  <c r="S68" i="25"/>
  <c r="P69" i="25"/>
  <c r="Q69" i="25"/>
  <c r="R69" i="25"/>
  <c r="S69" i="25"/>
  <c r="P70" i="25"/>
  <c r="Q70" i="25"/>
  <c r="R70" i="25"/>
  <c r="S70" i="25"/>
  <c r="P71" i="25"/>
  <c r="Q71" i="25"/>
  <c r="R71" i="25"/>
  <c r="S71" i="25"/>
  <c r="P72" i="25"/>
  <c r="Q72" i="25"/>
  <c r="R72" i="25"/>
  <c r="S72" i="25"/>
  <c r="P73" i="25"/>
  <c r="Q73" i="25"/>
  <c r="R73" i="25"/>
  <c r="S73" i="25"/>
  <c r="P31" i="24"/>
  <c r="Q31" i="24"/>
  <c r="R31" i="24"/>
  <c r="S31" i="24"/>
  <c r="P32" i="24"/>
  <c r="Q32" i="24"/>
  <c r="R32" i="24"/>
  <c r="S32" i="24"/>
  <c r="P33" i="24"/>
  <c r="Q33" i="24"/>
  <c r="R33" i="24"/>
  <c r="S33" i="24"/>
  <c r="P34" i="24"/>
  <c r="Q34" i="24"/>
  <c r="R34" i="24"/>
  <c r="S34" i="24"/>
  <c r="P35" i="24"/>
  <c r="Q35" i="24"/>
  <c r="R35" i="24"/>
  <c r="S35" i="24"/>
  <c r="P36" i="24"/>
  <c r="Q36" i="24"/>
  <c r="R36" i="24"/>
  <c r="S36" i="24"/>
  <c r="P37" i="24"/>
  <c r="Q37" i="24"/>
  <c r="R37" i="24"/>
  <c r="S37" i="24"/>
  <c r="P38" i="24"/>
  <c r="Q38" i="24"/>
  <c r="R38" i="24"/>
  <c r="S38" i="24"/>
  <c r="P39" i="24"/>
  <c r="Q39" i="24"/>
  <c r="R39" i="24"/>
  <c r="S39" i="24"/>
  <c r="P40" i="24"/>
  <c r="Q40" i="24"/>
  <c r="R40" i="24"/>
  <c r="S40" i="24"/>
  <c r="P41" i="24"/>
  <c r="Q41" i="24"/>
  <c r="R41" i="24"/>
  <c r="S41" i="24"/>
  <c r="P42" i="24"/>
  <c r="Q42" i="24"/>
  <c r="R42" i="24"/>
  <c r="S42" i="24"/>
  <c r="P43" i="24"/>
  <c r="Q43" i="24"/>
  <c r="R43" i="24"/>
  <c r="S43" i="24"/>
  <c r="P44" i="24"/>
  <c r="Q44" i="24"/>
  <c r="R44" i="24"/>
  <c r="S44" i="24"/>
  <c r="P45" i="24"/>
  <c r="Q45" i="24"/>
  <c r="R45" i="24"/>
  <c r="S45" i="24"/>
  <c r="P46" i="24"/>
  <c r="Q46" i="24"/>
  <c r="R46" i="24"/>
  <c r="S46" i="24"/>
  <c r="P47" i="24"/>
  <c r="Q47" i="24"/>
  <c r="R47" i="24"/>
  <c r="S47" i="24"/>
  <c r="P48" i="24"/>
  <c r="Q48" i="24"/>
  <c r="R48" i="24"/>
  <c r="S48" i="24"/>
  <c r="P49" i="24"/>
  <c r="Q49" i="24"/>
  <c r="R49" i="24"/>
  <c r="S49" i="24"/>
  <c r="P50" i="24"/>
  <c r="Q50" i="24"/>
  <c r="R50" i="24"/>
  <c r="S50" i="24"/>
  <c r="P51" i="24"/>
  <c r="Q51" i="24"/>
  <c r="R51" i="24"/>
  <c r="S51" i="24"/>
  <c r="P52" i="24"/>
  <c r="Q52" i="24"/>
  <c r="R52" i="24"/>
  <c r="S52" i="24"/>
  <c r="P53" i="24"/>
  <c r="Q53" i="24"/>
  <c r="R53" i="24"/>
  <c r="S53" i="24"/>
  <c r="P54" i="24"/>
  <c r="Q54" i="24"/>
  <c r="R54" i="24"/>
  <c r="S54" i="24"/>
  <c r="P55" i="24"/>
  <c r="Q55" i="24"/>
  <c r="R55" i="24"/>
  <c r="S55" i="24"/>
  <c r="P56" i="24"/>
  <c r="Q56" i="24"/>
  <c r="R56" i="24"/>
  <c r="S56" i="24"/>
  <c r="P57" i="24"/>
  <c r="Q57" i="24"/>
  <c r="R57" i="24"/>
  <c r="S57" i="24"/>
  <c r="P58" i="24"/>
  <c r="Q58" i="24"/>
  <c r="R58" i="24"/>
  <c r="S58" i="24"/>
  <c r="P59" i="24"/>
  <c r="Q59" i="24"/>
  <c r="R59" i="24"/>
  <c r="S59" i="24"/>
  <c r="P60" i="24"/>
  <c r="Q60" i="24"/>
  <c r="R60" i="24"/>
  <c r="S60" i="24"/>
  <c r="P61" i="24"/>
  <c r="Q61" i="24"/>
  <c r="R61" i="24"/>
  <c r="S61" i="24"/>
  <c r="P62" i="24"/>
  <c r="Q62" i="24"/>
  <c r="R62" i="24"/>
  <c r="S62" i="24"/>
  <c r="P63" i="24"/>
  <c r="Q63" i="24"/>
  <c r="R63" i="24"/>
  <c r="S63" i="24"/>
  <c r="P64" i="24"/>
  <c r="Q64" i="24"/>
  <c r="R64" i="24"/>
  <c r="S64" i="24"/>
  <c r="P65" i="24"/>
  <c r="Q65" i="24"/>
  <c r="R65" i="24"/>
  <c r="S65" i="24"/>
  <c r="P66" i="24"/>
  <c r="Q66" i="24"/>
  <c r="R66" i="24"/>
  <c r="S66" i="24"/>
  <c r="P67" i="24"/>
  <c r="Q67" i="24"/>
  <c r="R67" i="24"/>
  <c r="S67" i="24"/>
  <c r="P68" i="24"/>
  <c r="Q68" i="24"/>
  <c r="R68" i="24"/>
  <c r="S68" i="24"/>
  <c r="P69" i="24"/>
  <c r="Q69" i="24"/>
  <c r="R69" i="24"/>
  <c r="S69" i="24"/>
  <c r="P70" i="24"/>
  <c r="Q70" i="24"/>
  <c r="R70" i="24"/>
  <c r="S70" i="24"/>
  <c r="P71" i="24"/>
  <c r="Q71" i="24"/>
  <c r="R71" i="24"/>
  <c r="S71" i="24"/>
  <c r="P72" i="24"/>
  <c r="Q72" i="24"/>
  <c r="R72" i="24"/>
  <c r="S72" i="24"/>
  <c r="P73" i="24"/>
  <c r="Q73" i="24"/>
  <c r="R73" i="24"/>
  <c r="S73" i="24"/>
  <c r="P74" i="24"/>
  <c r="Q74" i="24"/>
  <c r="R74" i="24"/>
  <c r="S74" i="24"/>
  <c r="P31" i="23"/>
  <c r="Q31" i="23"/>
  <c r="R31" i="23"/>
  <c r="S31" i="23"/>
  <c r="P32" i="23"/>
  <c r="Q32" i="23"/>
  <c r="R32" i="23"/>
  <c r="S32" i="23"/>
  <c r="P33" i="23"/>
  <c r="Q33" i="23"/>
  <c r="R33" i="23"/>
  <c r="S33" i="23"/>
  <c r="P34" i="23"/>
  <c r="Q34" i="23"/>
  <c r="R34" i="23"/>
  <c r="S34" i="23"/>
  <c r="P35" i="23"/>
  <c r="Q35" i="23"/>
  <c r="R35" i="23"/>
  <c r="S35" i="23"/>
  <c r="P36" i="23"/>
  <c r="Q36" i="23"/>
  <c r="R36" i="23"/>
  <c r="S36" i="23"/>
  <c r="P37" i="23"/>
  <c r="Q37" i="23"/>
  <c r="R37" i="23"/>
  <c r="S37" i="23"/>
  <c r="P38" i="23"/>
  <c r="Q38" i="23"/>
  <c r="R38" i="23"/>
  <c r="S38" i="23"/>
  <c r="P39" i="23"/>
  <c r="Q39" i="23"/>
  <c r="R39" i="23"/>
  <c r="S39" i="23"/>
  <c r="P40" i="23"/>
  <c r="Q40" i="23"/>
  <c r="R40" i="23"/>
  <c r="S40" i="23"/>
  <c r="P41" i="23"/>
  <c r="Q41" i="23"/>
  <c r="R41" i="23"/>
  <c r="S41" i="23"/>
  <c r="P42" i="23"/>
  <c r="Q42" i="23"/>
  <c r="R42" i="23"/>
  <c r="S42" i="23"/>
  <c r="P43" i="23"/>
  <c r="Q43" i="23"/>
  <c r="R43" i="23"/>
  <c r="S43" i="23"/>
  <c r="P44" i="23"/>
  <c r="Q44" i="23"/>
  <c r="R44" i="23"/>
  <c r="S44" i="23"/>
  <c r="P45" i="23"/>
  <c r="Q45" i="23"/>
  <c r="R45" i="23"/>
  <c r="S45" i="23"/>
  <c r="P46" i="23"/>
  <c r="Q46" i="23"/>
  <c r="R46" i="23"/>
  <c r="S46" i="23"/>
  <c r="P47" i="23"/>
  <c r="Q47" i="23"/>
  <c r="R47" i="23"/>
  <c r="S47" i="23"/>
  <c r="P48" i="23"/>
  <c r="Q48" i="23"/>
  <c r="R48" i="23"/>
  <c r="S48" i="23"/>
  <c r="P49" i="23"/>
  <c r="Q49" i="23"/>
  <c r="R49" i="23"/>
  <c r="S49" i="23"/>
  <c r="P50" i="23"/>
  <c r="Q50" i="23"/>
  <c r="R50" i="23"/>
  <c r="S50" i="23"/>
  <c r="P51" i="23"/>
  <c r="Q51" i="23"/>
  <c r="R51" i="23"/>
  <c r="S51" i="23"/>
  <c r="P52" i="23"/>
  <c r="Q52" i="23"/>
  <c r="R52" i="23"/>
  <c r="S52" i="23"/>
  <c r="P53" i="23"/>
  <c r="Q53" i="23"/>
  <c r="R53" i="23"/>
  <c r="S53" i="23"/>
  <c r="P54" i="23"/>
  <c r="Q54" i="23"/>
  <c r="R54" i="23"/>
  <c r="S54" i="23"/>
  <c r="P55" i="23"/>
  <c r="Q55" i="23"/>
  <c r="R55" i="23"/>
  <c r="S55" i="23"/>
  <c r="P56" i="23"/>
  <c r="Q56" i="23"/>
  <c r="R56" i="23"/>
  <c r="S56" i="23"/>
  <c r="P57" i="23"/>
  <c r="Q57" i="23"/>
  <c r="R57" i="23"/>
  <c r="S57" i="23"/>
  <c r="P58" i="23"/>
  <c r="Q58" i="23"/>
  <c r="R58" i="23"/>
  <c r="S58" i="23"/>
  <c r="P59" i="23"/>
  <c r="Q59" i="23"/>
  <c r="R59" i="23"/>
  <c r="S59" i="23"/>
  <c r="P60" i="23"/>
  <c r="Q60" i="23"/>
  <c r="R60" i="23"/>
  <c r="S60" i="23"/>
  <c r="P61" i="23"/>
  <c r="Q61" i="23"/>
  <c r="R61" i="23"/>
  <c r="S61" i="23"/>
  <c r="P62" i="23"/>
  <c r="Q62" i="23"/>
  <c r="R62" i="23"/>
  <c r="S62" i="23"/>
  <c r="P63" i="23"/>
  <c r="Q63" i="23"/>
  <c r="R63" i="23"/>
  <c r="S63" i="23"/>
  <c r="P64" i="23"/>
  <c r="Q64" i="23"/>
  <c r="R64" i="23"/>
  <c r="S64" i="23"/>
  <c r="P65" i="23"/>
  <c r="Q65" i="23"/>
  <c r="R65" i="23"/>
  <c r="S65" i="23"/>
  <c r="P66" i="23"/>
  <c r="Q66" i="23"/>
  <c r="R66" i="23"/>
  <c r="S66" i="23"/>
  <c r="P67" i="23"/>
  <c r="Q67" i="23"/>
  <c r="R67" i="23"/>
  <c r="S67" i="23"/>
  <c r="P68" i="23"/>
  <c r="Q68" i="23"/>
  <c r="R68" i="23"/>
  <c r="S68" i="23"/>
  <c r="P69" i="23"/>
  <c r="Q69" i="23"/>
  <c r="R69" i="23"/>
  <c r="S69" i="23"/>
  <c r="P70" i="23"/>
  <c r="Q70" i="23"/>
  <c r="R70" i="23"/>
  <c r="S70" i="23"/>
  <c r="P71" i="23"/>
  <c r="Q71" i="23"/>
  <c r="R71" i="23"/>
  <c r="S71" i="23"/>
  <c r="P72" i="23"/>
  <c r="Q72" i="23"/>
  <c r="R72" i="23"/>
  <c r="S72" i="23"/>
  <c r="P73" i="23"/>
  <c r="Q73" i="23"/>
  <c r="R73" i="23"/>
  <c r="S73" i="23"/>
  <c r="P30" i="23"/>
  <c r="P30" i="22"/>
  <c r="Q30" i="22"/>
  <c r="R30" i="22"/>
  <c r="S30" i="22"/>
  <c r="P31" i="22"/>
  <c r="Q31" i="22"/>
  <c r="R31" i="22"/>
  <c r="S31" i="22"/>
  <c r="P32" i="22"/>
  <c r="Q32" i="22"/>
  <c r="R32" i="22"/>
  <c r="S32" i="22"/>
  <c r="P33" i="22"/>
  <c r="Q33" i="22"/>
  <c r="R33" i="22"/>
  <c r="S33" i="22"/>
  <c r="P34" i="22"/>
  <c r="Q34" i="22"/>
  <c r="R34" i="22"/>
  <c r="S34" i="22"/>
  <c r="P35" i="22"/>
  <c r="Q35" i="22"/>
  <c r="R35" i="22"/>
  <c r="S35" i="22"/>
  <c r="P36" i="22"/>
  <c r="Q36" i="22"/>
  <c r="R36" i="22"/>
  <c r="S36" i="22"/>
  <c r="P37" i="22"/>
  <c r="Q37" i="22"/>
  <c r="R37" i="22"/>
  <c r="S37" i="22"/>
  <c r="P38" i="22"/>
  <c r="Q38" i="22"/>
  <c r="R38" i="22"/>
  <c r="S38" i="22"/>
  <c r="P39" i="22"/>
  <c r="Q39" i="22"/>
  <c r="R39" i="22"/>
  <c r="S39" i="22"/>
  <c r="P40" i="22"/>
  <c r="Q40" i="22"/>
  <c r="R40" i="22"/>
  <c r="S40" i="22"/>
  <c r="P41" i="22"/>
  <c r="Q41" i="22"/>
  <c r="R41" i="22"/>
  <c r="S41" i="22"/>
  <c r="P42" i="22"/>
  <c r="Q42" i="22"/>
  <c r="R42" i="22"/>
  <c r="S42" i="22"/>
  <c r="P43" i="22"/>
  <c r="Q43" i="22"/>
  <c r="R43" i="22"/>
  <c r="S43" i="22"/>
  <c r="P44" i="22"/>
  <c r="Q44" i="22"/>
  <c r="R44" i="22"/>
  <c r="S44" i="22"/>
  <c r="P45" i="22"/>
  <c r="Q45" i="22"/>
  <c r="R45" i="22"/>
  <c r="S45" i="22"/>
  <c r="P46" i="22"/>
  <c r="Q46" i="22"/>
  <c r="R46" i="22"/>
  <c r="S46" i="22"/>
  <c r="P47" i="22"/>
  <c r="Q47" i="22"/>
  <c r="R47" i="22"/>
  <c r="S47" i="22"/>
  <c r="P48" i="22"/>
  <c r="Q48" i="22"/>
  <c r="R48" i="22"/>
  <c r="S48" i="22"/>
  <c r="P49" i="22"/>
  <c r="Q49" i="22"/>
  <c r="R49" i="22"/>
  <c r="S49" i="22"/>
  <c r="P50" i="22"/>
  <c r="Q50" i="22"/>
  <c r="R50" i="22"/>
  <c r="S50" i="22"/>
  <c r="P51" i="22"/>
  <c r="Q51" i="22"/>
  <c r="R51" i="22"/>
  <c r="S51" i="22"/>
  <c r="P52" i="22"/>
  <c r="Q52" i="22"/>
  <c r="R52" i="22"/>
  <c r="S52" i="22"/>
  <c r="P53" i="22"/>
  <c r="Q53" i="22"/>
  <c r="R53" i="22"/>
  <c r="S53" i="22"/>
  <c r="P54" i="22"/>
  <c r="Q54" i="22"/>
  <c r="R54" i="22"/>
  <c r="S54" i="22"/>
  <c r="P55" i="22"/>
  <c r="Q55" i="22"/>
  <c r="R55" i="22"/>
  <c r="S55" i="22"/>
  <c r="P56" i="22"/>
  <c r="Q56" i="22"/>
  <c r="R56" i="22"/>
  <c r="S56" i="22"/>
  <c r="P57" i="22"/>
  <c r="Q57" i="22"/>
  <c r="R57" i="22"/>
  <c r="S57" i="22"/>
  <c r="P58" i="22"/>
  <c r="Q58" i="22"/>
  <c r="R58" i="22"/>
  <c r="S58" i="22"/>
  <c r="P59" i="22"/>
  <c r="Q59" i="22"/>
  <c r="R59" i="22"/>
  <c r="S59" i="22"/>
  <c r="P60" i="22"/>
  <c r="Q60" i="22"/>
  <c r="R60" i="22"/>
  <c r="S60" i="22"/>
  <c r="P61" i="22"/>
  <c r="Q61" i="22"/>
  <c r="R61" i="22"/>
  <c r="S61" i="22"/>
  <c r="P62" i="22"/>
  <c r="Q62" i="22"/>
  <c r="R62" i="22"/>
  <c r="S62" i="22"/>
  <c r="P63" i="22"/>
  <c r="Q63" i="22"/>
  <c r="R63" i="22"/>
  <c r="S63" i="22"/>
  <c r="P64" i="22"/>
  <c r="Q64" i="22"/>
  <c r="R64" i="22"/>
  <c r="S64" i="22"/>
  <c r="P65" i="22"/>
  <c r="Q65" i="22"/>
  <c r="R65" i="22"/>
  <c r="S65" i="22"/>
  <c r="P66" i="22"/>
  <c r="Q66" i="22"/>
  <c r="R66" i="22"/>
  <c r="S66" i="22"/>
  <c r="P67" i="22"/>
  <c r="Q67" i="22"/>
  <c r="R67" i="22"/>
  <c r="S67" i="22"/>
  <c r="P68" i="22"/>
  <c r="Q68" i="22"/>
  <c r="R68" i="22"/>
  <c r="S68" i="22"/>
  <c r="P69" i="22"/>
  <c r="Q69" i="22"/>
  <c r="R69" i="22"/>
  <c r="S69" i="22"/>
  <c r="P31" i="21"/>
  <c r="Q31" i="21"/>
  <c r="R31" i="21"/>
  <c r="S31" i="21"/>
  <c r="P32" i="21"/>
  <c r="Q32" i="21"/>
  <c r="R32" i="21"/>
  <c r="S32" i="21"/>
  <c r="P33" i="21"/>
  <c r="Q33" i="21"/>
  <c r="R33" i="21"/>
  <c r="S33" i="21"/>
  <c r="P34" i="21"/>
  <c r="Q34" i="21"/>
  <c r="R34" i="21"/>
  <c r="S34" i="21"/>
  <c r="P35" i="21"/>
  <c r="Q35" i="21"/>
  <c r="R35" i="21"/>
  <c r="S35" i="21"/>
  <c r="P36" i="21"/>
  <c r="Q36" i="21"/>
  <c r="R36" i="21"/>
  <c r="S36" i="21"/>
  <c r="P37" i="21"/>
  <c r="Q37" i="21"/>
  <c r="R37" i="21"/>
  <c r="S37" i="21"/>
  <c r="P38" i="21"/>
  <c r="Q38" i="21"/>
  <c r="R38" i="21"/>
  <c r="S38" i="21"/>
  <c r="P39" i="21"/>
  <c r="Q39" i="21"/>
  <c r="R39" i="21"/>
  <c r="S39" i="21"/>
  <c r="P40" i="21"/>
  <c r="Q40" i="21"/>
  <c r="R40" i="21"/>
  <c r="S40" i="21"/>
  <c r="P41" i="21"/>
  <c r="Q41" i="21"/>
  <c r="R41" i="21"/>
  <c r="S41" i="21"/>
  <c r="P42" i="21"/>
  <c r="Q42" i="21"/>
  <c r="R42" i="21"/>
  <c r="S42" i="21"/>
  <c r="P43" i="21"/>
  <c r="Q43" i="21"/>
  <c r="R43" i="21"/>
  <c r="S43" i="21"/>
  <c r="P44" i="21"/>
  <c r="Q44" i="21"/>
  <c r="R44" i="21"/>
  <c r="S44" i="21"/>
  <c r="P45" i="21"/>
  <c r="Q45" i="21"/>
  <c r="R45" i="21"/>
  <c r="S45" i="21"/>
  <c r="P46" i="21"/>
  <c r="Q46" i="21"/>
  <c r="R46" i="21"/>
  <c r="S46" i="21"/>
  <c r="P47" i="21"/>
  <c r="Q47" i="21"/>
  <c r="R47" i="21"/>
  <c r="S47" i="21"/>
  <c r="P48" i="21"/>
  <c r="Q48" i="21"/>
  <c r="R48" i="21"/>
  <c r="S48" i="21"/>
  <c r="P49" i="21"/>
  <c r="Q49" i="21"/>
  <c r="R49" i="21"/>
  <c r="S49" i="21"/>
  <c r="P50" i="21"/>
  <c r="Q50" i="21"/>
  <c r="R50" i="21"/>
  <c r="S50" i="21"/>
  <c r="P51" i="21"/>
  <c r="Q51" i="21"/>
  <c r="R51" i="21"/>
  <c r="S51" i="21"/>
  <c r="P52" i="21"/>
  <c r="Q52" i="21"/>
  <c r="R52" i="21"/>
  <c r="S52" i="21"/>
  <c r="P53" i="21"/>
  <c r="Q53" i="21"/>
  <c r="R53" i="21"/>
  <c r="S53" i="21"/>
  <c r="P54" i="21"/>
  <c r="Q54" i="21"/>
  <c r="R54" i="21"/>
  <c r="S54" i="21"/>
  <c r="P55" i="21"/>
  <c r="Q55" i="21"/>
  <c r="R55" i="21"/>
  <c r="S55" i="21"/>
  <c r="P56" i="21"/>
  <c r="Q56" i="21"/>
  <c r="R56" i="21"/>
  <c r="S56" i="21"/>
  <c r="P57" i="21"/>
  <c r="Q57" i="21"/>
  <c r="R57" i="21"/>
  <c r="S57" i="21"/>
  <c r="P58" i="21"/>
  <c r="Q58" i="21"/>
  <c r="R58" i="21"/>
  <c r="S58" i="21"/>
  <c r="P59" i="21"/>
  <c r="Q59" i="21"/>
  <c r="R59" i="21"/>
  <c r="S59" i="21"/>
  <c r="P60" i="21"/>
  <c r="Q60" i="21"/>
  <c r="R60" i="21"/>
  <c r="S60" i="21"/>
  <c r="P61" i="21"/>
  <c r="Q61" i="21"/>
  <c r="R61" i="21"/>
  <c r="S61" i="21"/>
  <c r="P62" i="21"/>
  <c r="Q62" i="21"/>
  <c r="R62" i="21"/>
  <c r="S62" i="21"/>
  <c r="P63" i="21"/>
  <c r="Q63" i="21"/>
  <c r="R63" i="21"/>
  <c r="S63" i="21"/>
  <c r="P64" i="21"/>
  <c r="Q64" i="21"/>
  <c r="R64" i="21"/>
  <c r="S64" i="21"/>
  <c r="P65" i="21"/>
  <c r="Q65" i="21"/>
  <c r="R65" i="21"/>
  <c r="S65" i="21"/>
  <c r="P66" i="21"/>
  <c r="Q66" i="21"/>
  <c r="R66" i="21"/>
  <c r="S66" i="21"/>
  <c r="P67" i="21"/>
  <c r="Q67" i="21"/>
  <c r="R67" i="21"/>
  <c r="S67" i="21"/>
  <c r="P68" i="21"/>
  <c r="Q68" i="21"/>
  <c r="R68" i="21"/>
  <c r="S68" i="21"/>
  <c r="P69" i="21"/>
  <c r="Q69" i="21"/>
  <c r="R69" i="21"/>
  <c r="S69" i="21"/>
  <c r="P70" i="21"/>
  <c r="Q70" i="21"/>
  <c r="R70" i="21"/>
  <c r="S70" i="21"/>
  <c r="P71" i="21"/>
  <c r="Q71" i="21"/>
  <c r="R71" i="21"/>
  <c r="S71" i="21"/>
  <c r="P72" i="21"/>
  <c r="Q72" i="21"/>
  <c r="R72" i="21"/>
  <c r="S72" i="21"/>
  <c r="P73" i="21"/>
  <c r="Q73" i="21"/>
  <c r="R73" i="21"/>
  <c r="S73" i="21"/>
  <c r="P74" i="21"/>
  <c r="Q74" i="21"/>
  <c r="R74" i="21"/>
  <c r="S74" i="21"/>
  <c r="P31" i="29"/>
  <c r="Q31" i="29"/>
  <c r="R31" i="29"/>
  <c r="S31" i="29"/>
  <c r="P32" i="29"/>
  <c r="Q32" i="29"/>
  <c r="R32" i="29"/>
  <c r="S32" i="29"/>
  <c r="P33" i="29"/>
  <c r="Q33" i="29"/>
  <c r="R33" i="29"/>
  <c r="S33" i="29"/>
  <c r="P34" i="29"/>
  <c r="Q34" i="29"/>
  <c r="R34" i="29"/>
  <c r="S34" i="29"/>
  <c r="P35" i="29"/>
  <c r="Q35" i="29"/>
  <c r="R35" i="29"/>
  <c r="S35" i="29"/>
  <c r="P36" i="29"/>
  <c r="Q36" i="29"/>
  <c r="R36" i="29"/>
  <c r="S36" i="29"/>
  <c r="P37" i="29"/>
  <c r="Q37" i="29"/>
  <c r="R37" i="29"/>
  <c r="S37" i="29"/>
  <c r="P38" i="29"/>
  <c r="Q38" i="29"/>
  <c r="R38" i="29"/>
  <c r="S38" i="29"/>
  <c r="P39" i="29"/>
  <c r="Q39" i="29"/>
  <c r="R39" i="29"/>
  <c r="S39" i="29"/>
  <c r="P40" i="29"/>
  <c r="Q40" i="29"/>
  <c r="R40" i="29"/>
  <c r="S40" i="29"/>
  <c r="P41" i="29"/>
  <c r="Q41" i="29"/>
  <c r="R41" i="29"/>
  <c r="S41" i="29"/>
  <c r="P42" i="29"/>
  <c r="Q42" i="29"/>
  <c r="R42" i="29"/>
  <c r="S42" i="29"/>
  <c r="P43" i="29"/>
  <c r="Q43" i="29"/>
  <c r="R43" i="29"/>
  <c r="S43" i="29"/>
  <c r="P44" i="29"/>
  <c r="Q44" i="29"/>
  <c r="R44" i="29"/>
  <c r="S44" i="29"/>
  <c r="P45" i="29"/>
  <c r="Q45" i="29"/>
  <c r="R45" i="29"/>
  <c r="S45" i="29"/>
  <c r="P46" i="29"/>
  <c r="Q46" i="29"/>
  <c r="R46" i="29"/>
  <c r="S46" i="29"/>
  <c r="P47" i="29"/>
  <c r="Q47" i="29"/>
  <c r="R47" i="29"/>
  <c r="S47" i="29"/>
  <c r="P48" i="29"/>
  <c r="Q48" i="29"/>
  <c r="R48" i="29"/>
  <c r="S48" i="29"/>
  <c r="P49" i="29"/>
  <c r="Q49" i="29"/>
  <c r="R49" i="29"/>
  <c r="S49" i="29"/>
  <c r="P50" i="29"/>
  <c r="Q50" i="29"/>
  <c r="R50" i="29"/>
  <c r="S50" i="29"/>
  <c r="P51" i="29"/>
  <c r="Q51" i="29"/>
  <c r="R51" i="29"/>
  <c r="S51" i="29"/>
  <c r="P52" i="29"/>
  <c r="Q52" i="29"/>
  <c r="R52" i="29"/>
  <c r="S52" i="29"/>
  <c r="P53" i="29"/>
  <c r="Q53" i="29"/>
  <c r="R53" i="29"/>
  <c r="S53" i="29"/>
  <c r="P54" i="29"/>
  <c r="Q54" i="29"/>
  <c r="R54" i="29"/>
  <c r="S54" i="29"/>
  <c r="P55" i="29"/>
  <c r="Q55" i="29"/>
  <c r="R55" i="29"/>
  <c r="S55" i="29"/>
  <c r="P56" i="29"/>
  <c r="Q56" i="29"/>
  <c r="R56" i="29"/>
  <c r="S56" i="29"/>
  <c r="P57" i="29"/>
  <c r="Q57" i="29"/>
  <c r="R57" i="29"/>
  <c r="S57" i="29"/>
  <c r="P58" i="29"/>
  <c r="Q58" i="29"/>
  <c r="R58" i="29"/>
  <c r="S58" i="29"/>
  <c r="P59" i="29"/>
  <c r="Q59" i="29"/>
  <c r="R59" i="29"/>
  <c r="S59" i="29"/>
  <c r="P60" i="29"/>
  <c r="Q60" i="29"/>
  <c r="R60" i="29"/>
  <c r="S60" i="29"/>
  <c r="P61" i="29"/>
  <c r="Q61" i="29"/>
  <c r="R61" i="29"/>
  <c r="S61" i="29"/>
  <c r="P62" i="29"/>
  <c r="Q62" i="29"/>
  <c r="R62" i="29"/>
  <c r="S62" i="29"/>
  <c r="P63" i="29"/>
  <c r="Q63" i="29"/>
  <c r="R63" i="29"/>
  <c r="S63" i="29"/>
  <c r="P64" i="29"/>
  <c r="Q64" i="29"/>
  <c r="R64" i="29"/>
  <c r="S64" i="29"/>
  <c r="P65" i="29"/>
  <c r="Q65" i="29"/>
  <c r="R65" i="29"/>
  <c r="S65" i="29"/>
  <c r="P66" i="29"/>
  <c r="Q66" i="29"/>
  <c r="R66" i="29"/>
  <c r="S66" i="29"/>
  <c r="P67" i="29"/>
  <c r="Q67" i="29"/>
  <c r="R67" i="29"/>
  <c r="S67" i="29"/>
  <c r="P68" i="29"/>
  <c r="Q68" i="29"/>
  <c r="R68" i="29"/>
  <c r="S68" i="29"/>
  <c r="P69" i="29"/>
  <c r="Q69" i="29"/>
  <c r="R69" i="29"/>
  <c r="S69" i="29"/>
  <c r="P70" i="29"/>
  <c r="Q70" i="29"/>
  <c r="R70" i="29"/>
  <c r="S70" i="29"/>
  <c r="P71" i="29"/>
  <c r="Q71" i="29"/>
  <c r="R71" i="29"/>
  <c r="S71" i="29"/>
  <c r="F68" i="36"/>
  <c r="E68" i="36"/>
  <c r="D68" i="36"/>
  <c r="C68" i="36"/>
  <c r="F67" i="36"/>
  <c r="E67" i="36"/>
  <c r="D67" i="36"/>
  <c r="C67" i="36"/>
  <c r="R4" i="31"/>
  <c r="K64" i="35"/>
  <c r="J64" i="35"/>
  <c r="I64" i="35"/>
  <c r="H64" i="35"/>
  <c r="G64" i="35"/>
  <c r="F64" i="35"/>
  <c r="E64" i="35"/>
  <c r="D64" i="35"/>
  <c r="C64" i="35"/>
  <c r="K63" i="35"/>
  <c r="J63" i="35"/>
  <c r="I63" i="35"/>
  <c r="H63" i="35"/>
  <c r="G63" i="35"/>
  <c r="F63" i="35"/>
  <c r="E63" i="35"/>
  <c r="D63" i="35"/>
  <c r="C63" i="35"/>
  <c r="K62" i="35"/>
  <c r="J62" i="35"/>
  <c r="I62" i="35"/>
  <c r="H62" i="35"/>
  <c r="G62" i="35"/>
  <c r="F62" i="35"/>
  <c r="E62" i="35"/>
  <c r="D62" i="35"/>
  <c r="C62" i="35"/>
  <c r="K61" i="35"/>
  <c r="J61" i="35"/>
  <c r="I61" i="35"/>
  <c r="H61" i="35"/>
  <c r="G61" i="35"/>
  <c r="F61" i="35"/>
  <c r="E61" i="35"/>
  <c r="D61" i="35"/>
  <c r="C61" i="35"/>
  <c r="K60" i="35"/>
  <c r="J60" i="35"/>
  <c r="I60" i="35"/>
  <c r="H60" i="35"/>
  <c r="G60" i="35"/>
  <c r="F60" i="35"/>
  <c r="E60" i="35"/>
  <c r="D60" i="35"/>
  <c r="C60" i="35"/>
  <c r="K59" i="35"/>
  <c r="J59" i="35"/>
  <c r="I59" i="35"/>
  <c r="H59" i="35"/>
  <c r="G59" i="35"/>
  <c r="F59" i="35"/>
  <c r="E59" i="35"/>
  <c r="D59" i="35"/>
  <c r="C59" i="35"/>
  <c r="K58" i="35"/>
  <c r="J58" i="35"/>
  <c r="I58" i="35"/>
  <c r="H58" i="35"/>
  <c r="G58" i="35"/>
  <c r="F58" i="35"/>
  <c r="E58" i="35"/>
  <c r="D58" i="35"/>
  <c r="C58" i="35"/>
  <c r="K57" i="35"/>
  <c r="J57" i="35"/>
  <c r="I57" i="35"/>
  <c r="H57" i="35"/>
  <c r="G57" i="35"/>
  <c r="F57" i="35"/>
  <c r="E57" i="35"/>
  <c r="D57" i="35"/>
  <c r="C57" i="35"/>
  <c r="K56" i="35"/>
  <c r="J56" i="35"/>
  <c r="I56" i="35"/>
  <c r="H56" i="35"/>
  <c r="G56" i="35"/>
  <c r="F56" i="35"/>
  <c r="E56" i="35"/>
  <c r="D56" i="35"/>
  <c r="C56" i="35"/>
  <c r="K55" i="35"/>
  <c r="J55" i="35"/>
  <c r="I55" i="35"/>
  <c r="H55" i="35"/>
  <c r="G55" i="35"/>
  <c r="F55" i="35"/>
  <c r="E55" i="35"/>
  <c r="D55" i="35"/>
  <c r="C55" i="35"/>
  <c r="K54" i="35"/>
  <c r="J54" i="35"/>
  <c r="I54" i="35"/>
  <c r="H54" i="35"/>
  <c r="G54" i="35"/>
  <c r="F54" i="35"/>
  <c r="E54" i="35"/>
  <c r="D54" i="35"/>
  <c r="C54" i="35"/>
  <c r="K53" i="35"/>
  <c r="J53" i="35"/>
  <c r="I53" i="35"/>
  <c r="H53" i="35"/>
  <c r="G53" i="35"/>
  <c r="F53" i="35"/>
  <c r="E53" i="35"/>
  <c r="D53" i="35"/>
  <c r="C53" i="35"/>
  <c r="K52" i="35"/>
  <c r="J52" i="35"/>
  <c r="I52" i="35"/>
  <c r="H52" i="35"/>
  <c r="G52" i="35"/>
  <c r="F52" i="35"/>
  <c r="E52" i="35"/>
  <c r="D52" i="35"/>
  <c r="C52" i="35"/>
  <c r="K51" i="35"/>
  <c r="J51" i="35"/>
  <c r="I51" i="35"/>
  <c r="H51" i="35"/>
  <c r="G51" i="35"/>
  <c r="F51" i="35"/>
  <c r="E51" i="35"/>
  <c r="D51" i="35"/>
  <c r="C51" i="35"/>
  <c r="K50" i="35"/>
  <c r="J50" i="35"/>
  <c r="I50" i="35"/>
  <c r="H50" i="35"/>
  <c r="G50" i="35"/>
  <c r="F50" i="35"/>
  <c r="E50" i="35"/>
  <c r="D50" i="35"/>
  <c r="C50" i="35"/>
  <c r="K49" i="35"/>
  <c r="J49" i="35"/>
  <c r="I49" i="35"/>
  <c r="H49" i="35"/>
  <c r="G49" i="35"/>
  <c r="F49" i="35"/>
  <c r="E49" i="35"/>
  <c r="D49" i="35"/>
  <c r="C49" i="35"/>
  <c r="K48" i="35"/>
  <c r="J48" i="35"/>
  <c r="I48" i="35"/>
  <c r="H48" i="35"/>
  <c r="G48" i="35"/>
  <c r="F48" i="35"/>
  <c r="E48" i="35"/>
  <c r="D48" i="35"/>
  <c r="C48" i="35"/>
  <c r="K47" i="35"/>
  <c r="J47" i="35"/>
  <c r="I47" i="35"/>
  <c r="H47" i="35"/>
  <c r="G47" i="35"/>
  <c r="F47" i="35"/>
  <c r="E47" i="35"/>
  <c r="D47" i="35"/>
  <c r="C47" i="35"/>
  <c r="K46" i="35"/>
  <c r="J46" i="35"/>
  <c r="I46" i="35"/>
  <c r="H46" i="35"/>
  <c r="G46" i="35"/>
  <c r="F46" i="35"/>
  <c r="E46" i="35"/>
  <c r="D46" i="35"/>
  <c r="C46" i="35"/>
  <c r="K45" i="35"/>
  <c r="J45" i="35"/>
  <c r="I45" i="35"/>
  <c r="H45" i="35"/>
  <c r="G45" i="35"/>
  <c r="F45" i="35"/>
  <c r="E45" i="35"/>
  <c r="D45" i="35"/>
  <c r="C45" i="35"/>
  <c r="K44" i="35"/>
  <c r="J44" i="35"/>
  <c r="I44" i="35"/>
  <c r="H44" i="35"/>
  <c r="G44" i="35"/>
  <c r="F44" i="35"/>
  <c r="E44" i="35"/>
  <c r="D44" i="35"/>
  <c r="C44" i="35"/>
  <c r="K43" i="35"/>
  <c r="J43" i="35"/>
  <c r="I43" i="35"/>
  <c r="H43" i="35"/>
  <c r="G43" i="35"/>
  <c r="F43" i="35"/>
  <c r="E43" i="35"/>
  <c r="D43" i="35"/>
  <c r="C43" i="35"/>
  <c r="K42" i="35"/>
  <c r="J42" i="35"/>
  <c r="I42" i="35"/>
  <c r="H42" i="35"/>
  <c r="G42" i="35"/>
  <c r="F42" i="35"/>
  <c r="E42" i="35"/>
  <c r="D42" i="35"/>
  <c r="C42" i="35"/>
  <c r="K41" i="35"/>
  <c r="J41" i="35"/>
  <c r="I41" i="35"/>
  <c r="H41" i="35"/>
  <c r="G41" i="35"/>
  <c r="F41" i="35"/>
  <c r="E41" i="35"/>
  <c r="D41" i="35"/>
  <c r="C41" i="35"/>
  <c r="K40" i="35"/>
  <c r="J40" i="35"/>
  <c r="I40" i="35"/>
  <c r="H40" i="35"/>
  <c r="G40" i="35"/>
  <c r="F40" i="35"/>
  <c r="E40" i="35"/>
  <c r="D40" i="35"/>
  <c r="C40" i="35"/>
  <c r="K39" i="35"/>
  <c r="J39" i="35"/>
  <c r="I39" i="35"/>
  <c r="H39" i="35"/>
  <c r="G39" i="35"/>
  <c r="F39" i="35"/>
  <c r="E39" i="35"/>
  <c r="D39" i="35"/>
  <c r="C39" i="35"/>
  <c r="K38" i="35"/>
  <c r="J38" i="35"/>
  <c r="I38" i="35"/>
  <c r="H38" i="35"/>
  <c r="G38" i="35"/>
  <c r="F38" i="35"/>
  <c r="E38" i="35"/>
  <c r="D38" i="35"/>
  <c r="C38" i="35"/>
  <c r="K37" i="35"/>
  <c r="J37" i="35"/>
  <c r="I37" i="35"/>
  <c r="H37" i="35"/>
  <c r="G37" i="35"/>
  <c r="F37" i="35"/>
  <c r="E37" i="35"/>
  <c r="D37" i="35"/>
  <c r="C37" i="35"/>
  <c r="K36" i="35"/>
  <c r="J36" i="35"/>
  <c r="I36" i="35"/>
  <c r="H36" i="35"/>
  <c r="G36" i="35"/>
  <c r="F36" i="35"/>
  <c r="E36" i="35"/>
  <c r="D36" i="35"/>
  <c r="C36" i="35"/>
  <c r="K35" i="35"/>
  <c r="J35" i="35"/>
  <c r="I35" i="35"/>
  <c r="H35" i="35"/>
  <c r="G35" i="35"/>
  <c r="F35" i="35"/>
  <c r="E35" i="35"/>
  <c r="D35" i="35"/>
  <c r="C35" i="35"/>
  <c r="K34" i="35"/>
  <c r="J34" i="35"/>
  <c r="I34" i="35"/>
  <c r="H34" i="35"/>
  <c r="G34" i="35"/>
  <c r="F34" i="35"/>
  <c r="E34" i="35"/>
  <c r="D34" i="35"/>
  <c r="C34" i="35"/>
  <c r="K33" i="35"/>
  <c r="J33" i="35"/>
  <c r="I33" i="35"/>
  <c r="H33" i="35"/>
  <c r="G33" i="35"/>
  <c r="F33" i="35"/>
  <c r="E33" i="35"/>
  <c r="D33" i="35"/>
  <c r="C33" i="35"/>
  <c r="K32" i="35"/>
  <c r="J32" i="35"/>
  <c r="I32" i="35"/>
  <c r="H32" i="35"/>
  <c r="G32" i="35"/>
  <c r="F32" i="35"/>
  <c r="E32" i="35"/>
  <c r="D32" i="35"/>
  <c r="C32" i="35"/>
  <c r="K31" i="35"/>
  <c r="J31" i="35"/>
  <c r="I31" i="35"/>
  <c r="H31" i="35"/>
  <c r="G31" i="35"/>
  <c r="F31" i="35"/>
  <c r="E31" i="35"/>
  <c r="D31" i="35"/>
  <c r="C31" i="35"/>
  <c r="K30" i="35"/>
  <c r="J30" i="35"/>
  <c r="I30" i="35"/>
  <c r="H30" i="35"/>
  <c r="G30" i="35"/>
  <c r="F30" i="35"/>
  <c r="E30" i="35"/>
  <c r="D30" i="35"/>
  <c r="C30" i="35"/>
  <c r="K29" i="35"/>
  <c r="J29" i="35"/>
  <c r="I29" i="35"/>
  <c r="H29" i="35"/>
  <c r="G29" i="35"/>
  <c r="F29" i="35"/>
  <c r="E29" i="35"/>
  <c r="D29" i="35"/>
  <c r="C29" i="35"/>
  <c r="K28" i="35"/>
  <c r="J28" i="35"/>
  <c r="I28" i="35"/>
  <c r="H28" i="35"/>
  <c r="G28" i="35"/>
  <c r="F28" i="35"/>
  <c r="E28" i="35"/>
  <c r="D28" i="35"/>
  <c r="C28" i="35"/>
  <c r="K27" i="35"/>
  <c r="J27" i="35"/>
  <c r="I27" i="35"/>
  <c r="H27" i="35"/>
  <c r="G27" i="35"/>
  <c r="F27" i="35"/>
  <c r="E27" i="35"/>
  <c r="D27" i="35"/>
  <c r="C27" i="35"/>
  <c r="K26" i="35"/>
  <c r="J26" i="35"/>
  <c r="I26" i="35"/>
  <c r="H26" i="35"/>
  <c r="G26" i="35"/>
  <c r="F26" i="35"/>
  <c r="E26" i="35"/>
  <c r="D26" i="35"/>
  <c r="C26" i="35"/>
  <c r="K25" i="35"/>
  <c r="J25" i="35"/>
  <c r="I25" i="35"/>
  <c r="H25" i="35"/>
  <c r="G25" i="35"/>
  <c r="F25" i="35"/>
  <c r="E25" i="35"/>
  <c r="D25" i="35"/>
  <c r="C25" i="35"/>
  <c r="K24" i="35"/>
  <c r="J24" i="35"/>
  <c r="I24" i="35"/>
  <c r="H24" i="35"/>
  <c r="G24" i="35"/>
  <c r="F24" i="35"/>
  <c r="E24" i="35"/>
  <c r="D24" i="35"/>
  <c r="C24" i="35"/>
  <c r="K23" i="35"/>
  <c r="J23" i="35"/>
  <c r="I23" i="35"/>
  <c r="H23" i="35"/>
  <c r="G23" i="35"/>
  <c r="F23" i="35"/>
  <c r="E23" i="35"/>
  <c r="D23" i="35"/>
  <c r="C23" i="35"/>
  <c r="K22" i="35"/>
  <c r="J22" i="35"/>
  <c r="I22" i="35"/>
  <c r="H22" i="35"/>
  <c r="G22" i="35"/>
  <c r="F22" i="35"/>
  <c r="E22" i="35"/>
  <c r="D22" i="35"/>
  <c r="C22" i="35"/>
  <c r="K21" i="35"/>
  <c r="J21" i="35"/>
  <c r="I21" i="35"/>
  <c r="H21" i="35"/>
  <c r="G21" i="35"/>
  <c r="F21" i="35"/>
  <c r="E21" i="35"/>
  <c r="D21" i="35"/>
  <c r="C21" i="35"/>
  <c r="K20" i="35"/>
  <c r="J20" i="35"/>
  <c r="I20" i="35"/>
  <c r="H20" i="35"/>
  <c r="G20" i="35"/>
  <c r="F20" i="35"/>
  <c r="E20" i="35"/>
  <c r="D20" i="35"/>
  <c r="C20" i="35"/>
  <c r="K19" i="35"/>
  <c r="J19" i="35"/>
  <c r="I19" i="35"/>
  <c r="H19" i="35"/>
  <c r="G19" i="35"/>
  <c r="F19" i="35"/>
  <c r="E19" i="35"/>
  <c r="D19" i="35"/>
  <c r="C19" i="35"/>
  <c r="K18" i="35"/>
  <c r="J18" i="35"/>
  <c r="I18" i="35"/>
  <c r="H18" i="35"/>
  <c r="G18" i="35"/>
  <c r="F18" i="35"/>
  <c r="E18" i="35"/>
  <c r="D18" i="35"/>
  <c r="C18" i="35"/>
  <c r="K17" i="35"/>
  <c r="J17" i="35"/>
  <c r="I17" i="35"/>
  <c r="H17" i="35"/>
  <c r="G17" i="35"/>
  <c r="F17" i="35"/>
  <c r="E17" i="35"/>
  <c r="D17" i="35"/>
  <c r="C17" i="35"/>
  <c r="K16" i="35"/>
  <c r="J16" i="35"/>
  <c r="I16" i="35"/>
  <c r="H16" i="35"/>
  <c r="G16" i="35"/>
  <c r="F16" i="35"/>
  <c r="E16" i="35"/>
  <c r="D16" i="35"/>
  <c r="C16" i="35"/>
  <c r="K15" i="35"/>
  <c r="J15" i="35"/>
  <c r="I15" i="35"/>
  <c r="H15" i="35"/>
  <c r="G15" i="35"/>
  <c r="F15" i="35"/>
  <c r="E15" i="35"/>
  <c r="D15" i="35"/>
  <c r="C15" i="35"/>
  <c r="K14" i="35"/>
  <c r="J14" i="35"/>
  <c r="I14" i="35"/>
  <c r="H14" i="35"/>
  <c r="G14" i="35"/>
  <c r="F14" i="35"/>
  <c r="E14" i="35"/>
  <c r="D14" i="35"/>
  <c r="C14" i="35"/>
  <c r="K13" i="35"/>
  <c r="J13" i="35"/>
  <c r="I13" i="35"/>
  <c r="H13" i="35"/>
  <c r="G13" i="35"/>
  <c r="F13" i="35"/>
  <c r="E13" i="35"/>
  <c r="D13" i="35"/>
  <c r="C13" i="35"/>
  <c r="K12" i="35"/>
  <c r="J12" i="35"/>
  <c r="I12" i="35"/>
  <c r="H12" i="35"/>
  <c r="G12" i="35"/>
  <c r="F12" i="35"/>
  <c r="E12" i="35"/>
  <c r="D12" i="35"/>
  <c r="C12" i="35"/>
  <c r="K11" i="35"/>
  <c r="J11" i="35"/>
  <c r="I11" i="35"/>
  <c r="H11" i="35"/>
  <c r="G11" i="35"/>
  <c r="F11" i="35"/>
  <c r="E11" i="35"/>
  <c r="D11" i="35"/>
  <c r="C11" i="35"/>
  <c r="K10" i="35"/>
  <c r="J10" i="35"/>
  <c r="I10" i="35"/>
  <c r="H10" i="35"/>
  <c r="G10" i="35"/>
  <c r="F10" i="35"/>
  <c r="E10" i="35"/>
  <c r="D10" i="35"/>
  <c r="C10" i="35"/>
  <c r="K9" i="35"/>
  <c r="J9" i="35"/>
  <c r="I9" i="35"/>
  <c r="H9" i="35"/>
  <c r="G9" i="35"/>
  <c r="F9" i="35"/>
  <c r="E9" i="35"/>
  <c r="D9" i="35"/>
  <c r="C9" i="35"/>
  <c r="K8" i="35"/>
  <c r="J8" i="35"/>
  <c r="I8" i="35"/>
  <c r="H8" i="35"/>
  <c r="G8" i="35"/>
  <c r="F8" i="35"/>
  <c r="E8" i="35"/>
  <c r="D8" i="35"/>
  <c r="C8" i="35"/>
  <c r="K7" i="35"/>
  <c r="J7" i="35"/>
  <c r="I7" i="35"/>
  <c r="H7" i="35"/>
  <c r="G7" i="35"/>
  <c r="F7" i="35"/>
  <c r="E7" i="35"/>
  <c r="D7" i="35"/>
  <c r="C7" i="35"/>
  <c r="K6" i="35"/>
  <c r="J6" i="35"/>
  <c r="I6" i="35"/>
  <c r="H6" i="35"/>
  <c r="G6" i="35"/>
  <c r="F6" i="35"/>
  <c r="E6" i="35"/>
  <c r="D6" i="35"/>
  <c r="C6" i="35"/>
  <c r="K5" i="35"/>
  <c r="J5" i="35"/>
  <c r="I5" i="35"/>
  <c r="H5" i="35"/>
  <c r="G5" i="35"/>
  <c r="F5" i="35"/>
  <c r="E5" i="35"/>
  <c r="D5" i="35"/>
  <c r="C5" i="35"/>
  <c r="K4" i="35"/>
  <c r="K3" i="35"/>
  <c r="J4" i="35"/>
  <c r="J3" i="35"/>
  <c r="I4" i="35"/>
  <c r="I3" i="35"/>
  <c r="H4" i="35"/>
  <c r="H3" i="35"/>
  <c r="G4" i="35"/>
  <c r="G3" i="35"/>
  <c r="F4" i="35"/>
  <c r="F3" i="35"/>
  <c r="E4" i="35"/>
  <c r="E3" i="35"/>
  <c r="C4" i="35"/>
  <c r="C3" i="35"/>
  <c r="D3" i="35"/>
  <c r="D4" i="35"/>
  <c r="K64" i="47"/>
  <c r="J64" i="47"/>
  <c r="I64" i="47"/>
  <c r="H64" i="47"/>
  <c r="G64" i="47"/>
  <c r="F64" i="47"/>
  <c r="E64" i="47"/>
  <c r="D64" i="47"/>
  <c r="C64" i="47"/>
  <c r="K63" i="47"/>
  <c r="J63" i="47"/>
  <c r="I63" i="47"/>
  <c r="H63" i="47"/>
  <c r="G63" i="47"/>
  <c r="F63" i="47"/>
  <c r="E63" i="47"/>
  <c r="D63" i="47"/>
  <c r="C63" i="47"/>
  <c r="H62" i="47"/>
  <c r="G62" i="47"/>
  <c r="F62" i="47"/>
  <c r="H61" i="47"/>
  <c r="G61" i="47"/>
  <c r="F61" i="47"/>
  <c r="H60" i="47"/>
  <c r="G60" i="47"/>
  <c r="F60" i="47"/>
  <c r="H59" i="47"/>
  <c r="G59" i="47"/>
  <c r="F59" i="47"/>
  <c r="H58" i="47"/>
  <c r="G58" i="47"/>
  <c r="F58" i="47"/>
  <c r="H57" i="47"/>
  <c r="G57" i="47"/>
  <c r="F57" i="47"/>
  <c r="H56" i="47"/>
  <c r="G56" i="47"/>
  <c r="F56" i="47"/>
  <c r="H55" i="47"/>
  <c r="G55" i="47"/>
  <c r="F55" i="47"/>
  <c r="H54" i="47"/>
  <c r="G54" i="47"/>
  <c r="F54" i="47"/>
  <c r="H53" i="47"/>
  <c r="G53" i="47"/>
  <c r="F53" i="47"/>
  <c r="H52" i="47"/>
  <c r="G52" i="47"/>
  <c r="F52" i="47"/>
  <c r="H51" i="47"/>
  <c r="G51" i="47"/>
  <c r="F51" i="47"/>
  <c r="H50" i="47"/>
  <c r="G50" i="47"/>
  <c r="F50" i="47"/>
  <c r="H49" i="47"/>
  <c r="G49" i="47"/>
  <c r="F49" i="47"/>
  <c r="H48" i="47"/>
  <c r="G48" i="47"/>
  <c r="F48" i="47"/>
  <c r="H47" i="47"/>
  <c r="G47" i="47"/>
  <c r="F47" i="47"/>
  <c r="H46" i="47"/>
  <c r="G46" i="47"/>
  <c r="F46" i="47"/>
  <c r="H45" i="47"/>
  <c r="G45" i="47"/>
  <c r="F45" i="47"/>
  <c r="H44" i="47"/>
  <c r="G44" i="47"/>
  <c r="F44" i="47"/>
  <c r="H43" i="47"/>
  <c r="G43" i="47"/>
  <c r="F43" i="47"/>
  <c r="H42" i="47"/>
  <c r="G42" i="47"/>
  <c r="F42" i="47"/>
  <c r="H41" i="47"/>
  <c r="G41" i="47"/>
  <c r="F41" i="47"/>
  <c r="H40" i="47"/>
  <c r="G40" i="47"/>
  <c r="F40" i="47"/>
  <c r="H39" i="47"/>
  <c r="G39" i="47"/>
  <c r="F39" i="47"/>
  <c r="H38" i="47"/>
  <c r="G38" i="47"/>
  <c r="F38" i="47"/>
  <c r="H37" i="47"/>
  <c r="G37" i="47"/>
  <c r="F37" i="47"/>
  <c r="H36" i="47"/>
  <c r="G36" i="47"/>
  <c r="F36" i="47"/>
  <c r="H35" i="47"/>
  <c r="G35" i="47"/>
  <c r="F35" i="47"/>
  <c r="H34" i="47"/>
  <c r="G34" i="47"/>
  <c r="F34" i="47"/>
  <c r="H33" i="47"/>
  <c r="G33" i="47"/>
  <c r="F33" i="47"/>
  <c r="H32" i="47"/>
  <c r="G32" i="47"/>
  <c r="F32" i="47"/>
  <c r="H31" i="47"/>
  <c r="G31" i="47"/>
  <c r="F31" i="47"/>
  <c r="H30" i="47"/>
  <c r="G30" i="47"/>
  <c r="F30" i="47"/>
  <c r="H29" i="47"/>
  <c r="G29" i="47"/>
  <c r="F29" i="47"/>
  <c r="H28" i="47"/>
  <c r="G28" i="47"/>
  <c r="F28" i="47"/>
  <c r="H27" i="47"/>
  <c r="G27" i="47"/>
  <c r="F27" i="47"/>
  <c r="H26" i="47"/>
  <c r="G26" i="47"/>
  <c r="F26" i="47"/>
  <c r="H25" i="47"/>
  <c r="G25" i="47"/>
  <c r="F25" i="47"/>
  <c r="H24" i="47"/>
  <c r="G24" i="47"/>
  <c r="F24" i="47"/>
  <c r="H23" i="47"/>
  <c r="G23" i="47"/>
  <c r="F23" i="47"/>
  <c r="H22" i="47"/>
  <c r="G22" i="47"/>
  <c r="F22" i="47"/>
  <c r="H21" i="47"/>
  <c r="G21" i="47"/>
  <c r="F21" i="47"/>
  <c r="H20" i="47"/>
  <c r="G20" i="47"/>
  <c r="F20" i="47"/>
  <c r="H19" i="47"/>
  <c r="G19" i="47"/>
  <c r="F19" i="47"/>
  <c r="H18" i="47"/>
  <c r="G18" i="47"/>
  <c r="F18" i="47"/>
  <c r="H17" i="47"/>
  <c r="G17" i="47"/>
  <c r="F17" i="47"/>
  <c r="H16" i="47"/>
  <c r="G16" i="47"/>
  <c r="F16" i="47"/>
  <c r="H15" i="47"/>
  <c r="G15" i="47"/>
  <c r="F15" i="47"/>
  <c r="H14" i="47"/>
  <c r="G14" i="47"/>
  <c r="F14" i="47"/>
  <c r="H13" i="47"/>
  <c r="G13" i="47"/>
  <c r="F13" i="47"/>
  <c r="H12" i="47"/>
  <c r="G12" i="47"/>
  <c r="F12" i="47"/>
  <c r="H11" i="47"/>
  <c r="G11" i="47"/>
  <c r="F11" i="47"/>
  <c r="H10" i="47"/>
  <c r="G10" i="47"/>
  <c r="F10" i="47"/>
  <c r="H9" i="47"/>
  <c r="G9" i="47"/>
  <c r="F9" i="47"/>
  <c r="H8" i="47"/>
  <c r="G8" i="47"/>
  <c r="F8" i="47"/>
  <c r="H7" i="47"/>
  <c r="G7" i="47"/>
  <c r="F7" i="47"/>
  <c r="H6" i="47"/>
  <c r="G6" i="47"/>
  <c r="F6" i="47"/>
  <c r="H5" i="47"/>
  <c r="G5" i="47"/>
  <c r="F5" i="47"/>
  <c r="F4" i="47"/>
  <c r="G4" i="47"/>
  <c r="H4" i="47"/>
  <c r="K62" i="47"/>
  <c r="J62" i="47"/>
  <c r="I62" i="47"/>
  <c r="K61" i="47"/>
  <c r="J61" i="47"/>
  <c r="I61" i="47"/>
  <c r="K60" i="47"/>
  <c r="J60" i="47"/>
  <c r="I60" i="47"/>
  <c r="K59" i="47"/>
  <c r="J59" i="47"/>
  <c r="I59" i="47"/>
  <c r="K58" i="47"/>
  <c r="J58" i="47"/>
  <c r="I58" i="47"/>
  <c r="K57" i="47"/>
  <c r="J57" i="47"/>
  <c r="I57" i="47"/>
  <c r="K56" i="47"/>
  <c r="J56" i="47"/>
  <c r="I56" i="47"/>
  <c r="K55" i="47"/>
  <c r="J55" i="47"/>
  <c r="I55" i="47"/>
  <c r="K54" i="47"/>
  <c r="J54" i="47"/>
  <c r="I54" i="47"/>
  <c r="K53" i="47"/>
  <c r="J53" i="47"/>
  <c r="I53" i="47"/>
  <c r="K52" i="47"/>
  <c r="J52" i="47"/>
  <c r="I52" i="47"/>
  <c r="K51" i="47"/>
  <c r="J51" i="47"/>
  <c r="I51" i="47"/>
  <c r="K50" i="47"/>
  <c r="J50" i="47"/>
  <c r="I50" i="47"/>
  <c r="K49" i="47"/>
  <c r="J49" i="47"/>
  <c r="I49" i="47"/>
  <c r="K48" i="47"/>
  <c r="J48" i="47"/>
  <c r="I48" i="47"/>
  <c r="K47" i="47"/>
  <c r="J47" i="47"/>
  <c r="I47" i="47"/>
  <c r="K46" i="47"/>
  <c r="J46" i="47"/>
  <c r="I46" i="47"/>
  <c r="K45" i="47"/>
  <c r="J45" i="47"/>
  <c r="I45" i="47"/>
  <c r="K44" i="47"/>
  <c r="J44" i="47"/>
  <c r="I44" i="47"/>
  <c r="K43" i="47"/>
  <c r="J43" i="47"/>
  <c r="I43" i="47"/>
  <c r="K42" i="47"/>
  <c r="J42" i="47"/>
  <c r="I42" i="47"/>
  <c r="K41" i="47"/>
  <c r="J41" i="47"/>
  <c r="I41" i="47"/>
  <c r="K40" i="47"/>
  <c r="J40" i="47"/>
  <c r="I40" i="47"/>
  <c r="K39" i="47"/>
  <c r="J39" i="47"/>
  <c r="I39" i="47"/>
  <c r="K38" i="47"/>
  <c r="J38" i="47"/>
  <c r="I38" i="47"/>
  <c r="K37" i="47"/>
  <c r="J37" i="47"/>
  <c r="I37" i="47"/>
  <c r="K36" i="47"/>
  <c r="J36" i="47"/>
  <c r="I36" i="47"/>
  <c r="K35" i="47"/>
  <c r="J35" i="47"/>
  <c r="I35" i="47"/>
  <c r="K34" i="47"/>
  <c r="J34" i="47"/>
  <c r="I34" i="47"/>
  <c r="K33" i="47"/>
  <c r="J33" i="47"/>
  <c r="I33" i="47"/>
  <c r="K32" i="47"/>
  <c r="J32" i="47"/>
  <c r="I32" i="47"/>
  <c r="K31" i="47"/>
  <c r="J31" i="47"/>
  <c r="I31" i="47"/>
  <c r="K30" i="47"/>
  <c r="J30" i="47"/>
  <c r="I30" i="47"/>
  <c r="K29" i="47"/>
  <c r="J29" i="47"/>
  <c r="I29" i="47"/>
  <c r="K28" i="47"/>
  <c r="J28" i="47"/>
  <c r="I28" i="47"/>
  <c r="K27" i="47"/>
  <c r="J27" i="47"/>
  <c r="I27" i="47"/>
  <c r="K26" i="47"/>
  <c r="J26" i="47"/>
  <c r="I26" i="47"/>
  <c r="K25" i="47"/>
  <c r="J25" i="47"/>
  <c r="I25" i="47"/>
  <c r="K24" i="47"/>
  <c r="J24" i="47"/>
  <c r="I24" i="47"/>
  <c r="K23" i="47"/>
  <c r="J23" i="47"/>
  <c r="I23" i="47"/>
  <c r="K22" i="47"/>
  <c r="J22" i="47"/>
  <c r="I22" i="47"/>
  <c r="K21" i="47"/>
  <c r="J21" i="47"/>
  <c r="I21" i="47"/>
  <c r="K20" i="47"/>
  <c r="J20" i="47"/>
  <c r="I20" i="47"/>
  <c r="K19" i="47"/>
  <c r="J19" i="47"/>
  <c r="I19" i="47"/>
  <c r="K18" i="47"/>
  <c r="J18" i="47"/>
  <c r="I18" i="47"/>
  <c r="K17" i="47"/>
  <c r="J17" i="47"/>
  <c r="I17" i="47"/>
  <c r="K16" i="47"/>
  <c r="J16" i="47"/>
  <c r="I16" i="47"/>
  <c r="K15" i="47"/>
  <c r="J15" i="47"/>
  <c r="I15" i="47"/>
  <c r="K14" i="47"/>
  <c r="J14" i="47"/>
  <c r="I14" i="47"/>
  <c r="K13" i="47"/>
  <c r="J13" i="47"/>
  <c r="I13" i="47"/>
  <c r="K12" i="47"/>
  <c r="J12" i="47"/>
  <c r="I12" i="47"/>
  <c r="K11" i="47"/>
  <c r="J11" i="47"/>
  <c r="I11" i="47"/>
  <c r="K10" i="47"/>
  <c r="J10" i="47"/>
  <c r="I10" i="47"/>
  <c r="K9" i="47"/>
  <c r="J9" i="47"/>
  <c r="I9" i="47"/>
  <c r="K8" i="47"/>
  <c r="J8" i="47"/>
  <c r="I8" i="47"/>
  <c r="K7" i="47"/>
  <c r="J7" i="47"/>
  <c r="I7" i="47"/>
  <c r="K6" i="47"/>
  <c r="J6" i="47"/>
  <c r="I6" i="47"/>
  <c r="K5" i="47"/>
  <c r="J5" i="47"/>
  <c r="I5" i="47"/>
  <c r="K4" i="47"/>
  <c r="K3" i="47"/>
  <c r="J4" i="47"/>
  <c r="J3" i="47"/>
  <c r="I4" i="47"/>
  <c r="I3" i="47"/>
  <c r="E62" i="47"/>
  <c r="D62" i="47"/>
  <c r="C62" i="47"/>
  <c r="E61" i="47"/>
  <c r="D61" i="47"/>
  <c r="C61" i="47"/>
  <c r="E60" i="47"/>
  <c r="D60" i="47"/>
  <c r="C60" i="47"/>
  <c r="E59" i="47"/>
  <c r="D59" i="47"/>
  <c r="C59" i="47"/>
  <c r="E58" i="47"/>
  <c r="D58" i="47"/>
  <c r="C58" i="47"/>
  <c r="E57" i="47"/>
  <c r="D57" i="47"/>
  <c r="C57" i="47"/>
  <c r="E56" i="47"/>
  <c r="D56" i="47"/>
  <c r="C56" i="47"/>
  <c r="E55" i="47"/>
  <c r="D55" i="47"/>
  <c r="C55" i="47"/>
  <c r="E54" i="47"/>
  <c r="D54" i="47"/>
  <c r="C54" i="47"/>
  <c r="E53" i="47"/>
  <c r="D53" i="47"/>
  <c r="C53" i="47"/>
  <c r="E52" i="47"/>
  <c r="D52" i="47"/>
  <c r="C52" i="47"/>
  <c r="E51" i="47"/>
  <c r="D51" i="47"/>
  <c r="C51" i="47"/>
  <c r="E50" i="47"/>
  <c r="D50" i="47"/>
  <c r="C50" i="47"/>
  <c r="E49" i="47"/>
  <c r="D49" i="47"/>
  <c r="C49" i="47"/>
  <c r="E48" i="47"/>
  <c r="D48" i="47"/>
  <c r="C48" i="47"/>
  <c r="E47" i="47"/>
  <c r="D47" i="47"/>
  <c r="C47" i="47"/>
  <c r="E46" i="47"/>
  <c r="D46" i="47"/>
  <c r="C46" i="47"/>
  <c r="E45" i="47"/>
  <c r="D45" i="47"/>
  <c r="C45" i="47"/>
  <c r="E44" i="47"/>
  <c r="D44" i="47"/>
  <c r="C44" i="47"/>
  <c r="E43" i="47"/>
  <c r="D43" i="47"/>
  <c r="C43" i="47"/>
  <c r="E42" i="47"/>
  <c r="D42" i="47"/>
  <c r="C42" i="47"/>
  <c r="E41" i="47"/>
  <c r="D41" i="47"/>
  <c r="C41" i="47"/>
  <c r="E40" i="47"/>
  <c r="D40" i="47"/>
  <c r="C40" i="47"/>
  <c r="E39" i="47"/>
  <c r="D39" i="47"/>
  <c r="C39" i="47"/>
  <c r="E38" i="47"/>
  <c r="D38" i="47"/>
  <c r="C38" i="47"/>
  <c r="E37" i="47"/>
  <c r="D37" i="47"/>
  <c r="C37" i="47"/>
  <c r="E36" i="47"/>
  <c r="D36" i="47"/>
  <c r="C36" i="47"/>
  <c r="E35" i="47"/>
  <c r="D35" i="47"/>
  <c r="C35" i="47"/>
  <c r="E34" i="47"/>
  <c r="D34" i="47"/>
  <c r="C34" i="47"/>
  <c r="E33" i="47"/>
  <c r="D33" i="47"/>
  <c r="C33" i="47"/>
  <c r="E32" i="47"/>
  <c r="D32" i="47"/>
  <c r="C32" i="47"/>
  <c r="E31" i="47"/>
  <c r="D31" i="47"/>
  <c r="C31" i="47"/>
  <c r="E30" i="47"/>
  <c r="D30" i="47"/>
  <c r="C30" i="47"/>
  <c r="E29" i="47"/>
  <c r="D29" i="47"/>
  <c r="C29" i="47"/>
  <c r="E28" i="47"/>
  <c r="D28" i="47"/>
  <c r="C28" i="47"/>
  <c r="E27" i="47"/>
  <c r="D27" i="47"/>
  <c r="C27" i="47"/>
  <c r="E26" i="47"/>
  <c r="D26" i="47"/>
  <c r="C26" i="47"/>
  <c r="E25" i="47"/>
  <c r="D25" i="47"/>
  <c r="C25" i="47"/>
  <c r="E24" i="47"/>
  <c r="D24" i="47"/>
  <c r="C24" i="47"/>
  <c r="E23" i="47"/>
  <c r="D23" i="47"/>
  <c r="C23" i="47"/>
  <c r="E22" i="47"/>
  <c r="D22" i="47"/>
  <c r="C22" i="47"/>
  <c r="E21" i="47"/>
  <c r="D21" i="47"/>
  <c r="C21" i="47"/>
  <c r="E20" i="47"/>
  <c r="D20" i="47"/>
  <c r="C20" i="47"/>
  <c r="E19" i="47"/>
  <c r="D19" i="47"/>
  <c r="C19" i="47"/>
  <c r="E18" i="47"/>
  <c r="D18" i="47"/>
  <c r="C18" i="47"/>
  <c r="E17" i="47"/>
  <c r="D17" i="47"/>
  <c r="C17" i="47"/>
  <c r="E16" i="47"/>
  <c r="D16" i="47"/>
  <c r="C16" i="47"/>
  <c r="E15" i="47"/>
  <c r="D15" i="47"/>
  <c r="C15" i="47"/>
  <c r="E14" i="47"/>
  <c r="D14" i="47"/>
  <c r="C14" i="47"/>
  <c r="E13" i="47"/>
  <c r="D13" i="47"/>
  <c r="C13" i="47"/>
  <c r="E12" i="47"/>
  <c r="D12" i="47"/>
  <c r="C12" i="47"/>
  <c r="E11" i="47"/>
  <c r="D11" i="47"/>
  <c r="C11" i="47"/>
  <c r="E10" i="47"/>
  <c r="D10" i="47"/>
  <c r="C10" i="47"/>
  <c r="E9" i="47"/>
  <c r="D9" i="47"/>
  <c r="C9" i="47"/>
  <c r="E8" i="47"/>
  <c r="D8" i="47"/>
  <c r="C8" i="47"/>
  <c r="E7" i="47"/>
  <c r="D7" i="47"/>
  <c r="C7" i="47"/>
  <c r="E6" i="47"/>
  <c r="D6" i="47"/>
  <c r="C6" i="47"/>
  <c r="E5" i="47"/>
  <c r="D5" i="47"/>
  <c r="C5" i="47"/>
  <c r="E4" i="47"/>
  <c r="E3" i="47"/>
  <c r="D4" i="47"/>
  <c r="D3" i="47"/>
  <c r="C4" i="47"/>
  <c r="C3" i="47"/>
  <c r="T3" i="44"/>
  <c r="T4" i="44"/>
  <c r="T5" i="44"/>
  <c r="T6" i="44"/>
  <c r="T7" i="44"/>
  <c r="T8" i="44"/>
  <c r="T9" i="44"/>
  <c r="T10" i="44"/>
  <c r="T11" i="44"/>
  <c r="T12" i="44"/>
  <c r="T13" i="44"/>
  <c r="T14" i="44"/>
  <c r="T15" i="44"/>
  <c r="T16" i="44"/>
  <c r="T17" i="44"/>
  <c r="T18" i="44"/>
  <c r="T19" i="44"/>
  <c r="T20" i="44"/>
  <c r="T21" i="44"/>
  <c r="T22" i="44"/>
  <c r="T23" i="44"/>
  <c r="T24" i="44"/>
  <c r="T25" i="44"/>
  <c r="T26" i="44"/>
  <c r="T27" i="44"/>
  <c r="T28" i="44"/>
  <c r="T29" i="44"/>
  <c r="T30" i="44"/>
  <c r="T31" i="44"/>
  <c r="T32" i="44"/>
  <c r="T33" i="44"/>
  <c r="T34" i="44"/>
  <c r="T35" i="44"/>
  <c r="T36" i="44"/>
  <c r="T37" i="44"/>
  <c r="T38" i="44"/>
  <c r="T39" i="44"/>
  <c r="T40" i="44"/>
  <c r="T41" i="44"/>
  <c r="T42" i="44"/>
  <c r="T43" i="44"/>
  <c r="T44" i="44"/>
  <c r="T45" i="44"/>
  <c r="T46" i="44"/>
  <c r="T47" i="44"/>
  <c r="T48" i="44"/>
  <c r="T49" i="44"/>
  <c r="T50" i="44"/>
  <c r="T51" i="44"/>
  <c r="T52" i="44"/>
  <c r="T53" i="44"/>
  <c r="T54" i="44"/>
  <c r="T55" i="44"/>
  <c r="T56" i="44"/>
  <c r="T57" i="44"/>
  <c r="T58" i="44"/>
  <c r="T59" i="44"/>
  <c r="T60" i="44"/>
  <c r="T61" i="44"/>
  <c r="T62" i="44"/>
  <c r="T63" i="44"/>
  <c r="T64" i="44"/>
  <c r="T65" i="44"/>
  <c r="T66" i="44"/>
  <c r="T67" i="44"/>
  <c r="T68" i="44"/>
  <c r="T69" i="44"/>
  <c r="T70" i="44"/>
  <c r="T71" i="44"/>
  <c r="T72" i="44"/>
  <c r="T73" i="44"/>
  <c r="T74" i="44"/>
  <c r="T75" i="44"/>
  <c r="T76" i="44"/>
  <c r="T77" i="44"/>
  <c r="T78" i="44"/>
  <c r="T79" i="44"/>
  <c r="T80" i="44"/>
  <c r="T81" i="44"/>
  <c r="T82" i="44"/>
  <c r="T83" i="44"/>
  <c r="T84" i="44"/>
  <c r="T85" i="44"/>
  <c r="T86" i="44"/>
  <c r="T87" i="44"/>
  <c r="T88" i="44"/>
  <c r="T89" i="44"/>
  <c r="T90" i="44"/>
  <c r="T91" i="44"/>
  <c r="T92" i="44"/>
  <c r="T93" i="44"/>
  <c r="T94" i="44"/>
  <c r="T95" i="44"/>
  <c r="T96" i="44"/>
  <c r="T97" i="44"/>
  <c r="T98" i="44"/>
  <c r="T99" i="44"/>
  <c r="T100" i="44"/>
  <c r="T101" i="44"/>
  <c r="T102" i="44"/>
  <c r="T103" i="44"/>
  <c r="T104" i="44"/>
  <c r="T105" i="44"/>
  <c r="T106" i="44"/>
  <c r="T107" i="44"/>
  <c r="T108" i="44"/>
  <c r="T109" i="44"/>
  <c r="T110" i="44"/>
  <c r="T111" i="44"/>
  <c r="T112" i="44"/>
  <c r="T113" i="44"/>
  <c r="T114" i="44"/>
  <c r="T115" i="44"/>
  <c r="T116" i="44"/>
  <c r="T117" i="44"/>
  <c r="T118" i="44"/>
  <c r="T119" i="44"/>
  <c r="T120" i="44"/>
  <c r="T121" i="44"/>
  <c r="T122" i="44"/>
  <c r="T123" i="44"/>
  <c r="T124" i="44"/>
  <c r="T125" i="44"/>
  <c r="T126" i="44"/>
  <c r="T127" i="44"/>
  <c r="T128" i="44"/>
  <c r="T129" i="44"/>
  <c r="T130" i="44"/>
  <c r="T131" i="44"/>
  <c r="T132" i="44"/>
  <c r="T133" i="44"/>
  <c r="T134" i="44"/>
  <c r="T135" i="44"/>
  <c r="T136" i="44"/>
  <c r="T137" i="44"/>
  <c r="T138" i="44"/>
  <c r="T139" i="44"/>
  <c r="T140" i="44"/>
  <c r="T141" i="44"/>
  <c r="T142" i="44"/>
  <c r="T143" i="44"/>
  <c r="T144" i="44"/>
  <c r="T145" i="44"/>
  <c r="T146" i="44"/>
  <c r="T147" i="44"/>
  <c r="T148" i="44"/>
  <c r="T149" i="44"/>
  <c r="T150" i="44"/>
  <c r="T151" i="44"/>
  <c r="T152" i="44"/>
  <c r="T153" i="44"/>
  <c r="T154" i="44"/>
  <c r="T155" i="44"/>
  <c r="T156" i="44"/>
  <c r="T157" i="44"/>
  <c r="T158" i="44"/>
  <c r="T159" i="44"/>
  <c r="T160" i="44"/>
  <c r="T161" i="44"/>
  <c r="T162" i="44"/>
  <c r="T163" i="44"/>
  <c r="T164" i="44"/>
  <c r="T165" i="44"/>
  <c r="T166" i="44"/>
  <c r="T167" i="44"/>
  <c r="T168" i="44"/>
  <c r="T169" i="44"/>
  <c r="T170" i="44"/>
  <c r="T171" i="44"/>
  <c r="T172" i="44"/>
  <c r="T173" i="44"/>
  <c r="T174" i="44"/>
  <c r="T175" i="44"/>
  <c r="T176" i="44"/>
  <c r="T177" i="44"/>
  <c r="T178" i="44"/>
  <c r="T179" i="44"/>
  <c r="T180" i="44"/>
  <c r="T181" i="44"/>
  <c r="T182" i="44"/>
  <c r="T183" i="44"/>
  <c r="T184" i="44"/>
  <c r="T185" i="44"/>
  <c r="T186" i="44"/>
  <c r="T187" i="44"/>
  <c r="T188" i="44"/>
  <c r="T189" i="44"/>
  <c r="T190" i="44"/>
  <c r="T191" i="44"/>
  <c r="T192" i="44"/>
  <c r="T193" i="44"/>
  <c r="T194" i="44"/>
  <c r="T195" i="44"/>
  <c r="T196" i="44"/>
  <c r="T197" i="44"/>
  <c r="T198" i="44"/>
  <c r="T199" i="44"/>
  <c r="T200" i="44"/>
  <c r="T201" i="44"/>
  <c r="T202" i="44"/>
  <c r="T203" i="44"/>
  <c r="T204" i="44"/>
  <c r="T205" i="44"/>
  <c r="T206" i="44"/>
  <c r="T207" i="44"/>
  <c r="T208" i="44"/>
  <c r="T209" i="44"/>
  <c r="T210" i="44"/>
  <c r="T211" i="44"/>
  <c r="T212" i="44"/>
  <c r="T213" i="44"/>
  <c r="T214" i="44"/>
  <c r="T215" i="44"/>
  <c r="T216" i="44"/>
  <c r="T217" i="44"/>
  <c r="T218" i="44"/>
  <c r="T219" i="44"/>
  <c r="T220" i="44"/>
  <c r="T221" i="44"/>
  <c r="T222" i="44"/>
  <c r="T223" i="44"/>
  <c r="T224" i="44"/>
  <c r="T225" i="44"/>
  <c r="T226" i="44"/>
  <c r="T227" i="44"/>
  <c r="T228" i="44"/>
  <c r="T229" i="44"/>
  <c r="T230" i="44"/>
  <c r="T231" i="44"/>
  <c r="T232" i="44"/>
  <c r="T233" i="44"/>
  <c r="T234" i="44"/>
  <c r="T235" i="44"/>
  <c r="T236" i="44"/>
  <c r="T237" i="44"/>
  <c r="T238" i="44"/>
  <c r="T239" i="44"/>
  <c r="T240" i="44"/>
  <c r="T241" i="44"/>
  <c r="T242" i="44"/>
  <c r="T243" i="44"/>
  <c r="T244" i="44"/>
  <c r="T245" i="44"/>
  <c r="T246" i="44"/>
  <c r="T247" i="44"/>
  <c r="T248" i="44"/>
  <c r="T249" i="44"/>
  <c r="T250" i="44"/>
  <c r="T251" i="44"/>
  <c r="T252" i="44"/>
  <c r="T253" i="44"/>
  <c r="T254" i="44"/>
  <c r="T255" i="44"/>
  <c r="T256" i="44"/>
  <c r="T257" i="44"/>
  <c r="T258" i="44"/>
  <c r="T259" i="44"/>
  <c r="T260" i="44"/>
  <c r="T261" i="44"/>
  <c r="T262" i="44"/>
  <c r="T263" i="44"/>
  <c r="T264" i="44"/>
  <c r="T265" i="44"/>
  <c r="T266" i="44"/>
  <c r="T267" i="44"/>
  <c r="T268" i="44"/>
  <c r="T269" i="44"/>
  <c r="T270" i="44"/>
  <c r="T271" i="44"/>
  <c r="T272" i="44"/>
  <c r="T273" i="44"/>
  <c r="T274" i="44"/>
  <c r="T275" i="44"/>
  <c r="T276" i="44"/>
  <c r="T277" i="44"/>
  <c r="T278" i="44"/>
  <c r="T279" i="44"/>
  <c r="T280" i="44"/>
  <c r="T281" i="44"/>
  <c r="T282" i="44"/>
  <c r="T283" i="44"/>
  <c r="T284" i="44"/>
  <c r="T285" i="44"/>
  <c r="T286" i="44"/>
  <c r="T287" i="44"/>
  <c r="T288" i="44"/>
  <c r="T289" i="44"/>
  <c r="T2" i="44"/>
  <c r="F72" i="46"/>
  <c r="E72" i="46"/>
  <c r="D72" i="46"/>
  <c r="C72" i="46"/>
  <c r="F68" i="46"/>
  <c r="E68" i="46"/>
  <c r="D68" i="46"/>
  <c r="C68" i="46"/>
  <c r="F67" i="46"/>
  <c r="E67" i="46"/>
  <c r="D67" i="46"/>
  <c r="C67" i="46"/>
  <c r="F66" i="46"/>
  <c r="F65" i="46"/>
  <c r="F64" i="46"/>
  <c r="F63" i="46"/>
  <c r="F62" i="46"/>
  <c r="F61" i="46"/>
  <c r="F60" i="46"/>
  <c r="F59" i="46"/>
  <c r="F58" i="46"/>
  <c r="F57" i="46"/>
  <c r="F56" i="46"/>
  <c r="F55" i="46"/>
  <c r="F54" i="46"/>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3" i="46"/>
  <c r="F22" i="46"/>
  <c r="F21" i="46"/>
  <c r="F20" i="46"/>
  <c r="F19" i="46"/>
  <c r="F18" i="46"/>
  <c r="F17" i="46"/>
  <c r="F16" i="46"/>
  <c r="F15" i="46"/>
  <c r="F14" i="46"/>
  <c r="F13" i="46"/>
  <c r="F12" i="46"/>
  <c r="F11" i="46"/>
  <c r="F10" i="46"/>
  <c r="F9" i="46"/>
  <c r="F8" i="46"/>
  <c r="F7" i="46"/>
  <c r="F6" i="46"/>
  <c r="F5" i="46"/>
  <c r="F4" i="46"/>
  <c r="F3" i="46"/>
  <c r="E64" i="46"/>
  <c r="E63" i="46"/>
  <c r="E62" i="46"/>
  <c r="E61" i="46"/>
  <c r="E60" i="46"/>
  <c r="E59" i="46"/>
  <c r="E58" i="46"/>
  <c r="E57" i="46"/>
  <c r="E56" i="46"/>
  <c r="E55" i="46"/>
  <c r="E54" i="46"/>
  <c r="E53" i="46"/>
  <c r="E52" i="46"/>
  <c r="E51" i="46"/>
  <c r="E50" i="46"/>
  <c r="E49" i="46"/>
  <c r="E48" i="46"/>
  <c r="E47" i="46"/>
  <c r="E46" i="46"/>
  <c r="E45" i="46"/>
  <c r="E44" i="46"/>
  <c r="E43" i="46"/>
  <c r="E42" i="46"/>
  <c r="E41" i="46"/>
  <c r="E40" i="46"/>
  <c r="E39" i="46"/>
  <c r="E38" i="46"/>
  <c r="E37" i="46"/>
  <c r="E36" i="46"/>
  <c r="E35" i="46"/>
  <c r="E34" i="46"/>
  <c r="E33" i="46"/>
  <c r="E32" i="46"/>
  <c r="E31" i="46"/>
  <c r="E30" i="46"/>
  <c r="E29" i="46"/>
  <c r="E28" i="46"/>
  <c r="E27" i="46"/>
  <c r="E26" i="46"/>
  <c r="E25" i="46"/>
  <c r="E24" i="46"/>
  <c r="E23" i="46"/>
  <c r="E22" i="46"/>
  <c r="E21" i="46"/>
  <c r="E20" i="46"/>
  <c r="E19" i="46"/>
  <c r="E18" i="46"/>
  <c r="E17" i="46"/>
  <c r="E16" i="46"/>
  <c r="E15" i="46"/>
  <c r="E14" i="46"/>
  <c r="E13" i="46"/>
  <c r="E12" i="46"/>
  <c r="E11" i="46"/>
  <c r="E10" i="46"/>
  <c r="E9" i="46"/>
  <c r="E8" i="46"/>
  <c r="E7" i="46"/>
  <c r="E6" i="46"/>
  <c r="E5" i="46"/>
  <c r="E4" i="46"/>
  <c r="E3" i="46"/>
  <c r="D50" i="46"/>
  <c r="D49" i="46"/>
  <c r="D48" i="46"/>
  <c r="D47" i="46"/>
  <c r="D46" i="46"/>
  <c r="D45" i="46"/>
  <c r="D44" i="46"/>
  <c r="D43" i="46"/>
  <c r="D42" i="46"/>
  <c r="D41" i="46"/>
  <c r="D40" i="46"/>
  <c r="D39" i="46"/>
  <c r="D38" i="46"/>
  <c r="D37" i="46"/>
  <c r="D36" i="46"/>
  <c r="D35" i="46"/>
  <c r="D34" i="46"/>
  <c r="D33" i="46"/>
  <c r="D32" i="46"/>
  <c r="D31" i="46"/>
  <c r="D30" i="46"/>
  <c r="D29" i="46"/>
  <c r="D28" i="46"/>
  <c r="D27" i="46"/>
  <c r="D26" i="46"/>
  <c r="D25" i="46"/>
  <c r="D24" i="46"/>
  <c r="D23" i="46"/>
  <c r="D22" i="46"/>
  <c r="D21" i="46"/>
  <c r="D20" i="46"/>
  <c r="D19" i="46"/>
  <c r="D18" i="46"/>
  <c r="D17" i="46"/>
  <c r="D16" i="46"/>
  <c r="D15" i="46"/>
  <c r="D14" i="46"/>
  <c r="D13" i="46"/>
  <c r="D12" i="46"/>
  <c r="D11" i="46"/>
  <c r="D10" i="46"/>
  <c r="D9" i="46"/>
  <c r="D8" i="46"/>
  <c r="D7" i="46"/>
  <c r="D6" i="46"/>
  <c r="D5" i="46"/>
  <c r="D4" i="46"/>
  <c r="D3" i="46"/>
  <c r="C8" i="46"/>
  <c r="C7" i="46"/>
  <c r="C6" i="46"/>
  <c r="C5" i="46"/>
  <c r="C4" i="46"/>
  <c r="C3" i="46"/>
  <c r="W402" i="45"/>
  <c r="V402" i="45"/>
  <c r="U402" i="45"/>
  <c r="T402" i="45"/>
  <c r="W401" i="45"/>
  <c r="V401" i="45"/>
  <c r="U401" i="45"/>
  <c r="T401" i="45"/>
  <c r="W400" i="45"/>
  <c r="V400" i="45"/>
  <c r="U400" i="45"/>
  <c r="T400" i="45"/>
  <c r="W399" i="45"/>
  <c r="V399" i="45"/>
  <c r="U399" i="45"/>
  <c r="T399" i="45"/>
  <c r="W398" i="45"/>
  <c r="V398" i="45"/>
  <c r="U398" i="45"/>
  <c r="T398" i="45"/>
  <c r="W397" i="45"/>
  <c r="V397" i="45"/>
  <c r="U397" i="45"/>
  <c r="T397" i="45"/>
  <c r="W396" i="45"/>
  <c r="V396" i="45"/>
  <c r="U396" i="45"/>
  <c r="T396" i="45"/>
  <c r="W395" i="45"/>
  <c r="V395" i="45"/>
  <c r="U395" i="45"/>
  <c r="T395" i="45"/>
  <c r="W394" i="45"/>
  <c r="V394" i="45"/>
  <c r="U394" i="45"/>
  <c r="T394" i="45"/>
  <c r="W393" i="45"/>
  <c r="V393" i="45"/>
  <c r="U393" i="45"/>
  <c r="T393" i="45"/>
  <c r="W392" i="45"/>
  <c r="V392" i="45"/>
  <c r="U392" i="45"/>
  <c r="T392" i="45"/>
  <c r="W391" i="45"/>
  <c r="V391" i="45"/>
  <c r="U391" i="45"/>
  <c r="T391" i="45"/>
  <c r="W390" i="45"/>
  <c r="V390" i="45"/>
  <c r="U390" i="45"/>
  <c r="T390" i="45"/>
  <c r="W389" i="45"/>
  <c r="V389" i="45"/>
  <c r="U389" i="45"/>
  <c r="T389" i="45"/>
  <c r="W388" i="45"/>
  <c r="V388" i="45"/>
  <c r="U388" i="45"/>
  <c r="T388" i="45"/>
  <c r="W387" i="45"/>
  <c r="V387" i="45"/>
  <c r="U387" i="45"/>
  <c r="T387" i="45"/>
  <c r="W386" i="45"/>
  <c r="V386" i="45"/>
  <c r="U386" i="45"/>
  <c r="T386" i="45"/>
  <c r="W385" i="45"/>
  <c r="V385" i="45"/>
  <c r="U385" i="45"/>
  <c r="T385" i="45"/>
  <c r="W384" i="45"/>
  <c r="V384" i="45"/>
  <c r="U384" i="45"/>
  <c r="T384" i="45"/>
  <c r="W383" i="45"/>
  <c r="V383" i="45"/>
  <c r="U383" i="45"/>
  <c r="T383" i="45"/>
  <c r="W382" i="45"/>
  <c r="V382" i="45"/>
  <c r="U382" i="45"/>
  <c r="T382" i="45"/>
  <c r="W381" i="45"/>
  <c r="V381" i="45"/>
  <c r="U381" i="45"/>
  <c r="T381" i="45"/>
  <c r="W380" i="45"/>
  <c r="V380" i="45"/>
  <c r="U380" i="45"/>
  <c r="T380" i="45"/>
  <c r="W379" i="45"/>
  <c r="V379" i="45"/>
  <c r="U379" i="45"/>
  <c r="T379" i="45"/>
  <c r="W378" i="45"/>
  <c r="V378" i="45"/>
  <c r="U378" i="45"/>
  <c r="T378" i="45"/>
  <c r="W377" i="45"/>
  <c r="V377" i="45"/>
  <c r="U377" i="45"/>
  <c r="T377" i="45"/>
  <c r="W376" i="45"/>
  <c r="V376" i="45"/>
  <c r="U376" i="45"/>
  <c r="T376" i="45"/>
  <c r="W375" i="45"/>
  <c r="V375" i="45"/>
  <c r="U375" i="45"/>
  <c r="T375" i="45"/>
  <c r="W374" i="45"/>
  <c r="V374" i="45"/>
  <c r="U374" i="45"/>
  <c r="T374" i="45"/>
  <c r="W373" i="45"/>
  <c r="V373" i="45"/>
  <c r="U373" i="45"/>
  <c r="T373" i="45"/>
  <c r="W372" i="45"/>
  <c r="V372" i="45"/>
  <c r="U372" i="45"/>
  <c r="T372" i="45"/>
  <c r="W371" i="45"/>
  <c r="V371" i="45"/>
  <c r="U371" i="45"/>
  <c r="T371" i="45"/>
  <c r="W370" i="45"/>
  <c r="V370" i="45"/>
  <c r="U370" i="45"/>
  <c r="T370" i="45"/>
  <c r="W369" i="45"/>
  <c r="V369" i="45"/>
  <c r="U369" i="45"/>
  <c r="T369" i="45"/>
  <c r="W368" i="45"/>
  <c r="V368" i="45"/>
  <c r="U368" i="45"/>
  <c r="T368" i="45"/>
  <c r="W367" i="45"/>
  <c r="V367" i="45"/>
  <c r="U367" i="45"/>
  <c r="T367" i="45"/>
  <c r="W366" i="45"/>
  <c r="V366" i="45"/>
  <c r="U366" i="45"/>
  <c r="T366" i="45"/>
  <c r="W365" i="45"/>
  <c r="V365" i="45"/>
  <c r="U365" i="45"/>
  <c r="T365" i="45"/>
  <c r="W364" i="45"/>
  <c r="V364" i="45"/>
  <c r="U364" i="45"/>
  <c r="T364" i="45"/>
  <c r="W363" i="45"/>
  <c r="V363" i="45"/>
  <c r="U363" i="45"/>
  <c r="T363" i="45"/>
  <c r="W362" i="45"/>
  <c r="V362" i="45"/>
  <c r="U362" i="45"/>
  <c r="T362" i="45"/>
  <c r="W361" i="45"/>
  <c r="V361" i="45"/>
  <c r="U361" i="45"/>
  <c r="T361" i="45"/>
  <c r="W360" i="45"/>
  <c r="V360" i="45"/>
  <c r="U360" i="45"/>
  <c r="T360" i="45"/>
  <c r="W359" i="45"/>
  <c r="V359" i="45"/>
  <c r="U359" i="45"/>
  <c r="T359" i="45"/>
  <c r="W358" i="45"/>
  <c r="V358" i="45"/>
  <c r="U358" i="45"/>
  <c r="T358" i="45"/>
  <c r="W357" i="45"/>
  <c r="V357" i="45"/>
  <c r="U357" i="45"/>
  <c r="T357" i="45"/>
  <c r="W356" i="45"/>
  <c r="V356" i="45"/>
  <c r="U356" i="45"/>
  <c r="T356" i="45"/>
  <c r="W355" i="45"/>
  <c r="V355" i="45"/>
  <c r="U355" i="45"/>
  <c r="T355" i="45"/>
  <c r="W354" i="45"/>
  <c r="V354" i="45"/>
  <c r="U354" i="45"/>
  <c r="T354" i="45"/>
  <c r="W353" i="45"/>
  <c r="V353" i="45"/>
  <c r="U353" i="45"/>
  <c r="T353" i="45"/>
  <c r="W352" i="45"/>
  <c r="V352" i="45"/>
  <c r="U352" i="45"/>
  <c r="T352" i="45"/>
  <c r="W351" i="45"/>
  <c r="V351" i="45"/>
  <c r="U351" i="45"/>
  <c r="T351" i="45"/>
  <c r="W350" i="45"/>
  <c r="V350" i="45"/>
  <c r="U350" i="45"/>
  <c r="T350" i="45"/>
  <c r="W349" i="45"/>
  <c r="V349" i="45"/>
  <c r="U349" i="45"/>
  <c r="T349" i="45"/>
  <c r="W348" i="45"/>
  <c r="V348" i="45"/>
  <c r="U348" i="45"/>
  <c r="T348" i="45"/>
  <c r="W347" i="45"/>
  <c r="V347" i="45"/>
  <c r="U347" i="45"/>
  <c r="T347" i="45"/>
  <c r="W346" i="45"/>
  <c r="V346" i="45"/>
  <c r="U346" i="45"/>
  <c r="T346" i="45"/>
  <c r="W345" i="45"/>
  <c r="V345" i="45"/>
  <c r="U345" i="45"/>
  <c r="T345" i="45"/>
  <c r="W344" i="45"/>
  <c r="V344" i="45"/>
  <c r="U344" i="45"/>
  <c r="T344" i="45"/>
  <c r="W343" i="45"/>
  <c r="V343" i="45"/>
  <c r="U343" i="45"/>
  <c r="T343" i="45"/>
  <c r="W342" i="45"/>
  <c r="V342" i="45"/>
  <c r="U342" i="45"/>
  <c r="T342" i="45"/>
  <c r="W341" i="45"/>
  <c r="V341" i="45"/>
  <c r="U341" i="45"/>
  <c r="T341" i="45"/>
  <c r="W340" i="45"/>
  <c r="V340" i="45"/>
  <c r="U340" i="45"/>
  <c r="T340" i="45"/>
  <c r="W339" i="45"/>
  <c r="V339" i="45"/>
  <c r="U339" i="45"/>
  <c r="T339" i="45"/>
  <c r="W338" i="45"/>
  <c r="V338" i="45"/>
  <c r="U338" i="45"/>
  <c r="T338" i="45"/>
  <c r="W337" i="45"/>
  <c r="V337" i="45"/>
  <c r="U337" i="45"/>
  <c r="T337" i="45"/>
  <c r="W336" i="45"/>
  <c r="V336" i="45"/>
  <c r="U336" i="45"/>
  <c r="T336" i="45"/>
  <c r="W335" i="45"/>
  <c r="V335" i="45"/>
  <c r="U335" i="45"/>
  <c r="T335" i="45"/>
  <c r="W334" i="45"/>
  <c r="V334" i="45"/>
  <c r="U334" i="45"/>
  <c r="T334" i="45"/>
  <c r="W333" i="45"/>
  <c r="V333" i="45"/>
  <c r="U333" i="45"/>
  <c r="T333" i="45"/>
  <c r="W332" i="45"/>
  <c r="V332" i="45"/>
  <c r="U332" i="45"/>
  <c r="T332" i="45"/>
  <c r="W331" i="45"/>
  <c r="V331" i="45"/>
  <c r="U331" i="45"/>
  <c r="T331" i="45"/>
  <c r="W330" i="45"/>
  <c r="V330" i="45"/>
  <c r="U330" i="45"/>
  <c r="T330" i="45"/>
  <c r="W329" i="45"/>
  <c r="V329" i="45"/>
  <c r="U329" i="45"/>
  <c r="T329" i="45"/>
  <c r="W328" i="45"/>
  <c r="V328" i="45"/>
  <c r="U328" i="45"/>
  <c r="T328" i="45"/>
  <c r="W327" i="45"/>
  <c r="V327" i="45"/>
  <c r="U327" i="45"/>
  <c r="T327" i="45"/>
  <c r="W326" i="45"/>
  <c r="V326" i="45"/>
  <c r="U326" i="45"/>
  <c r="T326" i="45"/>
  <c r="W325" i="45"/>
  <c r="V325" i="45"/>
  <c r="U325" i="45"/>
  <c r="T325" i="45"/>
  <c r="W324" i="45"/>
  <c r="V324" i="45"/>
  <c r="U324" i="45"/>
  <c r="T324" i="45"/>
  <c r="W323" i="45"/>
  <c r="V323" i="45"/>
  <c r="U323" i="45"/>
  <c r="T323" i="45"/>
  <c r="W322" i="45"/>
  <c r="V322" i="45"/>
  <c r="U322" i="45"/>
  <c r="T322" i="45"/>
  <c r="W321" i="45"/>
  <c r="V321" i="45"/>
  <c r="U321" i="45"/>
  <c r="T321" i="45"/>
  <c r="W320" i="45"/>
  <c r="V320" i="45"/>
  <c r="U320" i="45"/>
  <c r="T320" i="45"/>
  <c r="W319" i="45"/>
  <c r="V319" i="45"/>
  <c r="U319" i="45"/>
  <c r="T319" i="45"/>
  <c r="W318" i="45"/>
  <c r="V318" i="45"/>
  <c r="U318" i="45"/>
  <c r="T318" i="45"/>
  <c r="W317" i="45"/>
  <c r="V317" i="45"/>
  <c r="U317" i="45"/>
  <c r="T317" i="45"/>
  <c r="W316" i="45"/>
  <c r="V316" i="45"/>
  <c r="U316" i="45"/>
  <c r="T316" i="45"/>
  <c r="W315" i="45"/>
  <c r="V315" i="45"/>
  <c r="U315" i="45"/>
  <c r="T315" i="45"/>
  <c r="W314" i="45"/>
  <c r="V314" i="45"/>
  <c r="U314" i="45"/>
  <c r="T314" i="45"/>
  <c r="W313" i="45"/>
  <c r="V313" i="45"/>
  <c r="U313" i="45"/>
  <c r="T313" i="45"/>
  <c r="W312" i="45"/>
  <c r="V312" i="45"/>
  <c r="U312" i="45"/>
  <c r="T312" i="45"/>
  <c r="W311" i="45"/>
  <c r="V311" i="45"/>
  <c r="U311" i="45"/>
  <c r="T311" i="45"/>
  <c r="W310" i="45"/>
  <c r="V310" i="45"/>
  <c r="U310" i="45"/>
  <c r="T310" i="45"/>
  <c r="W309" i="45"/>
  <c r="V309" i="45"/>
  <c r="U309" i="45"/>
  <c r="T309" i="45"/>
  <c r="W308" i="45"/>
  <c r="V308" i="45"/>
  <c r="U308" i="45"/>
  <c r="T308" i="45"/>
  <c r="W307" i="45"/>
  <c r="V307" i="45"/>
  <c r="U307" i="45"/>
  <c r="T307" i="45"/>
  <c r="W306" i="45"/>
  <c r="V306" i="45"/>
  <c r="U306" i="45"/>
  <c r="T306" i="45"/>
  <c r="W305" i="45"/>
  <c r="V305" i="45"/>
  <c r="U305" i="45"/>
  <c r="T305" i="45"/>
  <c r="W304" i="45"/>
  <c r="V304" i="45"/>
  <c r="U304" i="45"/>
  <c r="T304" i="45"/>
  <c r="W303" i="45"/>
  <c r="V303" i="45"/>
  <c r="U303" i="45"/>
  <c r="T303" i="45"/>
  <c r="W302" i="45"/>
  <c r="V302" i="45"/>
  <c r="U302" i="45"/>
  <c r="T302" i="45"/>
  <c r="W301" i="45"/>
  <c r="V301" i="45"/>
  <c r="U301" i="45"/>
  <c r="T301" i="45"/>
  <c r="W300" i="45"/>
  <c r="V300" i="45"/>
  <c r="U300" i="45"/>
  <c r="T300" i="45"/>
  <c r="W299" i="45"/>
  <c r="V299" i="45"/>
  <c r="U299" i="45"/>
  <c r="T299" i="45"/>
  <c r="W298" i="45"/>
  <c r="V298" i="45"/>
  <c r="U298" i="45"/>
  <c r="T298" i="45"/>
  <c r="W297" i="45"/>
  <c r="V297" i="45"/>
  <c r="U297" i="45"/>
  <c r="T297" i="45"/>
  <c r="W296" i="45"/>
  <c r="V296" i="45"/>
  <c r="U296" i="45"/>
  <c r="T296" i="45"/>
  <c r="W295" i="45"/>
  <c r="V295" i="45"/>
  <c r="U295" i="45"/>
  <c r="T295" i="45"/>
  <c r="W294" i="45"/>
  <c r="V294" i="45"/>
  <c r="U294" i="45"/>
  <c r="T294" i="45"/>
  <c r="W293" i="45"/>
  <c r="V293" i="45"/>
  <c r="U293" i="45"/>
  <c r="T293" i="45"/>
  <c r="W292" i="45"/>
  <c r="V292" i="45"/>
  <c r="U292" i="45"/>
  <c r="T292" i="45"/>
  <c r="W291" i="45"/>
  <c r="V291" i="45"/>
  <c r="U291" i="45"/>
  <c r="T291" i="45"/>
  <c r="W290" i="45"/>
  <c r="V290" i="45"/>
  <c r="U290" i="45"/>
  <c r="T290" i="45"/>
  <c r="W289" i="45"/>
  <c r="V289" i="45"/>
  <c r="U289" i="45"/>
  <c r="T289" i="45"/>
  <c r="W288" i="45"/>
  <c r="V288" i="45"/>
  <c r="U288" i="45"/>
  <c r="T288" i="45"/>
  <c r="W287" i="45"/>
  <c r="V287" i="45"/>
  <c r="U287" i="45"/>
  <c r="T287" i="45"/>
  <c r="W286" i="45"/>
  <c r="V286" i="45"/>
  <c r="U286" i="45"/>
  <c r="T286" i="45"/>
  <c r="W285" i="45"/>
  <c r="V285" i="45"/>
  <c r="U285" i="45"/>
  <c r="T285" i="45"/>
  <c r="W284" i="45"/>
  <c r="V284" i="45"/>
  <c r="U284" i="45"/>
  <c r="T284" i="45"/>
  <c r="W283" i="45"/>
  <c r="V283" i="45"/>
  <c r="U283" i="45"/>
  <c r="T283" i="45"/>
  <c r="W282" i="45"/>
  <c r="V282" i="45"/>
  <c r="U282" i="45"/>
  <c r="T282" i="45"/>
  <c r="W281" i="45"/>
  <c r="V281" i="45"/>
  <c r="U281" i="45"/>
  <c r="T281" i="45"/>
  <c r="W280" i="45"/>
  <c r="V280" i="45"/>
  <c r="U280" i="45"/>
  <c r="T280" i="45"/>
  <c r="W279" i="45"/>
  <c r="V279" i="45"/>
  <c r="U279" i="45"/>
  <c r="T279" i="45"/>
  <c r="W278" i="45"/>
  <c r="V278" i="45"/>
  <c r="U278" i="45"/>
  <c r="T278" i="45"/>
  <c r="W277" i="45"/>
  <c r="V277" i="45"/>
  <c r="U277" i="45"/>
  <c r="T277" i="45"/>
  <c r="W276" i="45"/>
  <c r="V276" i="45"/>
  <c r="U276" i="45"/>
  <c r="T276" i="45"/>
  <c r="W275" i="45"/>
  <c r="V275" i="45"/>
  <c r="U275" i="45"/>
  <c r="T275" i="45"/>
  <c r="W274" i="45"/>
  <c r="V274" i="45"/>
  <c r="U274" i="45"/>
  <c r="T274" i="45"/>
  <c r="W273" i="45"/>
  <c r="V273" i="45"/>
  <c r="U273" i="45"/>
  <c r="T273" i="45"/>
  <c r="W272" i="45"/>
  <c r="V272" i="45"/>
  <c r="U272" i="45"/>
  <c r="T272" i="45"/>
  <c r="W271" i="45"/>
  <c r="V271" i="45"/>
  <c r="U271" i="45"/>
  <c r="T271" i="45"/>
  <c r="W270" i="45"/>
  <c r="V270" i="45"/>
  <c r="U270" i="45"/>
  <c r="T270" i="45"/>
  <c r="W269" i="45"/>
  <c r="V269" i="45"/>
  <c r="U269" i="45"/>
  <c r="T269" i="45"/>
  <c r="W268" i="45"/>
  <c r="V268" i="45"/>
  <c r="U268" i="45"/>
  <c r="T268" i="45"/>
  <c r="W267" i="45"/>
  <c r="V267" i="45"/>
  <c r="U267" i="45"/>
  <c r="T267" i="45"/>
  <c r="W266" i="45"/>
  <c r="V266" i="45"/>
  <c r="U266" i="45"/>
  <c r="T266" i="45"/>
  <c r="W265" i="45"/>
  <c r="V265" i="45"/>
  <c r="U265" i="45"/>
  <c r="T265" i="45"/>
  <c r="W264" i="45"/>
  <c r="V264" i="45"/>
  <c r="U264" i="45"/>
  <c r="T264" i="45"/>
  <c r="W263" i="45"/>
  <c r="V263" i="45"/>
  <c r="U263" i="45"/>
  <c r="T263" i="45"/>
  <c r="W262" i="45"/>
  <c r="V262" i="45"/>
  <c r="U262" i="45"/>
  <c r="T262" i="45"/>
  <c r="W261" i="45"/>
  <c r="V261" i="45"/>
  <c r="U261" i="45"/>
  <c r="T261" i="45"/>
  <c r="W260" i="45"/>
  <c r="V260" i="45"/>
  <c r="U260" i="45"/>
  <c r="T260" i="45"/>
  <c r="W259" i="45"/>
  <c r="V259" i="45"/>
  <c r="U259" i="45"/>
  <c r="T259" i="45"/>
  <c r="W258" i="45"/>
  <c r="V258" i="45"/>
  <c r="U258" i="45"/>
  <c r="T258" i="45"/>
  <c r="W257" i="45"/>
  <c r="V257" i="45"/>
  <c r="U257" i="45"/>
  <c r="T257" i="45"/>
  <c r="W256" i="45"/>
  <c r="V256" i="45"/>
  <c r="U256" i="45"/>
  <c r="T256" i="45"/>
  <c r="W255" i="45"/>
  <c r="V255" i="45"/>
  <c r="U255" i="45"/>
  <c r="T255" i="45"/>
  <c r="W254" i="45"/>
  <c r="V254" i="45"/>
  <c r="U254" i="45"/>
  <c r="T254" i="45"/>
  <c r="W253" i="45"/>
  <c r="V253" i="45"/>
  <c r="U253" i="45"/>
  <c r="T253" i="45"/>
  <c r="W252" i="45"/>
  <c r="V252" i="45"/>
  <c r="U252" i="45"/>
  <c r="T252" i="45"/>
  <c r="W251" i="45"/>
  <c r="V251" i="45"/>
  <c r="U251" i="45"/>
  <c r="T251" i="45"/>
  <c r="W250" i="45"/>
  <c r="V250" i="45"/>
  <c r="U250" i="45"/>
  <c r="T250" i="45"/>
  <c r="W249" i="45"/>
  <c r="V249" i="45"/>
  <c r="U249" i="45"/>
  <c r="T249" i="45"/>
  <c r="W248" i="45"/>
  <c r="V248" i="45"/>
  <c r="U248" i="45"/>
  <c r="T248" i="45"/>
  <c r="W247" i="45"/>
  <c r="V247" i="45"/>
  <c r="U247" i="45"/>
  <c r="T247" i="45"/>
  <c r="W246" i="45"/>
  <c r="V246" i="45"/>
  <c r="U246" i="45"/>
  <c r="T246" i="45"/>
  <c r="W245" i="45"/>
  <c r="V245" i="45"/>
  <c r="U245" i="45"/>
  <c r="T245" i="45"/>
  <c r="W244" i="45"/>
  <c r="V244" i="45"/>
  <c r="U244" i="45"/>
  <c r="T244" i="45"/>
  <c r="W243" i="45"/>
  <c r="V243" i="45"/>
  <c r="U243" i="45"/>
  <c r="T243" i="45"/>
  <c r="W242" i="45"/>
  <c r="V242" i="45"/>
  <c r="U242" i="45"/>
  <c r="T242" i="45"/>
  <c r="W241" i="45"/>
  <c r="V241" i="45"/>
  <c r="U241" i="45"/>
  <c r="T241" i="45"/>
  <c r="W240" i="45"/>
  <c r="V240" i="45"/>
  <c r="U240" i="45"/>
  <c r="T240" i="45"/>
  <c r="W239" i="45"/>
  <c r="V239" i="45"/>
  <c r="U239" i="45"/>
  <c r="T239" i="45"/>
  <c r="W238" i="45"/>
  <c r="V238" i="45"/>
  <c r="U238" i="45"/>
  <c r="T238" i="45"/>
  <c r="W237" i="45"/>
  <c r="V237" i="45"/>
  <c r="U237" i="45"/>
  <c r="T237" i="45"/>
  <c r="W236" i="45"/>
  <c r="V236" i="45"/>
  <c r="U236" i="45"/>
  <c r="T236" i="45"/>
  <c r="W235" i="45"/>
  <c r="V235" i="45"/>
  <c r="U235" i="45"/>
  <c r="T235" i="45"/>
  <c r="W234" i="45"/>
  <c r="V234" i="45"/>
  <c r="U234" i="45"/>
  <c r="T234" i="45"/>
  <c r="W233" i="45"/>
  <c r="V233" i="45"/>
  <c r="U233" i="45"/>
  <c r="T233" i="45"/>
  <c r="W232" i="45"/>
  <c r="V232" i="45"/>
  <c r="U232" i="45"/>
  <c r="T232" i="45"/>
  <c r="W231" i="45"/>
  <c r="V231" i="45"/>
  <c r="U231" i="45"/>
  <c r="T231" i="45"/>
  <c r="W230" i="45"/>
  <c r="V230" i="45"/>
  <c r="U230" i="45"/>
  <c r="T230" i="45"/>
  <c r="W229" i="45"/>
  <c r="V229" i="45"/>
  <c r="U229" i="45"/>
  <c r="T229" i="45"/>
  <c r="W228" i="45"/>
  <c r="V228" i="45"/>
  <c r="U228" i="45"/>
  <c r="T228" i="45"/>
  <c r="W227" i="45"/>
  <c r="V227" i="45"/>
  <c r="U227" i="45"/>
  <c r="T227" i="45"/>
  <c r="W226" i="45"/>
  <c r="V226" i="45"/>
  <c r="U226" i="45"/>
  <c r="T226" i="45"/>
  <c r="W225" i="45"/>
  <c r="V225" i="45"/>
  <c r="U225" i="45"/>
  <c r="T225" i="45"/>
  <c r="W224" i="45"/>
  <c r="V224" i="45"/>
  <c r="U224" i="45"/>
  <c r="T224" i="45"/>
  <c r="W223" i="45"/>
  <c r="V223" i="45"/>
  <c r="U223" i="45"/>
  <c r="T223" i="45"/>
  <c r="W222" i="45"/>
  <c r="V222" i="45"/>
  <c r="U222" i="45"/>
  <c r="T222" i="45"/>
  <c r="W221" i="45"/>
  <c r="V221" i="45"/>
  <c r="U221" i="45"/>
  <c r="T221" i="45"/>
  <c r="W220" i="45"/>
  <c r="V220" i="45"/>
  <c r="U220" i="45"/>
  <c r="T220" i="45"/>
  <c r="W219" i="45"/>
  <c r="V219" i="45"/>
  <c r="U219" i="45"/>
  <c r="T219" i="45"/>
  <c r="W218" i="45"/>
  <c r="V218" i="45"/>
  <c r="U218" i="45"/>
  <c r="T218" i="45"/>
  <c r="W217" i="45"/>
  <c r="V217" i="45"/>
  <c r="U217" i="45"/>
  <c r="T217" i="45"/>
  <c r="W216" i="45"/>
  <c r="V216" i="45"/>
  <c r="U216" i="45"/>
  <c r="T216" i="45"/>
  <c r="W215" i="45"/>
  <c r="V215" i="45"/>
  <c r="U215" i="45"/>
  <c r="T215" i="45"/>
  <c r="W214" i="45"/>
  <c r="V214" i="45"/>
  <c r="U214" i="45"/>
  <c r="T214" i="45"/>
  <c r="W213" i="45"/>
  <c r="V213" i="45"/>
  <c r="U213" i="45"/>
  <c r="T213" i="45"/>
  <c r="W212" i="45"/>
  <c r="V212" i="45"/>
  <c r="U212" i="45"/>
  <c r="T212" i="45"/>
  <c r="W211" i="45"/>
  <c r="V211" i="45"/>
  <c r="U211" i="45"/>
  <c r="T211" i="45"/>
  <c r="W210" i="45"/>
  <c r="V210" i="45"/>
  <c r="U210" i="45"/>
  <c r="T210" i="45"/>
  <c r="W209" i="45"/>
  <c r="V209" i="45"/>
  <c r="U209" i="45"/>
  <c r="T209" i="45"/>
  <c r="W208" i="45"/>
  <c r="V208" i="45"/>
  <c r="U208" i="45"/>
  <c r="T208" i="45"/>
  <c r="W207" i="45"/>
  <c r="V207" i="45"/>
  <c r="U207" i="45"/>
  <c r="T207" i="45"/>
  <c r="W206" i="45"/>
  <c r="V206" i="45"/>
  <c r="U206" i="45"/>
  <c r="T206" i="45"/>
  <c r="W205" i="45"/>
  <c r="V205" i="45"/>
  <c r="U205" i="45"/>
  <c r="T205" i="45"/>
  <c r="W204" i="45"/>
  <c r="V204" i="45"/>
  <c r="U204" i="45"/>
  <c r="T204" i="45"/>
  <c r="W203" i="45"/>
  <c r="V203" i="45"/>
  <c r="U203" i="45"/>
  <c r="T203" i="45"/>
  <c r="W202" i="45"/>
  <c r="V202" i="45"/>
  <c r="U202" i="45"/>
  <c r="T202" i="45"/>
  <c r="W201" i="45"/>
  <c r="V201" i="45"/>
  <c r="U201" i="45"/>
  <c r="T201" i="45"/>
  <c r="W200" i="45"/>
  <c r="V200" i="45"/>
  <c r="U200" i="45"/>
  <c r="T200" i="45"/>
  <c r="W199" i="45"/>
  <c r="V199" i="45"/>
  <c r="U199" i="45"/>
  <c r="T199" i="45"/>
  <c r="W198" i="45"/>
  <c r="V198" i="45"/>
  <c r="U198" i="45"/>
  <c r="T198" i="45"/>
  <c r="W197" i="45"/>
  <c r="V197" i="45"/>
  <c r="U197" i="45"/>
  <c r="T197" i="45"/>
  <c r="W196" i="45"/>
  <c r="V196" i="45"/>
  <c r="U196" i="45"/>
  <c r="T196" i="45"/>
  <c r="W195" i="45"/>
  <c r="V195" i="45"/>
  <c r="U195" i="45"/>
  <c r="T195" i="45"/>
  <c r="W194" i="45"/>
  <c r="V194" i="45"/>
  <c r="U194" i="45"/>
  <c r="T194" i="45"/>
  <c r="W193" i="45"/>
  <c r="V193" i="45"/>
  <c r="U193" i="45"/>
  <c r="T193" i="45"/>
  <c r="W192" i="45"/>
  <c r="V192" i="45"/>
  <c r="U192" i="45"/>
  <c r="T192" i="45"/>
  <c r="W191" i="45"/>
  <c r="V191" i="45"/>
  <c r="U191" i="45"/>
  <c r="T191" i="45"/>
  <c r="W190" i="45"/>
  <c r="V190" i="45"/>
  <c r="U190" i="45"/>
  <c r="T190" i="45"/>
  <c r="W189" i="45"/>
  <c r="V189" i="45"/>
  <c r="U189" i="45"/>
  <c r="T189" i="45"/>
  <c r="W188" i="45"/>
  <c r="V188" i="45"/>
  <c r="U188" i="45"/>
  <c r="T188" i="45"/>
  <c r="W187" i="45"/>
  <c r="V187" i="45"/>
  <c r="U187" i="45"/>
  <c r="T187" i="45"/>
  <c r="W186" i="45"/>
  <c r="V186" i="45"/>
  <c r="U186" i="45"/>
  <c r="T186" i="45"/>
  <c r="W185" i="45"/>
  <c r="V185" i="45"/>
  <c r="U185" i="45"/>
  <c r="T185" i="45"/>
  <c r="W184" i="45"/>
  <c r="V184" i="45"/>
  <c r="U184" i="45"/>
  <c r="T184" i="45"/>
  <c r="W183" i="45"/>
  <c r="V183" i="45"/>
  <c r="U183" i="45"/>
  <c r="T183" i="45"/>
  <c r="W182" i="45"/>
  <c r="V182" i="45"/>
  <c r="U182" i="45"/>
  <c r="T182" i="45"/>
  <c r="W181" i="45"/>
  <c r="V181" i="45"/>
  <c r="U181" i="45"/>
  <c r="T181" i="45"/>
  <c r="W180" i="45"/>
  <c r="V180" i="45"/>
  <c r="U180" i="45"/>
  <c r="T180" i="45"/>
  <c r="W179" i="45"/>
  <c r="V179" i="45"/>
  <c r="U179" i="45"/>
  <c r="T179" i="45"/>
  <c r="W178" i="45"/>
  <c r="V178" i="45"/>
  <c r="U178" i="45"/>
  <c r="T178" i="45"/>
  <c r="W177" i="45"/>
  <c r="V177" i="45"/>
  <c r="U177" i="45"/>
  <c r="T177" i="45"/>
  <c r="W176" i="45"/>
  <c r="V176" i="45"/>
  <c r="U176" i="45"/>
  <c r="T176" i="45"/>
  <c r="W175" i="45"/>
  <c r="V175" i="45"/>
  <c r="U175" i="45"/>
  <c r="T175" i="45"/>
  <c r="W174" i="45"/>
  <c r="V174" i="45"/>
  <c r="U174" i="45"/>
  <c r="T174" i="45"/>
  <c r="W173" i="45"/>
  <c r="V173" i="45"/>
  <c r="U173" i="45"/>
  <c r="T173" i="45"/>
  <c r="W172" i="45"/>
  <c r="V172" i="45"/>
  <c r="U172" i="45"/>
  <c r="T172" i="45"/>
  <c r="W171" i="45"/>
  <c r="V171" i="45"/>
  <c r="U171" i="45"/>
  <c r="T171" i="45"/>
  <c r="W170" i="45"/>
  <c r="V170" i="45"/>
  <c r="U170" i="45"/>
  <c r="T170" i="45"/>
  <c r="W169" i="45"/>
  <c r="V169" i="45"/>
  <c r="U169" i="45"/>
  <c r="T169" i="45"/>
  <c r="W168" i="45"/>
  <c r="V168" i="45"/>
  <c r="U168" i="45"/>
  <c r="T168" i="45"/>
  <c r="W167" i="45"/>
  <c r="V167" i="45"/>
  <c r="U167" i="45"/>
  <c r="T167" i="45"/>
  <c r="W166" i="45"/>
  <c r="V166" i="45"/>
  <c r="U166" i="45"/>
  <c r="T166" i="45"/>
  <c r="W165" i="45"/>
  <c r="V165" i="45"/>
  <c r="U165" i="45"/>
  <c r="T165" i="45"/>
  <c r="W164" i="45"/>
  <c r="V164" i="45"/>
  <c r="U164" i="45"/>
  <c r="T164" i="45"/>
  <c r="W163" i="45"/>
  <c r="V163" i="45"/>
  <c r="U163" i="45"/>
  <c r="T163" i="45"/>
  <c r="W162" i="45"/>
  <c r="V162" i="45"/>
  <c r="U162" i="45"/>
  <c r="T162" i="45"/>
  <c r="W161" i="45"/>
  <c r="V161" i="45"/>
  <c r="U161" i="45"/>
  <c r="T161" i="45"/>
  <c r="W160" i="45"/>
  <c r="V160" i="45"/>
  <c r="U160" i="45"/>
  <c r="T160" i="45"/>
  <c r="W159" i="45"/>
  <c r="V159" i="45"/>
  <c r="U159" i="45"/>
  <c r="T159" i="45"/>
  <c r="W158" i="45"/>
  <c r="V158" i="45"/>
  <c r="U158" i="45"/>
  <c r="T158" i="45"/>
  <c r="W157" i="45"/>
  <c r="V157" i="45"/>
  <c r="U157" i="45"/>
  <c r="T157" i="45"/>
  <c r="W156" i="45"/>
  <c r="V156" i="45"/>
  <c r="U156" i="45"/>
  <c r="T156" i="45"/>
  <c r="W155" i="45"/>
  <c r="V155" i="45"/>
  <c r="U155" i="45"/>
  <c r="T155" i="45"/>
  <c r="W154" i="45"/>
  <c r="V154" i="45"/>
  <c r="U154" i="45"/>
  <c r="T154" i="45"/>
  <c r="W153" i="45"/>
  <c r="V153" i="45"/>
  <c r="U153" i="45"/>
  <c r="T153" i="45"/>
  <c r="W152" i="45"/>
  <c r="V152" i="45"/>
  <c r="U152" i="45"/>
  <c r="T152" i="45"/>
  <c r="W151" i="45"/>
  <c r="V151" i="45"/>
  <c r="U151" i="45"/>
  <c r="T151" i="45"/>
  <c r="W150" i="45"/>
  <c r="V150" i="45"/>
  <c r="U150" i="45"/>
  <c r="T150" i="45"/>
  <c r="W149" i="45"/>
  <c r="V149" i="45"/>
  <c r="U149" i="45"/>
  <c r="T149" i="45"/>
  <c r="W148" i="45"/>
  <c r="V148" i="45"/>
  <c r="U148" i="45"/>
  <c r="T148" i="45"/>
  <c r="W147" i="45"/>
  <c r="V147" i="45"/>
  <c r="U147" i="45"/>
  <c r="T147" i="45"/>
  <c r="W146" i="45"/>
  <c r="V146" i="45"/>
  <c r="U146" i="45"/>
  <c r="T146" i="45"/>
  <c r="W145" i="45"/>
  <c r="V145" i="45"/>
  <c r="U145" i="45"/>
  <c r="T145" i="45"/>
  <c r="W144" i="45"/>
  <c r="V144" i="45"/>
  <c r="U144" i="45"/>
  <c r="T144" i="45"/>
  <c r="W143" i="45"/>
  <c r="V143" i="45"/>
  <c r="U143" i="45"/>
  <c r="T143" i="45"/>
  <c r="W142" i="45"/>
  <c r="V142" i="45"/>
  <c r="U142" i="45"/>
  <c r="T142" i="45"/>
  <c r="W141" i="45"/>
  <c r="V141" i="45"/>
  <c r="U141" i="45"/>
  <c r="T141" i="45"/>
  <c r="W140" i="45"/>
  <c r="V140" i="45"/>
  <c r="U140" i="45"/>
  <c r="T140" i="45"/>
  <c r="W139" i="45"/>
  <c r="V139" i="45"/>
  <c r="U139" i="45"/>
  <c r="T139" i="45"/>
  <c r="W138" i="45"/>
  <c r="V138" i="45"/>
  <c r="U138" i="45"/>
  <c r="T138" i="45"/>
  <c r="W137" i="45"/>
  <c r="V137" i="45"/>
  <c r="U137" i="45"/>
  <c r="T137" i="45"/>
  <c r="W136" i="45"/>
  <c r="V136" i="45"/>
  <c r="U136" i="45"/>
  <c r="T136" i="45"/>
  <c r="W135" i="45"/>
  <c r="V135" i="45"/>
  <c r="U135" i="45"/>
  <c r="T135" i="45"/>
  <c r="W134" i="45"/>
  <c r="V134" i="45"/>
  <c r="U134" i="45"/>
  <c r="T134" i="45"/>
  <c r="W133" i="45"/>
  <c r="V133" i="45"/>
  <c r="U133" i="45"/>
  <c r="T133" i="45"/>
  <c r="W132" i="45"/>
  <c r="V132" i="45"/>
  <c r="U132" i="45"/>
  <c r="T132" i="45"/>
  <c r="W131" i="45"/>
  <c r="V131" i="45"/>
  <c r="U131" i="45"/>
  <c r="T131" i="45"/>
  <c r="W130" i="45"/>
  <c r="V130" i="45"/>
  <c r="U130" i="45"/>
  <c r="T130" i="45"/>
  <c r="W129" i="45"/>
  <c r="V129" i="45"/>
  <c r="U129" i="45"/>
  <c r="T129" i="45"/>
  <c r="W128" i="45"/>
  <c r="V128" i="45"/>
  <c r="U128" i="45"/>
  <c r="T128" i="45"/>
  <c r="W127" i="45"/>
  <c r="V127" i="45"/>
  <c r="U127" i="45"/>
  <c r="T127" i="45"/>
  <c r="W126" i="45"/>
  <c r="V126" i="45"/>
  <c r="U126" i="45"/>
  <c r="T126" i="45"/>
  <c r="W125" i="45"/>
  <c r="V125" i="45"/>
  <c r="U125" i="45"/>
  <c r="T125" i="45"/>
  <c r="W124" i="45"/>
  <c r="V124" i="45"/>
  <c r="U124" i="45"/>
  <c r="T124" i="45"/>
  <c r="W123" i="45"/>
  <c r="V123" i="45"/>
  <c r="U123" i="45"/>
  <c r="T123" i="45"/>
  <c r="W122" i="45"/>
  <c r="V122" i="45"/>
  <c r="U122" i="45"/>
  <c r="T122" i="45"/>
  <c r="W121" i="45"/>
  <c r="V121" i="45"/>
  <c r="U121" i="45"/>
  <c r="T121" i="45"/>
  <c r="W120" i="45"/>
  <c r="V120" i="45"/>
  <c r="U120" i="45"/>
  <c r="T120" i="45"/>
  <c r="W119" i="45"/>
  <c r="V119" i="45"/>
  <c r="U119" i="45"/>
  <c r="T119" i="45"/>
  <c r="W118" i="45"/>
  <c r="V118" i="45"/>
  <c r="U118" i="45"/>
  <c r="T118" i="45"/>
  <c r="W117" i="45"/>
  <c r="V117" i="45"/>
  <c r="U117" i="45"/>
  <c r="T117" i="45"/>
  <c r="W116" i="45"/>
  <c r="V116" i="45"/>
  <c r="U116" i="45"/>
  <c r="T116" i="45"/>
  <c r="W115" i="45"/>
  <c r="V115" i="45"/>
  <c r="U115" i="45"/>
  <c r="T115" i="45"/>
  <c r="W114" i="45"/>
  <c r="V114" i="45"/>
  <c r="U114" i="45"/>
  <c r="T114" i="45"/>
  <c r="W113" i="45"/>
  <c r="V113" i="45"/>
  <c r="U113" i="45"/>
  <c r="T113" i="45"/>
  <c r="W112" i="45"/>
  <c r="V112" i="45"/>
  <c r="U112" i="45"/>
  <c r="T112" i="45"/>
  <c r="W111" i="45"/>
  <c r="V111" i="45"/>
  <c r="U111" i="45"/>
  <c r="T111" i="45"/>
  <c r="W110" i="45"/>
  <c r="V110" i="45"/>
  <c r="U110" i="45"/>
  <c r="T110" i="45"/>
  <c r="W109" i="45"/>
  <c r="V109" i="45"/>
  <c r="U109" i="45"/>
  <c r="T109" i="45"/>
  <c r="W108" i="45"/>
  <c r="V108" i="45"/>
  <c r="U108" i="45"/>
  <c r="T108" i="45"/>
  <c r="W107" i="45"/>
  <c r="V107" i="45"/>
  <c r="U107" i="45"/>
  <c r="T107" i="45"/>
  <c r="W106" i="45"/>
  <c r="V106" i="45"/>
  <c r="U106" i="45"/>
  <c r="T106" i="45"/>
  <c r="W105" i="45"/>
  <c r="V105" i="45"/>
  <c r="U105" i="45"/>
  <c r="T105" i="45"/>
  <c r="W104" i="45"/>
  <c r="V104" i="45"/>
  <c r="U104" i="45"/>
  <c r="T104" i="45"/>
  <c r="W103" i="45"/>
  <c r="V103" i="45"/>
  <c r="U103" i="45"/>
  <c r="T103" i="45"/>
  <c r="W102" i="45"/>
  <c r="V102" i="45"/>
  <c r="U102" i="45"/>
  <c r="T102" i="45"/>
  <c r="W101" i="45"/>
  <c r="V101" i="45"/>
  <c r="U101" i="45"/>
  <c r="T101" i="45"/>
  <c r="W100" i="45"/>
  <c r="V100" i="45"/>
  <c r="U100" i="45"/>
  <c r="T100" i="45"/>
  <c r="W99" i="45"/>
  <c r="V99" i="45"/>
  <c r="U99" i="45"/>
  <c r="T99" i="45"/>
  <c r="W98" i="45"/>
  <c r="V98" i="45"/>
  <c r="U98" i="45"/>
  <c r="T98" i="45"/>
  <c r="W97" i="45"/>
  <c r="V97" i="45"/>
  <c r="U97" i="45"/>
  <c r="T97" i="45"/>
  <c r="W96" i="45"/>
  <c r="V96" i="45"/>
  <c r="U96" i="45"/>
  <c r="T96" i="45"/>
  <c r="W95" i="45"/>
  <c r="V95" i="45"/>
  <c r="U95" i="45"/>
  <c r="T95" i="45"/>
  <c r="W94" i="45"/>
  <c r="V94" i="45"/>
  <c r="U94" i="45"/>
  <c r="T94" i="45"/>
  <c r="W93" i="45"/>
  <c r="V93" i="45"/>
  <c r="U93" i="45"/>
  <c r="T93" i="45"/>
  <c r="W92" i="45"/>
  <c r="V92" i="45"/>
  <c r="U92" i="45"/>
  <c r="T92" i="45"/>
  <c r="W91" i="45"/>
  <c r="V91" i="45"/>
  <c r="U91" i="45"/>
  <c r="T91" i="45"/>
  <c r="W90" i="45"/>
  <c r="V90" i="45"/>
  <c r="U90" i="45"/>
  <c r="T90" i="45"/>
  <c r="W89" i="45"/>
  <c r="V89" i="45"/>
  <c r="U89" i="45"/>
  <c r="T89" i="45"/>
  <c r="W88" i="45"/>
  <c r="V88" i="45"/>
  <c r="U88" i="45"/>
  <c r="T88" i="45"/>
  <c r="W87" i="45"/>
  <c r="V87" i="45"/>
  <c r="U87" i="45"/>
  <c r="T87" i="45"/>
  <c r="W86" i="45"/>
  <c r="V86" i="45"/>
  <c r="U86" i="45"/>
  <c r="T86" i="45"/>
  <c r="W85" i="45"/>
  <c r="V85" i="45"/>
  <c r="U85" i="45"/>
  <c r="T85" i="45"/>
  <c r="W84" i="45"/>
  <c r="V84" i="45"/>
  <c r="U84" i="45"/>
  <c r="T84" i="45"/>
  <c r="W83" i="45"/>
  <c r="V83" i="45"/>
  <c r="U83" i="45"/>
  <c r="T83" i="45"/>
  <c r="W82" i="45"/>
  <c r="V82" i="45"/>
  <c r="U82" i="45"/>
  <c r="T82" i="45"/>
  <c r="W81" i="45"/>
  <c r="V81" i="45"/>
  <c r="U81" i="45"/>
  <c r="T81" i="45"/>
  <c r="W80" i="45"/>
  <c r="V80" i="45"/>
  <c r="U80" i="45"/>
  <c r="T80" i="45"/>
  <c r="W79" i="45"/>
  <c r="V79" i="45"/>
  <c r="U79" i="45"/>
  <c r="T79" i="45"/>
  <c r="W78" i="45"/>
  <c r="V78" i="45"/>
  <c r="U78" i="45"/>
  <c r="T78" i="45"/>
  <c r="W77" i="45"/>
  <c r="V77" i="45"/>
  <c r="U77" i="45"/>
  <c r="T77" i="45"/>
  <c r="W76" i="45"/>
  <c r="V76" i="45"/>
  <c r="U76" i="45"/>
  <c r="T76" i="45"/>
  <c r="W75" i="45"/>
  <c r="V75" i="45"/>
  <c r="U75" i="45"/>
  <c r="T75" i="45"/>
  <c r="W74" i="45"/>
  <c r="V74" i="45"/>
  <c r="U74" i="45"/>
  <c r="T74" i="45"/>
  <c r="W73" i="45"/>
  <c r="V73" i="45"/>
  <c r="U73" i="45"/>
  <c r="T73" i="45"/>
  <c r="W72" i="45"/>
  <c r="V72" i="45"/>
  <c r="U72" i="45"/>
  <c r="T72" i="45"/>
  <c r="W71" i="45"/>
  <c r="V71" i="45"/>
  <c r="U71" i="45"/>
  <c r="T71" i="45"/>
  <c r="W70" i="45"/>
  <c r="V70" i="45"/>
  <c r="U70" i="45"/>
  <c r="T70" i="45"/>
  <c r="W69" i="45"/>
  <c r="V69" i="45"/>
  <c r="U69" i="45"/>
  <c r="T69" i="45"/>
  <c r="W68" i="45"/>
  <c r="V68" i="45"/>
  <c r="U68" i="45"/>
  <c r="T68" i="45"/>
  <c r="W67" i="45"/>
  <c r="V67" i="45"/>
  <c r="U67" i="45"/>
  <c r="T67" i="45"/>
  <c r="W66" i="45"/>
  <c r="V66" i="45"/>
  <c r="U66" i="45"/>
  <c r="T66" i="45"/>
  <c r="W65" i="45"/>
  <c r="V65" i="45"/>
  <c r="U65" i="45"/>
  <c r="T65" i="45"/>
  <c r="W64" i="45"/>
  <c r="V64" i="45"/>
  <c r="U64" i="45"/>
  <c r="T64" i="45"/>
  <c r="W63" i="45"/>
  <c r="V63" i="45"/>
  <c r="U63" i="45"/>
  <c r="T63" i="45"/>
  <c r="W62" i="45"/>
  <c r="V62" i="45"/>
  <c r="U62" i="45"/>
  <c r="T62" i="45"/>
  <c r="W61" i="45"/>
  <c r="V61" i="45"/>
  <c r="U61" i="45"/>
  <c r="T61" i="45"/>
  <c r="W60" i="45"/>
  <c r="V60" i="45"/>
  <c r="U60" i="45"/>
  <c r="T60" i="45"/>
  <c r="W59" i="45"/>
  <c r="V59" i="45"/>
  <c r="U59" i="45"/>
  <c r="T59" i="45"/>
  <c r="W58" i="45"/>
  <c r="V58" i="45"/>
  <c r="U58" i="45"/>
  <c r="T58" i="45"/>
  <c r="W57" i="45"/>
  <c r="V57" i="45"/>
  <c r="U57" i="45"/>
  <c r="T57" i="45"/>
  <c r="W56" i="45"/>
  <c r="V56" i="45"/>
  <c r="U56" i="45"/>
  <c r="T56" i="45"/>
  <c r="W55" i="45"/>
  <c r="V55" i="45"/>
  <c r="U55" i="45"/>
  <c r="T55" i="45"/>
  <c r="W54" i="45"/>
  <c r="V54" i="45"/>
  <c r="U54" i="45"/>
  <c r="T54" i="45"/>
  <c r="W53" i="45"/>
  <c r="V53" i="45"/>
  <c r="U53" i="45"/>
  <c r="T53" i="45"/>
  <c r="W52" i="45"/>
  <c r="V52" i="45"/>
  <c r="U52" i="45"/>
  <c r="T52" i="45"/>
  <c r="W51" i="45"/>
  <c r="V51" i="45"/>
  <c r="U51" i="45"/>
  <c r="T51" i="45"/>
  <c r="W50" i="45"/>
  <c r="V50" i="45"/>
  <c r="U50" i="45"/>
  <c r="T50" i="45"/>
  <c r="W49" i="45"/>
  <c r="V49" i="45"/>
  <c r="U49" i="45"/>
  <c r="T49" i="45"/>
  <c r="W48" i="45"/>
  <c r="V48" i="45"/>
  <c r="U48" i="45"/>
  <c r="T48" i="45"/>
  <c r="W47" i="45"/>
  <c r="V47" i="45"/>
  <c r="U47" i="45"/>
  <c r="T47" i="45"/>
  <c r="W46" i="45"/>
  <c r="V46" i="45"/>
  <c r="U46" i="45"/>
  <c r="T46" i="45"/>
  <c r="W45" i="45"/>
  <c r="V45" i="45"/>
  <c r="U45" i="45"/>
  <c r="T45" i="45"/>
  <c r="W44" i="45"/>
  <c r="V44" i="45"/>
  <c r="U44" i="45"/>
  <c r="T44" i="45"/>
  <c r="W43" i="45"/>
  <c r="V43" i="45"/>
  <c r="U43" i="45"/>
  <c r="T43" i="45"/>
  <c r="W42" i="45"/>
  <c r="V42" i="45"/>
  <c r="U42" i="45"/>
  <c r="T42" i="45"/>
  <c r="W41" i="45"/>
  <c r="V41" i="45"/>
  <c r="U41" i="45"/>
  <c r="T41" i="45"/>
  <c r="W40" i="45"/>
  <c r="V40" i="45"/>
  <c r="U40" i="45"/>
  <c r="T40" i="45"/>
  <c r="W39" i="45"/>
  <c r="V39" i="45"/>
  <c r="U39" i="45"/>
  <c r="T39" i="45"/>
  <c r="W38" i="45"/>
  <c r="V38" i="45"/>
  <c r="U38" i="45"/>
  <c r="T38" i="45"/>
  <c r="W37" i="45"/>
  <c r="V37" i="45"/>
  <c r="U37" i="45"/>
  <c r="T37" i="45"/>
  <c r="W36" i="45"/>
  <c r="V36" i="45"/>
  <c r="U36" i="45"/>
  <c r="T36" i="45"/>
  <c r="W35" i="45"/>
  <c r="V35" i="45"/>
  <c r="U35" i="45"/>
  <c r="T35" i="45"/>
  <c r="W34" i="45"/>
  <c r="V34" i="45"/>
  <c r="U34" i="45"/>
  <c r="T34" i="45"/>
  <c r="W33" i="45"/>
  <c r="V33" i="45"/>
  <c r="U33" i="45"/>
  <c r="T33" i="45"/>
  <c r="W32" i="45"/>
  <c r="V32" i="45"/>
  <c r="U32" i="45"/>
  <c r="T32" i="45"/>
  <c r="W31" i="45"/>
  <c r="V31" i="45"/>
  <c r="U31" i="45"/>
  <c r="T31" i="45"/>
  <c r="W30" i="45"/>
  <c r="V30" i="45"/>
  <c r="U30" i="45"/>
  <c r="T30" i="45"/>
  <c r="W29" i="45"/>
  <c r="V29" i="45"/>
  <c r="U29" i="45"/>
  <c r="T29" i="45"/>
  <c r="W28" i="45"/>
  <c r="V28" i="45"/>
  <c r="U28" i="45"/>
  <c r="T28" i="45"/>
  <c r="W27" i="45"/>
  <c r="V27" i="45"/>
  <c r="U27" i="45"/>
  <c r="T27" i="45"/>
  <c r="W26" i="45"/>
  <c r="V26" i="45"/>
  <c r="U26" i="45"/>
  <c r="T26" i="45"/>
  <c r="W25" i="45"/>
  <c r="V25" i="45"/>
  <c r="U25" i="45"/>
  <c r="T25" i="45"/>
  <c r="W24" i="45"/>
  <c r="V24" i="45"/>
  <c r="U24" i="45"/>
  <c r="T24" i="45"/>
  <c r="W23" i="45"/>
  <c r="V23" i="45"/>
  <c r="U23" i="45"/>
  <c r="T23" i="45"/>
  <c r="W22" i="45"/>
  <c r="V22" i="45"/>
  <c r="U22" i="45"/>
  <c r="T22" i="45"/>
  <c r="W21" i="45"/>
  <c r="V21" i="45"/>
  <c r="U21" i="45"/>
  <c r="T21" i="45"/>
  <c r="W20" i="45"/>
  <c r="V20" i="45"/>
  <c r="U20" i="45"/>
  <c r="T20" i="45"/>
  <c r="W19" i="45"/>
  <c r="V19" i="45"/>
  <c r="U19" i="45"/>
  <c r="T19" i="45"/>
  <c r="W18" i="45"/>
  <c r="V18" i="45"/>
  <c r="U18" i="45"/>
  <c r="T18" i="45"/>
  <c r="W17" i="45"/>
  <c r="V17" i="45"/>
  <c r="U17" i="45"/>
  <c r="T17" i="45"/>
  <c r="W16" i="45"/>
  <c r="V16" i="45"/>
  <c r="U16" i="45"/>
  <c r="T16" i="45"/>
  <c r="W15" i="45"/>
  <c r="V15" i="45"/>
  <c r="U15" i="45"/>
  <c r="T15" i="45"/>
  <c r="W14" i="45"/>
  <c r="V14" i="45"/>
  <c r="U14" i="45"/>
  <c r="T14" i="45"/>
  <c r="W13" i="45"/>
  <c r="V13" i="45"/>
  <c r="U13" i="45"/>
  <c r="T13" i="45"/>
  <c r="W12" i="45"/>
  <c r="V12" i="45"/>
  <c r="U12" i="45"/>
  <c r="T12" i="45"/>
  <c r="W11" i="45"/>
  <c r="V11" i="45"/>
  <c r="U11" i="45"/>
  <c r="T11" i="45"/>
  <c r="W10" i="45"/>
  <c r="V10" i="45"/>
  <c r="U10" i="45"/>
  <c r="T10" i="45"/>
  <c r="W9" i="45"/>
  <c r="V9" i="45"/>
  <c r="U9" i="45"/>
  <c r="T9" i="45"/>
  <c r="W8" i="45"/>
  <c r="V8" i="45"/>
  <c r="U8" i="45"/>
  <c r="T8" i="45"/>
  <c r="W7" i="45"/>
  <c r="V7" i="45"/>
  <c r="U7" i="45"/>
  <c r="T7" i="45"/>
  <c r="W6" i="45"/>
  <c r="V6" i="45"/>
  <c r="U6" i="45"/>
  <c r="T6" i="45"/>
  <c r="W5" i="45"/>
  <c r="V5" i="45"/>
  <c r="U5" i="45"/>
  <c r="T5" i="45"/>
  <c r="W4" i="45"/>
  <c r="V4" i="45"/>
  <c r="U4" i="45"/>
  <c r="T4" i="45"/>
  <c r="W3" i="45"/>
  <c r="V3" i="45"/>
  <c r="U3" i="45"/>
  <c r="T3" i="45"/>
  <c r="W2" i="45"/>
  <c r="V2" i="45"/>
  <c r="U2" i="45"/>
  <c r="T2" i="45"/>
  <c r="W402" i="44"/>
  <c r="V402" i="44"/>
  <c r="U402" i="44"/>
  <c r="T402" i="44"/>
  <c r="W401" i="44"/>
  <c r="V401" i="44"/>
  <c r="U401" i="44"/>
  <c r="T401" i="44"/>
  <c r="W400" i="44"/>
  <c r="V400" i="44"/>
  <c r="U400" i="44"/>
  <c r="T400" i="44"/>
  <c r="W399" i="44"/>
  <c r="V399" i="44"/>
  <c r="U399" i="44"/>
  <c r="T399" i="44"/>
  <c r="W398" i="44"/>
  <c r="V398" i="44"/>
  <c r="U398" i="44"/>
  <c r="T398" i="44"/>
  <c r="W397" i="44"/>
  <c r="V397" i="44"/>
  <c r="U397" i="44"/>
  <c r="T397" i="44"/>
  <c r="W396" i="44"/>
  <c r="V396" i="44"/>
  <c r="U396" i="44"/>
  <c r="T396" i="44"/>
  <c r="W395" i="44"/>
  <c r="V395" i="44"/>
  <c r="U395" i="44"/>
  <c r="T395" i="44"/>
  <c r="W394" i="44"/>
  <c r="V394" i="44"/>
  <c r="U394" i="44"/>
  <c r="T394" i="44"/>
  <c r="W393" i="44"/>
  <c r="V393" i="44"/>
  <c r="U393" i="44"/>
  <c r="T393" i="44"/>
  <c r="W392" i="44"/>
  <c r="V392" i="44"/>
  <c r="U392" i="44"/>
  <c r="T392" i="44"/>
  <c r="W391" i="44"/>
  <c r="V391" i="44"/>
  <c r="U391" i="44"/>
  <c r="T391" i="44"/>
  <c r="W390" i="44"/>
  <c r="V390" i="44"/>
  <c r="U390" i="44"/>
  <c r="T390" i="44"/>
  <c r="W389" i="44"/>
  <c r="V389" i="44"/>
  <c r="U389" i="44"/>
  <c r="T389" i="44"/>
  <c r="W388" i="44"/>
  <c r="V388" i="44"/>
  <c r="U388" i="44"/>
  <c r="T388" i="44"/>
  <c r="W387" i="44"/>
  <c r="V387" i="44"/>
  <c r="U387" i="44"/>
  <c r="T387" i="44"/>
  <c r="W386" i="44"/>
  <c r="V386" i="44"/>
  <c r="U386" i="44"/>
  <c r="T386" i="44"/>
  <c r="W385" i="44"/>
  <c r="V385" i="44"/>
  <c r="U385" i="44"/>
  <c r="T385" i="44"/>
  <c r="W384" i="44"/>
  <c r="V384" i="44"/>
  <c r="U384" i="44"/>
  <c r="T384" i="44"/>
  <c r="W383" i="44"/>
  <c r="V383" i="44"/>
  <c r="U383" i="44"/>
  <c r="T383" i="44"/>
  <c r="W382" i="44"/>
  <c r="V382" i="44"/>
  <c r="U382" i="44"/>
  <c r="T382" i="44"/>
  <c r="W381" i="44"/>
  <c r="V381" i="44"/>
  <c r="U381" i="44"/>
  <c r="T381" i="44"/>
  <c r="W380" i="44"/>
  <c r="V380" i="44"/>
  <c r="U380" i="44"/>
  <c r="T380" i="44"/>
  <c r="W379" i="44"/>
  <c r="V379" i="44"/>
  <c r="U379" i="44"/>
  <c r="T379" i="44"/>
  <c r="W378" i="44"/>
  <c r="V378" i="44"/>
  <c r="U378" i="44"/>
  <c r="T378" i="44"/>
  <c r="W377" i="44"/>
  <c r="V377" i="44"/>
  <c r="U377" i="44"/>
  <c r="T377" i="44"/>
  <c r="W376" i="44"/>
  <c r="V376" i="44"/>
  <c r="U376" i="44"/>
  <c r="T376" i="44"/>
  <c r="W375" i="44"/>
  <c r="V375" i="44"/>
  <c r="U375" i="44"/>
  <c r="T375" i="44"/>
  <c r="W374" i="44"/>
  <c r="V374" i="44"/>
  <c r="U374" i="44"/>
  <c r="T374" i="44"/>
  <c r="W373" i="44"/>
  <c r="V373" i="44"/>
  <c r="U373" i="44"/>
  <c r="T373" i="44"/>
  <c r="W372" i="44"/>
  <c r="V372" i="44"/>
  <c r="U372" i="44"/>
  <c r="T372" i="44"/>
  <c r="W371" i="44"/>
  <c r="V371" i="44"/>
  <c r="U371" i="44"/>
  <c r="T371" i="44"/>
  <c r="W370" i="44"/>
  <c r="V370" i="44"/>
  <c r="U370" i="44"/>
  <c r="T370" i="44"/>
  <c r="W369" i="44"/>
  <c r="V369" i="44"/>
  <c r="U369" i="44"/>
  <c r="T369" i="44"/>
  <c r="W368" i="44"/>
  <c r="V368" i="44"/>
  <c r="U368" i="44"/>
  <c r="T368" i="44"/>
  <c r="W367" i="44"/>
  <c r="V367" i="44"/>
  <c r="U367" i="44"/>
  <c r="T367" i="44"/>
  <c r="W366" i="44"/>
  <c r="V366" i="44"/>
  <c r="U366" i="44"/>
  <c r="T366" i="44"/>
  <c r="W365" i="44"/>
  <c r="V365" i="44"/>
  <c r="U365" i="44"/>
  <c r="T365" i="44"/>
  <c r="W364" i="44"/>
  <c r="V364" i="44"/>
  <c r="U364" i="44"/>
  <c r="T364" i="44"/>
  <c r="W363" i="44"/>
  <c r="V363" i="44"/>
  <c r="U363" i="44"/>
  <c r="T363" i="44"/>
  <c r="W362" i="44"/>
  <c r="V362" i="44"/>
  <c r="U362" i="44"/>
  <c r="T362" i="44"/>
  <c r="W361" i="44"/>
  <c r="V361" i="44"/>
  <c r="U361" i="44"/>
  <c r="T361" i="44"/>
  <c r="W360" i="44"/>
  <c r="V360" i="44"/>
  <c r="U360" i="44"/>
  <c r="T360" i="44"/>
  <c r="W359" i="44"/>
  <c r="V359" i="44"/>
  <c r="U359" i="44"/>
  <c r="T359" i="44"/>
  <c r="W358" i="44"/>
  <c r="V358" i="44"/>
  <c r="U358" i="44"/>
  <c r="T358" i="44"/>
  <c r="W357" i="44"/>
  <c r="V357" i="44"/>
  <c r="U357" i="44"/>
  <c r="T357" i="44"/>
  <c r="W356" i="44"/>
  <c r="V356" i="44"/>
  <c r="U356" i="44"/>
  <c r="T356" i="44"/>
  <c r="W355" i="44"/>
  <c r="V355" i="44"/>
  <c r="U355" i="44"/>
  <c r="T355" i="44"/>
  <c r="W354" i="44"/>
  <c r="V354" i="44"/>
  <c r="U354" i="44"/>
  <c r="T354" i="44"/>
  <c r="W353" i="44"/>
  <c r="V353" i="44"/>
  <c r="U353" i="44"/>
  <c r="T353" i="44"/>
  <c r="W352" i="44"/>
  <c r="V352" i="44"/>
  <c r="U352" i="44"/>
  <c r="T352" i="44"/>
  <c r="W351" i="44"/>
  <c r="V351" i="44"/>
  <c r="U351" i="44"/>
  <c r="T351" i="44"/>
  <c r="W350" i="44"/>
  <c r="V350" i="44"/>
  <c r="U350" i="44"/>
  <c r="T350" i="44"/>
  <c r="W349" i="44"/>
  <c r="V349" i="44"/>
  <c r="U349" i="44"/>
  <c r="T349" i="44"/>
  <c r="W348" i="44"/>
  <c r="V348" i="44"/>
  <c r="U348" i="44"/>
  <c r="T348" i="44"/>
  <c r="W347" i="44"/>
  <c r="V347" i="44"/>
  <c r="U347" i="44"/>
  <c r="T347" i="44"/>
  <c r="W346" i="44"/>
  <c r="V346" i="44"/>
  <c r="U346" i="44"/>
  <c r="T346" i="44"/>
  <c r="W345" i="44"/>
  <c r="V345" i="44"/>
  <c r="U345" i="44"/>
  <c r="T345" i="44"/>
  <c r="W344" i="44"/>
  <c r="V344" i="44"/>
  <c r="U344" i="44"/>
  <c r="T344" i="44"/>
  <c r="W343" i="44"/>
  <c r="V343" i="44"/>
  <c r="U343" i="44"/>
  <c r="T343" i="44"/>
  <c r="W342" i="44"/>
  <c r="V342" i="44"/>
  <c r="U342" i="44"/>
  <c r="T342" i="44"/>
  <c r="W341" i="44"/>
  <c r="V341" i="44"/>
  <c r="U341" i="44"/>
  <c r="T341" i="44"/>
  <c r="W340" i="44"/>
  <c r="V340" i="44"/>
  <c r="U340" i="44"/>
  <c r="T340" i="44"/>
  <c r="W339" i="44"/>
  <c r="V339" i="44"/>
  <c r="U339" i="44"/>
  <c r="T339" i="44"/>
  <c r="W338" i="44"/>
  <c r="V338" i="44"/>
  <c r="U338" i="44"/>
  <c r="T338" i="44"/>
  <c r="W337" i="44"/>
  <c r="V337" i="44"/>
  <c r="U337" i="44"/>
  <c r="T337" i="44"/>
  <c r="W336" i="44"/>
  <c r="V336" i="44"/>
  <c r="U336" i="44"/>
  <c r="T336" i="44"/>
  <c r="W335" i="44"/>
  <c r="V335" i="44"/>
  <c r="U335" i="44"/>
  <c r="T335" i="44"/>
  <c r="W334" i="44"/>
  <c r="V334" i="44"/>
  <c r="U334" i="44"/>
  <c r="T334" i="44"/>
  <c r="W333" i="44"/>
  <c r="V333" i="44"/>
  <c r="U333" i="44"/>
  <c r="T333" i="44"/>
  <c r="W332" i="44"/>
  <c r="V332" i="44"/>
  <c r="U332" i="44"/>
  <c r="T332" i="44"/>
  <c r="W331" i="44"/>
  <c r="V331" i="44"/>
  <c r="U331" i="44"/>
  <c r="T331" i="44"/>
  <c r="W330" i="44"/>
  <c r="V330" i="44"/>
  <c r="U330" i="44"/>
  <c r="T330" i="44"/>
  <c r="W329" i="44"/>
  <c r="V329" i="44"/>
  <c r="U329" i="44"/>
  <c r="T329" i="44"/>
  <c r="W328" i="44"/>
  <c r="V328" i="44"/>
  <c r="U328" i="44"/>
  <c r="T328" i="44"/>
  <c r="W327" i="44"/>
  <c r="V327" i="44"/>
  <c r="U327" i="44"/>
  <c r="T327" i="44"/>
  <c r="W326" i="44"/>
  <c r="V326" i="44"/>
  <c r="U326" i="44"/>
  <c r="T326" i="44"/>
  <c r="W325" i="44"/>
  <c r="V325" i="44"/>
  <c r="U325" i="44"/>
  <c r="T325" i="44"/>
  <c r="W324" i="44"/>
  <c r="V324" i="44"/>
  <c r="U324" i="44"/>
  <c r="T324" i="44"/>
  <c r="W323" i="44"/>
  <c r="V323" i="44"/>
  <c r="U323" i="44"/>
  <c r="T323" i="44"/>
  <c r="W322" i="44"/>
  <c r="V322" i="44"/>
  <c r="U322" i="44"/>
  <c r="T322" i="44"/>
  <c r="W321" i="44"/>
  <c r="V321" i="44"/>
  <c r="U321" i="44"/>
  <c r="T321" i="44"/>
  <c r="W320" i="44"/>
  <c r="V320" i="44"/>
  <c r="U320" i="44"/>
  <c r="T320" i="44"/>
  <c r="W319" i="44"/>
  <c r="V319" i="44"/>
  <c r="U319" i="44"/>
  <c r="T319" i="44"/>
  <c r="W318" i="44"/>
  <c r="V318" i="44"/>
  <c r="U318" i="44"/>
  <c r="T318" i="44"/>
  <c r="W317" i="44"/>
  <c r="V317" i="44"/>
  <c r="U317" i="44"/>
  <c r="T317" i="44"/>
  <c r="W316" i="44"/>
  <c r="V316" i="44"/>
  <c r="U316" i="44"/>
  <c r="T316" i="44"/>
  <c r="W315" i="44"/>
  <c r="V315" i="44"/>
  <c r="U315" i="44"/>
  <c r="T315" i="44"/>
  <c r="W314" i="44"/>
  <c r="V314" i="44"/>
  <c r="U314" i="44"/>
  <c r="T314" i="44"/>
  <c r="W313" i="44"/>
  <c r="V313" i="44"/>
  <c r="U313" i="44"/>
  <c r="T313" i="44"/>
  <c r="W312" i="44"/>
  <c r="V312" i="44"/>
  <c r="U312" i="44"/>
  <c r="T312" i="44"/>
  <c r="W311" i="44"/>
  <c r="V311" i="44"/>
  <c r="U311" i="44"/>
  <c r="T311" i="44"/>
  <c r="W310" i="44"/>
  <c r="V310" i="44"/>
  <c r="U310" i="44"/>
  <c r="T310" i="44"/>
  <c r="W309" i="44"/>
  <c r="V309" i="44"/>
  <c r="U309" i="44"/>
  <c r="T309" i="44"/>
  <c r="W308" i="44"/>
  <c r="V308" i="44"/>
  <c r="U308" i="44"/>
  <c r="T308" i="44"/>
  <c r="W307" i="44"/>
  <c r="V307" i="44"/>
  <c r="U307" i="44"/>
  <c r="T307" i="44"/>
  <c r="W306" i="44"/>
  <c r="V306" i="44"/>
  <c r="U306" i="44"/>
  <c r="T306" i="44"/>
  <c r="W305" i="44"/>
  <c r="V305" i="44"/>
  <c r="U305" i="44"/>
  <c r="T305" i="44"/>
  <c r="W304" i="44"/>
  <c r="V304" i="44"/>
  <c r="U304" i="44"/>
  <c r="T304" i="44"/>
  <c r="W303" i="44"/>
  <c r="V303" i="44"/>
  <c r="U303" i="44"/>
  <c r="T303" i="44"/>
  <c r="W302" i="44"/>
  <c r="V302" i="44"/>
  <c r="U302" i="44"/>
  <c r="T302" i="44"/>
  <c r="W301" i="44"/>
  <c r="V301" i="44"/>
  <c r="U301" i="44"/>
  <c r="T301" i="44"/>
  <c r="W300" i="44"/>
  <c r="V300" i="44"/>
  <c r="U300" i="44"/>
  <c r="T300" i="44"/>
  <c r="W299" i="44"/>
  <c r="V299" i="44"/>
  <c r="U299" i="44"/>
  <c r="T299" i="44"/>
  <c r="W298" i="44"/>
  <c r="V298" i="44"/>
  <c r="U298" i="44"/>
  <c r="T298" i="44"/>
  <c r="W297" i="44"/>
  <c r="V297" i="44"/>
  <c r="U297" i="44"/>
  <c r="T297" i="44"/>
  <c r="W296" i="44"/>
  <c r="V296" i="44"/>
  <c r="U296" i="44"/>
  <c r="T296" i="44"/>
  <c r="W295" i="44"/>
  <c r="V295" i="44"/>
  <c r="U295" i="44"/>
  <c r="T295" i="44"/>
  <c r="W294" i="44"/>
  <c r="V294" i="44"/>
  <c r="U294" i="44"/>
  <c r="T294" i="44"/>
  <c r="W293" i="44"/>
  <c r="V293" i="44"/>
  <c r="U293" i="44"/>
  <c r="T293" i="44"/>
  <c r="W292" i="44"/>
  <c r="V292" i="44"/>
  <c r="U292" i="44"/>
  <c r="T292" i="44"/>
  <c r="W291" i="44"/>
  <c r="V291" i="44"/>
  <c r="U291" i="44"/>
  <c r="T291" i="44"/>
  <c r="W290" i="44"/>
  <c r="V290" i="44"/>
  <c r="U290" i="44"/>
  <c r="T290" i="44"/>
  <c r="W289" i="44"/>
  <c r="V289" i="44"/>
  <c r="U289" i="44"/>
  <c r="W288" i="44"/>
  <c r="V288" i="44"/>
  <c r="U288" i="44"/>
  <c r="W287" i="44"/>
  <c r="V287" i="44"/>
  <c r="U287" i="44"/>
  <c r="W286" i="44"/>
  <c r="V286" i="44"/>
  <c r="U286" i="44"/>
  <c r="W285" i="44"/>
  <c r="V285" i="44"/>
  <c r="U285" i="44"/>
  <c r="W284" i="44"/>
  <c r="V284" i="44"/>
  <c r="U284" i="44"/>
  <c r="W283" i="44"/>
  <c r="V283" i="44"/>
  <c r="U283" i="44"/>
  <c r="W282" i="44"/>
  <c r="V282" i="44"/>
  <c r="U282" i="44"/>
  <c r="W281" i="44"/>
  <c r="V281" i="44"/>
  <c r="U281" i="44"/>
  <c r="W280" i="44"/>
  <c r="V280" i="44"/>
  <c r="U280" i="44"/>
  <c r="W279" i="44"/>
  <c r="V279" i="44"/>
  <c r="U279" i="44"/>
  <c r="W278" i="44"/>
  <c r="V278" i="44"/>
  <c r="U278" i="44"/>
  <c r="W277" i="44"/>
  <c r="V277" i="44"/>
  <c r="U277" i="44"/>
  <c r="W276" i="44"/>
  <c r="V276" i="44"/>
  <c r="U276" i="44"/>
  <c r="W275" i="44"/>
  <c r="V275" i="44"/>
  <c r="U275" i="44"/>
  <c r="W274" i="44"/>
  <c r="V274" i="44"/>
  <c r="U274" i="44"/>
  <c r="W273" i="44"/>
  <c r="V273" i="44"/>
  <c r="U273" i="44"/>
  <c r="W272" i="44"/>
  <c r="V272" i="44"/>
  <c r="U272" i="44"/>
  <c r="W271" i="44"/>
  <c r="V271" i="44"/>
  <c r="U271" i="44"/>
  <c r="W270" i="44"/>
  <c r="V270" i="44"/>
  <c r="U270" i="44"/>
  <c r="W269" i="44"/>
  <c r="V269" i="44"/>
  <c r="U269" i="44"/>
  <c r="W268" i="44"/>
  <c r="V268" i="44"/>
  <c r="U268" i="44"/>
  <c r="W267" i="44"/>
  <c r="V267" i="44"/>
  <c r="U267" i="44"/>
  <c r="W266" i="44"/>
  <c r="V266" i="44"/>
  <c r="U266" i="44"/>
  <c r="W265" i="44"/>
  <c r="V265" i="44"/>
  <c r="U265" i="44"/>
  <c r="W264" i="44"/>
  <c r="V264" i="44"/>
  <c r="U264" i="44"/>
  <c r="W263" i="44"/>
  <c r="V263" i="44"/>
  <c r="U263" i="44"/>
  <c r="W262" i="44"/>
  <c r="V262" i="44"/>
  <c r="U262" i="44"/>
  <c r="W261" i="44"/>
  <c r="V261" i="44"/>
  <c r="U261" i="44"/>
  <c r="W260" i="44"/>
  <c r="V260" i="44"/>
  <c r="U260" i="44"/>
  <c r="W259" i="44"/>
  <c r="V259" i="44"/>
  <c r="U259" i="44"/>
  <c r="W258" i="44"/>
  <c r="V258" i="44"/>
  <c r="U258" i="44"/>
  <c r="W257" i="44"/>
  <c r="V257" i="44"/>
  <c r="U257" i="44"/>
  <c r="W256" i="44"/>
  <c r="V256" i="44"/>
  <c r="U256" i="44"/>
  <c r="W255" i="44"/>
  <c r="V255" i="44"/>
  <c r="U255" i="44"/>
  <c r="W254" i="44"/>
  <c r="V254" i="44"/>
  <c r="U254" i="44"/>
  <c r="W253" i="44"/>
  <c r="V253" i="44"/>
  <c r="U253" i="44"/>
  <c r="W252" i="44"/>
  <c r="V252" i="44"/>
  <c r="U252" i="44"/>
  <c r="W251" i="44"/>
  <c r="V251" i="44"/>
  <c r="U251" i="44"/>
  <c r="W250" i="44"/>
  <c r="V250" i="44"/>
  <c r="U250" i="44"/>
  <c r="W249" i="44"/>
  <c r="V249" i="44"/>
  <c r="U249" i="44"/>
  <c r="W248" i="44"/>
  <c r="V248" i="44"/>
  <c r="U248" i="44"/>
  <c r="W247" i="44"/>
  <c r="V247" i="44"/>
  <c r="U247" i="44"/>
  <c r="W246" i="44"/>
  <c r="V246" i="44"/>
  <c r="U246" i="44"/>
  <c r="W245" i="44"/>
  <c r="V245" i="44"/>
  <c r="U245" i="44"/>
  <c r="W244" i="44"/>
  <c r="V244" i="44"/>
  <c r="U244" i="44"/>
  <c r="W243" i="44"/>
  <c r="V243" i="44"/>
  <c r="U243" i="44"/>
  <c r="W242" i="44"/>
  <c r="V242" i="44"/>
  <c r="U242" i="44"/>
  <c r="W241" i="44"/>
  <c r="V241" i="44"/>
  <c r="U241" i="44"/>
  <c r="W240" i="44"/>
  <c r="V240" i="44"/>
  <c r="U240" i="44"/>
  <c r="W239" i="44"/>
  <c r="V239" i="44"/>
  <c r="U239" i="44"/>
  <c r="W238" i="44"/>
  <c r="V238" i="44"/>
  <c r="U238" i="44"/>
  <c r="W237" i="44"/>
  <c r="V237" i="44"/>
  <c r="U237" i="44"/>
  <c r="W236" i="44"/>
  <c r="V236" i="44"/>
  <c r="U236" i="44"/>
  <c r="W235" i="44"/>
  <c r="V235" i="44"/>
  <c r="U235" i="44"/>
  <c r="W234" i="44"/>
  <c r="V234" i="44"/>
  <c r="U234" i="44"/>
  <c r="W233" i="44"/>
  <c r="V233" i="44"/>
  <c r="U233" i="44"/>
  <c r="W232" i="44"/>
  <c r="V232" i="44"/>
  <c r="U232" i="44"/>
  <c r="W231" i="44"/>
  <c r="V231" i="44"/>
  <c r="U231" i="44"/>
  <c r="W230" i="44"/>
  <c r="V230" i="44"/>
  <c r="U230" i="44"/>
  <c r="W229" i="44"/>
  <c r="V229" i="44"/>
  <c r="U229" i="44"/>
  <c r="W228" i="44"/>
  <c r="V228" i="44"/>
  <c r="U228" i="44"/>
  <c r="W227" i="44"/>
  <c r="V227" i="44"/>
  <c r="U227" i="44"/>
  <c r="W226" i="44"/>
  <c r="V226" i="44"/>
  <c r="U226" i="44"/>
  <c r="W225" i="44"/>
  <c r="V225" i="44"/>
  <c r="U225" i="44"/>
  <c r="W224" i="44"/>
  <c r="V224" i="44"/>
  <c r="U224" i="44"/>
  <c r="W223" i="44"/>
  <c r="V223" i="44"/>
  <c r="U223" i="44"/>
  <c r="W222" i="44"/>
  <c r="V222" i="44"/>
  <c r="U222" i="44"/>
  <c r="W221" i="44"/>
  <c r="V221" i="44"/>
  <c r="U221" i="44"/>
  <c r="W220" i="44"/>
  <c r="V220" i="44"/>
  <c r="U220" i="44"/>
  <c r="W219" i="44"/>
  <c r="V219" i="44"/>
  <c r="U219" i="44"/>
  <c r="W218" i="44"/>
  <c r="V218" i="44"/>
  <c r="U218" i="44"/>
  <c r="W217" i="44"/>
  <c r="V217" i="44"/>
  <c r="U217" i="44"/>
  <c r="W216" i="44"/>
  <c r="V216" i="44"/>
  <c r="U216" i="44"/>
  <c r="W215" i="44"/>
  <c r="V215" i="44"/>
  <c r="U215" i="44"/>
  <c r="W214" i="44"/>
  <c r="V214" i="44"/>
  <c r="U214" i="44"/>
  <c r="W213" i="44"/>
  <c r="V213" i="44"/>
  <c r="U213" i="44"/>
  <c r="W212" i="44"/>
  <c r="V212" i="44"/>
  <c r="U212" i="44"/>
  <c r="W211" i="44"/>
  <c r="V211" i="44"/>
  <c r="U211" i="44"/>
  <c r="W210" i="44"/>
  <c r="V210" i="44"/>
  <c r="U210" i="44"/>
  <c r="W209" i="44"/>
  <c r="V209" i="44"/>
  <c r="U209" i="44"/>
  <c r="W208" i="44"/>
  <c r="V208" i="44"/>
  <c r="U208" i="44"/>
  <c r="W207" i="44"/>
  <c r="V207" i="44"/>
  <c r="U207" i="44"/>
  <c r="W206" i="44"/>
  <c r="V206" i="44"/>
  <c r="U206" i="44"/>
  <c r="W205" i="44"/>
  <c r="V205" i="44"/>
  <c r="U205" i="44"/>
  <c r="W204" i="44"/>
  <c r="V204" i="44"/>
  <c r="U204" i="44"/>
  <c r="W203" i="44"/>
  <c r="V203" i="44"/>
  <c r="U203" i="44"/>
  <c r="W202" i="44"/>
  <c r="V202" i="44"/>
  <c r="U202" i="44"/>
  <c r="W201" i="44"/>
  <c r="V201" i="44"/>
  <c r="U201" i="44"/>
  <c r="W200" i="44"/>
  <c r="V200" i="44"/>
  <c r="U200" i="44"/>
  <c r="W199" i="44"/>
  <c r="V199" i="44"/>
  <c r="U199" i="44"/>
  <c r="W198" i="44"/>
  <c r="V198" i="44"/>
  <c r="U198" i="44"/>
  <c r="W197" i="44"/>
  <c r="V197" i="44"/>
  <c r="U197" i="44"/>
  <c r="W196" i="44"/>
  <c r="V196" i="44"/>
  <c r="U196" i="44"/>
  <c r="W195" i="44"/>
  <c r="V195" i="44"/>
  <c r="U195" i="44"/>
  <c r="W194" i="44"/>
  <c r="V194" i="44"/>
  <c r="U194" i="44"/>
  <c r="W193" i="44"/>
  <c r="V193" i="44"/>
  <c r="U193" i="44"/>
  <c r="W192" i="44"/>
  <c r="V192" i="44"/>
  <c r="U192" i="44"/>
  <c r="W191" i="44"/>
  <c r="V191" i="44"/>
  <c r="U191" i="44"/>
  <c r="W190" i="44"/>
  <c r="V190" i="44"/>
  <c r="U190" i="44"/>
  <c r="W189" i="44"/>
  <c r="V189" i="44"/>
  <c r="U189" i="44"/>
  <c r="W188" i="44"/>
  <c r="V188" i="44"/>
  <c r="U188" i="44"/>
  <c r="W187" i="44"/>
  <c r="V187" i="44"/>
  <c r="U187" i="44"/>
  <c r="W186" i="44"/>
  <c r="V186" i="44"/>
  <c r="U186" i="44"/>
  <c r="W185" i="44"/>
  <c r="V185" i="44"/>
  <c r="U185" i="44"/>
  <c r="W184" i="44"/>
  <c r="V184" i="44"/>
  <c r="U184" i="44"/>
  <c r="W183" i="44"/>
  <c r="V183" i="44"/>
  <c r="U183" i="44"/>
  <c r="W182" i="44"/>
  <c r="V182" i="44"/>
  <c r="U182" i="44"/>
  <c r="W181" i="44"/>
  <c r="V181" i="44"/>
  <c r="U181" i="44"/>
  <c r="W180" i="44"/>
  <c r="V180" i="44"/>
  <c r="U180" i="44"/>
  <c r="W179" i="44"/>
  <c r="V179" i="44"/>
  <c r="U179" i="44"/>
  <c r="W178" i="44"/>
  <c r="V178" i="44"/>
  <c r="U178" i="44"/>
  <c r="W177" i="44"/>
  <c r="V177" i="44"/>
  <c r="U177" i="44"/>
  <c r="W176" i="44"/>
  <c r="V176" i="44"/>
  <c r="U176" i="44"/>
  <c r="W175" i="44"/>
  <c r="V175" i="44"/>
  <c r="U175" i="44"/>
  <c r="W174" i="44"/>
  <c r="V174" i="44"/>
  <c r="U174" i="44"/>
  <c r="W173" i="44"/>
  <c r="V173" i="44"/>
  <c r="U173" i="44"/>
  <c r="W172" i="44"/>
  <c r="V172" i="44"/>
  <c r="U172" i="44"/>
  <c r="W171" i="44"/>
  <c r="V171" i="44"/>
  <c r="U171" i="44"/>
  <c r="W170" i="44"/>
  <c r="V170" i="44"/>
  <c r="U170" i="44"/>
  <c r="W169" i="44"/>
  <c r="V169" i="44"/>
  <c r="U169" i="44"/>
  <c r="W168" i="44"/>
  <c r="V168" i="44"/>
  <c r="U168" i="44"/>
  <c r="W167" i="44"/>
  <c r="V167" i="44"/>
  <c r="U167" i="44"/>
  <c r="W166" i="44"/>
  <c r="V166" i="44"/>
  <c r="U166" i="44"/>
  <c r="W165" i="44"/>
  <c r="V165" i="44"/>
  <c r="U165" i="44"/>
  <c r="W164" i="44"/>
  <c r="V164" i="44"/>
  <c r="U164" i="44"/>
  <c r="W163" i="44"/>
  <c r="V163" i="44"/>
  <c r="U163" i="44"/>
  <c r="W162" i="44"/>
  <c r="V162" i="44"/>
  <c r="U162" i="44"/>
  <c r="W161" i="44"/>
  <c r="V161" i="44"/>
  <c r="U161" i="44"/>
  <c r="W160" i="44"/>
  <c r="V160" i="44"/>
  <c r="U160" i="44"/>
  <c r="W159" i="44"/>
  <c r="V159" i="44"/>
  <c r="U159" i="44"/>
  <c r="W158" i="44"/>
  <c r="V158" i="44"/>
  <c r="U158" i="44"/>
  <c r="W157" i="44"/>
  <c r="V157" i="44"/>
  <c r="U157" i="44"/>
  <c r="W156" i="44"/>
  <c r="V156" i="44"/>
  <c r="U156" i="44"/>
  <c r="W155" i="44"/>
  <c r="V155" i="44"/>
  <c r="U155" i="44"/>
  <c r="W154" i="44"/>
  <c r="V154" i="44"/>
  <c r="U154" i="44"/>
  <c r="W153" i="44"/>
  <c r="V153" i="44"/>
  <c r="U153" i="44"/>
  <c r="W152" i="44"/>
  <c r="V152" i="44"/>
  <c r="U152" i="44"/>
  <c r="W151" i="44"/>
  <c r="V151" i="44"/>
  <c r="U151" i="44"/>
  <c r="W150" i="44"/>
  <c r="V150" i="44"/>
  <c r="U150" i="44"/>
  <c r="W149" i="44"/>
  <c r="V149" i="44"/>
  <c r="U149" i="44"/>
  <c r="W148" i="44"/>
  <c r="V148" i="44"/>
  <c r="U148" i="44"/>
  <c r="W147" i="44"/>
  <c r="V147" i="44"/>
  <c r="U147" i="44"/>
  <c r="W146" i="44"/>
  <c r="V146" i="44"/>
  <c r="U146" i="44"/>
  <c r="W145" i="44"/>
  <c r="V145" i="44"/>
  <c r="U145" i="44"/>
  <c r="W144" i="44"/>
  <c r="V144" i="44"/>
  <c r="U144" i="44"/>
  <c r="W143" i="44"/>
  <c r="V143" i="44"/>
  <c r="U143" i="44"/>
  <c r="W142" i="44"/>
  <c r="V142" i="44"/>
  <c r="U142" i="44"/>
  <c r="W141" i="44"/>
  <c r="V141" i="44"/>
  <c r="U141" i="44"/>
  <c r="W140" i="44"/>
  <c r="V140" i="44"/>
  <c r="U140" i="44"/>
  <c r="W139" i="44"/>
  <c r="V139" i="44"/>
  <c r="U139" i="44"/>
  <c r="W138" i="44"/>
  <c r="V138" i="44"/>
  <c r="U138" i="44"/>
  <c r="W137" i="44"/>
  <c r="V137" i="44"/>
  <c r="U137" i="44"/>
  <c r="W136" i="44"/>
  <c r="V136" i="44"/>
  <c r="U136" i="44"/>
  <c r="W135" i="44"/>
  <c r="V135" i="44"/>
  <c r="U135" i="44"/>
  <c r="W134" i="44"/>
  <c r="V134" i="44"/>
  <c r="U134" i="44"/>
  <c r="W133" i="44"/>
  <c r="V133" i="44"/>
  <c r="U133" i="44"/>
  <c r="W132" i="44"/>
  <c r="V132" i="44"/>
  <c r="U132" i="44"/>
  <c r="W131" i="44"/>
  <c r="V131" i="44"/>
  <c r="U131" i="44"/>
  <c r="W130" i="44"/>
  <c r="V130" i="44"/>
  <c r="U130" i="44"/>
  <c r="W129" i="44"/>
  <c r="V129" i="44"/>
  <c r="U129" i="44"/>
  <c r="W128" i="44"/>
  <c r="V128" i="44"/>
  <c r="U128" i="44"/>
  <c r="W127" i="44"/>
  <c r="V127" i="44"/>
  <c r="U127" i="44"/>
  <c r="W126" i="44"/>
  <c r="V126" i="44"/>
  <c r="U126" i="44"/>
  <c r="W125" i="44"/>
  <c r="V125" i="44"/>
  <c r="U125" i="44"/>
  <c r="W124" i="44"/>
  <c r="V124" i="44"/>
  <c r="U124" i="44"/>
  <c r="W123" i="44"/>
  <c r="V123" i="44"/>
  <c r="U123" i="44"/>
  <c r="W122" i="44"/>
  <c r="V122" i="44"/>
  <c r="U122" i="44"/>
  <c r="W121" i="44"/>
  <c r="V121" i="44"/>
  <c r="U121" i="44"/>
  <c r="W120" i="44"/>
  <c r="V120" i="44"/>
  <c r="U120" i="44"/>
  <c r="W119" i="44"/>
  <c r="V119" i="44"/>
  <c r="U119" i="44"/>
  <c r="W118" i="44"/>
  <c r="V118" i="44"/>
  <c r="U118" i="44"/>
  <c r="W117" i="44"/>
  <c r="V117" i="44"/>
  <c r="U117" i="44"/>
  <c r="W116" i="44"/>
  <c r="V116" i="44"/>
  <c r="U116" i="44"/>
  <c r="W115" i="44"/>
  <c r="V115" i="44"/>
  <c r="U115" i="44"/>
  <c r="W114" i="44"/>
  <c r="V114" i="44"/>
  <c r="U114" i="44"/>
  <c r="W113" i="44"/>
  <c r="V113" i="44"/>
  <c r="U113" i="44"/>
  <c r="W112" i="44"/>
  <c r="V112" i="44"/>
  <c r="U112" i="44"/>
  <c r="W111" i="44"/>
  <c r="V111" i="44"/>
  <c r="U111" i="44"/>
  <c r="W110" i="44"/>
  <c r="V110" i="44"/>
  <c r="U110" i="44"/>
  <c r="W109" i="44"/>
  <c r="V109" i="44"/>
  <c r="U109" i="44"/>
  <c r="W108" i="44"/>
  <c r="V108" i="44"/>
  <c r="U108" i="44"/>
  <c r="W107" i="44"/>
  <c r="V107" i="44"/>
  <c r="U107" i="44"/>
  <c r="W106" i="44"/>
  <c r="V106" i="44"/>
  <c r="U106" i="44"/>
  <c r="W105" i="44"/>
  <c r="V105" i="44"/>
  <c r="U105" i="44"/>
  <c r="W104" i="44"/>
  <c r="V104" i="44"/>
  <c r="U104" i="44"/>
  <c r="W103" i="44"/>
  <c r="V103" i="44"/>
  <c r="U103" i="44"/>
  <c r="W102" i="44"/>
  <c r="V102" i="44"/>
  <c r="U102" i="44"/>
  <c r="W101" i="44"/>
  <c r="V101" i="44"/>
  <c r="U101" i="44"/>
  <c r="W100" i="44"/>
  <c r="V100" i="44"/>
  <c r="U100" i="44"/>
  <c r="W99" i="44"/>
  <c r="V99" i="44"/>
  <c r="U99" i="44"/>
  <c r="W98" i="44"/>
  <c r="V98" i="44"/>
  <c r="U98" i="44"/>
  <c r="W97" i="44"/>
  <c r="V97" i="44"/>
  <c r="U97" i="44"/>
  <c r="W96" i="44"/>
  <c r="V96" i="44"/>
  <c r="U96" i="44"/>
  <c r="W95" i="44"/>
  <c r="V95" i="44"/>
  <c r="U95" i="44"/>
  <c r="W94" i="44"/>
  <c r="V94" i="44"/>
  <c r="U94" i="44"/>
  <c r="W93" i="44"/>
  <c r="V93" i="44"/>
  <c r="U93" i="44"/>
  <c r="W92" i="44"/>
  <c r="V92" i="44"/>
  <c r="U92" i="44"/>
  <c r="W91" i="44"/>
  <c r="V91" i="44"/>
  <c r="U91" i="44"/>
  <c r="W90" i="44"/>
  <c r="V90" i="44"/>
  <c r="U90" i="44"/>
  <c r="W89" i="44"/>
  <c r="V89" i="44"/>
  <c r="U89" i="44"/>
  <c r="W88" i="44"/>
  <c r="V88" i="44"/>
  <c r="U88" i="44"/>
  <c r="W87" i="44"/>
  <c r="V87" i="44"/>
  <c r="U87" i="44"/>
  <c r="W86" i="44"/>
  <c r="V86" i="44"/>
  <c r="U86" i="44"/>
  <c r="W85" i="44"/>
  <c r="V85" i="44"/>
  <c r="U85" i="44"/>
  <c r="W84" i="44"/>
  <c r="V84" i="44"/>
  <c r="U84" i="44"/>
  <c r="W83" i="44"/>
  <c r="V83" i="44"/>
  <c r="U83" i="44"/>
  <c r="W82" i="44"/>
  <c r="V82" i="44"/>
  <c r="U82" i="44"/>
  <c r="W81" i="44"/>
  <c r="V81" i="44"/>
  <c r="U81" i="44"/>
  <c r="W80" i="44"/>
  <c r="V80" i="44"/>
  <c r="U80" i="44"/>
  <c r="W79" i="44"/>
  <c r="V79" i="44"/>
  <c r="U79" i="44"/>
  <c r="W78" i="44"/>
  <c r="V78" i="44"/>
  <c r="U78" i="44"/>
  <c r="W77" i="44"/>
  <c r="V77" i="44"/>
  <c r="U77" i="44"/>
  <c r="W76" i="44"/>
  <c r="V76" i="44"/>
  <c r="U76" i="44"/>
  <c r="W75" i="44"/>
  <c r="V75" i="44"/>
  <c r="U75" i="44"/>
  <c r="W74" i="44"/>
  <c r="V74" i="44"/>
  <c r="U74" i="44"/>
  <c r="W73" i="44"/>
  <c r="V73" i="44"/>
  <c r="U73" i="44"/>
  <c r="W72" i="44"/>
  <c r="V72" i="44"/>
  <c r="U72" i="44"/>
  <c r="W71" i="44"/>
  <c r="V71" i="44"/>
  <c r="U71" i="44"/>
  <c r="W70" i="44"/>
  <c r="V70" i="44"/>
  <c r="U70" i="44"/>
  <c r="W69" i="44"/>
  <c r="V69" i="44"/>
  <c r="U69" i="44"/>
  <c r="W68" i="44"/>
  <c r="V68" i="44"/>
  <c r="U68" i="44"/>
  <c r="W67" i="44"/>
  <c r="V67" i="44"/>
  <c r="U67" i="44"/>
  <c r="W66" i="44"/>
  <c r="V66" i="44"/>
  <c r="U66" i="44"/>
  <c r="W65" i="44"/>
  <c r="V65" i="44"/>
  <c r="U65" i="44"/>
  <c r="W64" i="44"/>
  <c r="V64" i="44"/>
  <c r="U64" i="44"/>
  <c r="W63" i="44"/>
  <c r="V63" i="44"/>
  <c r="U63" i="44"/>
  <c r="W62" i="44"/>
  <c r="V62" i="44"/>
  <c r="U62" i="44"/>
  <c r="W61" i="44"/>
  <c r="V61" i="44"/>
  <c r="U61" i="44"/>
  <c r="W60" i="44"/>
  <c r="V60" i="44"/>
  <c r="U60" i="44"/>
  <c r="W59" i="44"/>
  <c r="V59" i="44"/>
  <c r="U59" i="44"/>
  <c r="W58" i="44"/>
  <c r="V58" i="44"/>
  <c r="U58" i="44"/>
  <c r="W57" i="44"/>
  <c r="V57" i="44"/>
  <c r="U57" i="44"/>
  <c r="W56" i="44"/>
  <c r="V56" i="44"/>
  <c r="U56" i="44"/>
  <c r="W55" i="44"/>
  <c r="V55" i="44"/>
  <c r="U55" i="44"/>
  <c r="W54" i="44"/>
  <c r="V54" i="44"/>
  <c r="U54" i="44"/>
  <c r="W53" i="44"/>
  <c r="V53" i="44"/>
  <c r="U53" i="44"/>
  <c r="W52" i="44"/>
  <c r="V52" i="44"/>
  <c r="U52" i="44"/>
  <c r="W51" i="44"/>
  <c r="V51" i="44"/>
  <c r="U51" i="44"/>
  <c r="W50" i="44"/>
  <c r="V50" i="44"/>
  <c r="U50" i="44"/>
  <c r="W49" i="44"/>
  <c r="V49" i="44"/>
  <c r="U49" i="44"/>
  <c r="W48" i="44"/>
  <c r="V48" i="44"/>
  <c r="U48" i="44"/>
  <c r="W47" i="44"/>
  <c r="V47" i="44"/>
  <c r="U47" i="44"/>
  <c r="W46" i="44"/>
  <c r="V46" i="44"/>
  <c r="U46" i="44"/>
  <c r="W45" i="44"/>
  <c r="V45" i="44"/>
  <c r="U45" i="44"/>
  <c r="W44" i="44"/>
  <c r="V44" i="44"/>
  <c r="U44" i="44"/>
  <c r="W43" i="44"/>
  <c r="V43" i="44"/>
  <c r="U43" i="44"/>
  <c r="W42" i="44"/>
  <c r="V42" i="44"/>
  <c r="U42" i="44"/>
  <c r="W41" i="44"/>
  <c r="V41" i="44"/>
  <c r="U41" i="44"/>
  <c r="W40" i="44"/>
  <c r="V40" i="44"/>
  <c r="U40" i="44"/>
  <c r="W39" i="44"/>
  <c r="V39" i="44"/>
  <c r="U39" i="44"/>
  <c r="W38" i="44"/>
  <c r="V38" i="44"/>
  <c r="U38" i="44"/>
  <c r="W37" i="44"/>
  <c r="V37" i="44"/>
  <c r="U37" i="44"/>
  <c r="W36" i="44"/>
  <c r="V36" i="44"/>
  <c r="U36" i="44"/>
  <c r="W35" i="44"/>
  <c r="V35" i="44"/>
  <c r="U35" i="44"/>
  <c r="W34" i="44"/>
  <c r="V34" i="44"/>
  <c r="U34" i="44"/>
  <c r="W33" i="44"/>
  <c r="V33" i="44"/>
  <c r="U33" i="44"/>
  <c r="W32" i="44"/>
  <c r="V32" i="44"/>
  <c r="U32" i="44"/>
  <c r="W31" i="44"/>
  <c r="V31" i="44"/>
  <c r="U31" i="44"/>
  <c r="W30" i="44"/>
  <c r="V30" i="44"/>
  <c r="U30" i="44"/>
  <c r="W29" i="44"/>
  <c r="V29" i="44"/>
  <c r="U29" i="44"/>
  <c r="W28" i="44"/>
  <c r="V28" i="44"/>
  <c r="U28" i="44"/>
  <c r="W27" i="44"/>
  <c r="V27" i="44"/>
  <c r="U27" i="44"/>
  <c r="W26" i="44"/>
  <c r="V26" i="44"/>
  <c r="U26" i="44"/>
  <c r="W25" i="44"/>
  <c r="V25" i="44"/>
  <c r="U25" i="44"/>
  <c r="W24" i="44"/>
  <c r="V24" i="44"/>
  <c r="U24" i="44"/>
  <c r="W23" i="44"/>
  <c r="V23" i="44"/>
  <c r="U23" i="44"/>
  <c r="W22" i="44"/>
  <c r="V22" i="44"/>
  <c r="U22" i="44"/>
  <c r="W21" i="44"/>
  <c r="V21" i="44"/>
  <c r="U21" i="44"/>
  <c r="W20" i="44"/>
  <c r="V20" i="44"/>
  <c r="U20" i="44"/>
  <c r="W19" i="44"/>
  <c r="V19" i="44"/>
  <c r="U19" i="44"/>
  <c r="W18" i="44"/>
  <c r="V18" i="44"/>
  <c r="U18" i="44"/>
  <c r="W17" i="44"/>
  <c r="V17" i="44"/>
  <c r="U17" i="44"/>
  <c r="W16" i="44"/>
  <c r="V16" i="44"/>
  <c r="U16" i="44"/>
  <c r="W15" i="44"/>
  <c r="V15" i="44"/>
  <c r="U15" i="44"/>
  <c r="W14" i="44"/>
  <c r="V14" i="44"/>
  <c r="U14" i="44"/>
  <c r="W13" i="44"/>
  <c r="V13" i="44"/>
  <c r="U13" i="44"/>
  <c r="W12" i="44"/>
  <c r="V12" i="44"/>
  <c r="U12" i="44"/>
  <c r="W11" i="44"/>
  <c r="V11" i="44"/>
  <c r="U11" i="44"/>
  <c r="W10" i="44"/>
  <c r="V10" i="44"/>
  <c r="U10" i="44"/>
  <c r="W9" i="44"/>
  <c r="V9" i="44"/>
  <c r="U9" i="44"/>
  <c r="W8" i="44"/>
  <c r="V8" i="44"/>
  <c r="U8" i="44"/>
  <c r="W7" i="44"/>
  <c r="V7" i="44"/>
  <c r="U7" i="44"/>
  <c r="W6" i="44"/>
  <c r="V6" i="44"/>
  <c r="U6" i="44"/>
  <c r="W5" i="44"/>
  <c r="V5" i="44"/>
  <c r="U5" i="44"/>
  <c r="W4" i="44"/>
  <c r="V4" i="44"/>
  <c r="U4" i="44"/>
  <c r="W3" i="44"/>
  <c r="V3" i="44"/>
  <c r="U3" i="44"/>
  <c r="W2" i="44"/>
  <c r="V2" i="44"/>
  <c r="U2" i="44"/>
  <c r="T2" i="43"/>
  <c r="W402" i="43"/>
  <c r="V402" i="43"/>
  <c r="U402" i="43"/>
  <c r="T402" i="43"/>
  <c r="W401" i="43"/>
  <c r="V401" i="43"/>
  <c r="U401" i="43"/>
  <c r="T401" i="43"/>
  <c r="W400" i="43"/>
  <c r="V400" i="43"/>
  <c r="U400" i="43"/>
  <c r="T400" i="43"/>
  <c r="W399" i="43"/>
  <c r="V399" i="43"/>
  <c r="U399" i="43"/>
  <c r="T399" i="43"/>
  <c r="W398" i="43"/>
  <c r="V398" i="43"/>
  <c r="U398" i="43"/>
  <c r="T398" i="43"/>
  <c r="W397" i="43"/>
  <c r="V397" i="43"/>
  <c r="U397" i="43"/>
  <c r="T397" i="43"/>
  <c r="W396" i="43"/>
  <c r="V396" i="43"/>
  <c r="U396" i="43"/>
  <c r="T396" i="43"/>
  <c r="W395" i="43"/>
  <c r="V395" i="43"/>
  <c r="U395" i="43"/>
  <c r="T395" i="43"/>
  <c r="W394" i="43"/>
  <c r="V394" i="43"/>
  <c r="U394" i="43"/>
  <c r="T394" i="43"/>
  <c r="W393" i="43"/>
  <c r="V393" i="43"/>
  <c r="U393" i="43"/>
  <c r="T393" i="43"/>
  <c r="W392" i="43"/>
  <c r="V392" i="43"/>
  <c r="U392" i="43"/>
  <c r="T392" i="43"/>
  <c r="W391" i="43"/>
  <c r="V391" i="43"/>
  <c r="U391" i="43"/>
  <c r="T391" i="43"/>
  <c r="W390" i="43"/>
  <c r="V390" i="43"/>
  <c r="U390" i="43"/>
  <c r="T390" i="43"/>
  <c r="W389" i="43"/>
  <c r="V389" i="43"/>
  <c r="U389" i="43"/>
  <c r="T389" i="43"/>
  <c r="W388" i="43"/>
  <c r="V388" i="43"/>
  <c r="U388" i="43"/>
  <c r="T388" i="43"/>
  <c r="W387" i="43"/>
  <c r="V387" i="43"/>
  <c r="U387" i="43"/>
  <c r="T387" i="43"/>
  <c r="W386" i="43"/>
  <c r="V386" i="43"/>
  <c r="U386" i="43"/>
  <c r="T386" i="43"/>
  <c r="W385" i="43"/>
  <c r="V385" i="43"/>
  <c r="U385" i="43"/>
  <c r="T385" i="43"/>
  <c r="W384" i="43"/>
  <c r="V384" i="43"/>
  <c r="U384" i="43"/>
  <c r="T384" i="43"/>
  <c r="W383" i="43"/>
  <c r="V383" i="43"/>
  <c r="U383" i="43"/>
  <c r="T383" i="43"/>
  <c r="W382" i="43"/>
  <c r="V382" i="43"/>
  <c r="U382" i="43"/>
  <c r="T382" i="43"/>
  <c r="W381" i="43"/>
  <c r="V381" i="43"/>
  <c r="U381" i="43"/>
  <c r="T381" i="43"/>
  <c r="W380" i="43"/>
  <c r="V380" i="43"/>
  <c r="U380" i="43"/>
  <c r="T380" i="43"/>
  <c r="W379" i="43"/>
  <c r="V379" i="43"/>
  <c r="U379" i="43"/>
  <c r="T379" i="43"/>
  <c r="W378" i="43"/>
  <c r="V378" i="43"/>
  <c r="U378" i="43"/>
  <c r="T378" i="43"/>
  <c r="W377" i="43"/>
  <c r="V377" i="43"/>
  <c r="U377" i="43"/>
  <c r="T377" i="43"/>
  <c r="W376" i="43"/>
  <c r="V376" i="43"/>
  <c r="U376" i="43"/>
  <c r="T376" i="43"/>
  <c r="W375" i="43"/>
  <c r="V375" i="43"/>
  <c r="U375" i="43"/>
  <c r="T375" i="43"/>
  <c r="W374" i="43"/>
  <c r="V374" i="43"/>
  <c r="U374" i="43"/>
  <c r="T374" i="43"/>
  <c r="W373" i="43"/>
  <c r="V373" i="43"/>
  <c r="U373" i="43"/>
  <c r="T373" i="43"/>
  <c r="W372" i="43"/>
  <c r="V372" i="43"/>
  <c r="U372" i="43"/>
  <c r="T372" i="43"/>
  <c r="W371" i="43"/>
  <c r="V371" i="43"/>
  <c r="U371" i="43"/>
  <c r="T371" i="43"/>
  <c r="W370" i="43"/>
  <c r="V370" i="43"/>
  <c r="U370" i="43"/>
  <c r="T370" i="43"/>
  <c r="W369" i="43"/>
  <c r="V369" i="43"/>
  <c r="U369" i="43"/>
  <c r="T369" i="43"/>
  <c r="W368" i="43"/>
  <c r="V368" i="43"/>
  <c r="U368" i="43"/>
  <c r="T368" i="43"/>
  <c r="W367" i="43"/>
  <c r="V367" i="43"/>
  <c r="U367" i="43"/>
  <c r="T367" i="43"/>
  <c r="W366" i="43"/>
  <c r="V366" i="43"/>
  <c r="U366" i="43"/>
  <c r="T366" i="43"/>
  <c r="W365" i="43"/>
  <c r="V365" i="43"/>
  <c r="U365" i="43"/>
  <c r="T365" i="43"/>
  <c r="W364" i="43"/>
  <c r="V364" i="43"/>
  <c r="U364" i="43"/>
  <c r="T364" i="43"/>
  <c r="W363" i="43"/>
  <c r="V363" i="43"/>
  <c r="U363" i="43"/>
  <c r="T363" i="43"/>
  <c r="W362" i="43"/>
  <c r="V362" i="43"/>
  <c r="U362" i="43"/>
  <c r="T362" i="43"/>
  <c r="W361" i="43"/>
  <c r="V361" i="43"/>
  <c r="U361" i="43"/>
  <c r="T361" i="43"/>
  <c r="W360" i="43"/>
  <c r="V360" i="43"/>
  <c r="U360" i="43"/>
  <c r="T360" i="43"/>
  <c r="W359" i="43"/>
  <c r="V359" i="43"/>
  <c r="U359" i="43"/>
  <c r="T359" i="43"/>
  <c r="W358" i="43"/>
  <c r="V358" i="43"/>
  <c r="U358" i="43"/>
  <c r="T358" i="43"/>
  <c r="W357" i="43"/>
  <c r="V357" i="43"/>
  <c r="U357" i="43"/>
  <c r="T357" i="43"/>
  <c r="W356" i="43"/>
  <c r="V356" i="43"/>
  <c r="U356" i="43"/>
  <c r="T356" i="43"/>
  <c r="W355" i="43"/>
  <c r="V355" i="43"/>
  <c r="U355" i="43"/>
  <c r="T355" i="43"/>
  <c r="W354" i="43"/>
  <c r="V354" i="43"/>
  <c r="U354" i="43"/>
  <c r="T354" i="43"/>
  <c r="W353" i="43"/>
  <c r="V353" i="43"/>
  <c r="U353" i="43"/>
  <c r="T353" i="43"/>
  <c r="W352" i="43"/>
  <c r="V352" i="43"/>
  <c r="U352" i="43"/>
  <c r="T352" i="43"/>
  <c r="W351" i="43"/>
  <c r="V351" i="43"/>
  <c r="U351" i="43"/>
  <c r="T351" i="43"/>
  <c r="W350" i="43"/>
  <c r="V350" i="43"/>
  <c r="U350" i="43"/>
  <c r="T350" i="43"/>
  <c r="W349" i="43"/>
  <c r="V349" i="43"/>
  <c r="U349" i="43"/>
  <c r="T349" i="43"/>
  <c r="W348" i="43"/>
  <c r="V348" i="43"/>
  <c r="U348" i="43"/>
  <c r="T348" i="43"/>
  <c r="W347" i="43"/>
  <c r="V347" i="43"/>
  <c r="U347" i="43"/>
  <c r="T347" i="43"/>
  <c r="W346" i="43"/>
  <c r="V346" i="43"/>
  <c r="U346" i="43"/>
  <c r="T346" i="43"/>
  <c r="W345" i="43"/>
  <c r="V345" i="43"/>
  <c r="U345" i="43"/>
  <c r="T345" i="43"/>
  <c r="W344" i="43"/>
  <c r="V344" i="43"/>
  <c r="U344" i="43"/>
  <c r="T344" i="43"/>
  <c r="W343" i="43"/>
  <c r="V343" i="43"/>
  <c r="U343" i="43"/>
  <c r="T343" i="43"/>
  <c r="W342" i="43"/>
  <c r="V342" i="43"/>
  <c r="U342" i="43"/>
  <c r="T342" i="43"/>
  <c r="W341" i="43"/>
  <c r="V341" i="43"/>
  <c r="U341" i="43"/>
  <c r="T341" i="43"/>
  <c r="W340" i="43"/>
  <c r="V340" i="43"/>
  <c r="U340" i="43"/>
  <c r="T340" i="43"/>
  <c r="W339" i="43"/>
  <c r="V339" i="43"/>
  <c r="U339" i="43"/>
  <c r="T339" i="43"/>
  <c r="W338" i="43"/>
  <c r="V338" i="43"/>
  <c r="U338" i="43"/>
  <c r="T338" i="43"/>
  <c r="W337" i="43"/>
  <c r="V337" i="43"/>
  <c r="U337" i="43"/>
  <c r="T337" i="43"/>
  <c r="W336" i="43"/>
  <c r="V336" i="43"/>
  <c r="U336" i="43"/>
  <c r="T336" i="43"/>
  <c r="W335" i="43"/>
  <c r="V335" i="43"/>
  <c r="U335" i="43"/>
  <c r="T335" i="43"/>
  <c r="W334" i="43"/>
  <c r="V334" i="43"/>
  <c r="U334" i="43"/>
  <c r="T334" i="43"/>
  <c r="W333" i="43"/>
  <c r="V333" i="43"/>
  <c r="U333" i="43"/>
  <c r="T333" i="43"/>
  <c r="W332" i="43"/>
  <c r="V332" i="43"/>
  <c r="U332" i="43"/>
  <c r="T332" i="43"/>
  <c r="W331" i="43"/>
  <c r="V331" i="43"/>
  <c r="U331" i="43"/>
  <c r="T331" i="43"/>
  <c r="W330" i="43"/>
  <c r="V330" i="43"/>
  <c r="U330" i="43"/>
  <c r="T330" i="43"/>
  <c r="W329" i="43"/>
  <c r="V329" i="43"/>
  <c r="U329" i="43"/>
  <c r="T329" i="43"/>
  <c r="W328" i="43"/>
  <c r="V328" i="43"/>
  <c r="U328" i="43"/>
  <c r="T328" i="43"/>
  <c r="W327" i="43"/>
  <c r="V327" i="43"/>
  <c r="U327" i="43"/>
  <c r="T327" i="43"/>
  <c r="W326" i="43"/>
  <c r="V326" i="43"/>
  <c r="U326" i="43"/>
  <c r="T326" i="43"/>
  <c r="W325" i="43"/>
  <c r="V325" i="43"/>
  <c r="U325" i="43"/>
  <c r="T325" i="43"/>
  <c r="W324" i="43"/>
  <c r="V324" i="43"/>
  <c r="U324" i="43"/>
  <c r="T324" i="43"/>
  <c r="W323" i="43"/>
  <c r="V323" i="43"/>
  <c r="U323" i="43"/>
  <c r="T323" i="43"/>
  <c r="W322" i="43"/>
  <c r="V322" i="43"/>
  <c r="U322" i="43"/>
  <c r="T322" i="43"/>
  <c r="W321" i="43"/>
  <c r="V321" i="43"/>
  <c r="U321" i="43"/>
  <c r="T321" i="43"/>
  <c r="W320" i="43"/>
  <c r="V320" i="43"/>
  <c r="U320" i="43"/>
  <c r="T320" i="43"/>
  <c r="W319" i="43"/>
  <c r="V319" i="43"/>
  <c r="U319" i="43"/>
  <c r="T319" i="43"/>
  <c r="W318" i="43"/>
  <c r="V318" i="43"/>
  <c r="U318" i="43"/>
  <c r="T318" i="43"/>
  <c r="W317" i="43"/>
  <c r="V317" i="43"/>
  <c r="U317" i="43"/>
  <c r="T317" i="43"/>
  <c r="W316" i="43"/>
  <c r="V316" i="43"/>
  <c r="U316" i="43"/>
  <c r="T316" i="43"/>
  <c r="W315" i="43"/>
  <c r="V315" i="43"/>
  <c r="U315" i="43"/>
  <c r="T315" i="43"/>
  <c r="W314" i="43"/>
  <c r="V314" i="43"/>
  <c r="U314" i="43"/>
  <c r="T314" i="43"/>
  <c r="W313" i="43"/>
  <c r="V313" i="43"/>
  <c r="U313" i="43"/>
  <c r="T313" i="43"/>
  <c r="W312" i="43"/>
  <c r="V312" i="43"/>
  <c r="U312" i="43"/>
  <c r="T312" i="43"/>
  <c r="W311" i="43"/>
  <c r="V311" i="43"/>
  <c r="U311" i="43"/>
  <c r="T311" i="43"/>
  <c r="W310" i="43"/>
  <c r="V310" i="43"/>
  <c r="U310" i="43"/>
  <c r="T310" i="43"/>
  <c r="W309" i="43"/>
  <c r="V309" i="43"/>
  <c r="U309" i="43"/>
  <c r="T309" i="43"/>
  <c r="W308" i="43"/>
  <c r="V308" i="43"/>
  <c r="U308" i="43"/>
  <c r="T308" i="43"/>
  <c r="W307" i="43"/>
  <c r="V307" i="43"/>
  <c r="U307" i="43"/>
  <c r="T307" i="43"/>
  <c r="W306" i="43"/>
  <c r="V306" i="43"/>
  <c r="U306" i="43"/>
  <c r="T306" i="43"/>
  <c r="W305" i="43"/>
  <c r="V305" i="43"/>
  <c r="U305" i="43"/>
  <c r="T305" i="43"/>
  <c r="W304" i="43"/>
  <c r="V304" i="43"/>
  <c r="U304" i="43"/>
  <c r="T304" i="43"/>
  <c r="W303" i="43"/>
  <c r="V303" i="43"/>
  <c r="U303" i="43"/>
  <c r="T303" i="43"/>
  <c r="W302" i="43"/>
  <c r="V302" i="43"/>
  <c r="U302" i="43"/>
  <c r="T302" i="43"/>
  <c r="W301" i="43"/>
  <c r="V301" i="43"/>
  <c r="U301" i="43"/>
  <c r="T301" i="43"/>
  <c r="W300" i="43"/>
  <c r="V300" i="43"/>
  <c r="U300" i="43"/>
  <c r="T300" i="43"/>
  <c r="W299" i="43"/>
  <c r="V299" i="43"/>
  <c r="U299" i="43"/>
  <c r="T299" i="43"/>
  <c r="W298" i="43"/>
  <c r="V298" i="43"/>
  <c r="U298" i="43"/>
  <c r="T298" i="43"/>
  <c r="W297" i="43"/>
  <c r="V297" i="43"/>
  <c r="U297" i="43"/>
  <c r="T297" i="43"/>
  <c r="W296" i="43"/>
  <c r="V296" i="43"/>
  <c r="U296" i="43"/>
  <c r="T296" i="43"/>
  <c r="W295" i="43"/>
  <c r="V295" i="43"/>
  <c r="U295" i="43"/>
  <c r="T295" i="43"/>
  <c r="W294" i="43"/>
  <c r="V294" i="43"/>
  <c r="U294" i="43"/>
  <c r="T294" i="43"/>
  <c r="W293" i="43"/>
  <c r="V293" i="43"/>
  <c r="U293" i="43"/>
  <c r="T293" i="43"/>
  <c r="W292" i="43"/>
  <c r="V292" i="43"/>
  <c r="U292" i="43"/>
  <c r="T292" i="43"/>
  <c r="W291" i="43"/>
  <c r="V291" i="43"/>
  <c r="U291" i="43"/>
  <c r="T291" i="43"/>
  <c r="W290" i="43"/>
  <c r="V290" i="43"/>
  <c r="U290" i="43"/>
  <c r="T290" i="43"/>
  <c r="W289" i="43"/>
  <c r="V289" i="43"/>
  <c r="U289" i="43"/>
  <c r="T289" i="43"/>
  <c r="W288" i="43"/>
  <c r="V288" i="43"/>
  <c r="U288" i="43"/>
  <c r="T288" i="43"/>
  <c r="W287" i="43"/>
  <c r="V287" i="43"/>
  <c r="U287" i="43"/>
  <c r="T287" i="43"/>
  <c r="W286" i="43"/>
  <c r="V286" i="43"/>
  <c r="U286" i="43"/>
  <c r="T286" i="43"/>
  <c r="W285" i="43"/>
  <c r="V285" i="43"/>
  <c r="U285" i="43"/>
  <c r="T285" i="43"/>
  <c r="W284" i="43"/>
  <c r="V284" i="43"/>
  <c r="U284" i="43"/>
  <c r="T284" i="43"/>
  <c r="W283" i="43"/>
  <c r="V283" i="43"/>
  <c r="U283" i="43"/>
  <c r="T283" i="43"/>
  <c r="W282" i="43"/>
  <c r="V282" i="43"/>
  <c r="U282" i="43"/>
  <c r="T282" i="43"/>
  <c r="W281" i="43"/>
  <c r="V281" i="43"/>
  <c r="U281" i="43"/>
  <c r="T281" i="43"/>
  <c r="W280" i="43"/>
  <c r="V280" i="43"/>
  <c r="U280" i="43"/>
  <c r="T280" i="43"/>
  <c r="W279" i="43"/>
  <c r="V279" i="43"/>
  <c r="U279" i="43"/>
  <c r="T279" i="43"/>
  <c r="W278" i="43"/>
  <c r="V278" i="43"/>
  <c r="U278" i="43"/>
  <c r="T278" i="43"/>
  <c r="W277" i="43"/>
  <c r="V277" i="43"/>
  <c r="U277" i="43"/>
  <c r="T277" i="43"/>
  <c r="W276" i="43"/>
  <c r="V276" i="43"/>
  <c r="U276" i="43"/>
  <c r="T276" i="43"/>
  <c r="W275" i="43"/>
  <c r="V275" i="43"/>
  <c r="U275" i="43"/>
  <c r="T275" i="43"/>
  <c r="W274" i="43"/>
  <c r="V274" i="43"/>
  <c r="U274" i="43"/>
  <c r="T274" i="43"/>
  <c r="W273" i="43"/>
  <c r="V273" i="43"/>
  <c r="U273" i="43"/>
  <c r="T273" i="43"/>
  <c r="W272" i="43"/>
  <c r="V272" i="43"/>
  <c r="U272" i="43"/>
  <c r="T272" i="43"/>
  <c r="W271" i="43"/>
  <c r="V271" i="43"/>
  <c r="U271" i="43"/>
  <c r="T271" i="43"/>
  <c r="W270" i="43"/>
  <c r="V270" i="43"/>
  <c r="U270" i="43"/>
  <c r="T270" i="43"/>
  <c r="W269" i="43"/>
  <c r="V269" i="43"/>
  <c r="U269" i="43"/>
  <c r="T269" i="43"/>
  <c r="W268" i="43"/>
  <c r="V268" i="43"/>
  <c r="U268" i="43"/>
  <c r="T268" i="43"/>
  <c r="W267" i="43"/>
  <c r="V267" i="43"/>
  <c r="U267" i="43"/>
  <c r="T267" i="43"/>
  <c r="W266" i="43"/>
  <c r="V266" i="43"/>
  <c r="U266" i="43"/>
  <c r="T266" i="43"/>
  <c r="W265" i="43"/>
  <c r="V265" i="43"/>
  <c r="U265" i="43"/>
  <c r="T265" i="43"/>
  <c r="W264" i="43"/>
  <c r="V264" i="43"/>
  <c r="U264" i="43"/>
  <c r="T264" i="43"/>
  <c r="W263" i="43"/>
  <c r="V263" i="43"/>
  <c r="U263" i="43"/>
  <c r="T263" i="43"/>
  <c r="W262" i="43"/>
  <c r="V262" i="43"/>
  <c r="U262" i="43"/>
  <c r="T262" i="43"/>
  <c r="W261" i="43"/>
  <c r="V261" i="43"/>
  <c r="U261" i="43"/>
  <c r="T261" i="43"/>
  <c r="W260" i="43"/>
  <c r="V260" i="43"/>
  <c r="U260" i="43"/>
  <c r="T260" i="43"/>
  <c r="W259" i="43"/>
  <c r="V259" i="43"/>
  <c r="U259" i="43"/>
  <c r="T259" i="43"/>
  <c r="W258" i="43"/>
  <c r="V258" i="43"/>
  <c r="U258" i="43"/>
  <c r="T258" i="43"/>
  <c r="W257" i="43"/>
  <c r="V257" i="43"/>
  <c r="U257" i="43"/>
  <c r="T257" i="43"/>
  <c r="W256" i="43"/>
  <c r="V256" i="43"/>
  <c r="U256" i="43"/>
  <c r="T256" i="43"/>
  <c r="W255" i="43"/>
  <c r="V255" i="43"/>
  <c r="U255" i="43"/>
  <c r="T255" i="43"/>
  <c r="W254" i="43"/>
  <c r="V254" i="43"/>
  <c r="U254" i="43"/>
  <c r="T254" i="43"/>
  <c r="W253" i="43"/>
  <c r="V253" i="43"/>
  <c r="U253" i="43"/>
  <c r="T253" i="43"/>
  <c r="W252" i="43"/>
  <c r="V252" i="43"/>
  <c r="U252" i="43"/>
  <c r="T252" i="43"/>
  <c r="W251" i="43"/>
  <c r="V251" i="43"/>
  <c r="U251" i="43"/>
  <c r="T251" i="43"/>
  <c r="W250" i="43"/>
  <c r="V250" i="43"/>
  <c r="U250" i="43"/>
  <c r="T250" i="43"/>
  <c r="W249" i="43"/>
  <c r="V249" i="43"/>
  <c r="U249" i="43"/>
  <c r="T249" i="43"/>
  <c r="W248" i="43"/>
  <c r="V248" i="43"/>
  <c r="U248" i="43"/>
  <c r="T248" i="43"/>
  <c r="W247" i="43"/>
  <c r="V247" i="43"/>
  <c r="U247" i="43"/>
  <c r="T247" i="43"/>
  <c r="W246" i="43"/>
  <c r="V246" i="43"/>
  <c r="U246" i="43"/>
  <c r="T246" i="43"/>
  <c r="W245" i="43"/>
  <c r="V245" i="43"/>
  <c r="U245" i="43"/>
  <c r="T245" i="43"/>
  <c r="W244" i="43"/>
  <c r="V244" i="43"/>
  <c r="U244" i="43"/>
  <c r="T244" i="43"/>
  <c r="W243" i="43"/>
  <c r="V243" i="43"/>
  <c r="U243" i="43"/>
  <c r="T243" i="43"/>
  <c r="W242" i="43"/>
  <c r="V242" i="43"/>
  <c r="U242" i="43"/>
  <c r="T242" i="43"/>
  <c r="W241" i="43"/>
  <c r="V241" i="43"/>
  <c r="U241" i="43"/>
  <c r="T241" i="43"/>
  <c r="W240" i="43"/>
  <c r="V240" i="43"/>
  <c r="U240" i="43"/>
  <c r="T240" i="43"/>
  <c r="W239" i="43"/>
  <c r="V239" i="43"/>
  <c r="U239" i="43"/>
  <c r="T239" i="43"/>
  <c r="W238" i="43"/>
  <c r="V238" i="43"/>
  <c r="U238" i="43"/>
  <c r="T238" i="43"/>
  <c r="W237" i="43"/>
  <c r="V237" i="43"/>
  <c r="U237" i="43"/>
  <c r="T237" i="43"/>
  <c r="W236" i="43"/>
  <c r="V236" i="43"/>
  <c r="U236" i="43"/>
  <c r="T236" i="43"/>
  <c r="W235" i="43"/>
  <c r="V235" i="43"/>
  <c r="U235" i="43"/>
  <c r="T235" i="43"/>
  <c r="W234" i="43"/>
  <c r="V234" i="43"/>
  <c r="U234" i="43"/>
  <c r="T234" i="43"/>
  <c r="W233" i="43"/>
  <c r="V233" i="43"/>
  <c r="U233" i="43"/>
  <c r="T233" i="43"/>
  <c r="W232" i="43"/>
  <c r="V232" i="43"/>
  <c r="U232" i="43"/>
  <c r="T232" i="43"/>
  <c r="W231" i="43"/>
  <c r="V231" i="43"/>
  <c r="U231" i="43"/>
  <c r="T231" i="43"/>
  <c r="W230" i="43"/>
  <c r="V230" i="43"/>
  <c r="U230" i="43"/>
  <c r="T230" i="43"/>
  <c r="W229" i="43"/>
  <c r="V229" i="43"/>
  <c r="U229" i="43"/>
  <c r="T229" i="43"/>
  <c r="W228" i="43"/>
  <c r="V228" i="43"/>
  <c r="U228" i="43"/>
  <c r="T228" i="43"/>
  <c r="W227" i="43"/>
  <c r="V227" i="43"/>
  <c r="U227" i="43"/>
  <c r="T227" i="43"/>
  <c r="W226" i="43"/>
  <c r="V226" i="43"/>
  <c r="U226" i="43"/>
  <c r="T226" i="43"/>
  <c r="W225" i="43"/>
  <c r="V225" i="43"/>
  <c r="U225" i="43"/>
  <c r="T225" i="43"/>
  <c r="W224" i="43"/>
  <c r="V224" i="43"/>
  <c r="U224" i="43"/>
  <c r="T224" i="43"/>
  <c r="W223" i="43"/>
  <c r="V223" i="43"/>
  <c r="U223" i="43"/>
  <c r="T223" i="43"/>
  <c r="W222" i="43"/>
  <c r="V222" i="43"/>
  <c r="U222" i="43"/>
  <c r="T222" i="43"/>
  <c r="W221" i="43"/>
  <c r="V221" i="43"/>
  <c r="U221" i="43"/>
  <c r="T221" i="43"/>
  <c r="W220" i="43"/>
  <c r="V220" i="43"/>
  <c r="U220" i="43"/>
  <c r="T220" i="43"/>
  <c r="W219" i="43"/>
  <c r="V219" i="43"/>
  <c r="U219" i="43"/>
  <c r="T219" i="43"/>
  <c r="W218" i="43"/>
  <c r="V218" i="43"/>
  <c r="U218" i="43"/>
  <c r="T218" i="43"/>
  <c r="W217" i="43"/>
  <c r="V217" i="43"/>
  <c r="U217" i="43"/>
  <c r="T217" i="43"/>
  <c r="W216" i="43"/>
  <c r="V216" i="43"/>
  <c r="U216" i="43"/>
  <c r="T216" i="43"/>
  <c r="W215" i="43"/>
  <c r="V215" i="43"/>
  <c r="U215" i="43"/>
  <c r="T215" i="43"/>
  <c r="W214" i="43"/>
  <c r="V214" i="43"/>
  <c r="U214" i="43"/>
  <c r="T214" i="43"/>
  <c r="W213" i="43"/>
  <c r="V213" i="43"/>
  <c r="U213" i="43"/>
  <c r="T213" i="43"/>
  <c r="W212" i="43"/>
  <c r="V212" i="43"/>
  <c r="U212" i="43"/>
  <c r="T212" i="43"/>
  <c r="W211" i="43"/>
  <c r="V211" i="43"/>
  <c r="U211" i="43"/>
  <c r="T211" i="43"/>
  <c r="W210" i="43"/>
  <c r="V210" i="43"/>
  <c r="U210" i="43"/>
  <c r="T210" i="43"/>
  <c r="W209" i="43"/>
  <c r="V209" i="43"/>
  <c r="U209" i="43"/>
  <c r="T209" i="43"/>
  <c r="W208" i="43"/>
  <c r="V208" i="43"/>
  <c r="U208" i="43"/>
  <c r="T208" i="43"/>
  <c r="W207" i="43"/>
  <c r="V207" i="43"/>
  <c r="U207" i="43"/>
  <c r="T207" i="43"/>
  <c r="W206" i="43"/>
  <c r="V206" i="43"/>
  <c r="U206" i="43"/>
  <c r="T206" i="43"/>
  <c r="W205" i="43"/>
  <c r="V205" i="43"/>
  <c r="U205" i="43"/>
  <c r="T205" i="43"/>
  <c r="W204" i="43"/>
  <c r="V204" i="43"/>
  <c r="U204" i="43"/>
  <c r="T204" i="43"/>
  <c r="W203" i="43"/>
  <c r="V203" i="43"/>
  <c r="U203" i="43"/>
  <c r="T203" i="43"/>
  <c r="W202" i="43"/>
  <c r="V202" i="43"/>
  <c r="U202" i="43"/>
  <c r="T202" i="43"/>
  <c r="W201" i="43"/>
  <c r="V201" i="43"/>
  <c r="U201" i="43"/>
  <c r="T201" i="43"/>
  <c r="W200" i="43"/>
  <c r="V200" i="43"/>
  <c r="U200" i="43"/>
  <c r="T200" i="43"/>
  <c r="W199" i="43"/>
  <c r="V199" i="43"/>
  <c r="U199" i="43"/>
  <c r="T199" i="43"/>
  <c r="W198" i="43"/>
  <c r="V198" i="43"/>
  <c r="U198" i="43"/>
  <c r="T198" i="43"/>
  <c r="W197" i="43"/>
  <c r="V197" i="43"/>
  <c r="U197" i="43"/>
  <c r="T197" i="43"/>
  <c r="W196" i="43"/>
  <c r="V196" i="43"/>
  <c r="U196" i="43"/>
  <c r="T196" i="43"/>
  <c r="W195" i="43"/>
  <c r="V195" i="43"/>
  <c r="U195" i="43"/>
  <c r="T195" i="43"/>
  <c r="W194" i="43"/>
  <c r="V194" i="43"/>
  <c r="U194" i="43"/>
  <c r="T194" i="43"/>
  <c r="W193" i="43"/>
  <c r="V193" i="43"/>
  <c r="U193" i="43"/>
  <c r="T193" i="43"/>
  <c r="W192" i="43"/>
  <c r="V192" i="43"/>
  <c r="U192" i="43"/>
  <c r="T192" i="43"/>
  <c r="W191" i="43"/>
  <c r="V191" i="43"/>
  <c r="U191" i="43"/>
  <c r="T191" i="43"/>
  <c r="W190" i="43"/>
  <c r="V190" i="43"/>
  <c r="U190" i="43"/>
  <c r="T190" i="43"/>
  <c r="W189" i="43"/>
  <c r="V189" i="43"/>
  <c r="U189" i="43"/>
  <c r="T189" i="43"/>
  <c r="W188" i="43"/>
  <c r="V188" i="43"/>
  <c r="U188" i="43"/>
  <c r="T188" i="43"/>
  <c r="W187" i="43"/>
  <c r="V187" i="43"/>
  <c r="U187" i="43"/>
  <c r="T187" i="43"/>
  <c r="W186" i="43"/>
  <c r="V186" i="43"/>
  <c r="U186" i="43"/>
  <c r="T186" i="43"/>
  <c r="W185" i="43"/>
  <c r="V185" i="43"/>
  <c r="U185" i="43"/>
  <c r="T185" i="43"/>
  <c r="W184" i="43"/>
  <c r="V184" i="43"/>
  <c r="U184" i="43"/>
  <c r="T184" i="43"/>
  <c r="W183" i="43"/>
  <c r="V183" i="43"/>
  <c r="U183" i="43"/>
  <c r="T183" i="43"/>
  <c r="W182" i="43"/>
  <c r="V182" i="43"/>
  <c r="U182" i="43"/>
  <c r="T182" i="43"/>
  <c r="W181" i="43"/>
  <c r="V181" i="43"/>
  <c r="U181" i="43"/>
  <c r="T181" i="43"/>
  <c r="W180" i="43"/>
  <c r="V180" i="43"/>
  <c r="U180" i="43"/>
  <c r="T180" i="43"/>
  <c r="W179" i="43"/>
  <c r="V179" i="43"/>
  <c r="U179" i="43"/>
  <c r="T179" i="43"/>
  <c r="W178" i="43"/>
  <c r="V178" i="43"/>
  <c r="U178" i="43"/>
  <c r="T178" i="43"/>
  <c r="W177" i="43"/>
  <c r="V177" i="43"/>
  <c r="U177" i="43"/>
  <c r="T177" i="43"/>
  <c r="W176" i="43"/>
  <c r="V176" i="43"/>
  <c r="U176" i="43"/>
  <c r="T176" i="43"/>
  <c r="W175" i="43"/>
  <c r="V175" i="43"/>
  <c r="U175" i="43"/>
  <c r="T175" i="43"/>
  <c r="W174" i="43"/>
  <c r="V174" i="43"/>
  <c r="U174" i="43"/>
  <c r="T174" i="43"/>
  <c r="W173" i="43"/>
  <c r="V173" i="43"/>
  <c r="U173" i="43"/>
  <c r="T173" i="43"/>
  <c r="W172" i="43"/>
  <c r="V172" i="43"/>
  <c r="U172" i="43"/>
  <c r="T172" i="43"/>
  <c r="W171" i="43"/>
  <c r="V171" i="43"/>
  <c r="U171" i="43"/>
  <c r="T171" i="43"/>
  <c r="W170" i="43"/>
  <c r="V170" i="43"/>
  <c r="U170" i="43"/>
  <c r="T170" i="43"/>
  <c r="W169" i="43"/>
  <c r="V169" i="43"/>
  <c r="U169" i="43"/>
  <c r="T169" i="43"/>
  <c r="W168" i="43"/>
  <c r="V168" i="43"/>
  <c r="U168" i="43"/>
  <c r="T168" i="43"/>
  <c r="W167" i="43"/>
  <c r="V167" i="43"/>
  <c r="U167" i="43"/>
  <c r="T167" i="43"/>
  <c r="W166" i="43"/>
  <c r="V166" i="43"/>
  <c r="U166" i="43"/>
  <c r="T166" i="43"/>
  <c r="W165" i="43"/>
  <c r="V165" i="43"/>
  <c r="U165" i="43"/>
  <c r="T165" i="43"/>
  <c r="W164" i="43"/>
  <c r="V164" i="43"/>
  <c r="U164" i="43"/>
  <c r="T164" i="43"/>
  <c r="W163" i="43"/>
  <c r="V163" i="43"/>
  <c r="U163" i="43"/>
  <c r="T163" i="43"/>
  <c r="W162" i="43"/>
  <c r="V162" i="43"/>
  <c r="U162" i="43"/>
  <c r="T162" i="43"/>
  <c r="W161" i="43"/>
  <c r="V161" i="43"/>
  <c r="U161" i="43"/>
  <c r="T161" i="43"/>
  <c r="W160" i="43"/>
  <c r="V160" i="43"/>
  <c r="U160" i="43"/>
  <c r="T160" i="43"/>
  <c r="W159" i="43"/>
  <c r="V159" i="43"/>
  <c r="U159" i="43"/>
  <c r="T159" i="43"/>
  <c r="W158" i="43"/>
  <c r="V158" i="43"/>
  <c r="U158" i="43"/>
  <c r="T158" i="43"/>
  <c r="W157" i="43"/>
  <c r="V157" i="43"/>
  <c r="U157" i="43"/>
  <c r="T157" i="43"/>
  <c r="W156" i="43"/>
  <c r="V156" i="43"/>
  <c r="U156" i="43"/>
  <c r="T156" i="43"/>
  <c r="W155" i="43"/>
  <c r="V155" i="43"/>
  <c r="U155" i="43"/>
  <c r="T155" i="43"/>
  <c r="W154" i="43"/>
  <c r="V154" i="43"/>
  <c r="U154" i="43"/>
  <c r="T154" i="43"/>
  <c r="W153" i="43"/>
  <c r="V153" i="43"/>
  <c r="U153" i="43"/>
  <c r="T153" i="43"/>
  <c r="W152" i="43"/>
  <c r="V152" i="43"/>
  <c r="U152" i="43"/>
  <c r="T152" i="43"/>
  <c r="W151" i="43"/>
  <c r="V151" i="43"/>
  <c r="U151" i="43"/>
  <c r="T151" i="43"/>
  <c r="W150" i="43"/>
  <c r="V150" i="43"/>
  <c r="U150" i="43"/>
  <c r="T150" i="43"/>
  <c r="W149" i="43"/>
  <c r="V149" i="43"/>
  <c r="U149" i="43"/>
  <c r="T149" i="43"/>
  <c r="W148" i="43"/>
  <c r="V148" i="43"/>
  <c r="U148" i="43"/>
  <c r="T148" i="43"/>
  <c r="W147" i="43"/>
  <c r="V147" i="43"/>
  <c r="U147" i="43"/>
  <c r="T147" i="43"/>
  <c r="W146" i="43"/>
  <c r="V146" i="43"/>
  <c r="U146" i="43"/>
  <c r="T146" i="43"/>
  <c r="W145" i="43"/>
  <c r="V145" i="43"/>
  <c r="U145" i="43"/>
  <c r="T145" i="43"/>
  <c r="W144" i="43"/>
  <c r="V144" i="43"/>
  <c r="U144" i="43"/>
  <c r="T144" i="43"/>
  <c r="W143" i="43"/>
  <c r="V143" i="43"/>
  <c r="U143" i="43"/>
  <c r="T143" i="43"/>
  <c r="W142" i="43"/>
  <c r="V142" i="43"/>
  <c r="U142" i="43"/>
  <c r="T142" i="43"/>
  <c r="W141" i="43"/>
  <c r="V141" i="43"/>
  <c r="U141" i="43"/>
  <c r="T141" i="43"/>
  <c r="W140" i="43"/>
  <c r="V140" i="43"/>
  <c r="U140" i="43"/>
  <c r="T140" i="43"/>
  <c r="W139" i="43"/>
  <c r="V139" i="43"/>
  <c r="U139" i="43"/>
  <c r="T139" i="43"/>
  <c r="W138" i="43"/>
  <c r="V138" i="43"/>
  <c r="U138" i="43"/>
  <c r="T138" i="43"/>
  <c r="W137" i="43"/>
  <c r="V137" i="43"/>
  <c r="U137" i="43"/>
  <c r="T137" i="43"/>
  <c r="W136" i="43"/>
  <c r="V136" i="43"/>
  <c r="U136" i="43"/>
  <c r="T136" i="43"/>
  <c r="W135" i="43"/>
  <c r="V135" i="43"/>
  <c r="U135" i="43"/>
  <c r="T135" i="43"/>
  <c r="W134" i="43"/>
  <c r="V134" i="43"/>
  <c r="U134" i="43"/>
  <c r="T134" i="43"/>
  <c r="W133" i="43"/>
  <c r="V133" i="43"/>
  <c r="U133" i="43"/>
  <c r="T133" i="43"/>
  <c r="W132" i="43"/>
  <c r="V132" i="43"/>
  <c r="U132" i="43"/>
  <c r="T132" i="43"/>
  <c r="W131" i="43"/>
  <c r="V131" i="43"/>
  <c r="U131" i="43"/>
  <c r="T131" i="43"/>
  <c r="W130" i="43"/>
  <c r="V130" i="43"/>
  <c r="U130" i="43"/>
  <c r="T130" i="43"/>
  <c r="W129" i="43"/>
  <c r="V129" i="43"/>
  <c r="U129" i="43"/>
  <c r="T129" i="43"/>
  <c r="W128" i="43"/>
  <c r="V128" i="43"/>
  <c r="U128" i="43"/>
  <c r="T128" i="43"/>
  <c r="W127" i="43"/>
  <c r="V127" i="43"/>
  <c r="U127" i="43"/>
  <c r="T127" i="43"/>
  <c r="W126" i="43"/>
  <c r="V126" i="43"/>
  <c r="U126" i="43"/>
  <c r="T126" i="43"/>
  <c r="W125" i="43"/>
  <c r="V125" i="43"/>
  <c r="U125" i="43"/>
  <c r="T125" i="43"/>
  <c r="W124" i="43"/>
  <c r="V124" i="43"/>
  <c r="U124" i="43"/>
  <c r="T124" i="43"/>
  <c r="W123" i="43"/>
  <c r="V123" i="43"/>
  <c r="U123" i="43"/>
  <c r="T123" i="43"/>
  <c r="W122" i="43"/>
  <c r="V122" i="43"/>
  <c r="U122" i="43"/>
  <c r="T122" i="43"/>
  <c r="W121" i="43"/>
  <c r="V121" i="43"/>
  <c r="U121" i="43"/>
  <c r="T121" i="43"/>
  <c r="W120" i="43"/>
  <c r="V120" i="43"/>
  <c r="U120" i="43"/>
  <c r="T120" i="43"/>
  <c r="W119" i="43"/>
  <c r="V119" i="43"/>
  <c r="U119" i="43"/>
  <c r="T119" i="43"/>
  <c r="W118" i="43"/>
  <c r="V118" i="43"/>
  <c r="U118" i="43"/>
  <c r="T118" i="43"/>
  <c r="W117" i="43"/>
  <c r="V117" i="43"/>
  <c r="U117" i="43"/>
  <c r="T117" i="43"/>
  <c r="W116" i="43"/>
  <c r="V116" i="43"/>
  <c r="U116" i="43"/>
  <c r="T116" i="43"/>
  <c r="W115" i="43"/>
  <c r="V115" i="43"/>
  <c r="U115" i="43"/>
  <c r="T115" i="43"/>
  <c r="W114" i="43"/>
  <c r="V114" i="43"/>
  <c r="U114" i="43"/>
  <c r="T114" i="43"/>
  <c r="W113" i="43"/>
  <c r="V113" i="43"/>
  <c r="U113" i="43"/>
  <c r="T113" i="43"/>
  <c r="W112" i="43"/>
  <c r="V112" i="43"/>
  <c r="U112" i="43"/>
  <c r="T112" i="43"/>
  <c r="W111" i="43"/>
  <c r="V111" i="43"/>
  <c r="U111" i="43"/>
  <c r="T111" i="43"/>
  <c r="W110" i="43"/>
  <c r="V110" i="43"/>
  <c r="U110" i="43"/>
  <c r="T110" i="43"/>
  <c r="W109" i="43"/>
  <c r="V109" i="43"/>
  <c r="U109" i="43"/>
  <c r="T109" i="43"/>
  <c r="W108" i="43"/>
  <c r="V108" i="43"/>
  <c r="U108" i="43"/>
  <c r="T108" i="43"/>
  <c r="W107" i="43"/>
  <c r="V107" i="43"/>
  <c r="U107" i="43"/>
  <c r="T107" i="43"/>
  <c r="W106" i="43"/>
  <c r="V106" i="43"/>
  <c r="U106" i="43"/>
  <c r="T106" i="43"/>
  <c r="W105" i="43"/>
  <c r="V105" i="43"/>
  <c r="U105" i="43"/>
  <c r="T105" i="43"/>
  <c r="W104" i="43"/>
  <c r="V104" i="43"/>
  <c r="U104" i="43"/>
  <c r="T104" i="43"/>
  <c r="W103" i="43"/>
  <c r="V103" i="43"/>
  <c r="U103" i="43"/>
  <c r="T103" i="43"/>
  <c r="W102" i="43"/>
  <c r="V102" i="43"/>
  <c r="U102" i="43"/>
  <c r="T102" i="43"/>
  <c r="W101" i="43"/>
  <c r="V101" i="43"/>
  <c r="U101" i="43"/>
  <c r="T101" i="43"/>
  <c r="W100" i="43"/>
  <c r="V100" i="43"/>
  <c r="U100" i="43"/>
  <c r="T100" i="43"/>
  <c r="W99" i="43"/>
  <c r="V99" i="43"/>
  <c r="U99" i="43"/>
  <c r="T99" i="43"/>
  <c r="W98" i="43"/>
  <c r="V98" i="43"/>
  <c r="U98" i="43"/>
  <c r="T98" i="43"/>
  <c r="W97" i="43"/>
  <c r="V97" i="43"/>
  <c r="U97" i="43"/>
  <c r="T97" i="43"/>
  <c r="W96" i="43"/>
  <c r="V96" i="43"/>
  <c r="U96" i="43"/>
  <c r="T96" i="43"/>
  <c r="W95" i="43"/>
  <c r="V95" i="43"/>
  <c r="U95" i="43"/>
  <c r="T95" i="43"/>
  <c r="W94" i="43"/>
  <c r="V94" i="43"/>
  <c r="U94" i="43"/>
  <c r="T94" i="43"/>
  <c r="W93" i="43"/>
  <c r="V93" i="43"/>
  <c r="U93" i="43"/>
  <c r="T93" i="43"/>
  <c r="W92" i="43"/>
  <c r="V92" i="43"/>
  <c r="U92" i="43"/>
  <c r="T92" i="43"/>
  <c r="W91" i="43"/>
  <c r="V91" i="43"/>
  <c r="U91" i="43"/>
  <c r="T91" i="43"/>
  <c r="W90" i="43"/>
  <c r="V90" i="43"/>
  <c r="U90" i="43"/>
  <c r="T90" i="43"/>
  <c r="W89" i="43"/>
  <c r="V89" i="43"/>
  <c r="U89" i="43"/>
  <c r="T89" i="43"/>
  <c r="W88" i="43"/>
  <c r="V88" i="43"/>
  <c r="U88" i="43"/>
  <c r="T88" i="43"/>
  <c r="W87" i="43"/>
  <c r="V87" i="43"/>
  <c r="U87" i="43"/>
  <c r="T87" i="43"/>
  <c r="W86" i="43"/>
  <c r="V86" i="43"/>
  <c r="U86" i="43"/>
  <c r="T86" i="43"/>
  <c r="W85" i="43"/>
  <c r="V85" i="43"/>
  <c r="U85" i="43"/>
  <c r="T85" i="43"/>
  <c r="W84" i="43"/>
  <c r="V84" i="43"/>
  <c r="U84" i="43"/>
  <c r="T84" i="43"/>
  <c r="W83" i="43"/>
  <c r="V83" i="43"/>
  <c r="U83" i="43"/>
  <c r="T83" i="43"/>
  <c r="W82" i="43"/>
  <c r="V82" i="43"/>
  <c r="U82" i="43"/>
  <c r="T82" i="43"/>
  <c r="W81" i="43"/>
  <c r="V81" i="43"/>
  <c r="U81" i="43"/>
  <c r="T81" i="43"/>
  <c r="W80" i="43"/>
  <c r="V80" i="43"/>
  <c r="U80" i="43"/>
  <c r="T80" i="43"/>
  <c r="W79" i="43"/>
  <c r="V79" i="43"/>
  <c r="U79" i="43"/>
  <c r="T79" i="43"/>
  <c r="W78" i="43"/>
  <c r="V78" i="43"/>
  <c r="U78" i="43"/>
  <c r="T78" i="43"/>
  <c r="W77" i="43"/>
  <c r="V77" i="43"/>
  <c r="U77" i="43"/>
  <c r="T77" i="43"/>
  <c r="W76" i="43"/>
  <c r="V76" i="43"/>
  <c r="U76" i="43"/>
  <c r="T76" i="43"/>
  <c r="W75" i="43"/>
  <c r="V75" i="43"/>
  <c r="U75" i="43"/>
  <c r="T75" i="43"/>
  <c r="W74" i="43"/>
  <c r="V74" i="43"/>
  <c r="U74" i="43"/>
  <c r="T74" i="43"/>
  <c r="W73" i="43"/>
  <c r="V73" i="43"/>
  <c r="U73" i="43"/>
  <c r="T73" i="43"/>
  <c r="W72" i="43"/>
  <c r="V72" i="43"/>
  <c r="U72" i="43"/>
  <c r="T72" i="43"/>
  <c r="W71" i="43"/>
  <c r="V71" i="43"/>
  <c r="U71" i="43"/>
  <c r="T71" i="43"/>
  <c r="W70" i="43"/>
  <c r="V70" i="43"/>
  <c r="U70" i="43"/>
  <c r="T70" i="43"/>
  <c r="W69" i="43"/>
  <c r="V69" i="43"/>
  <c r="U69" i="43"/>
  <c r="T69" i="43"/>
  <c r="W68" i="43"/>
  <c r="V68" i="43"/>
  <c r="U68" i="43"/>
  <c r="T68" i="43"/>
  <c r="W67" i="43"/>
  <c r="V67" i="43"/>
  <c r="U67" i="43"/>
  <c r="T67" i="43"/>
  <c r="W66" i="43"/>
  <c r="V66" i="43"/>
  <c r="U66" i="43"/>
  <c r="T66" i="43"/>
  <c r="W65" i="43"/>
  <c r="V65" i="43"/>
  <c r="U65" i="43"/>
  <c r="T65" i="43"/>
  <c r="W64" i="43"/>
  <c r="V64" i="43"/>
  <c r="U64" i="43"/>
  <c r="T64" i="43"/>
  <c r="W63" i="43"/>
  <c r="V63" i="43"/>
  <c r="U63" i="43"/>
  <c r="T63" i="43"/>
  <c r="W62" i="43"/>
  <c r="V62" i="43"/>
  <c r="U62" i="43"/>
  <c r="T62" i="43"/>
  <c r="W61" i="43"/>
  <c r="V61" i="43"/>
  <c r="U61" i="43"/>
  <c r="T61" i="43"/>
  <c r="W60" i="43"/>
  <c r="V60" i="43"/>
  <c r="U60" i="43"/>
  <c r="T60" i="43"/>
  <c r="W59" i="43"/>
  <c r="V59" i="43"/>
  <c r="U59" i="43"/>
  <c r="T59" i="43"/>
  <c r="W58" i="43"/>
  <c r="V58" i="43"/>
  <c r="U58" i="43"/>
  <c r="T58" i="43"/>
  <c r="W57" i="43"/>
  <c r="V57" i="43"/>
  <c r="U57" i="43"/>
  <c r="T57" i="43"/>
  <c r="W56" i="43"/>
  <c r="V56" i="43"/>
  <c r="U56" i="43"/>
  <c r="T56" i="43"/>
  <c r="W55" i="43"/>
  <c r="V55" i="43"/>
  <c r="U55" i="43"/>
  <c r="T55" i="43"/>
  <c r="W54" i="43"/>
  <c r="V54" i="43"/>
  <c r="U54" i="43"/>
  <c r="T54" i="43"/>
  <c r="W53" i="43"/>
  <c r="V53" i="43"/>
  <c r="U53" i="43"/>
  <c r="T53" i="43"/>
  <c r="W52" i="43"/>
  <c r="V52" i="43"/>
  <c r="U52" i="43"/>
  <c r="T52" i="43"/>
  <c r="W51" i="43"/>
  <c r="V51" i="43"/>
  <c r="U51" i="43"/>
  <c r="T51" i="43"/>
  <c r="W50" i="43"/>
  <c r="V50" i="43"/>
  <c r="U50" i="43"/>
  <c r="T50" i="43"/>
  <c r="W49" i="43"/>
  <c r="V49" i="43"/>
  <c r="U49" i="43"/>
  <c r="T49" i="43"/>
  <c r="W48" i="43"/>
  <c r="V48" i="43"/>
  <c r="U48" i="43"/>
  <c r="T48" i="43"/>
  <c r="W47" i="43"/>
  <c r="V47" i="43"/>
  <c r="U47" i="43"/>
  <c r="T47" i="43"/>
  <c r="W46" i="43"/>
  <c r="V46" i="43"/>
  <c r="U46" i="43"/>
  <c r="T46" i="43"/>
  <c r="W45" i="43"/>
  <c r="V45" i="43"/>
  <c r="U45" i="43"/>
  <c r="T45" i="43"/>
  <c r="W44" i="43"/>
  <c r="V44" i="43"/>
  <c r="U44" i="43"/>
  <c r="T44" i="43"/>
  <c r="W43" i="43"/>
  <c r="V43" i="43"/>
  <c r="U43" i="43"/>
  <c r="T43" i="43"/>
  <c r="W42" i="43"/>
  <c r="V42" i="43"/>
  <c r="U42" i="43"/>
  <c r="T42" i="43"/>
  <c r="W41" i="43"/>
  <c r="V41" i="43"/>
  <c r="U41" i="43"/>
  <c r="T41" i="43"/>
  <c r="W40" i="43"/>
  <c r="V40" i="43"/>
  <c r="U40" i="43"/>
  <c r="T40" i="43"/>
  <c r="W39" i="43"/>
  <c r="V39" i="43"/>
  <c r="U39" i="43"/>
  <c r="T39" i="43"/>
  <c r="W38" i="43"/>
  <c r="V38" i="43"/>
  <c r="U38" i="43"/>
  <c r="T38" i="43"/>
  <c r="W37" i="43"/>
  <c r="V37" i="43"/>
  <c r="U37" i="43"/>
  <c r="T37" i="43"/>
  <c r="W36" i="43"/>
  <c r="V36" i="43"/>
  <c r="U36" i="43"/>
  <c r="T36" i="43"/>
  <c r="W35" i="43"/>
  <c r="V35" i="43"/>
  <c r="U35" i="43"/>
  <c r="T35" i="43"/>
  <c r="W34" i="43"/>
  <c r="V34" i="43"/>
  <c r="U34" i="43"/>
  <c r="T34" i="43"/>
  <c r="W33" i="43"/>
  <c r="V33" i="43"/>
  <c r="U33" i="43"/>
  <c r="T33" i="43"/>
  <c r="W32" i="43"/>
  <c r="V32" i="43"/>
  <c r="U32" i="43"/>
  <c r="T32" i="43"/>
  <c r="W31" i="43"/>
  <c r="V31" i="43"/>
  <c r="U31" i="43"/>
  <c r="T31" i="43"/>
  <c r="W30" i="43"/>
  <c r="V30" i="43"/>
  <c r="U30" i="43"/>
  <c r="T30" i="43"/>
  <c r="W29" i="43"/>
  <c r="V29" i="43"/>
  <c r="U29" i="43"/>
  <c r="T29" i="43"/>
  <c r="W28" i="43"/>
  <c r="V28" i="43"/>
  <c r="U28" i="43"/>
  <c r="T28" i="43"/>
  <c r="W27" i="43"/>
  <c r="V27" i="43"/>
  <c r="U27" i="43"/>
  <c r="T27" i="43"/>
  <c r="W26" i="43"/>
  <c r="V26" i="43"/>
  <c r="U26" i="43"/>
  <c r="T26" i="43"/>
  <c r="W25" i="43"/>
  <c r="V25" i="43"/>
  <c r="U25" i="43"/>
  <c r="T25" i="43"/>
  <c r="W24" i="43"/>
  <c r="V24" i="43"/>
  <c r="U24" i="43"/>
  <c r="T24" i="43"/>
  <c r="W23" i="43"/>
  <c r="V23" i="43"/>
  <c r="U23" i="43"/>
  <c r="T23" i="43"/>
  <c r="W22" i="43"/>
  <c r="V22" i="43"/>
  <c r="U22" i="43"/>
  <c r="T22" i="43"/>
  <c r="W21" i="43"/>
  <c r="V21" i="43"/>
  <c r="U21" i="43"/>
  <c r="T21" i="43"/>
  <c r="W20" i="43"/>
  <c r="V20" i="43"/>
  <c r="U20" i="43"/>
  <c r="T20" i="43"/>
  <c r="W19" i="43"/>
  <c r="V19" i="43"/>
  <c r="U19" i="43"/>
  <c r="T19" i="43"/>
  <c r="W18" i="43"/>
  <c r="V18" i="43"/>
  <c r="U18" i="43"/>
  <c r="T18" i="43"/>
  <c r="W17" i="43"/>
  <c r="V17" i="43"/>
  <c r="U17" i="43"/>
  <c r="T17" i="43"/>
  <c r="W16" i="43"/>
  <c r="V16" i="43"/>
  <c r="U16" i="43"/>
  <c r="T16" i="43"/>
  <c r="W15" i="43"/>
  <c r="V15" i="43"/>
  <c r="U15" i="43"/>
  <c r="T15" i="43"/>
  <c r="W14" i="43"/>
  <c r="V14" i="43"/>
  <c r="U14" i="43"/>
  <c r="T14" i="43"/>
  <c r="W13" i="43"/>
  <c r="V13" i="43"/>
  <c r="U13" i="43"/>
  <c r="T13" i="43"/>
  <c r="W12" i="43"/>
  <c r="V12" i="43"/>
  <c r="U12" i="43"/>
  <c r="T12" i="43"/>
  <c r="W11" i="43"/>
  <c r="V11" i="43"/>
  <c r="U11" i="43"/>
  <c r="T11" i="43"/>
  <c r="W10" i="43"/>
  <c r="V10" i="43"/>
  <c r="U10" i="43"/>
  <c r="T10" i="43"/>
  <c r="W9" i="43"/>
  <c r="V9" i="43"/>
  <c r="U9" i="43"/>
  <c r="T9" i="43"/>
  <c r="W8" i="43"/>
  <c r="V8" i="43"/>
  <c r="U8" i="43"/>
  <c r="T8" i="43"/>
  <c r="W7" i="43"/>
  <c r="V7" i="43"/>
  <c r="U7" i="43"/>
  <c r="T7" i="43"/>
  <c r="W6" i="43"/>
  <c r="V6" i="43"/>
  <c r="U6" i="43"/>
  <c r="T6" i="43"/>
  <c r="W5" i="43"/>
  <c r="V5" i="43"/>
  <c r="H3" i="47" s="1"/>
  <c r="U5" i="43"/>
  <c r="G3" i="47" s="1"/>
  <c r="T5" i="43"/>
  <c r="F3" i="47" s="1"/>
  <c r="W4" i="43"/>
  <c r="V4" i="43"/>
  <c r="U4" i="43"/>
  <c r="T4" i="43"/>
  <c r="W3" i="43"/>
  <c r="V3" i="43"/>
  <c r="U3" i="43"/>
  <c r="T3" i="43"/>
  <c r="W2" i="43"/>
  <c r="V2" i="43"/>
  <c r="U2" i="43"/>
  <c r="T3" i="42"/>
  <c r="U3" i="42"/>
  <c r="V3" i="42"/>
  <c r="W3" i="42"/>
  <c r="T4" i="42"/>
  <c r="U4" i="42"/>
  <c r="V4" i="42"/>
  <c r="W4" i="42"/>
  <c r="T5" i="42"/>
  <c r="U5" i="42"/>
  <c r="V5" i="42"/>
  <c r="W5" i="42"/>
  <c r="T6" i="42"/>
  <c r="U6" i="42"/>
  <c r="V6" i="42"/>
  <c r="W6" i="42"/>
  <c r="T7" i="42"/>
  <c r="U7" i="42"/>
  <c r="V7" i="42"/>
  <c r="W7" i="42"/>
  <c r="T8" i="42"/>
  <c r="U8" i="42"/>
  <c r="V8" i="42"/>
  <c r="W8" i="42"/>
  <c r="T9" i="42"/>
  <c r="U9" i="42"/>
  <c r="V9" i="42"/>
  <c r="W9" i="42"/>
  <c r="T10" i="42"/>
  <c r="U10" i="42"/>
  <c r="V10" i="42"/>
  <c r="W10" i="42"/>
  <c r="T11" i="42"/>
  <c r="U11" i="42"/>
  <c r="V11" i="42"/>
  <c r="W11" i="42"/>
  <c r="T12" i="42"/>
  <c r="U12" i="42"/>
  <c r="V12" i="42"/>
  <c r="W12" i="42"/>
  <c r="T13" i="42"/>
  <c r="U13" i="42"/>
  <c r="V13" i="42"/>
  <c r="W13" i="42"/>
  <c r="T14" i="42"/>
  <c r="U14" i="42"/>
  <c r="V14" i="42"/>
  <c r="W14" i="42"/>
  <c r="T15" i="42"/>
  <c r="U15" i="42"/>
  <c r="V15" i="42"/>
  <c r="W15" i="42"/>
  <c r="T16" i="42"/>
  <c r="U16" i="42"/>
  <c r="V16" i="42"/>
  <c r="W16" i="42"/>
  <c r="T17" i="42"/>
  <c r="U17" i="42"/>
  <c r="V17" i="42"/>
  <c r="W17" i="42"/>
  <c r="T18" i="42"/>
  <c r="U18" i="42"/>
  <c r="V18" i="42"/>
  <c r="W18" i="42"/>
  <c r="T19" i="42"/>
  <c r="U19" i="42"/>
  <c r="V19" i="42"/>
  <c r="W19" i="42"/>
  <c r="T20" i="42"/>
  <c r="U20" i="42"/>
  <c r="V20" i="42"/>
  <c r="W20" i="42"/>
  <c r="T21" i="42"/>
  <c r="U21" i="42"/>
  <c r="V21" i="42"/>
  <c r="W21" i="42"/>
  <c r="T22" i="42"/>
  <c r="U22" i="42"/>
  <c r="V22" i="42"/>
  <c r="W22" i="42"/>
  <c r="T23" i="42"/>
  <c r="U23" i="42"/>
  <c r="V23" i="42"/>
  <c r="W23" i="42"/>
  <c r="T24" i="42"/>
  <c r="U24" i="42"/>
  <c r="V24" i="42"/>
  <c r="W24" i="42"/>
  <c r="T25" i="42"/>
  <c r="U25" i="42"/>
  <c r="V25" i="42"/>
  <c r="W25" i="42"/>
  <c r="T26" i="42"/>
  <c r="U26" i="42"/>
  <c r="V26" i="42"/>
  <c r="W26" i="42"/>
  <c r="T27" i="42"/>
  <c r="U27" i="42"/>
  <c r="V27" i="42"/>
  <c r="W27" i="42"/>
  <c r="T28" i="42"/>
  <c r="U28" i="42"/>
  <c r="V28" i="42"/>
  <c r="W28" i="42"/>
  <c r="T29" i="42"/>
  <c r="U29" i="42"/>
  <c r="V29" i="42"/>
  <c r="W29" i="42"/>
  <c r="T30" i="42"/>
  <c r="U30" i="42"/>
  <c r="V30" i="42"/>
  <c r="W30" i="42"/>
  <c r="T31" i="42"/>
  <c r="U31" i="42"/>
  <c r="V31" i="42"/>
  <c r="W31" i="42"/>
  <c r="T32" i="42"/>
  <c r="U32" i="42"/>
  <c r="V32" i="42"/>
  <c r="W32" i="42"/>
  <c r="T33" i="42"/>
  <c r="U33" i="42"/>
  <c r="V33" i="42"/>
  <c r="W33" i="42"/>
  <c r="T34" i="42"/>
  <c r="U34" i="42"/>
  <c r="V34" i="42"/>
  <c r="W34" i="42"/>
  <c r="T35" i="42"/>
  <c r="U35" i="42"/>
  <c r="V35" i="42"/>
  <c r="W35" i="42"/>
  <c r="T36" i="42"/>
  <c r="U36" i="42"/>
  <c r="V36" i="42"/>
  <c r="W36" i="42"/>
  <c r="T37" i="42"/>
  <c r="U37" i="42"/>
  <c r="V37" i="42"/>
  <c r="W37" i="42"/>
  <c r="T38" i="42"/>
  <c r="U38" i="42"/>
  <c r="V38" i="42"/>
  <c r="W38" i="42"/>
  <c r="T39" i="42"/>
  <c r="U39" i="42"/>
  <c r="V39" i="42"/>
  <c r="W39" i="42"/>
  <c r="T40" i="42"/>
  <c r="U40" i="42"/>
  <c r="V40" i="42"/>
  <c r="W40" i="42"/>
  <c r="T41" i="42"/>
  <c r="U41" i="42"/>
  <c r="V41" i="42"/>
  <c r="W41" i="42"/>
  <c r="T42" i="42"/>
  <c r="U42" i="42"/>
  <c r="V42" i="42"/>
  <c r="W42" i="42"/>
  <c r="T43" i="42"/>
  <c r="U43" i="42"/>
  <c r="V43" i="42"/>
  <c r="W43" i="42"/>
  <c r="T44" i="42"/>
  <c r="U44" i="42"/>
  <c r="V44" i="42"/>
  <c r="W44" i="42"/>
  <c r="T45" i="42"/>
  <c r="U45" i="42"/>
  <c r="V45" i="42"/>
  <c r="W45" i="42"/>
  <c r="T46" i="42"/>
  <c r="U46" i="42"/>
  <c r="V46" i="42"/>
  <c r="W46" i="42"/>
  <c r="T47" i="42"/>
  <c r="U47" i="42"/>
  <c r="V47" i="42"/>
  <c r="W47" i="42"/>
  <c r="T48" i="42"/>
  <c r="U48" i="42"/>
  <c r="V48" i="42"/>
  <c r="W48" i="42"/>
  <c r="T49" i="42"/>
  <c r="U49" i="42"/>
  <c r="V49" i="42"/>
  <c r="W49" i="42"/>
  <c r="T50" i="42"/>
  <c r="U50" i="42"/>
  <c r="V50" i="42"/>
  <c r="W50" i="42"/>
  <c r="T51" i="42"/>
  <c r="U51" i="42"/>
  <c r="V51" i="42"/>
  <c r="W51" i="42"/>
  <c r="T52" i="42"/>
  <c r="U52" i="42"/>
  <c r="V52" i="42"/>
  <c r="W52" i="42"/>
  <c r="T53" i="42"/>
  <c r="U53" i="42"/>
  <c r="V53" i="42"/>
  <c r="W53" i="42"/>
  <c r="T54" i="42"/>
  <c r="U54" i="42"/>
  <c r="V54" i="42"/>
  <c r="W54" i="42"/>
  <c r="T55" i="42"/>
  <c r="U55" i="42"/>
  <c r="V55" i="42"/>
  <c r="W55" i="42"/>
  <c r="T56" i="42"/>
  <c r="U56" i="42"/>
  <c r="V56" i="42"/>
  <c r="W56" i="42"/>
  <c r="T57" i="42"/>
  <c r="U57" i="42"/>
  <c r="V57" i="42"/>
  <c r="W57" i="42"/>
  <c r="T58" i="42"/>
  <c r="U58" i="42"/>
  <c r="V58" i="42"/>
  <c r="W58" i="42"/>
  <c r="T59" i="42"/>
  <c r="U59" i="42"/>
  <c r="V59" i="42"/>
  <c r="W59" i="42"/>
  <c r="T60" i="42"/>
  <c r="U60" i="42"/>
  <c r="V60" i="42"/>
  <c r="W60" i="42"/>
  <c r="T61" i="42"/>
  <c r="U61" i="42"/>
  <c r="V61" i="42"/>
  <c r="W61" i="42"/>
  <c r="T62" i="42"/>
  <c r="U62" i="42"/>
  <c r="V62" i="42"/>
  <c r="W62" i="42"/>
  <c r="T63" i="42"/>
  <c r="U63" i="42"/>
  <c r="V63" i="42"/>
  <c r="W63" i="42"/>
  <c r="T64" i="42"/>
  <c r="U64" i="42"/>
  <c r="V64" i="42"/>
  <c r="W64" i="42"/>
  <c r="T65" i="42"/>
  <c r="U65" i="42"/>
  <c r="V65" i="42"/>
  <c r="W65" i="42"/>
  <c r="T66" i="42"/>
  <c r="U66" i="42"/>
  <c r="V66" i="42"/>
  <c r="W66" i="42"/>
  <c r="T67" i="42"/>
  <c r="U67" i="42"/>
  <c r="V67" i="42"/>
  <c r="W67" i="42"/>
  <c r="T68" i="42"/>
  <c r="U68" i="42"/>
  <c r="V68" i="42"/>
  <c r="W68" i="42"/>
  <c r="T69" i="42"/>
  <c r="U69" i="42"/>
  <c r="V69" i="42"/>
  <c r="W69" i="42"/>
  <c r="T70" i="42"/>
  <c r="U70" i="42"/>
  <c r="V70" i="42"/>
  <c r="W70" i="42"/>
  <c r="T71" i="42"/>
  <c r="U71" i="42"/>
  <c r="V71" i="42"/>
  <c r="W71" i="42"/>
  <c r="T72" i="42"/>
  <c r="U72" i="42"/>
  <c r="V72" i="42"/>
  <c r="W72" i="42"/>
  <c r="T73" i="42"/>
  <c r="U73" i="42"/>
  <c r="V73" i="42"/>
  <c r="W73" i="42"/>
  <c r="T74" i="42"/>
  <c r="U74" i="42"/>
  <c r="V74" i="42"/>
  <c r="W74" i="42"/>
  <c r="T75" i="42"/>
  <c r="U75" i="42"/>
  <c r="V75" i="42"/>
  <c r="W75" i="42"/>
  <c r="T76" i="42"/>
  <c r="U76" i="42"/>
  <c r="V76" i="42"/>
  <c r="W76" i="42"/>
  <c r="T77" i="42"/>
  <c r="U77" i="42"/>
  <c r="V77" i="42"/>
  <c r="W77" i="42"/>
  <c r="T78" i="42"/>
  <c r="U78" i="42"/>
  <c r="V78" i="42"/>
  <c r="W78" i="42"/>
  <c r="T79" i="42"/>
  <c r="U79" i="42"/>
  <c r="V79" i="42"/>
  <c r="W79" i="42"/>
  <c r="T80" i="42"/>
  <c r="U80" i="42"/>
  <c r="V80" i="42"/>
  <c r="W80" i="42"/>
  <c r="T81" i="42"/>
  <c r="U81" i="42"/>
  <c r="V81" i="42"/>
  <c r="W81" i="42"/>
  <c r="T82" i="42"/>
  <c r="U82" i="42"/>
  <c r="V82" i="42"/>
  <c r="W82" i="42"/>
  <c r="T83" i="42"/>
  <c r="U83" i="42"/>
  <c r="V83" i="42"/>
  <c r="W83" i="42"/>
  <c r="T84" i="42"/>
  <c r="U84" i="42"/>
  <c r="V84" i="42"/>
  <c r="W84" i="42"/>
  <c r="T85" i="42"/>
  <c r="U85" i="42"/>
  <c r="V85" i="42"/>
  <c r="W85" i="42"/>
  <c r="T86" i="42"/>
  <c r="U86" i="42"/>
  <c r="V86" i="42"/>
  <c r="W86" i="42"/>
  <c r="T87" i="42"/>
  <c r="U87" i="42"/>
  <c r="V87" i="42"/>
  <c r="W87" i="42"/>
  <c r="T88" i="42"/>
  <c r="U88" i="42"/>
  <c r="V88" i="42"/>
  <c r="W88" i="42"/>
  <c r="T89" i="42"/>
  <c r="U89" i="42"/>
  <c r="V89" i="42"/>
  <c r="W89" i="42"/>
  <c r="T90" i="42"/>
  <c r="U90" i="42"/>
  <c r="V90" i="42"/>
  <c r="W90" i="42"/>
  <c r="T91" i="42"/>
  <c r="U91" i="42"/>
  <c r="V91" i="42"/>
  <c r="W91" i="42"/>
  <c r="T92" i="42"/>
  <c r="U92" i="42"/>
  <c r="V92" i="42"/>
  <c r="W92" i="42"/>
  <c r="T93" i="42"/>
  <c r="U93" i="42"/>
  <c r="V93" i="42"/>
  <c r="W93" i="42"/>
  <c r="T94" i="42"/>
  <c r="U94" i="42"/>
  <c r="V94" i="42"/>
  <c r="W94" i="42"/>
  <c r="T95" i="42"/>
  <c r="U95" i="42"/>
  <c r="V95" i="42"/>
  <c r="W95" i="42"/>
  <c r="T96" i="42"/>
  <c r="U96" i="42"/>
  <c r="V96" i="42"/>
  <c r="W96" i="42"/>
  <c r="T97" i="42"/>
  <c r="U97" i="42"/>
  <c r="V97" i="42"/>
  <c r="W97" i="42"/>
  <c r="T98" i="42"/>
  <c r="U98" i="42"/>
  <c r="V98" i="42"/>
  <c r="W98" i="42"/>
  <c r="T99" i="42"/>
  <c r="U99" i="42"/>
  <c r="V99" i="42"/>
  <c r="W99" i="42"/>
  <c r="T100" i="42"/>
  <c r="U100" i="42"/>
  <c r="V100" i="42"/>
  <c r="W100" i="42"/>
  <c r="T101" i="42"/>
  <c r="U101" i="42"/>
  <c r="V101" i="42"/>
  <c r="W101" i="42"/>
  <c r="T102" i="42"/>
  <c r="U102" i="42"/>
  <c r="V102" i="42"/>
  <c r="W102" i="42"/>
  <c r="T103" i="42"/>
  <c r="U103" i="42"/>
  <c r="V103" i="42"/>
  <c r="W103" i="42"/>
  <c r="T104" i="42"/>
  <c r="U104" i="42"/>
  <c r="V104" i="42"/>
  <c r="W104" i="42"/>
  <c r="T105" i="42"/>
  <c r="U105" i="42"/>
  <c r="V105" i="42"/>
  <c r="W105" i="42"/>
  <c r="T106" i="42"/>
  <c r="U106" i="42"/>
  <c r="V106" i="42"/>
  <c r="W106" i="42"/>
  <c r="T107" i="42"/>
  <c r="U107" i="42"/>
  <c r="V107" i="42"/>
  <c r="W107" i="42"/>
  <c r="T108" i="42"/>
  <c r="U108" i="42"/>
  <c r="V108" i="42"/>
  <c r="W108" i="42"/>
  <c r="T109" i="42"/>
  <c r="U109" i="42"/>
  <c r="V109" i="42"/>
  <c r="W109" i="42"/>
  <c r="T110" i="42"/>
  <c r="U110" i="42"/>
  <c r="V110" i="42"/>
  <c r="W110" i="42"/>
  <c r="T111" i="42"/>
  <c r="U111" i="42"/>
  <c r="V111" i="42"/>
  <c r="W111" i="42"/>
  <c r="T112" i="42"/>
  <c r="U112" i="42"/>
  <c r="V112" i="42"/>
  <c r="W112" i="42"/>
  <c r="T113" i="42"/>
  <c r="U113" i="42"/>
  <c r="V113" i="42"/>
  <c r="W113" i="42"/>
  <c r="T114" i="42"/>
  <c r="U114" i="42"/>
  <c r="V114" i="42"/>
  <c r="W114" i="42"/>
  <c r="T115" i="42"/>
  <c r="U115" i="42"/>
  <c r="V115" i="42"/>
  <c r="W115" i="42"/>
  <c r="T116" i="42"/>
  <c r="U116" i="42"/>
  <c r="V116" i="42"/>
  <c r="W116" i="42"/>
  <c r="T117" i="42"/>
  <c r="U117" i="42"/>
  <c r="V117" i="42"/>
  <c r="W117" i="42"/>
  <c r="T118" i="42"/>
  <c r="U118" i="42"/>
  <c r="V118" i="42"/>
  <c r="W118" i="42"/>
  <c r="T119" i="42"/>
  <c r="U119" i="42"/>
  <c r="V119" i="42"/>
  <c r="W119" i="42"/>
  <c r="T120" i="42"/>
  <c r="U120" i="42"/>
  <c r="V120" i="42"/>
  <c r="W120" i="42"/>
  <c r="T121" i="42"/>
  <c r="U121" i="42"/>
  <c r="V121" i="42"/>
  <c r="W121" i="42"/>
  <c r="T122" i="42"/>
  <c r="U122" i="42"/>
  <c r="V122" i="42"/>
  <c r="W122" i="42"/>
  <c r="T123" i="42"/>
  <c r="U123" i="42"/>
  <c r="V123" i="42"/>
  <c r="W123" i="42"/>
  <c r="T124" i="42"/>
  <c r="U124" i="42"/>
  <c r="V124" i="42"/>
  <c r="W124" i="42"/>
  <c r="T125" i="42"/>
  <c r="U125" i="42"/>
  <c r="V125" i="42"/>
  <c r="W125" i="42"/>
  <c r="T126" i="42"/>
  <c r="U126" i="42"/>
  <c r="V126" i="42"/>
  <c r="W126" i="42"/>
  <c r="T127" i="42"/>
  <c r="U127" i="42"/>
  <c r="V127" i="42"/>
  <c r="W127" i="42"/>
  <c r="T128" i="42"/>
  <c r="U128" i="42"/>
  <c r="V128" i="42"/>
  <c r="W128" i="42"/>
  <c r="T129" i="42"/>
  <c r="U129" i="42"/>
  <c r="V129" i="42"/>
  <c r="W129" i="42"/>
  <c r="T130" i="42"/>
  <c r="U130" i="42"/>
  <c r="V130" i="42"/>
  <c r="W130" i="42"/>
  <c r="T131" i="42"/>
  <c r="U131" i="42"/>
  <c r="V131" i="42"/>
  <c r="W131" i="42"/>
  <c r="T132" i="42"/>
  <c r="U132" i="42"/>
  <c r="V132" i="42"/>
  <c r="W132" i="42"/>
  <c r="T133" i="42"/>
  <c r="U133" i="42"/>
  <c r="V133" i="42"/>
  <c r="W133" i="42"/>
  <c r="T134" i="42"/>
  <c r="U134" i="42"/>
  <c r="V134" i="42"/>
  <c r="W134" i="42"/>
  <c r="T135" i="42"/>
  <c r="U135" i="42"/>
  <c r="V135" i="42"/>
  <c r="W135" i="42"/>
  <c r="T136" i="42"/>
  <c r="U136" i="42"/>
  <c r="V136" i="42"/>
  <c r="W136" i="42"/>
  <c r="T137" i="42"/>
  <c r="U137" i="42"/>
  <c r="V137" i="42"/>
  <c r="W137" i="42"/>
  <c r="T138" i="42"/>
  <c r="U138" i="42"/>
  <c r="V138" i="42"/>
  <c r="W138" i="42"/>
  <c r="T139" i="42"/>
  <c r="U139" i="42"/>
  <c r="V139" i="42"/>
  <c r="W139" i="42"/>
  <c r="T140" i="42"/>
  <c r="U140" i="42"/>
  <c r="V140" i="42"/>
  <c r="W140" i="42"/>
  <c r="T141" i="42"/>
  <c r="U141" i="42"/>
  <c r="V141" i="42"/>
  <c r="W141" i="42"/>
  <c r="T142" i="42"/>
  <c r="U142" i="42"/>
  <c r="V142" i="42"/>
  <c r="W142" i="42"/>
  <c r="T143" i="42"/>
  <c r="U143" i="42"/>
  <c r="V143" i="42"/>
  <c r="W143" i="42"/>
  <c r="T144" i="42"/>
  <c r="U144" i="42"/>
  <c r="V144" i="42"/>
  <c r="W144" i="42"/>
  <c r="T145" i="42"/>
  <c r="U145" i="42"/>
  <c r="V145" i="42"/>
  <c r="W145" i="42"/>
  <c r="T146" i="42"/>
  <c r="U146" i="42"/>
  <c r="V146" i="42"/>
  <c r="W146" i="42"/>
  <c r="T147" i="42"/>
  <c r="U147" i="42"/>
  <c r="V147" i="42"/>
  <c r="W147" i="42"/>
  <c r="T148" i="42"/>
  <c r="U148" i="42"/>
  <c r="V148" i="42"/>
  <c r="W148" i="42"/>
  <c r="T149" i="42"/>
  <c r="U149" i="42"/>
  <c r="V149" i="42"/>
  <c r="W149" i="42"/>
  <c r="T150" i="42"/>
  <c r="U150" i="42"/>
  <c r="V150" i="42"/>
  <c r="W150" i="42"/>
  <c r="T151" i="42"/>
  <c r="U151" i="42"/>
  <c r="V151" i="42"/>
  <c r="W151" i="42"/>
  <c r="T152" i="42"/>
  <c r="U152" i="42"/>
  <c r="V152" i="42"/>
  <c r="W152" i="42"/>
  <c r="T153" i="42"/>
  <c r="U153" i="42"/>
  <c r="V153" i="42"/>
  <c r="W153" i="42"/>
  <c r="T154" i="42"/>
  <c r="U154" i="42"/>
  <c r="V154" i="42"/>
  <c r="W154" i="42"/>
  <c r="T155" i="42"/>
  <c r="U155" i="42"/>
  <c r="V155" i="42"/>
  <c r="W155" i="42"/>
  <c r="T156" i="42"/>
  <c r="U156" i="42"/>
  <c r="V156" i="42"/>
  <c r="W156" i="42"/>
  <c r="T157" i="42"/>
  <c r="U157" i="42"/>
  <c r="V157" i="42"/>
  <c r="W157" i="42"/>
  <c r="T158" i="42"/>
  <c r="U158" i="42"/>
  <c r="V158" i="42"/>
  <c r="W158" i="42"/>
  <c r="T159" i="42"/>
  <c r="U159" i="42"/>
  <c r="V159" i="42"/>
  <c r="W159" i="42"/>
  <c r="T160" i="42"/>
  <c r="U160" i="42"/>
  <c r="V160" i="42"/>
  <c r="W160" i="42"/>
  <c r="T161" i="42"/>
  <c r="U161" i="42"/>
  <c r="V161" i="42"/>
  <c r="W161" i="42"/>
  <c r="T162" i="42"/>
  <c r="U162" i="42"/>
  <c r="V162" i="42"/>
  <c r="W162" i="42"/>
  <c r="T163" i="42"/>
  <c r="U163" i="42"/>
  <c r="V163" i="42"/>
  <c r="W163" i="42"/>
  <c r="T164" i="42"/>
  <c r="U164" i="42"/>
  <c r="V164" i="42"/>
  <c r="W164" i="42"/>
  <c r="T165" i="42"/>
  <c r="U165" i="42"/>
  <c r="V165" i="42"/>
  <c r="W165" i="42"/>
  <c r="T166" i="42"/>
  <c r="U166" i="42"/>
  <c r="V166" i="42"/>
  <c r="W166" i="42"/>
  <c r="T167" i="42"/>
  <c r="U167" i="42"/>
  <c r="V167" i="42"/>
  <c r="W167" i="42"/>
  <c r="T168" i="42"/>
  <c r="U168" i="42"/>
  <c r="V168" i="42"/>
  <c r="W168" i="42"/>
  <c r="T169" i="42"/>
  <c r="U169" i="42"/>
  <c r="V169" i="42"/>
  <c r="W169" i="42"/>
  <c r="T170" i="42"/>
  <c r="U170" i="42"/>
  <c r="V170" i="42"/>
  <c r="W170" i="42"/>
  <c r="T171" i="42"/>
  <c r="U171" i="42"/>
  <c r="V171" i="42"/>
  <c r="W171" i="42"/>
  <c r="T172" i="42"/>
  <c r="U172" i="42"/>
  <c r="V172" i="42"/>
  <c r="W172" i="42"/>
  <c r="T173" i="42"/>
  <c r="U173" i="42"/>
  <c r="V173" i="42"/>
  <c r="W173" i="42"/>
  <c r="T174" i="42"/>
  <c r="U174" i="42"/>
  <c r="V174" i="42"/>
  <c r="W174" i="42"/>
  <c r="T175" i="42"/>
  <c r="U175" i="42"/>
  <c r="V175" i="42"/>
  <c r="W175" i="42"/>
  <c r="T176" i="42"/>
  <c r="U176" i="42"/>
  <c r="V176" i="42"/>
  <c r="W176" i="42"/>
  <c r="T177" i="42"/>
  <c r="U177" i="42"/>
  <c r="V177" i="42"/>
  <c r="W177" i="42"/>
  <c r="T178" i="42"/>
  <c r="U178" i="42"/>
  <c r="V178" i="42"/>
  <c r="W178" i="42"/>
  <c r="T179" i="42"/>
  <c r="U179" i="42"/>
  <c r="V179" i="42"/>
  <c r="W179" i="42"/>
  <c r="T180" i="42"/>
  <c r="U180" i="42"/>
  <c r="V180" i="42"/>
  <c r="W180" i="42"/>
  <c r="T181" i="42"/>
  <c r="U181" i="42"/>
  <c r="V181" i="42"/>
  <c r="W181" i="42"/>
  <c r="T182" i="42"/>
  <c r="U182" i="42"/>
  <c r="V182" i="42"/>
  <c r="W182" i="42"/>
  <c r="T183" i="42"/>
  <c r="U183" i="42"/>
  <c r="V183" i="42"/>
  <c r="W183" i="42"/>
  <c r="T184" i="42"/>
  <c r="U184" i="42"/>
  <c r="V184" i="42"/>
  <c r="W184" i="42"/>
  <c r="T185" i="42"/>
  <c r="U185" i="42"/>
  <c r="V185" i="42"/>
  <c r="W185" i="42"/>
  <c r="T186" i="42"/>
  <c r="U186" i="42"/>
  <c r="V186" i="42"/>
  <c r="W186" i="42"/>
  <c r="T187" i="42"/>
  <c r="U187" i="42"/>
  <c r="V187" i="42"/>
  <c r="W187" i="42"/>
  <c r="T188" i="42"/>
  <c r="U188" i="42"/>
  <c r="V188" i="42"/>
  <c r="W188" i="42"/>
  <c r="T189" i="42"/>
  <c r="U189" i="42"/>
  <c r="V189" i="42"/>
  <c r="W189" i="42"/>
  <c r="T190" i="42"/>
  <c r="U190" i="42"/>
  <c r="V190" i="42"/>
  <c r="W190" i="42"/>
  <c r="T191" i="42"/>
  <c r="U191" i="42"/>
  <c r="V191" i="42"/>
  <c r="W191" i="42"/>
  <c r="T192" i="42"/>
  <c r="U192" i="42"/>
  <c r="V192" i="42"/>
  <c r="W192" i="42"/>
  <c r="T193" i="42"/>
  <c r="U193" i="42"/>
  <c r="V193" i="42"/>
  <c r="W193" i="42"/>
  <c r="T194" i="42"/>
  <c r="U194" i="42"/>
  <c r="V194" i="42"/>
  <c r="W194" i="42"/>
  <c r="T195" i="42"/>
  <c r="U195" i="42"/>
  <c r="V195" i="42"/>
  <c r="W195" i="42"/>
  <c r="T196" i="42"/>
  <c r="U196" i="42"/>
  <c r="V196" i="42"/>
  <c r="W196" i="42"/>
  <c r="T197" i="42"/>
  <c r="U197" i="42"/>
  <c r="V197" i="42"/>
  <c r="W197" i="42"/>
  <c r="T198" i="42"/>
  <c r="U198" i="42"/>
  <c r="V198" i="42"/>
  <c r="W198" i="42"/>
  <c r="T199" i="42"/>
  <c r="U199" i="42"/>
  <c r="V199" i="42"/>
  <c r="W199" i="42"/>
  <c r="T200" i="42"/>
  <c r="U200" i="42"/>
  <c r="V200" i="42"/>
  <c r="W200" i="42"/>
  <c r="T201" i="42"/>
  <c r="U201" i="42"/>
  <c r="V201" i="42"/>
  <c r="W201" i="42"/>
  <c r="T202" i="42"/>
  <c r="U202" i="42"/>
  <c r="V202" i="42"/>
  <c r="W202" i="42"/>
  <c r="T203" i="42"/>
  <c r="U203" i="42"/>
  <c r="V203" i="42"/>
  <c r="W203" i="42"/>
  <c r="T204" i="42"/>
  <c r="U204" i="42"/>
  <c r="V204" i="42"/>
  <c r="W204" i="42"/>
  <c r="T205" i="42"/>
  <c r="U205" i="42"/>
  <c r="V205" i="42"/>
  <c r="W205" i="42"/>
  <c r="T206" i="42"/>
  <c r="U206" i="42"/>
  <c r="V206" i="42"/>
  <c r="W206" i="42"/>
  <c r="T207" i="42"/>
  <c r="U207" i="42"/>
  <c r="V207" i="42"/>
  <c r="W207" i="42"/>
  <c r="T208" i="42"/>
  <c r="U208" i="42"/>
  <c r="V208" i="42"/>
  <c r="W208" i="42"/>
  <c r="T209" i="42"/>
  <c r="U209" i="42"/>
  <c r="V209" i="42"/>
  <c r="W209" i="42"/>
  <c r="T210" i="42"/>
  <c r="U210" i="42"/>
  <c r="V210" i="42"/>
  <c r="W210" i="42"/>
  <c r="T211" i="42"/>
  <c r="U211" i="42"/>
  <c r="V211" i="42"/>
  <c r="W211" i="42"/>
  <c r="T212" i="42"/>
  <c r="U212" i="42"/>
  <c r="V212" i="42"/>
  <c r="W212" i="42"/>
  <c r="T213" i="42"/>
  <c r="U213" i="42"/>
  <c r="V213" i="42"/>
  <c r="W213" i="42"/>
  <c r="T214" i="42"/>
  <c r="U214" i="42"/>
  <c r="V214" i="42"/>
  <c r="W214" i="42"/>
  <c r="T215" i="42"/>
  <c r="U215" i="42"/>
  <c r="V215" i="42"/>
  <c r="W215" i="42"/>
  <c r="T216" i="42"/>
  <c r="U216" i="42"/>
  <c r="V216" i="42"/>
  <c r="W216" i="42"/>
  <c r="T217" i="42"/>
  <c r="U217" i="42"/>
  <c r="V217" i="42"/>
  <c r="W217" i="42"/>
  <c r="T218" i="42"/>
  <c r="U218" i="42"/>
  <c r="V218" i="42"/>
  <c r="W218" i="42"/>
  <c r="T219" i="42"/>
  <c r="U219" i="42"/>
  <c r="V219" i="42"/>
  <c r="W219" i="42"/>
  <c r="T220" i="42"/>
  <c r="U220" i="42"/>
  <c r="V220" i="42"/>
  <c r="W220" i="42"/>
  <c r="T221" i="42"/>
  <c r="U221" i="42"/>
  <c r="V221" i="42"/>
  <c r="W221" i="42"/>
  <c r="T222" i="42"/>
  <c r="U222" i="42"/>
  <c r="V222" i="42"/>
  <c r="W222" i="42"/>
  <c r="T223" i="42"/>
  <c r="U223" i="42"/>
  <c r="V223" i="42"/>
  <c r="W223" i="42"/>
  <c r="T224" i="42"/>
  <c r="U224" i="42"/>
  <c r="V224" i="42"/>
  <c r="W224" i="42"/>
  <c r="T225" i="42"/>
  <c r="U225" i="42"/>
  <c r="V225" i="42"/>
  <c r="W225" i="42"/>
  <c r="T226" i="42"/>
  <c r="U226" i="42"/>
  <c r="V226" i="42"/>
  <c r="W226" i="42"/>
  <c r="T227" i="42"/>
  <c r="U227" i="42"/>
  <c r="V227" i="42"/>
  <c r="W227" i="42"/>
  <c r="T228" i="42"/>
  <c r="U228" i="42"/>
  <c r="V228" i="42"/>
  <c r="W228" i="42"/>
  <c r="T229" i="42"/>
  <c r="U229" i="42"/>
  <c r="V229" i="42"/>
  <c r="W229" i="42"/>
  <c r="T230" i="42"/>
  <c r="U230" i="42"/>
  <c r="V230" i="42"/>
  <c r="W230" i="42"/>
  <c r="T231" i="42"/>
  <c r="U231" i="42"/>
  <c r="V231" i="42"/>
  <c r="W231" i="42"/>
  <c r="T232" i="42"/>
  <c r="U232" i="42"/>
  <c r="V232" i="42"/>
  <c r="W232" i="42"/>
  <c r="T233" i="42"/>
  <c r="U233" i="42"/>
  <c r="V233" i="42"/>
  <c r="W233" i="42"/>
  <c r="T234" i="42"/>
  <c r="U234" i="42"/>
  <c r="V234" i="42"/>
  <c r="W234" i="42"/>
  <c r="T235" i="42"/>
  <c r="U235" i="42"/>
  <c r="V235" i="42"/>
  <c r="W235" i="42"/>
  <c r="T236" i="42"/>
  <c r="U236" i="42"/>
  <c r="V236" i="42"/>
  <c r="W236" i="42"/>
  <c r="T237" i="42"/>
  <c r="U237" i="42"/>
  <c r="V237" i="42"/>
  <c r="W237" i="42"/>
  <c r="T238" i="42"/>
  <c r="U238" i="42"/>
  <c r="V238" i="42"/>
  <c r="W238" i="42"/>
  <c r="T239" i="42"/>
  <c r="U239" i="42"/>
  <c r="V239" i="42"/>
  <c r="W239" i="42"/>
  <c r="T240" i="42"/>
  <c r="U240" i="42"/>
  <c r="V240" i="42"/>
  <c r="W240" i="42"/>
  <c r="T241" i="42"/>
  <c r="U241" i="42"/>
  <c r="V241" i="42"/>
  <c r="W241" i="42"/>
  <c r="T242" i="42"/>
  <c r="U242" i="42"/>
  <c r="V242" i="42"/>
  <c r="W242" i="42"/>
  <c r="T243" i="42"/>
  <c r="U243" i="42"/>
  <c r="V243" i="42"/>
  <c r="W243" i="42"/>
  <c r="T244" i="42"/>
  <c r="U244" i="42"/>
  <c r="V244" i="42"/>
  <c r="W244" i="42"/>
  <c r="T245" i="42"/>
  <c r="U245" i="42"/>
  <c r="V245" i="42"/>
  <c r="W245" i="42"/>
  <c r="T246" i="42"/>
  <c r="U246" i="42"/>
  <c r="V246" i="42"/>
  <c r="W246" i="42"/>
  <c r="T247" i="42"/>
  <c r="U247" i="42"/>
  <c r="V247" i="42"/>
  <c r="W247" i="42"/>
  <c r="T248" i="42"/>
  <c r="U248" i="42"/>
  <c r="V248" i="42"/>
  <c r="W248" i="42"/>
  <c r="T249" i="42"/>
  <c r="U249" i="42"/>
  <c r="V249" i="42"/>
  <c r="W249" i="42"/>
  <c r="T250" i="42"/>
  <c r="U250" i="42"/>
  <c r="V250" i="42"/>
  <c r="W250" i="42"/>
  <c r="T251" i="42"/>
  <c r="U251" i="42"/>
  <c r="V251" i="42"/>
  <c r="W251" i="42"/>
  <c r="T252" i="42"/>
  <c r="U252" i="42"/>
  <c r="V252" i="42"/>
  <c r="W252" i="42"/>
  <c r="T253" i="42"/>
  <c r="U253" i="42"/>
  <c r="V253" i="42"/>
  <c r="W253" i="42"/>
  <c r="T254" i="42"/>
  <c r="U254" i="42"/>
  <c r="V254" i="42"/>
  <c r="W254" i="42"/>
  <c r="T255" i="42"/>
  <c r="U255" i="42"/>
  <c r="V255" i="42"/>
  <c r="W255" i="42"/>
  <c r="T256" i="42"/>
  <c r="U256" i="42"/>
  <c r="V256" i="42"/>
  <c r="W256" i="42"/>
  <c r="T257" i="42"/>
  <c r="U257" i="42"/>
  <c r="V257" i="42"/>
  <c r="W257" i="42"/>
  <c r="T258" i="42"/>
  <c r="U258" i="42"/>
  <c r="V258" i="42"/>
  <c r="W258" i="42"/>
  <c r="T259" i="42"/>
  <c r="U259" i="42"/>
  <c r="V259" i="42"/>
  <c r="W259" i="42"/>
  <c r="T260" i="42"/>
  <c r="U260" i="42"/>
  <c r="V260" i="42"/>
  <c r="W260" i="42"/>
  <c r="T261" i="42"/>
  <c r="U261" i="42"/>
  <c r="V261" i="42"/>
  <c r="W261" i="42"/>
  <c r="T262" i="42"/>
  <c r="U262" i="42"/>
  <c r="V262" i="42"/>
  <c r="W262" i="42"/>
  <c r="T263" i="42"/>
  <c r="U263" i="42"/>
  <c r="V263" i="42"/>
  <c r="W263" i="42"/>
  <c r="T264" i="42"/>
  <c r="U264" i="42"/>
  <c r="V264" i="42"/>
  <c r="W264" i="42"/>
  <c r="T265" i="42"/>
  <c r="U265" i="42"/>
  <c r="V265" i="42"/>
  <c r="W265" i="42"/>
  <c r="T266" i="42"/>
  <c r="U266" i="42"/>
  <c r="V266" i="42"/>
  <c r="W266" i="42"/>
  <c r="T267" i="42"/>
  <c r="U267" i="42"/>
  <c r="V267" i="42"/>
  <c r="W267" i="42"/>
  <c r="T268" i="42"/>
  <c r="U268" i="42"/>
  <c r="V268" i="42"/>
  <c r="W268" i="42"/>
  <c r="T269" i="42"/>
  <c r="U269" i="42"/>
  <c r="V269" i="42"/>
  <c r="W269" i="42"/>
  <c r="T270" i="42"/>
  <c r="U270" i="42"/>
  <c r="V270" i="42"/>
  <c r="W270" i="42"/>
  <c r="T271" i="42"/>
  <c r="U271" i="42"/>
  <c r="V271" i="42"/>
  <c r="W271" i="42"/>
  <c r="T272" i="42"/>
  <c r="U272" i="42"/>
  <c r="V272" i="42"/>
  <c r="W272" i="42"/>
  <c r="T273" i="42"/>
  <c r="U273" i="42"/>
  <c r="V273" i="42"/>
  <c r="W273" i="42"/>
  <c r="T274" i="42"/>
  <c r="U274" i="42"/>
  <c r="V274" i="42"/>
  <c r="W274" i="42"/>
  <c r="T275" i="42"/>
  <c r="U275" i="42"/>
  <c r="V275" i="42"/>
  <c r="W275" i="42"/>
  <c r="T276" i="42"/>
  <c r="U276" i="42"/>
  <c r="V276" i="42"/>
  <c r="W276" i="42"/>
  <c r="T277" i="42"/>
  <c r="U277" i="42"/>
  <c r="V277" i="42"/>
  <c r="W277" i="42"/>
  <c r="T278" i="42"/>
  <c r="U278" i="42"/>
  <c r="V278" i="42"/>
  <c r="W278" i="42"/>
  <c r="T279" i="42"/>
  <c r="U279" i="42"/>
  <c r="V279" i="42"/>
  <c r="W279" i="42"/>
  <c r="T280" i="42"/>
  <c r="U280" i="42"/>
  <c r="V280" i="42"/>
  <c r="W280" i="42"/>
  <c r="T281" i="42"/>
  <c r="U281" i="42"/>
  <c r="V281" i="42"/>
  <c r="W281" i="42"/>
  <c r="T282" i="42"/>
  <c r="U282" i="42"/>
  <c r="V282" i="42"/>
  <c r="W282" i="42"/>
  <c r="T283" i="42"/>
  <c r="U283" i="42"/>
  <c r="V283" i="42"/>
  <c r="W283" i="42"/>
  <c r="T284" i="42"/>
  <c r="U284" i="42"/>
  <c r="V284" i="42"/>
  <c r="W284" i="42"/>
  <c r="T285" i="42"/>
  <c r="U285" i="42"/>
  <c r="V285" i="42"/>
  <c r="W285" i="42"/>
  <c r="T286" i="42"/>
  <c r="U286" i="42"/>
  <c r="V286" i="42"/>
  <c r="W286" i="42"/>
  <c r="T287" i="42"/>
  <c r="U287" i="42"/>
  <c r="V287" i="42"/>
  <c r="W287" i="42"/>
  <c r="T288" i="42"/>
  <c r="U288" i="42"/>
  <c r="V288" i="42"/>
  <c r="W288" i="42"/>
  <c r="T289" i="42"/>
  <c r="U289" i="42"/>
  <c r="V289" i="42"/>
  <c r="W289" i="42"/>
  <c r="T290" i="42"/>
  <c r="U290" i="42"/>
  <c r="V290" i="42"/>
  <c r="W290" i="42"/>
  <c r="T291" i="42"/>
  <c r="U291" i="42"/>
  <c r="V291" i="42"/>
  <c r="W291" i="42"/>
  <c r="T292" i="42"/>
  <c r="U292" i="42"/>
  <c r="V292" i="42"/>
  <c r="W292" i="42"/>
  <c r="T293" i="42"/>
  <c r="U293" i="42"/>
  <c r="V293" i="42"/>
  <c r="W293" i="42"/>
  <c r="T294" i="42"/>
  <c r="U294" i="42"/>
  <c r="V294" i="42"/>
  <c r="W294" i="42"/>
  <c r="T295" i="42"/>
  <c r="U295" i="42"/>
  <c r="V295" i="42"/>
  <c r="W295" i="42"/>
  <c r="T296" i="42"/>
  <c r="U296" i="42"/>
  <c r="V296" i="42"/>
  <c r="W296" i="42"/>
  <c r="T297" i="42"/>
  <c r="U297" i="42"/>
  <c r="V297" i="42"/>
  <c r="W297" i="42"/>
  <c r="T298" i="42"/>
  <c r="U298" i="42"/>
  <c r="V298" i="42"/>
  <c r="W298" i="42"/>
  <c r="T299" i="42"/>
  <c r="U299" i="42"/>
  <c r="V299" i="42"/>
  <c r="W299" i="42"/>
  <c r="T300" i="42"/>
  <c r="U300" i="42"/>
  <c r="V300" i="42"/>
  <c r="W300" i="42"/>
  <c r="T301" i="42"/>
  <c r="U301" i="42"/>
  <c r="V301" i="42"/>
  <c r="W301" i="42"/>
  <c r="T302" i="42"/>
  <c r="U302" i="42"/>
  <c r="V302" i="42"/>
  <c r="W302" i="42"/>
  <c r="T303" i="42"/>
  <c r="U303" i="42"/>
  <c r="V303" i="42"/>
  <c r="W303" i="42"/>
  <c r="T304" i="42"/>
  <c r="U304" i="42"/>
  <c r="V304" i="42"/>
  <c r="W304" i="42"/>
  <c r="T305" i="42"/>
  <c r="U305" i="42"/>
  <c r="V305" i="42"/>
  <c r="W305" i="42"/>
  <c r="T306" i="42"/>
  <c r="U306" i="42"/>
  <c r="V306" i="42"/>
  <c r="W306" i="42"/>
  <c r="T307" i="42"/>
  <c r="U307" i="42"/>
  <c r="V307" i="42"/>
  <c r="W307" i="42"/>
  <c r="T308" i="42"/>
  <c r="U308" i="42"/>
  <c r="V308" i="42"/>
  <c r="W308" i="42"/>
  <c r="T309" i="42"/>
  <c r="U309" i="42"/>
  <c r="V309" i="42"/>
  <c r="W309" i="42"/>
  <c r="T310" i="42"/>
  <c r="U310" i="42"/>
  <c r="V310" i="42"/>
  <c r="W310" i="42"/>
  <c r="T311" i="42"/>
  <c r="U311" i="42"/>
  <c r="V311" i="42"/>
  <c r="W311" i="42"/>
  <c r="T312" i="42"/>
  <c r="U312" i="42"/>
  <c r="V312" i="42"/>
  <c r="W312" i="42"/>
  <c r="T313" i="42"/>
  <c r="U313" i="42"/>
  <c r="V313" i="42"/>
  <c r="W313" i="42"/>
  <c r="T314" i="42"/>
  <c r="U314" i="42"/>
  <c r="V314" i="42"/>
  <c r="W314" i="42"/>
  <c r="T315" i="42"/>
  <c r="U315" i="42"/>
  <c r="V315" i="42"/>
  <c r="W315" i="42"/>
  <c r="T316" i="42"/>
  <c r="U316" i="42"/>
  <c r="V316" i="42"/>
  <c r="W316" i="42"/>
  <c r="T317" i="42"/>
  <c r="U317" i="42"/>
  <c r="V317" i="42"/>
  <c r="W317" i="42"/>
  <c r="T318" i="42"/>
  <c r="U318" i="42"/>
  <c r="V318" i="42"/>
  <c r="W318" i="42"/>
  <c r="T319" i="42"/>
  <c r="U319" i="42"/>
  <c r="V319" i="42"/>
  <c r="W319" i="42"/>
  <c r="T320" i="42"/>
  <c r="U320" i="42"/>
  <c r="V320" i="42"/>
  <c r="W320" i="42"/>
  <c r="T321" i="42"/>
  <c r="U321" i="42"/>
  <c r="V321" i="42"/>
  <c r="W321" i="42"/>
  <c r="T322" i="42"/>
  <c r="U322" i="42"/>
  <c r="V322" i="42"/>
  <c r="W322" i="42"/>
  <c r="T323" i="42"/>
  <c r="U323" i="42"/>
  <c r="V323" i="42"/>
  <c r="W323" i="42"/>
  <c r="T324" i="42"/>
  <c r="U324" i="42"/>
  <c r="V324" i="42"/>
  <c r="W324" i="42"/>
  <c r="T325" i="42"/>
  <c r="U325" i="42"/>
  <c r="V325" i="42"/>
  <c r="W325" i="42"/>
  <c r="T326" i="42"/>
  <c r="U326" i="42"/>
  <c r="V326" i="42"/>
  <c r="W326" i="42"/>
  <c r="T327" i="42"/>
  <c r="U327" i="42"/>
  <c r="V327" i="42"/>
  <c r="W327" i="42"/>
  <c r="T328" i="42"/>
  <c r="U328" i="42"/>
  <c r="V328" i="42"/>
  <c r="W328" i="42"/>
  <c r="T329" i="42"/>
  <c r="U329" i="42"/>
  <c r="V329" i="42"/>
  <c r="W329" i="42"/>
  <c r="T330" i="42"/>
  <c r="U330" i="42"/>
  <c r="V330" i="42"/>
  <c r="W330" i="42"/>
  <c r="T331" i="42"/>
  <c r="U331" i="42"/>
  <c r="V331" i="42"/>
  <c r="W331" i="42"/>
  <c r="T332" i="42"/>
  <c r="U332" i="42"/>
  <c r="V332" i="42"/>
  <c r="W332" i="42"/>
  <c r="T333" i="42"/>
  <c r="U333" i="42"/>
  <c r="V333" i="42"/>
  <c r="W333" i="42"/>
  <c r="T334" i="42"/>
  <c r="U334" i="42"/>
  <c r="V334" i="42"/>
  <c r="W334" i="42"/>
  <c r="T335" i="42"/>
  <c r="U335" i="42"/>
  <c r="V335" i="42"/>
  <c r="W335" i="42"/>
  <c r="T336" i="42"/>
  <c r="U336" i="42"/>
  <c r="V336" i="42"/>
  <c r="W336" i="42"/>
  <c r="T337" i="42"/>
  <c r="U337" i="42"/>
  <c r="V337" i="42"/>
  <c r="W337" i="42"/>
  <c r="T338" i="42"/>
  <c r="U338" i="42"/>
  <c r="V338" i="42"/>
  <c r="W338" i="42"/>
  <c r="T339" i="42"/>
  <c r="U339" i="42"/>
  <c r="V339" i="42"/>
  <c r="W339" i="42"/>
  <c r="T340" i="42"/>
  <c r="U340" i="42"/>
  <c r="V340" i="42"/>
  <c r="W340" i="42"/>
  <c r="T341" i="42"/>
  <c r="U341" i="42"/>
  <c r="V341" i="42"/>
  <c r="W341" i="42"/>
  <c r="T342" i="42"/>
  <c r="U342" i="42"/>
  <c r="V342" i="42"/>
  <c r="W342" i="42"/>
  <c r="T343" i="42"/>
  <c r="U343" i="42"/>
  <c r="V343" i="42"/>
  <c r="W343" i="42"/>
  <c r="T344" i="42"/>
  <c r="U344" i="42"/>
  <c r="V344" i="42"/>
  <c r="W344" i="42"/>
  <c r="T345" i="42"/>
  <c r="U345" i="42"/>
  <c r="V345" i="42"/>
  <c r="W345" i="42"/>
  <c r="T346" i="42"/>
  <c r="U346" i="42"/>
  <c r="V346" i="42"/>
  <c r="W346" i="42"/>
  <c r="T347" i="42"/>
  <c r="U347" i="42"/>
  <c r="V347" i="42"/>
  <c r="W347" i="42"/>
  <c r="T348" i="42"/>
  <c r="U348" i="42"/>
  <c r="V348" i="42"/>
  <c r="W348" i="42"/>
  <c r="T349" i="42"/>
  <c r="U349" i="42"/>
  <c r="V349" i="42"/>
  <c r="W349" i="42"/>
  <c r="T350" i="42"/>
  <c r="U350" i="42"/>
  <c r="V350" i="42"/>
  <c r="W350" i="42"/>
  <c r="T351" i="42"/>
  <c r="U351" i="42"/>
  <c r="V351" i="42"/>
  <c r="W351" i="42"/>
  <c r="T352" i="42"/>
  <c r="U352" i="42"/>
  <c r="V352" i="42"/>
  <c r="W352" i="42"/>
  <c r="T353" i="42"/>
  <c r="U353" i="42"/>
  <c r="V353" i="42"/>
  <c r="W353" i="42"/>
  <c r="T354" i="42"/>
  <c r="U354" i="42"/>
  <c r="V354" i="42"/>
  <c r="W354" i="42"/>
  <c r="T355" i="42"/>
  <c r="U355" i="42"/>
  <c r="V355" i="42"/>
  <c r="W355" i="42"/>
  <c r="T356" i="42"/>
  <c r="U356" i="42"/>
  <c r="V356" i="42"/>
  <c r="W356" i="42"/>
  <c r="T357" i="42"/>
  <c r="U357" i="42"/>
  <c r="V357" i="42"/>
  <c r="W357" i="42"/>
  <c r="T358" i="42"/>
  <c r="U358" i="42"/>
  <c r="V358" i="42"/>
  <c r="W358" i="42"/>
  <c r="T359" i="42"/>
  <c r="U359" i="42"/>
  <c r="V359" i="42"/>
  <c r="W359" i="42"/>
  <c r="T360" i="42"/>
  <c r="U360" i="42"/>
  <c r="V360" i="42"/>
  <c r="W360" i="42"/>
  <c r="T361" i="42"/>
  <c r="U361" i="42"/>
  <c r="V361" i="42"/>
  <c r="W361" i="42"/>
  <c r="T362" i="42"/>
  <c r="U362" i="42"/>
  <c r="V362" i="42"/>
  <c r="W362" i="42"/>
  <c r="T363" i="42"/>
  <c r="U363" i="42"/>
  <c r="V363" i="42"/>
  <c r="W363" i="42"/>
  <c r="T364" i="42"/>
  <c r="U364" i="42"/>
  <c r="V364" i="42"/>
  <c r="W364" i="42"/>
  <c r="T365" i="42"/>
  <c r="U365" i="42"/>
  <c r="V365" i="42"/>
  <c r="W365" i="42"/>
  <c r="T366" i="42"/>
  <c r="U366" i="42"/>
  <c r="V366" i="42"/>
  <c r="W366" i="42"/>
  <c r="T367" i="42"/>
  <c r="U367" i="42"/>
  <c r="V367" i="42"/>
  <c r="W367" i="42"/>
  <c r="T368" i="42"/>
  <c r="U368" i="42"/>
  <c r="V368" i="42"/>
  <c r="W368" i="42"/>
  <c r="T369" i="42"/>
  <c r="U369" i="42"/>
  <c r="V369" i="42"/>
  <c r="W369" i="42"/>
  <c r="T370" i="42"/>
  <c r="U370" i="42"/>
  <c r="V370" i="42"/>
  <c r="W370" i="42"/>
  <c r="T371" i="42"/>
  <c r="U371" i="42"/>
  <c r="V371" i="42"/>
  <c r="W371" i="42"/>
  <c r="T372" i="42"/>
  <c r="U372" i="42"/>
  <c r="V372" i="42"/>
  <c r="W372" i="42"/>
  <c r="T373" i="42"/>
  <c r="U373" i="42"/>
  <c r="V373" i="42"/>
  <c r="W373" i="42"/>
  <c r="T374" i="42"/>
  <c r="U374" i="42"/>
  <c r="V374" i="42"/>
  <c r="W374" i="42"/>
  <c r="T375" i="42"/>
  <c r="U375" i="42"/>
  <c r="V375" i="42"/>
  <c r="W375" i="42"/>
  <c r="T376" i="42"/>
  <c r="U376" i="42"/>
  <c r="V376" i="42"/>
  <c r="W376" i="42"/>
  <c r="T377" i="42"/>
  <c r="U377" i="42"/>
  <c r="V377" i="42"/>
  <c r="W377" i="42"/>
  <c r="T378" i="42"/>
  <c r="U378" i="42"/>
  <c r="V378" i="42"/>
  <c r="W378" i="42"/>
  <c r="T379" i="42"/>
  <c r="U379" i="42"/>
  <c r="V379" i="42"/>
  <c r="W379" i="42"/>
  <c r="T380" i="42"/>
  <c r="U380" i="42"/>
  <c r="V380" i="42"/>
  <c r="W380" i="42"/>
  <c r="T381" i="42"/>
  <c r="U381" i="42"/>
  <c r="V381" i="42"/>
  <c r="W381" i="42"/>
  <c r="T382" i="42"/>
  <c r="U382" i="42"/>
  <c r="V382" i="42"/>
  <c r="W382" i="42"/>
  <c r="T383" i="42"/>
  <c r="U383" i="42"/>
  <c r="V383" i="42"/>
  <c r="W383" i="42"/>
  <c r="T384" i="42"/>
  <c r="U384" i="42"/>
  <c r="V384" i="42"/>
  <c r="W384" i="42"/>
  <c r="T385" i="42"/>
  <c r="U385" i="42"/>
  <c r="V385" i="42"/>
  <c r="W385" i="42"/>
  <c r="T386" i="42"/>
  <c r="U386" i="42"/>
  <c r="V386" i="42"/>
  <c r="W386" i="42"/>
  <c r="T387" i="42"/>
  <c r="U387" i="42"/>
  <c r="V387" i="42"/>
  <c r="W387" i="42"/>
  <c r="T388" i="42"/>
  <c r="U388" i="42"/>
  <c r="V388" i="42"/>
  <c r="W388" i="42"/>
  <c r="T389" i="42"/>
  <c r="U389" i="42"/>
  <c r="V389" i="42"/>
  <c r="W389" i="42"/>
  <c r="T390" i="42"/>
  <c r="U390" i="42"/>
  <c r="V390" i="42"/>
  <c r="W390" i="42"/>
  <c r="T391" i="42"/>
  <c r="U391" i="42"/>
  <c r="V391" i="42"/>
  <c r="W391" i="42"/>
  <c r="T392" i="42"/>
  <c r="U392" i="42"/>
  <c r="V392" i="42"/>
  <c r="W392" i="42"/>
  <c r="T393" i="42"/>
  <c r="U393" i="42"/>
  <c r="V393" i="42"/>
  <c r="W393" i="42"/>
  <c r="T394" i="42"/>
  <c r="U394" i="42"/>
  <c r="V394" i="42"/>
  <c r="W394" i="42"/>
  <c r="T395" i="42"/>
  <c r="U395" i="42"/>
  <c r="V395" i="42"/>
  <c r="W395" i="42"/>
  <c r="T396" i="42"/>
  <c r="U396" i="42"/>
  <c r="V396" i="42"/>
  <c r="W396" i="42"/>
  <c r="T397" i="42"/>
  <c r="U397" i="42"/>
  <c r="V397" i="42"/>
  <c r="W397" i="42"/>
  <c r="T398" i="42"/>
  <c r="U398" i="42"/>
  <c r="V398" i="42"/>
  <c r="W398" i="42"/>
  <c r="T399" i="42"/>
  <c r="U399" i="42"/>
  <c r="V399" i="42"/>
  <c r="W399" i="42"/>
  <c r="T400" i="42"/>
  <c r="U400" i="42"/>
  <c r="V400" i="42"/>
  <c r="W400" i="42"/>
  <c r="T401" i="42"/>
  <c r="U401" i="42"/>
  <c r="V401" i="42"/>
  <c r="W401" i="42"/>
  <c r="T402" i="42"/>
  <c r="U402" i="42"/>
  <c r="V402" i="42"/>
  <c r="W402" i="42"/>
  <c r="W2" i="42"/>
  <c r="V2" i="42"/>
  <c r="U2" i="42"/>
  <c r="T2" i="42"/>
  <c r="Q10" i="40"/>
  <c r="C5" i="40"/>
  <c r="D5" i="40"/>
  <c r="E5" i="40"/>
  <c r="P10" i="40" s="1"/>
  <c r="F5" i="40"/>
  <c r="G5" i="40"/>
  <c r="Q9" i="40" s="1"/>
  <c r="H5" i="40"/>
  <c r="I5" i="40"/>
  <c r="R10" i="40" s="1"/>
  <c r="J5" i="40"/>
  <c r="K5" i="40"/>
  <c r="L5" i="40"/>
  <c r="C6" i="40"/>
  <c r="D6" i="40"/>
  <c r="E6" i="40"/>
  <c r="F6" i="40"/>
  <c r="G6" i="40"/>
  <c r="H6" i="40"/>
  <c r="I6" i="40"/>
  <c r="J6" i="40"/>
  <c r="K6" i="40"/>
  <c r="L6" i="40"/>
  <c r="C7" i="40"/>
  <c r="D7" i="40"/>
  <c r="C8" i="40"/>
  <c r="D8" i="40"/>
  <c r="C9" i="40"/>
  <c r="D9" i="40"/>
  <c r="C10" i="40"/>
  <c r="D10" i="40"/>
  <c r="C11" i="40"/>
  <c r="D11" i="40"/>
  <c r="E11" i="40"/>
  <c r="F11" i="40"/>
  <c r="G11" i="40"/>
  <c r="H11" i="40"/>
  <c r="I11" i="40"/>
  <c r="J11" i="40"/>
  <c r="K11" i="40"/>
  <c r="L11" i="40"/>
  <c r="C12" i="40"/>
  <c r="D12" i="40"/>
  <c r="E12" i="40"/>
  <c r="F12" i="40"/>
  <c r="G12" i="40"/>
  <c r="H12" i="40"/>
  <c r="I12" i="40"/>
  <c r="J12" i="40"/>
  <c r="K12" i="40"/>
  <c r="L12" i="40"/>
  <c r="C13" i="40"/>
  <c r="D13" i="40"/>
  <c r="E13" i="40"/>
  <c r="F13" i="40"/>
  <c r="G13" i="40"/>
  <c r="H13" i="40"/>
  <c r="I13" i="40"/>
  <c r="J13" i="40"/>
  <c r="K13" i="40"/>
  <c r="L13" i="40"/>
  <c r="C14" i="40"/>
  <c r="D14" i="40"/>
  <c r="E14" i="40"/>
  <c r="F14" i="40"/>
  <c r="G14" i="40"/>
  <c r="H14" i="40"/>
  <c r="I14" i="40"/>
  <c r="J14" i="40"/>
  <c r="K14" i="40"/>
  <c r="L14" i="40"/>
  <c r="C15" i="40"/>
  <c r="D15" i="40"/>
  <c r="E15" i="40"/>
  <c r="F15" i="40"/>
  <c r="G15" i="40"/>
  <c r="H15" i="40"/>
  <c r="I15" i="40"/>
  <c r="J15" i="40"/>
  <c r="K15" i="40"/>
  <c r="L15" i="40"/>
  <c r="C16" i="40"/>
  <c r="D16" i="40"/>
  <c r="E16" i="40"/>
  <c r="F16" i="40"/>
  <c r="G16" i="40"/>
  <c r="H16" i="40"/>
  <c r="I16" i="40"/>
  <c r="J16" i="40"/>
  <c r="K16" i="40"/>
  <c r="L16" i="40"/>
  <c r="C17" i="40"/>
  <c r="D17" i="40"/>
  <c r="E17" i="40"/>
  <c r="F17" i="40"/>
  <c r="G17" i="40"/>
  <c r="H17" i="40"/>
  <c r="I17" i="40"/>
  <c r="J17" i="40"/>
  <c r="K17" i="40"/>
  <c r="L17" i="40"/>
  <c r="C18" i="40"/>
  <c r="D18" i="40"/>
  <c r="E18" i="40"/>
  <c r="F18" i="40"/>
  <c r="G18" i="40"/>
  <c r="H18" i="40"/>
  <c r="I18" i="40"/>
  <c r="J18" i="40"/>
  <c r="K18" i="40"/>
  <c r="L18" i="40"/>
  <c r="C19" i="40"/>
  <c r="D19" i="40"/>
  <c r="E19" i="40"/>
  <c r="F19" i="40"/>
  <c r="G19" i="40"/>
  <c r="H19" i="40"/>
  <c r="I19" i="40"/>
  <c r="J19" i="40"/>
  <c r="K19" i="40"/>
  <c r="L19" i="40"/>
  <c r="C20" i="40"/>
  <c r="D20" i="40"/>
  <c r="E20" i="40"/>
  <c r="F20" i="40"/>
  <c r="G20" i="40"/>
  <c r="H20" i="40"/>
  <c r="I20" i="40"/>
  <c r="J20" i="40"/>
  <c r="K20" i="40"/>
  <c r="L20" i="40"/>
  <c r="C21" i="40"/>
  <c r="D21" i="40"/>
  <c r="E21" i="40"/>
  <c r="F21" i="40"/>
  <c r="G21" i="40"/>
  <c r="H21" i="40"/>
  <c r="I21" i="40"/>
  <c r="J21" i="40"/>
  <c r="K21" i="40"/>
  <c r="L21" i="40"/>
  <c r="C22" i="40"/>
  <c r="D22" i="40"/>
  <c r="E22" i="40"/>
  <c r="F22" i="40"/>
  <c r="G22" i="40"/>
  <c r="H22" i="40"/>
  <c r="I22" i="40"/>
  <c r="J22" i="40"/>
  <c r="K22" i="40"/>
  <c r="L22" i="40"/>
  <c r="C23" i="40"/>
  <c r="D23" i="40"/>
  <c r="E23" i="40"/>
  <c r="F23" i="40"/>
  <c r="G23" i="40"/>
  <c r="H23" i="40"/>
  <c r="I23" i="40"/>
  <c r="J23" i="40"/>
  <c r="K23" i="40"/>
  <c r="L23" i="40"/>
  <c r="C24" i="40"/>
  <c r="D24" i="40"/>
  <c r="E24" i="40"/>
  <c r="F24" i="40"/>
  <c r="G24" i="40"/>
  <c r="H24" i="40"/>
  <c r="I24" i="40"/>
  <c r="J24" i="40"/>
  <c r="K24" i="40"/>
  <c r="L24" i="40"/>
  <c r="C25" i="40"/>
  <c r="D25" i="40"/>
  <c r="E25" i="40"/>
  <c r="F25" i="40"/>
  <c r="G25" i="40"/>
  <c r="H25" i="40"/>
  <c r="I25" i="40"/>
  <c r="J25" i="40"/>
  <c r="K25" i="40"/>
  <c r="L25" i="40"/>
  <c r="C26" i="40"/>
  <c r="D26" i="40"/>
  <c r="E26" i="40"/>
  <c r="F26" i="40"/>
  <c r="G26" i="40"/>
  <c r="H26" i="40"/>
  <c r="I26" i="40"/>
  <c r="J26" i="40"/>
  <c r="K26" i="40"/>
  <c r="L26" i="40"/>
  <c r="C27" i="40"/>
  <c r="D27" i="40"/>
  <c r="E27" i="40"/>
  <c r="F27" i="40"/>
  <c r="G27" i="40"/>
  <c r="H27" i="40"/>
  <c r="I27" i="40"/>
  <c r="J27" i="40"/>
  <c r="K27" i="40"/>
  <c r="L27" i="40"/>
  <c r="C28" i="40"/>
  <c r="D28" i="40"/>
  <c r="E28" i="40"/>
  <c r="F28" i="40"/>
  <c r="G28" i="40"/>
  <c r="H28" i="40"/>
  <c r="I28" i="40"/>
  <c r="J28" i="40"/>
  <c r="K28" i="40"/>
  <c r="L28" i="40"/>
  <c r="C29" i="40"/>
  <c r="D29" i="40"/>
  <c r="E29" i="40"/>
  <c r="F29" i="40"/>
  <c r="G29" i="40"/>
  <c r="H29" i="40"/>
  <c r="I29" i="40"/>
  <c r="J29" i="40"/>
  <c r="K29" i="40"/>
  <c r="L29" i="40"/>
  <c r="C30" i="40"/>
  <c r="D30" i="40"/>
  <c r="E30" i="40"/>
  <c r="F30" i="40"/>
  <c r="G30" i="40"/>
  <c r="H30" i="40"/>
  <c r="I30" i="40"/>
  <c r="J30" i="40"/>
  <c r="K30" i="40"/>
  <c r="L30" i="40"/>
  <c r="C31" i="40"/>
  <c r="D31" i="40"/>
  <c r="E31" i="40"/>
  <c r="F31" i="40"/>
  <c r="G31" i="40"/>
  <c r="H31" i="40"/>
  <c r="I31" i="40"/>
  <c r="J31" i="40"/>
  <c r="K31" i="40"/>
  <c r="L31" i="40"/>
  <c r="C32" i="40"/>
  <c r="D32" i="40"/>
  <c r="E32" i="40"/>
  <c r="F32" i="40"/>
  <c r="G32" i="40"/>
  <c r="H32" i="40"/>
  <c r="I32" i="40"/>
  <c r="J32" i="40"/>
  <c r="K32" i="40"/>
  <c r="L32" i="40"/>
  <c r="C33" i="40"/>
  <c r="D33" i="40"/>
  <c r="E33" i="40"/>
  <c r="F33" i="40"/>
  <c r="G33" i="40"/>
  <c r="H33" i="40"/>
  <c r="I33" i="40"/>
  <c r="J33" i="40"/>
  <c r="K33" i="40"/>
  <c r="L33" i="40"/>
  <c r="C34" i="40"/>
  <c r="D34" i="40"/>
  <c r="E34" i="40"/>
  <c r="F34" i="40"/>
  <c r="G34" i="40"/>
  <c r="H34" i="40"/>
  <c r="I34" i="40"/>
  <c r="J34" i="40"/>
  <c r="K34" i="40"/>
  <c r="L34" i="40"/>
  <c r="C35" i="40"/>
  <c r="D35" i="40"/>
  <c r="E35" i="40"/>
  <c r="F35" i="40"/>
  <c r="G35" i="40"/>
  <c r="H35" i="40"/>
  <c r="I35" i="40"/>
  <c r="J35" i="40"/>
  <c r="K35" i="40"/>
  <c r="L35" i="40"/>
  <c r="C36" i="40"/>
  <c r="D36" i="40"/>
  <c r="E36" i="40"/>
  <c r="F36" i="40"/>
  <c r="G36" i="40"/>
  <c r="H36" i="40"/>
  <c r="I36" i="40"/>
  <c r="J36" i="40"/>
  <c r="K36" i="40"/>
  <c r="L36" i="40"/>
  <c r="C37" i="40"/>
  <c r="D37" i="40"/>
  <c r="E37" i="40"/>
  <c r="F37" i="40"/>
  <c r="G37" i="40"/>
  <c r="H37" i="40"/>
  <c r="I37" i="40"/>
  <c r="J37" i="40"/>
  <c r="K37" i="40"/>
  <c r="L37" i="40"/>
  <c r="C38" i="40"/>
  <c r="D38" i="40"/>
  <c r="E38" i="40"/>
  <c r="F38" i="40"/>
  <c r="G38" i="40"/>
  <c r="H38" i="40"/>
  <c r="I38" i="40"/>
  <c r="J38" i="40"/>
  <c r="K38" i="40"/>
  <c r="L38" i="40"/>
  <c r="C39" i="40"/>
  <c r="D39" i="40"/>
  <c r="E39" i="40"/>
  <c r="F39" i="40"/>
  <c r="G39" i="40"/>
  <c r="H39" i="40"/>
  <c r="I39" i="40"/>
  <c r="J39" i="40"/>
  <c r="K39" i="40"/>
  <c r="L39" i="40"/>
  <c r="C40" i="40"/>
  <c r="D40" i="40"/>
  <c r="E40" i="40"/>
  <c r="F40" i="40"/>
  <c r="G40" i="40"/>
  <c r="H40" i="40"/>
  <c r="I40" i="40"/>
  <c r="J40" i="40"/>
  <c r="K40" i="40"/>
  <c r="L40" i="40"/>
  <c r="C41" i="40"/>
  <c r="D41" i="40"/>
  <c r="E41" i="40"/>
  <c r="F41" i="40"/>
  <c r="G41" i="40"/>
  <c r="H41" i="40"/>
  <c r="I41" i="40"/>
  <c r="J41" i="40"/>
  <c r="K41" i="40"/>
  <c r="L41" i="40"/>
  <c r="C42" i="40"/>
  <c r="D42" i="40"/>
  <c r="E42" i="40"/>
  <c r="F42" i="40"/>
  <c r="G42" i="40"/>
  <c r="H42" i="40"/>
  <c r="I42" i="40"/>
  <c r="J42" i="40"/>
  <c r="K42" i="40"/>
  <c r="L42" i="40"/>
  <c r="C43" i="40"/>
  <c r="D43" i="40"/>
  <c r="E43" i="40"/>
  <c r="F43" i="40"/>
  <c r="G43" i="40"/>
  <c r="H43" i="40"/>
  <c r="I43" i="40"/>
  <c r="J43" i="40"/>
  <c r="K43" i="40"/>
  <c r="L43" i="40"/>
  <c r="C44" i="40"/>
  <c r="D44" i="40"/>
  <c r="E44" i="40"/>
  <c r="F44" i="40"/>
  <c r="G44" i="40"/>
  <c r="H44" i="40"/>
  <c r="I44" i="40"/>
  <c r="J44" i="40"/>
  <c r="K44" i="40"/>
  <c r="L44" i="40"/>
  <c r="C45" i="40"/>
  <c r="D45" i="40"/>
  <c r="E45" i="40"/>
  <c r="F45" i="40"/>
  <c r="G45" i="40"/>
  <c r="H45" i="40"/>
  <c r="I45" i="40"/>
  <c r="J45" i="40"/>
  <c r="K45" i="40"/>
  <c r="L45" i="40"/>
  <c r="C46" i="40"/>
  <c r="D46" i="40"/>
  <c r="E46" i="40"/>
  <c r="F46" i="40"/>
  <c r="G46" i="40"/>
  <c r="H46" i="40"/>
  <c r="I46" i="40"/>
  <c r="J46" i="40"/>
  <c r="K46" i="40"/>
  <c r="L46" i="40"/>
  <c r="C47" i="40"/>
  <c r="D47" i="40"/>
  <c r="E47" i="40"/>
  <c r="F47" i="40"/>
  <c r="G47" i="40"/>
  <c r="H47" i="40"/>
  <c r="I47" i="40"/>
  <c r="J47" i="40"/>
  <c r="K47" i="40"/>
  <c r="L47" i="40"/>
  <c r="C48" i="40"/>
  <c r="D48" i="40"/>
  <c r="G48" i="40"/>
  <c r="H48" i="40"/>
  <c r="I48" i="40"/>
  <c r="J48" i="40"/>
  <c r="K48" i="40"/>
  <c r="L48" i="40"/>
  <c r="C49" i="40"/>
  <c r="D49" i="40"/>
  <c r="E49" i="40"/>
  <c r="F49" i="40"/>
  <c r="G49" i="40"/>
  <c r="H49" i="40"/>
  <c r="I49" i="40"/>
  <c r="J49" i="40"/>
  <c r="K49" i="40"/>
  <c r="L49" i="40"/>
  <c r="C50" i="40"/>
  <c r="D50" i="40"/>
  <c r="E50" i="40"/>
  <c r="F50" i="40"/>
  <c r="G50" i="40"/>
  <c r="H50" i="40"/>
  <c r="I50" i="40"/>
  <c r="J50" i="40"/>
  <c r="K50" i="40"/>
  <c r="L50" i="40"/>
  <c r="C51" i="40"/>
  <c r="D51" i="40"/>
  <c r="E51" i="40"/>
  <c r="F51" i="40"/>
  <c r="G51" i="40"/>
  <c r="H51" i="40"/>
  <c r="I51" i="40"/>
  <c r="J51" i="40"/>
  <c r="K51" i="40"/>
  <c r="L51" i="40"/>
  <c r="C52" i="40"/>
  <c r="D52" i="40"/>
  <c r="E52" i="40"/>
  <c r="F52" i="40"/>
  <c r="G52" i="40"/>
  <c r="H52" i="40"/>
  <c r="I52" i="40"/>
  <c r="J52" i="40"/>
  <c r="K52" i="40"/>
  <c r="L52" i="40"/>
  <c r="C55" i="40"/>
  <c r="C57" i="40" s="1"/>
  <c r="E55" i="40"/>
  <c r="E57" i="40" s="1"/>
  <c r="G55" i="40"/>
  <c r="G57" i="40" s="1"/>
  <c r="I55" i="40"/>
  <c r="I57" i="40" s="1"/>
  <c r="K55" i="40"/>
  <c r="K57" i="40" s="1"/>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E86" i="17"/>
  <c r="E85" i="17"/>
  <c r="E84" i="17"/>
  <c r="E83" i="17"/>
  <c r="E82" i="17"/>
  <c r="E81" i="17"/>
  <c r="E80" i="17"/>
  <c r="E79" i="17"/>
  <c r="E78" i="17"/>
  <c r="E77" i="17"/>
  <c r="E76" i="17"/>
  <c r="E75" i="17"/>
  <c r="E74" i="17"/>
  <c r="E73" i="17"/>
  <c r="E72" i="17"/>
  <c r="E71" i="17"/>
  <c r="E70" i="17"/>
  <c r="E69" i="17"/>
  <c r="E68" i="17"/>
  <c r="E67" i="17"/>
  <c r="E66" i="17"/>
  <c r="E65" i="17"/>
  <c r="E64" i="17"/>
  <c r="E63" i="17"/>
  <c r="E62" i="17"/>
  <c r="E61" i="17"/>
  <c r="E60" i="17"/>
  <c r="E59" i="17"/>
  <c r="E58" i="17"/>
  <c r="E57" i="17"/>
  <c r="E56" i="17"/>
  <c r="E55" i="17"/>
  <c r="E54" i="17"/>
  <c r="E53" i="17"/>
  <c r="E52" i="17"/>
  <c r="E51" i="17"/>
  <c r="E50" i="17"/>
  <c r="E49" i="17"/>
  <c r="E48" i="17"/>
  <c r="E47" i="17"/>
  <c r="E46" i="17"/>
  <c r="E45" i="17"/>
  <c r="E44" i="17"/>
  <c r="E43" i="17"/>
  <c r="E42" i="17"/>
  <c r="E41" i="17"/>
  <c r="E40" i="17"/>
  <c r="E39" i="17"/>
  <c r="E38" i="17"/>
  <c r="E37" i="17"/>
  <c r="E36" i="17"/>
  <c r="E35" i="17"/>
  <c r="E34" i="17"/>
  <c r="E33" i="17"/>
  <c r="E32" i="17"/>
  <c r="E31" i="17"/>
  <c r="E30" i="17"/>
  <c r="E29" i="17"/>
  <c r="E28" i="17"/>
  <c r="E27" i="17"/>
  <c r="E26" i="17"/>
  <c r="E25" i="17"/>
  <c r="E18" i="17"/>
  <c r="E17" i="17"/>
  <c r="E10" i="17"/>
  <c r="E9" i="17"/>
  <c r="E8" i="17"/>
  <c r="E7" i="17"/>
  <c r="E6" i="17"/>
  <c r="E5" i="17"/>
  <c r="E4" i="17"/>
  <c r="E3" i="17"/>
  <c r="D86" i="17"/>
  <c r="D85" i="17"/>
  <c r="D84" i="17"/>
  <c r="D83" i="17"/>
  <c r="D82" i="17"/>
  <c r="D81" i="17"/>
  <c r="D80" i="17"/>
  <c r="D79" i="17"/>
  <c r="D78" i="17"/>
  <c r="D77" i="17"/>
  <c r="D76" i="17"/>
  <c r="D75" i="17"/>
  <c r="D74" i="17"/>
  <c r="D73" i="17"/>
  <c r="D72" i="17"/>
  <c r="D71" i="17"/>
  <c r="D70" i="17"/>
  <c r="D69" i="17"/>
  <c r="D68" i="17"/>
  <c r="D67" i="17"/>
  <c r="D66" i="17"/>
  <c r="D65" i="17"/>
  <c r="D64" i="17"/>
  <c r="D63" i="17"/>
  <c r="D62" i="17"/>
  <c r="D61" i="17"/>
  <c r="D60" i="17"/>
  <c r="D59" i="17"/>
  <c r="D58" i="17"/>
  <c r="D57" i="17"/>
  <c r="D56" i="17"/>
  <c r="D55" i="17"/>
  <c r="D54" i="17"/>
  <c r="D53" i="17"/>
  <c r="D52" i="17"/>
  <c r="D51" i="17"/>
  <c r="D50" i="17"/>
  <c r="D49" i="17"/>
  <c r="D48" i="17"/>
  <c r="D47" i="17"/>
  <c r="D46" i="17"/>
  <c r="D45" i="17"/>
  <c r="D44" i="17"/>
  <c r="D43" i="17"/>
  <c r="D42" i="17"/>
  <c r="D41" i="17"/>
  <c r="D40" i="17"/>
  <c r="D39" i="17"/>
  <c r="D38" i="17"/>
  <c r="D37" i="17"/>
  <c r="D36" i="17"/>
  <c r="D35" i="17"/>
  <c r="D34" i="17"/>
  <c r="D33" i="17"/>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F14" i="12"/>
  <c r="E14" i="12"/>
  <c r="D14" i="12"/>
  <c r="C14" i="12"/>
  <c r="F13" i="12"/>
  <c r="E13" i="12"/>
  <c r="D13" i="12"/>
  <c r="C13" i="12"/>
  <c r="C46" i="17"/>
  <c r="C45" i="17"/>
  <c r="C68" i="17"/>
  <c r="C67" i="17"/>
  <c r="C66" i="17"/>
  <c r="C65" i="17"/>
  <c r="C64" i="17"/>
  <c r="C63" i="17"/>
  <c r="C86" i="17"/>
  <c r="C85" i="17"/>
  <c r="C84" i="17"/>
  <c r="C83" i="17"/>
  <c r="C82" i="17"/>
  <c r="C81" i="17"/>
  <c r="C80" i="17"/>
  <c r="C79" i="17"/>
  <c r="C78" i="17"/>
  <c r="C77" i="17"/>
  <c r="C76" i="17"/>
  <c r="C75" i="17"/>
  <c r="C74" i="17"/>
  <c r="C73" i="17"/>
  <c r="C72" i="17"/>
  <c r="C71" i="17"/>
  <c r="C70" i="17"/>
  <c r="C69" i="17"/>
  <c r="C62" i="17"/>
  <c r="C61" i="17"/>
  <c r="C60" i="17"/>
  <c r="C59" i="17"/>
  <c r="C58" i="17"/>
  <c r="C57" i="17"/>
  <c r="C56" i="17"/>
  <c r="C55" i="17"/>
  <c r="C54" i="17"/>
  <c r="C53" i="17"/>
  <c r="C52" i="17"/>
  <c r="C51" i="17"/>
  <c r="C50" i="17"/>
  <c r="C49" i="17"/>
  <c r="C48" i="17"/>
  <c r="C47" i="17"/>
  <c r="C44" i="17"/>
  <c r="C43" i="17"/>
  <c r="C42" i="17"/>
  <c r="C41" i="17"/>
  <c r="C40" i="17"/>
  <c r="C39" i="17"/>
  <c r="C38" i="17"/>
  <c r="C37" i="17"/>
  <c r="C36" i="17"/>
  <c r="C35" i="17"/>
  <c r="C34" i="17"/>
  <c r="C33" i="17"/>
  <c r="C32" i="17"/>
  <c r="C31" i="17"/>
  <c r="C30" i="17"/>
  <c r="C29" i="17"/>
  <c r="C28" i="17"/>
  <c r="C27" i="17"/>
  <c r="C26" i="17"/>
  <c r="C25" i="17"/>
  <c r="C18" i="17"/>
  <c r="C17" i="17"/>
  <c r="C10" i="17"/>
  <c r="C9" i="17"/>
  <c r="C8" i="17"/>
  <c r="C7" i="17"/>
  <c r="C6" i="17"/>
  <c r="C5" i="17"/>
  <c r="C4" i="17"/>
  <c r="C3" i="17"/>
  <c r="S30" i="16"/>
  <c r="R30" i="16"/>
  <c r="Q30" i="16"/>
  <c r="P30" i="16"/>
  <c r="S29" i="16"/>
  <c r="R29" i="16"/>
  <c r="Q29" i="16"/>
  <c r="P29" i="16"/>
  <c r="S28" i="16"/>
  <c r="R28" i="16"/>
  <c r="Q28" i="16"/>
  <c r="P28" i="16"/>
  <c r="S27" i="16"/>
  <c r="R27" i="16"/>
  <c r="Q27" i="16"/>
  <c r="P27" i="16"/>
  <c r="S26" i="16"/>
  <c r="R26" i="16"/>
  <c r="Q26" i="16"/>
  <c r="P26" i="16"/>
  <c r="S25" i="16"/>
  <c r="R25" i="16"/>
  <c r="Q25" i="16"/>
  <c r="P25" i="16"/>
  <c r="S24" i="16"/>
  <c r="R24" i="16"/>
  <c r="Q24" i="16"/>
  <c r="P24" i="16"/>
  <c r="S23" i="16"/>
  <c r="R23" i="16"/>
  <c r="Q23" i="16"/>
  <c r="P23" i="16"/>
  <c r="S22" i="16"/>
  <c r="R22" i="16"/>
  <c r="Q22" i="16"/>
  <c r="P22" i="16"/>
  <c r="S21" i="16"/>
  <c r="R21" i="16"/>
  <c r="Q21" i="16"/>
  <c r="P21" i="16"/>
  <c r="S20" i="16"/>
  <c r="R20" i="16"/>
  <c r="Q20" i="16"/>
  <c r="P20" i="16"/>
  <c r="S19" i="16"/>
  <c r="R19" i="16"/>
  <c r="Q19" i="16"/>
  <c r="P19" i="16"/>
  <c r="S18" i="16"/>
  <c r="R18" i="16"/>
  <c r="Q18" i="16"/>
  <c r="P18" i="16"/>
  <c r="S17" i="16"/>
  <c r="R17" i="16"/>
  <c r="Q17" i="16"/>
  <c r="P17" i="16"/>
  <c r="S16" i="16"/>
  <c r="R16" i="16"/>
  <c r="Q16" i="16"/>
  <c r="P16" i="16"/>
  <c r="S15" i="16"/>
  <c r="R15" i="16"/>
  <c r="Q15" i="16"/>
  <c r="P15" i="16"/>
  <c r="S14" i="16"/>
  <c r="R14" i="16"/>
  <c r="Q14" i="16"/>
  <c r="P14" i="16"/>
  <c r="S13" i="16"/>
  <c r="R13" i="16"/>
  <c r="Q13" i="16"/>
  <c r="P13" i="16"/>
  <c r="S12" i="16"/>
  <c r="R12" i="16"/>
  <c r="Q12" i="16"/>
  <c r="P12" i="16"/>
  <c r="S11" i="16"/>
  <c r="R11" i="16"/>
  <c r="Q11" i="16"/>
  <c r="P11" i="16"/>
  <c r="S10" i="16"/>
  <c r="R10" i="16"/>
  <c r="Q10" i="16"/>
  <c r="P10" i="16"/>
  <c r="S9" i="16"/>
  <c r="R9" i="16"/>
  <c r="Q9" i="16"/>
  <c r="P9" i="16"/>
  <c r="S8" i="16"/>
  <c r="R8" i="16"/>
  <c r="Q8" i="16"/>
  <c r="P8" i="16"/>
  <c r="S7" i="16"/>
  <c r="R7" i="16"/>
  <c r="Q7" i="16"/>
  <c r="P7" i="16"/>
  <c r="S6" i="16"/>
  <c r="R6" i="16"/>
  <c r="Q6" i="16"/>
  <c r="P6" i="16"/>
  <c r="S5" i="16"/>
  <c r="R5" i="16"/>
  <c r="Q5" i="16"/>
  <c r="P5" i="16"/>
  <c r="S4" i="16"/>
  <c r="R4" i="16"/>
  <c r="Q4" i="16"/>
  <c r="P4" i="16"/>
  <c r="S3" i="16"/>
  <c r="R3" i="16"/>
  <c r="Q3" i="16"/>
  <c r="P3" i="16"/>
  <c r="S2" i="16"/>
  <c r="R2" i="16"/>
  <c r="Q2" i="16"/>
  <c r="P2" i="16"/>
  <c r="P8" i="40" l="1"/>
  <c r="P9" i="40"/>
  <c r="F41" i="12"/>
  <c r="E41" i="12"/>
  <c r="C40" i="12"/>
  <c r="D40" i="12"/>
  <c r="D39"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2" i="12"/>
  <c r="F11" i="12"/>
  <c r="F10" i="12"/>
  <c r="F9" i="12"/>
  <c r="F8" i="12"/>
  <c r="F7" i="12"/>
  <c r="F6" i="12"/>
  <c r="F5" i="12"/>
  <c r="F3" i="12"/>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E72" i="12"/>
  <c r="E71" i="12"/>
  <c r="E70" i="12"/>
  <c r="E69" i="12"/>
  <c r="E68" i="12"/>
  <c r="E67" i="12"/>
  <c r="E66" i="12"/>
  <c r="E65" i="12"/>
  <c r="E64" i="12"/>
  <c r="E63" i="12"/>
  <c r="E62" i="12"/>
  <c r="E61" i="12"/>
  <c r="E60" i="12"/>
  <c r="E59" i="12"/>
  <c r="E58" i="12"/>
  <c r="E57" i="12"/>
  <c r="E56" i="12"/>
  <c r="E55" i="12"/>
  <c r="E54" i="12"/>
  <c r="E53" i="12"/>
  <c r="E52" i="12"/>
  <c r="E51" i="12"/>
  <c r="E50" i="12"/>
  <c r="E49" i="12"/>
  <c r="E48" i="12"/>
  <c r="E47" i="12"/>
  <c r="E46" i="12"/>
  <c r="E45" i="12"/>
  <c r="E44" i="12"/>
  <c r="E43" i="12"/>
  <c r="E42" i="12"/>
  <c r="E40" i="12"/>
  <c r="E39" i="12"/>
  <c r="E38" i="12"/>
  <c r="E37" i="12"/>
  <c r="E36" i="12"/>
  <c r="E35" i="12"/>
  <c r="E34" i="12"/>
  <c r="E33" i="12"/>
  <c r="E32" i="12"/>
  <c r="E31" i="12"/>
  <c r="E30" i="12"/>
  <c r="E29" i="12"/>
  <c r="E28" i="12"/>
  <c r="E27" i="12"/>
  <c r="E26" i="12"/>
  <c r="E25" i="12"/>
  <c r="E24" i="12"/>
  <c r="E23" i="12"/>
  <c r="E22" i="12"/>
  <c r="E21" i="12"/>
  <c r="E20" i="12"/>
  <c r="E19" i="12"/>
  <c r="E18" i="12"/>
  <c r="E17" i="12"/>
  <c r="E16" i="12"/>
  <c r="E15" i="12"/>
  <c r="E12" i="12"/>
  <c r="E11" i="12"/>
  <c r="E10" i="12"/>
  <c r="E9" i="12"/>
  <c r="E8" i="12"/>
  <c r="E7" i="12"/>
  <c r="E6" i="12"/>
  <c r="E5" i="12"/>
  <c r="D58" i="12"/>
  <c r="D57" i="12"/>
  <c r="D56" i="12"/>
  <c r="D55" i="12"/>
  <c r="D54" i="12"/>
  <c r="D53" i="12"/>
  <c r="C58" i="12"/>
  <c r="C57" i="12"/>
  <c r="C56" i="12"/>
  <c r="C55" i="12"/>
  <c r="C54" i="12"/>
  <c r="C53" i="12"/>
  <c r="E3" i="12"/>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2" i="9"/>
  <c r="E9" i="1"/>
  <c r="D9" i="1"/>
  <c r="D8" i="1"/>
  <c r="E7" i="1"/>
  <c r="D7" i="1"/>
  <c r="E5" i="1"/>
  <c r="E4" i="1"/>
  <c r="D5" i="1"/>
  <c r="D4" i="1"/>
  <c r="C9" i="1"/>
  <c r="C8" i="1"/>
  <c r="C7" i="1"/>
  <c r="C6" i="1"/>
  <c r="C5" i="1"/>
  <c r="C4" i="1"/>
  <c r="B9" i="1"/>
  <c r="B8" i="1"/>
  <c r="B7" i="1"/>
  <c r="B6" i="1"/>
  <c r="B5" i="1"/>
  <c r="B4" i="1"/>
  <c r="F66" i="36"/>
  <c r="F65" i="36"/>
  <c r="F64" i="36"/>
  <c r="F63" i="36"/>
  <c r="F62" i="36"/>
  <c r="F61" i="36"/>
  <c r="F60" i="36"/>
  <c r="F59" i="36"/>
  <c r="F58" i="36"/>
  <c r="F57" i="36"/>
  <c r="F56" i="36"/>
  <c r="F55" i="36"/>
  <c r="F54" i="36"/>
  <c r="F53" i="36"/>
  <c r="F52" i="36"/>
  <c r="F51" i="36"/>
  <c r="F50" i="36"/>
  <c r="F48" i="36"/>
  <c r="F46" i="36"/>
  <c r="F44" i="36"/>
  <c r="F42" i="36"/>
  <c r="F40" i="36"/>
  <c r="F38" i="36"/>
  <c r="F36" i="36"/>
  <c r="F34" i="36"/>
  <c r="F32" i="36"/>
  <c r="F30" i="36"/>
  <c r="F28" i="36"/>
  <c r="F26" i="36"/>
  <c r="F24" i="36"/>
  <c r="F22" i="36"/>
  <c r="F20" i="36"/>
  <c r="F19" i="36"/>
  <c r="F18" i="36"/>
  <c r="F16" i="36"/>
  <c r="F14" i="36"/>
  <c r="F12" i="36"/>
  <c r="F10" i="36"/>
  <c r="F8" i="36"/>
  <c r="F6" i="36"/>
  <c r="F4" i="36"/>
  <c r="E64" i="36"/>
  <c r="E63" i="36"/>
  <c r="E62" i="36"/>
  <c r="E61" i="36"/>
  <c r="E60" i="36"/>
  <c r="E59" i="36"/>
  <c r="E58" i="36"/>
  <c r="E57" i="36"/>
  <c r="E56" i="36"/>
  <c r="E55" i="36"/>
  <c r="E54" i="36"/>
  <c r="E53" i="36"/>
  <c r="E52" i="36"/>
  <c r="E51" i="36"/>
  <c r="E50" i="36"/>
  <c r="E49" i="36"/>
  <c r="E48" i="36"/>
  <c r="E46" i="36"/>
  <c r="E44" i="36"/>
  <c r="E42" i="36"/>
  <c r="E40" i="36"/>
  <c r="E38" i="36"/>
  <c r="E36" i="36"/>
  <c r="E34" i="36"/>
  <c r="E33" i="36"/>
  <c r="E32" i="36"/>
  <c r="E30" i="36"/>
  <c r="E28" i="36"/>
  <c r="E26" i="36"/>
  <c r="E24" i="36"/>
  <c r="E22" i="36"/>
  <c r="E20" i="36"/>
  <c r="E18" i="36"/>
  <c r="E17" i="36"/>
  <c r="E16" i="36"/>
  <c r="E14" i="36"/>
  <c r="E12" i="36"/>
  <c r="E10" i="36"/>
  <c r="E8" i="36"/>
  <c r="E7" i="36"/>
  <c r="E6" i="36"/>
  <c r="E4" i="36"/>
  <c r="D50" i="36"/>
  <c r="D49" i="36"/>
  <c r="D48" i="36"/>
  <c r="D46" i="36"/>
  <c r="D44" i="36"/>
  <c r="D42" i="36"/>
  <c r="D40" i="36"/>
  <c r="D39" i="36"/>
  <c r="D38" i="36"/>
  <c r="D36" i="36"/>
  <c r="D34" i="36"/>
  <c r="D33" i="36"/>
  <c r="D32" i="36"/>
  <c r="D30" i="36"/>
  <c r="D29" i="36"/>
  <c r="D28" i="36"/>
  <c r="D26" i="36"/>
  <c r="D24" i="36"/>
  <c r="D23" i="36"/>
  <c r="D22" i="36"/>
  <c r="D20" i="36"/>
  <c r="D18" i="36"/>
  <c r="D17" i="36"/>
  <c r="D16" i="36"/>
  <c r="D15" i="36"/>
  <c r="D14" i="36"/>
  <c r="D12" i="36"/>
  <c r="D11" i="36"/>
  <c r="D10" i="36"/>
  <c r="D8" i="36"/>
  <c r="D7" i="36"/>
  <c r="D6" i="36"/>
  <c r="D4" i="36"/>
  <c r="C8" i="36"/>
  <c r="C7" i="36"/>
  <c r="C6" i="36"/>
  <c r="C5" i="36"/>
  <c r="C4" i="36"/>
  <c r="C3" i="36"/>
  <c r="P2" i="34"/>
  <c r="S30" i="34"/>
  <c r="R30" i="34"/>
  <c r="Q30" i="34"/>
  <c r="P30" i="34"/>
  <c r="S29" i="34"/>
  <c r="R29" i="34"/>
  <c r="Q29" i="34"/>
  <c r="P29" i="34"/>
  <c r="S28" i="34"/>
  <c r="R28" i="34"/>
  <c r="Q28" i="34"/>
  <c r="P28" i="34"/>
  <c r="S27" i="34"/>
  <c r="R27" i="34"/>
  <c r="Q27" i="34"/>
  <c r="P27" i="34"/>
  <c r="S26" i="34"/>
  <c r="R26" i="34"/>
  <c r="Q26" i="34"/>
  <c r="P26" i="34"/>
  <c r="S25" i="34"/>
  <c r="R25" i="34"/>
  <c r="Q25" i="34"/>
  <c r="P25" i="34"/>
  <c r="S24" i="34"/>
  <c r="R24" i="34"/>
  <c r="Q24" i="34"/>
  <c r="P24" i="34"/>
  <c r="S23" i="34"/>
  <c r="R23" i="34"/>
  <c r="Q23" i="34"/>
  <c r="P23" i="34"/>
  <c r="S22" i="34"/>
  <c r="R22" i="34"/>
  <c r="Q22" i="34"/>
  <c r="P22" i="34"/>
  <c r="S21" i="34"/>
  <c r="R21" i="34"/>
  <c r="Q21" i="34"/>
  <c r="P21" i="34"/>
  <c r="S20" i="34"/>
  <c r="R20" i="34"/>
  <c r="Q20" i="34"/>
  <c r="P20" i="34"/>
  <c r="S19" i="34"/>
  <c r="R19" i="34"/>
  <c r="Q19" i="34"/>
  <c r="P19" i="34"/>
  <c r="S18" i="34"/>
  <c r="R18" i="34"/>
  <c r="Q18" i="34"/>
  <c r="P18" i="34"/>
  <c r="S17" i="34"/>
  <c r="R17" i="34"/>
  <c r="Q17" i="34"/>
  <c r="P17" i="34"/>
  <c r="S16" i="34"/>
  <c r="R16" i="34"/>
  <c r="Q16" i="34"/>
  <c r="P16" i="34"/>
  <c r="S15" i="34"/>
  <c r="R15" i="34"/>
  <c r="Q15" i="34"/>
  <c r="P15" i="34"/>
  <c r="S14" i="34"/>
  <c r="R14" i="34"/>
  <c r="Q14" i="34"/>
  <c r="P14" i="34"/>
  <c r="S13" i="34"/>
  <c r="R13" i="34"/>
  <c r="Q13" i="34"/>
  <c r="P13" i="34"/>
  <c r="S12" i="34"/>
  <c r="R12" i="34"/>
  <c r="Q12" i="34"/>
  <c r="P12" i="34"/>
  <c r="S11" i="34"/>
  <c r="R11" i="34"/>
  <c r="Q11" i="34"/>
  <c r="P11" i="34"/>
  <c r="S10" i="34"/>
  <c r="R10" i="34"/>
  <c r="Q10" i="34"/>
  <c r="P10" i="34"/>
  <c r="S9" i="34"/>
  <c r="R9" i="34"/>
  <c r="Q9" i="34"/>
  <c r="P9" i="34"/>
  <c r="S8" i="34"/>
  <c r="R8" i="34"/>
  <c r="Q8" i="34"/>
  <c r="P8" i="34"/>
  <c r="S7" i="34"/>
  <c r="R7" i="34"/>
  <c r="Q7" i="34"/>
  <c r="P7" i="34"/>
  <c r="S6" i="34"/>
  <c r="R6" i="34"/>
  <c r="Q6" i="34"/>
  <c r="P6" i="34"/>
  <c r="S5" i="34"/>
  <c r="R5" i="34"/>
  <c r="Q5" i="34"/>
  <c r="P5" i="34"/>
  <c r="S4" i="34"/>
  <c r="R4" i="34"/>
  <c r="Q4" i="34"/>
  <c r="P4" i="34"/>
  <c r="S3" i="34"/>
  <c r="R3" i="34"/>
  <c r="Q3" i="34"/>
  <c r="P3" i="34"/>
  <c r="S2" i="34"/>
  <c r="R2" i="34"/>
  <c r="Q2" i="34"/>
  <c r="S30" i="33"/>
  <c r="R30" i="33"/>
  <c r="Q30" i="33"/>
  <c r="P30" i="33"/>
  <c r="S29" i="33"/>
  <c r="R29" i="33"/>
  <c r="Q29" i="33"/>
  <c r="P29" i="33"/>
  <c r="S28" i="33"/>
  <c r="R28" i="33"/>
  <c r="Q28" i="33"/>
  <c r="P28" i="33"/>
  <c r="S27" i="33"/>
  <c r="R27" i="33"/>
  <c r="Q27" i="33"/>
  <c r="P27" i="33"/>
  <c r="S26" i="33"/>
  <c r="R26" i="33"/>
  <c r="Q26" i="33"/>
  <c r="P26" i="33"/>
  <c r="S25" i="33"/>
  <c r="R25" i="33"/>
  <c r="Q25" i="33"/>
  <c r="P25" i="33"/>
  <c r="S24" i="33"/>
  <c r="R24" i="33"/>
  <c r="Q24" i="33"/>
  <c r="P24" i="33"/>
  <c r="S23" i="33"/>
  <c r="R23" i="33"/>
  <c r="Q23" i="33"/>
  <c r="P23" i="33"/>
  <c r="S22" i="33"/>
  <c r="R22" i="33"/>
  <c r="Q22" i="33"/>
  <c r="P22" i="33"/>
  <c r="S21" i="33"/>
  <c r="R21" i="33"/>
  <c r="Q21" i="33"/>
  <c r="P21" i="33"/>
  <c r="S20" i="33"/>
  <c r="R20" i="33"/>
  <c r="Q20" i="33"/>
  <c r="P20" i="33"/>
  <c r="S19" i="33"/>
  <c r="R19" i="33"/>
  <c r="Q19" i="33"/>
  <c r="P19" i="33"/>
  <c r="S18" i="33"/>
  <c r="R18" i="33"/>
  <c r="Q18" i="33"/>
  <c r="P18" i="33"/>
  <c r="S17" i="33"/>
  <c r="R17" i="33"/>
  <c r="Q17" i="33"/>
  <c r="P17" i="33"/>
  <c r="S16" i="33"/>
  <c r="R16" i="33"/>
  <c r="Q16" i="33"/>
  <c r="P16" i="33"/>
  <c r="S15" i="33"/>
  <c r="R15" i="33"/>
  <c r="Q15" i="33"/>
  <c r="P15" i="33"/>
  <c r="S14" i="33"/>
  <c r="R14" i="33"/>
  <c r="Q14" i="33"/>
  <c r="P14" i="33"/>
  <c r="S13" i="33"/>
  <c r="R13" i="33"/>
  <c r="Q13" i="33"/>
  <c r="P13" i="33"/>
  <c r="S12" i="33"/>
  <c r="R12" i="33"/>
  <c r="Q12" i="33"/>
  <c r="P12" i="33"/>
  <c r="S11" i="33"/>
  <c r="R11" i="33"/>
  <c r="Q11" i="33"/>
  <c r="P11" i="33"/>
  <c r="S10" i="33"/>
  <c r="R10" i="33"/>
  <c r="Q10" i="33"/>
  <c r="P10" i="33"/>
  <c r="S9" i="33"/>
  <c r="R9" i="33"/>
  <c r="Q9" i="33"/>
  <c r="P9" i="33"/>
  <c r="S8" i="33"/>
  <c r="R8" i="33"/>
  <c r="Q8" i="33"/>
  <c r="P8" i="33"/>
  <c r="S7" i="33"/>
  <c r="R7" i="33"/>
  <c r="Q7" i="33"/>
  <c r="P7" i="33"/>
  <c r="S6" i="33"/>
  <c r="R6" i="33"/>
  <c r="Q6" i="33"/>
  <c r="P6" i="33"/>
  <c r="S5" i="33"/>
  <c r="R5" i="33"/>
  <c r="Q5" i="33"/>
  <c r="P5" i="33"/>
  <c r="S4" i="33"/>
  <c r="R4" i="33"/>
  <c r="Q4" i="33"/>
  <c r="P4" i="33"/>
  <c r="S3" i="33"/>
  <c r="R3" i="33"/>
  <c r="Q3" i="33"/>
  <c r="P3" i="33"/>
  <c r="S2" i="33"/>
  <c r="R2" i="33"/>
  <c r="Q2" i="33"/>
  <c r="P2" i="33"/>
  <c r="S30" i="32"/>
  <c r="R30" i="32"/>
  <c r="Q30" i="32"/>
  <c r="P30" i="32"/>
  <c r="S29" i="32"/>
  <c r="R29" i="32"/>
  <c r="Q29" i="32"/>
  <c r="P29" i="32"/>
  <c r="S28" i="32"/>
  <c r="R28" i="32"/>
  <c r="Q28" i="32"/>
  <c r="P28" i="32"/>
  <c r="S27" i="32"/>
  <c r="R27" i="32"/>
  <c r="Q27" i="32"/>
  <c r="P27" i="32"/>
  <c r="S26" i="32"/>
  <c r="R26" i="32"/>
  <c r="Q26" i="32"/>
  <c r="P26" i="32"/>
  <c r="S25" i="32"/>
  <c r="R25" i="32"/>
  <c r="Q25" i="32"/>
  <c r="P25" i="32"/>
  <c r="S24" i="32"/>
  <c r="R24" i="32"/>
  <c r="Q24" i="32"/>
  <c r="P24" i="32"/>
  <c r="S23" i="32"/>
  <c r="R23" i="32"/>
  <c r="Q23" i="32"/>
  <c r="P23" i="32"/>
  <c r="S22" i="32"/>
  <c r="R22" i="32"/>
  <c r="Q22" i="32"/>
  <c r="P22" i="32"/>
  <c r="S21" i="32"/>
  <c r="R21" i="32"/>
  <c r="Q21" i="32"/>
  <c r="P21" i="32"/>
  <c r="S20" i="32"/>
  <c r="R20" i="32"/>
  <c r="Q20" i="32"/>
  <c r="P20" i="32"/>
  <c r="S19" i="32"/>
  <c r="R19" i="32"/>
  <c r="Q19" i="32"/>
  <c r="P19" i="32"/>
  <c r="S18" i="32"/>
  <c r="R18" i="32"/>
  <c r="Q18" i="32"/>
  <c r="P18" i="32"/>
  <c r="S17" i="32"/>
  <c r="R17" i="32"/>
  <c r="Q17" i="32"/>
  <c r="P17" i="32"/>
  <c r="S16" i="32"/>
  <c r="R16" i="32"/>
  <c r="Q16" i="32"/>
  <c r="P16" i="32"/>
  <c r="S15" i="32"/>
  <c r="R15" i="32"/>
  <c r="Q15" i="32"/>
  <c r="P15" i="32"/>
  <c r="S14" i="32"/>
  <c r="R14" i="32"/>
  <c r="Q14" i="32"/>
  <c r="P14" i="32"/>
  <c r="S13" i="32"/>
  <c r="R13" i="32"/>
  <c r="Q13" i="32"/>
  <c r="P13" i="32"/>
  <c r="S12" i="32"/>
  <c r="R12" i="32"/>
  <c r="Q12" i="32"/>
  <c r="P12" i="32"/>
  <c r="S11" i="32"/>
  <c r="R11" i="32"/>
  <c r="Q11" i="32"/>
  <c r="P11" i="32"/>
  <c r="S10" i="32"/>
  <c r="R10" i="32"/>
  <c r="Q10" i="32"/>
  <c r="P10" i="32"/>
  <c r="S9" i="32"/>
  <c r="R9" i="32"/>
  <c r="Q9" i="32"/>
  <c r="P9" i="32"/>
  <c r="S8" i="32"/>
  <c r="R8" i="32"/>
  <c r="Q8" i="32"/>
  <c r="P8" i="32"/>
  <c r="S7" i="32"/>
  <c r="R7" i="32"/>
  <c r="Q7" i="32"/>
  <c r="P7" i="32"/>
  <c r="S6" i="32"/>
  <c r="R6" i="32"/>
  <c r="Q6" i="32"/>
  <c r="P6" i="32"/>
  <c r="S5" i="32"/>
  <c r="R5" i="32"/>
  <c r="Q5" i="32"/>
  <c r="P5" i="32"/>
  <c r="S4" i="32"/>
  <c r="R4" i="32"/>
  <c r="Q4" i="32"/>
  <c r="P4" i="32"/>
  <c r="S3" i="32"/>
  <c r="R3" i="32"/>
  <c r="Q3" i="32"/>
  <c r="P3" i="32"/>
  <c r="S2" i="32"/>
  <c r="R2" i="32"/>
  <c r="Q2" i="32"/>
  <c r="P2" i="32"/>
  <c r="S30" i="31"/>
  <c r="R30" i="31"/>
  <c r="D45" i="36" s="1"/>
  <c r="Q30" i="31"/>
  <c r="E45" i="36" s="1"/>
  <c r="P30" i="31"/>
  <c r="F45" i="36" s="1"/>
  <c r="S29" i="31"/>
  <c r="R29" i="31"/>
  <c r="Q29" i="31"/>
  <c r="P29" i="31"/>
  <c r="F49" i="36" s="1"/>
  <c r="S28" i="31"/>
  <c r="R28" i="31"/>
  <c r="D47" i="36" s="1"/>
  <c r="Q28" i="31"/>
  <c r="E47" i="36" s="1"/>
  <c r="P28" i="31"/>
  <c r="F47" i="36" s="1"/>
  <c r="S27" i="31"/>
  <c r="R27" i="31"/>
  <c r="D43" i="36" s="1"/>
  <c r="Q27" i="31"/>
  <c r="E43" i="36" s="1"/>
  <c r="P27" i="31"/>
  <c r="F43" i="36" s="1"/>
  <c r="S26" i="31"/>
  <c r="R26" i="31"/>
  <c r="D41" i="36" s="1"/>
  <c r="Q26" i="31"/>
  <c r="E41" i="36" s="1"/>
  <c r="P26" i="31"/>
  <c r="F41" i="36" s="1"/>
  <c r="S25" i="31"/>
  <c r="R25" i="31"/>
  <c r="Q25" i="31"/>
  <c r="E39" i="36" s="1"/>
  <c r="P25" i="31"/>
  <c r="F39" i="36" s="1"/>
  <c r="S24" i="31"/>
  <c r="R24" i="31"/>
  <c r="D37" i="36" s="1"/>
  <c r="Q24" i="31"/>
  <c r="E37" i="36" s="1"/>
  <c r="P24" i="31"/>
  <c r="F37" i="36" s="1"/>
  <c r="S23" i="31"/>
  <c r="R23" i="31"/>
  <c r="D35" i="36" s="1"/>
  <c r="Q23" i="31"/>
  <c r="E35" i="36" s="1"/>
  <c r="P23" i="31"/>
  <c r="F35" i="36" s="1"/>
  <c r="S22" i="31"/>
  <c r="R22" i="31"/>
  <c r="D25" i="36" s="1"/>
  <c r="Q22" i="31"/>
  <c r="E25" i="36" s="1"/>
  <c r="P22" i="31"/>
  <c r="F25" i="36" s="1"/>
  <c r="S21" i="31"/>
  <c r="R21" i="31"/>
  <c r="Q21" i="31"/>
  <c r="E23" i="36" s="1"/>
  <c r="P21" i="31"/>
  <c r="F23" i="36" s="1"/>
  <c r="S20" i="31"/>
  <c r="R20" i="31"/>
  <c r="D21" i="36" s="1"/>
  <c r="Q20" i="31"/>
  <c r="E21" i="36" s="1"/>
  <c r="P20" i="31"/>
  <c r="F21" i="36" s="1"/>
  <c r="S19" i="31"/>
  <c r="R19" i="31"/>
  <c r="Q19" i="31"/>
  <c r="E11" i="36" s="1"/>
  <c r="P19" i="31"/>
  <c r="F11" i="36" s="1"/>
  <c r="S18" i="31"/>
  <c r="R18" i="31"/>
  <c r="Q18" i="31"/>
  <c r="P18" i="31"/>
  <c r="S17" i="31"/>
  <c r="R17" i="31"/>
  <c r="Q17" i="31"/>
  <c r="P17" i="31"/>
  <c r="S16" i="31"/>
  <c r="R16" i="31"/>
  <c r="Q16" i="31"/>
  <c r="P16" i="31"/>
  <c r="S15" i="31"/>
  <c r="R15" i="31"/>
  <c r="Q15" i="31"/>
  <c r="P15" i="31"/>
  <c r="S14" i="31"/>
  <c r="R14" i="31"/>
  <c r="Q14" i="31"/>
  <c r="P14" i="31"/>
  <c r="F33" i="36" s="1"/>
  <c r="S13" i="31"/>
  <c r="R13" i="31"/>
  <c r="D27" i="36" s="1"/>
  <c r="Q13" i="31"/>
  <c r="E27" i="36" s="1"/>
  <c r="P13" i="31"/>
  <c r="F27" i="36" s="1"/>
  <c r="S12" i="31"/>
  <c r="R12" i="31"/>
  <c r="D31" i="36" s="1"/>
  <c r="Q12" i="31"/>
  <c r="E31" i="36" s="1"/>
  <c r="P12" i="31"/>
  <c r="F31" i="36" s="1"/>
  <c r="S11" i="31"/>
  <c r="R11" i="31"/>
  <c r="Q11" i="31"/>
  <c r="E29" i="36" s="1"/>
  <c r="P11" i="31"/>
  <c r="F29" i="36" s="1"/>
  <c r="S10" i="31"/>
  <c r="R10" i="31"/>
  <c r="D19" i="36" s="1"/>
  <c r="Q10" i="31"/>
  <c r="E19" i="36" s="1"/>
  <c r="P10" i="31"/>
  <c r="S9" i="31"/>
  <c r="R9" i="31"/>
  <c r="Q9" i="31"/>
  <c r="P9" i="31"/>
  <c r="F17" i="36" s="1"/>
  <c r="S8" i="31"/>
  <c r="R8" i="31"/>
  <c r="D13" i="36" s="1"/>
  <c r="Q8" i="31"/>
  <c r="E13" i="36" s="1"/>
  <c r="P8" i="31"/>
  <c r="F13" i="36" s="1"/>
  <c r="S7" i="31"/>
  <c r="R7" i="31"/>
  <c r="Q7" i="31"/>
  <c r="E15" i="36" s="1"/>
  <c r="P7" i="31"/>
  <c r="F15" i="36" s="1"/>
  <c r="S6" i="31"/>
  <c r="R6" i="31"/>
  <c r="D9" i="36" s="1"/>
  <c r="Q6" i="31"/>
  <c r="E9" i="36" s="1"/>
  <c r="P6" i="31"/>
  <c r="F9" i="36" s="1"/>
  <c r="S5" i="31"/>
  <c r="R5" i="31"/>
  <c r="Q5" i="31"/>
  <c r="P5" i="31"/>
  <c r="F7" i="36" s="1"/>
  <c r="S4" i="31"/>
  <c r="D5" i="36"/>
  <c r="Q4" i="31"/>
  <c r="E5" i="36" s="1"/>
  <c r="P4" i="31"/>
  <c r="F5" i="36" s="1"/>
  <c r="S3" i="31"/>
  <c r="R3" i="31"/>
  <c r="D3" i="36" s="1"/>
  <c r="Q3" i="31"/>
  <c r="E3" i="36" s="1"/>
  <c r="P3" i="31"/>
  <c r="F3" i="36" s="1"/>
  <c r="S2" i="31"/>
  <c r="R2" i="31"/>
  <c r="Q2" i="31"/>
  <c r="P2" i="31"/>
  <c r="P3" i="22"/>
  <c r="P3" i="21"/>
  <c r="K70" i="30"/>
  <c r="K69" i="30"/>
  <c r="K68" i="30"/>
  <c r="K66" i="30"/>
  <c r="K64" i="30"/>
  <c r="K62" i="30"/>
  <c r="K60" i="30"/>
  <c r="K58" i="30"/>
  <c r="K56" i="30"/>
  <c r="K54" i="30"/>
  <c r="K52" i="30"/>
  <c r="K50" i="30"/>
  <c r="K48" i="30"/>
  <c r="K46" i="30"/>
  <c r="K44" i="30"/>
  <c r="K42" i="30"/>
  <c r="K40" i="30"/>
  <c r="K38" i="30"/>
  <c r="K10" i="30"/>
  <c r="K36" i="30"/>
  <c r="K34" i="30"/>
  <c r="K32" i="30"/>
  <c r="K30" i="30"/>
  <c r="K22" i="30"/>
  <c r="K20" i="30"/>
  <c r="K18" i="30"/>
  <c r="K16" i="30"/>
  <c r="K14" i="30"/>
  <c r="K8" i="30"/>
  <c r="K6" i="30"/>
  <c r="K4" i="30"/>
  <c r="J70" i="30"/>
  <c r="J69" i="30"/>
  <c r="J68" i="30"/>
  <c r="J66" i="30"/>
  <c r="J64" i="30"/>
  <c r="J62" i="30"/>
  <c r="J60" i="30"/>
  <c r="J59" i="30"/>
  <c r="J58" i="30"/>
  <c r="J56" i="30"/>
  <c r="J54" i="30"/>
  <c r="J52" i="30"/>
  <c r="J50" i="30"/>
  <c r="J48" i="30"/>
  <c r="J46" i="30"/>
  <c r="J44" i="30"/>
  <c r="J42" i="30"/>
  <c r="J40" i="30"/>
  <c r="J38" i="30"/>
  <c r="J10" i="30"/>
  <c r="J36" i="30"/>
  <c r="J34" i="30"/>
  <c r="J32" i="30"/>
  <c r="J30" i="30"/>
  <c r="J22" i="30"/>
  <c r="J20" i="30"/>
  <c r="J18" i="30"/>
  <c r="J16" i="30"/>
  <c r="J14" i="30"/>
  <c r="J8" i="30"/>
  <c r="J6" i="30"/>
  <c r="J4" i="30"/>
  <c r="I70" i="30"/>
  <c r="I69" i="30"/>
  <c r="I68" i="30"/>
  <c r="I66" i="30"/>
  <c r="I64" i="30"/>
  <c r="I62" i="30"/>
  <c r="I60" i="30"/>
  <c r="I59" i="30"/>
  <c r="I58" i="30"/>
  <c r="I56" i="30"/>
  <c r="I54" i="30"/>
  <c r="I52" i="30"/>
  <c r="I50" i="30"/>
  <c r="I48" i="30"/>
  <c r="I46" i="30"/>
  <c r="I44" i="30"/>
  <c r="I42" i="30"/>
  <c r="I40" i="30"/>
  <c r="I38" i="30"/>
  <c r="I10" i="30"/>
  <c r="I36" i="30"/>
  <c r="I34" i="30"/>
  <c r="I32" i="30"/>
  <c r="I30" i="30"/>
  <c r="I22" i="30"/>
  <c r="I20" i="30"/>
  <c r="I18" i="30"/>
  <c r="I16" i="30"/>
  <c r="I14" i="30"/>
  <c r="I8" i="30"/>
  <c r="I6" i="30"/>
  <c r="I4" i="30"/>
  <c r="H70" i="30"/>
  <c r="H69" i="30"/>
  <c r="H68" i="30"/>
  <c r="H66" i="30"/>
  <c r="H64" i="30"/>
  <c r="H62" i="30"/>
  <c r="H60" i="30"/>
  <c r="H58" i="30"/>
  <c r="H56" i="30"/>
  <c r="H54" i="30"/>
  <c r="H52" i="30"/>
  <c r="H50" i="30"/>
  <c r="H48" i="30"/>
  <c r="H46" i="30"/>
  <c r="H44" i="30"/>
  <c r="H42" i="30"/>
  <c r="H40" i="30"/>
  <c r="H38" i="30"/>
  <c r="H10" i="30"/>
  <c r="H36" i="30"/>
  <c r="H34" i="30"/>
  <c r="H32" i="30"/>
  <c r="H30" i="30"/>
  <c r="H22" i="30"/>
  <c r="H20" i="30"/>
  <c r="H18" i="30"/>
  <c r="H16" i="30"/>
  <c r="H14" i="30"/>
  <c r="H8" i="30"/>
  <c r="H6" i="30"/>
  <c r="H4" i="30"/>
  <c r="G70" i="30"/>
  <c r="G69" i="30"/>
  <c r="G68" i="30"/>
  <c r="G66" i="30"/>
  <c r="G64" i="30"/>
  <c r="G62" i="30"/>
  <c r="G60" i="30"/>
  <c r="G59" i="30"/>
  <c r="G58" i="30"/>
  <c r="G56" i="30"/>
  <c r="G54" i="30"/>
  <c r="G52" i="30"/>
  <c r="G50" i="30"/>
  <c r="G48" i="30"/>
  <c r="G46" i="30"/>
  <c r="G44" i="30"/>
  <c r="G42" i="30"/>
  <c r="G40" i="30"/>
  <c r="G38" i="30"/>
  <c r="G10" i="30"/>
  <c r="G36" i="30"/>
  <c r="G34" i="30"/>
  <c r="G32" i="30"/>
  <c r="G30" i="30"/>
  <c r="G22" i="30"/>
  <c r="G20" i="30"/>
  <c r="G18" i="30"/>
  <c r="G16" i="30"/>
  <c r="G14" i="30"/>
  <c r="G8" i="30"/>
  <c r="G6" i="30"/>
  <c r="G4" i="30"/>
  <c r="F70" i="30"/>
  <c r="F69" i="30"/>
  <c r="F68" i="30"/>
  <c r="F66" i="30"/>
  <c r="F64" i="30"/>
  <c r="F62" i="30"/>
  <c r="F60" i="30"/>
  <c r="F59" i="30"/>
  <c r="F58" i="30"/>
  <c r="F56" i="30"/>
  <c r="F54" i="30"/>
  <c r="F52" i="30"/>
  <c r="F50" i="30"/>
  <c r="F48" i="30"/>
  <c r="F46" i="30"/>
  <c r="F44" i="30"/>
  <c r="F42" i="30"/>
  <c r="F40" i="30"/>
  <c r="F38" i="30"/>
  <c r="F10" i="30"/>
  <c r="F36" i="30"/>
  <c r="F34" i="30"/>
  <c r="F32" i="30"/>
  <c r="F30" i="30"/>
  <c r="F22" i="30"/>
  <c r="F20" i="30"/>
  <c r="F18" i="30"/>
  <c r="F16" i="30"/>
  <c r="F14" i="30"/>
  <c r="F8" i="30"/>
  <c r="F6" i="30"/>
  <c r="F4" i="30"/>
  <c r="E70" i="30"/>
  <c r="E69" i="30"/>
  <c r="E68" i="30"/>
  <c r="E66" i="30"/>
  <c r="E64" i="30"/>
  <c r="E62" i="30"/>
  <c r="E60" i="30"/>
  <c r="E59" i="30"/>
  <c r="E58" i="30"/>
  <c r="E56" i="30"/>
  <c r="E54" i="30"/>
  <c r="E52" i="30"/>
  <c r="E50" i="30"/>
  <c r="E48" i="30"/>
  <c r="E46" i="30"/>
  <c r="E44" i="30"/>
  <c r="E42" i="30"/>
  <c r="E40" i="30"/>
  <c r="E38" i="30"/>
  <c r="E10" i="30"/>
  <c r="E36" i="30"/>
  <c r="E34" i="30"/>
  <c r="E32" i="30"/>
  <c r="E30" i="30"/>
  <c r="E22" i="30"/>
  <c r="E20" i="30"/>
  <c r="E18" i="30"/>
  <c r="E16" i="30"/>
  <c r="E14" i="30"/>
  <c r="E8" i="30"/>
  <c r="E6" i="30"/>
  <c r="E4" i="30"/>
  <c r="D70" i="30"/>
  <c r="D69" i="30"/>
  <c r="D68" i="30"/>
  <c r="D66" i="30"/>
  <c r="D64" i="30"/>
  <c r="D62" i="30"/>
  <c r="D60" i="30"/>
  <c r="D58" i="30"/>
  <c r="D56" i="30"/>
  <c r="D54" i="30"/>
  <c r="D52" i="30"/>
  <c r="D50" i="30"/>
  <c r="D48" i="30"/>
  <c r="D46" i="30"/>
  <c r="D44" i="30"/>
  <c r="D42" i="30"/>
  <c r="D40" i="30"/>
  <c r="D38" i="30"/>
  <c r="D10" i="30"/>
  <c r="D36" i="30"/>
  <c r="D34" i="30"/>
  <c r="D32" i="30"/>
  <c r="D30" i="30"/>
  <c r="D22" i="30"/>
  <c r="D20" i="30"/>
  <c r="D18" i="30"/>
  <c r="D16" i="30"/>
  <c r="D14" i="30"/>
  <c r="D8" i="30"/>
  <c r="D6" i="30"/>
  <c r="D4" i="30"/>
  <c r="C70" i="30"/>
  <c r="C69" i="30"/>
  <c r="C68" i="30"/>
  <c r="C66" i="30"/>
  <c r="C64" i="30"/>
  <c r="C62" i="30"/>
  <c r="C60" i="30"/>
  <c r="C59" i="30"/>
  <c r="C58" i="30"/>
  <c r="C56" i="30"/>
  <c r="C54" i="30"/>
  <c r="C52" i="30"/>
  <c r="C50" i="30"/>
  <c r="C48" i="30"/>
  <c r="C46" i="30"/>
  <c r="C44" i="30"/>
  <c r="C42" i="30"/>
  <c r="C40" i="30"/>
  <c r="C38" i="30"/>
  <c r="C10" i="30"/>
  <c r="C36" i="30"/>
  <c r="C34" i="30"/>
  <c r="C32" i="30"/>
  <c r="C30" i="30"/>
  <c r="C22" i="30"/>
  <c r="C20" i="30"/>
  <c r="C18" i="30"/>
  <c r="C16" i="30"/>
  <c r="C14" i="30"/>
  <c r="C8" i="30"/>
  <c r="C6" i="30"/>
  <c r="C4" i="30"/>
  <c r="S30" i="29"/>
  <c r="R30" i="29"/>
  <c r="Q30" i="29"/>
  <c r="P30" i="29"/>
  <c r="K59" i="30" s="1"/>
  <c r="S29" i="29"/>
  <c r="R29" i="29"/>
  <c r="Q29" i="29"/>
  <c r="P29" i="29"/>
  <c r="S28" i="29"/>
  <c r="R28" i="29"/>
  <c r="Q28" i="29"/>
  <c r="P28" i="29"/>
  <c r="K61" i="30" s="1"/>
  <c r="S27" i="29"/>
  <c r="R27" i="29"/>
  <c r="Q27" i="29"/>
  <c r="P27" i="29"/>
  <c r="S26" i="29"/>
  <c r="R26" i="29"/>
  <c r="Q26" i="29"/>
  <c r="P26" i="29"/>
  <c r="S25" i="29"/>
  <c r="R25" i="29"/>
  <c r="Q25" i="29"/>
  <c r="P25" i="29"/>
  <c r="S24" i="29"/>
  <c r="R24" i="29"/>
  <c r="Q24" i="29"/>
  <c r="P24" i="29"/>
  <c r="K55" i="30" s="1"/>
  <c r="S23" i="29"/>
  <c r="R23" i="29"/>
  <c r="Q23" i="29"/>
  <c r="P23" i="29"/>
  <c r="S22" i="29"/>
  <c r="R22" i="29"/>
  <c r="Q22" i="29"/>
  <c r="P22" i="29"/>
  <c r="K47" i="30" s="1"/>
  <c r="S21" i="29"/>
  <c r="R21" i="29"/>
  <c r="Q21" i="29"/>
  <c r="P21" i="29"/>
  <c r="S20" i="29"/>
  <c r="R20" i="29"/>
  <c r="Q20" i="29"/>
  <c r="P20" i="29"/>
  <c r="K49" i="30" s="1"/>
  <c r="S19" i="29"/>
  <c r="R19" i="29"/>
  <c r="Q19" i="29"/>
  <c r="P19" i="29"/>
  <c r="S18" i="29"/>
  <c r="R18" i="29"/>
  <c r="Q18" i="29"/>
  <c r="P18" i="29"/>
  <c r="K43" i="30" s="1"/>
  <c r="S17" i="29"/>
  <c r="R17" i="29"/>
  <c r="Q17" i="29"/>
  <c r="P17" i="29"/>
  <c r="S16" i="29"/>
  <c r="R16" i="29"/>
  <c r="Q16" i="29"/>
  <c r="P16" i="29"/>
  <c r="K39" i="30" s="1"/>
  <c r="S15" i="29"/>
  <c r="R15" i="29"/>
  <c r="Q15" i="29"/>
  <c r="P15" i="29"/>
  <c r="K21" i="30" s="1"/>
  <c r="S14" i="29"/>
  <c r="R14" i="29"/>
  <c r="Q14" i="29"/>
  <c r="P14" i="29"/>
  <c r="K19" i="30" s="1"/>
  <c r="S13" i="29"/>
  <c r="R13" i="29"/>
  <c r="Q13" i="29"/>
  <c r="P13" i="29"/>
  <c r="K17" i="30" s="1"/>
  <c r="S12" i="29"/>
  <c r="R12" i="29"/>
  <c r="Q12" i="29"/>
  <c r="P12" i="29"/>
  <c r="S11" i="29"/>
  <c r="R11" i="29"/>
  <c r="Q11" i="29"/>
  <c r="P11" i="29"/>
  <c r="K9" i="30" s="1"/>
  <c r="S10" i="29"/>
  <c r="R10" i="29"/>
  <c r="Q10" i="29"/>
  <c r="P10" i="29"/>
  <c r="K35" i="30" s="1"/>
  <c r="S9" i="29"/>
  <c r="R9" i="29"/>
  <c r="Q9" i="29"/>
  <c r="P9" i="29"/>
  <c r="K29" i="30" s="1"/>
  <c r="S8" i="29"/>
  <c r="R8" i="29"/>
  <c r="Q8" i="29"/>
  <c r="P8" i="29"/>
  <c r="K33" i="30" s="1"/>
  <c r="S7" i="29"/>
  <c r="R7" i="29"/>
  <c r="Q7" i="29"/>
  <c r="P7" i="29"/>
  <c r="K31" i="30" s="1"/>
  <c r="S6" i="29"/>
  <c r="R6" i="29"/>
  <c r="Q6" i="29"/>
  <c r="P6" i="29"/>
  <c r="K15" i="30" s="1"/>
  <c r="S5" i="29"/>
  <c r="R5" i="29"/>
  <c r="Q5" i="29"/>
  <c r="P5" i="29"/>
  <c r="K13" i="30" s="1"/>
  <c r="S4" i="29"/>
  <c r="R4" i="29"/>
  <c r="Q4" i="29"/>
  <c r="P4" i="29"/>
  <c r="S3" i="29"/>
  <c r="R3" i="29"/>
  <c r="Q3" i="29"/>
  <c r="P3" i="29"/>
  <c r="S2" i="29"/>
  <c r="R2" i="29"/>
  <c r="Q2" i="29"/>
  <c r="P2" i="29"/>
  <c r="S30" i="28"/>
  <c r="R30" i="28"/>
  <c r="Q30" i="28"/>
  <c r="P30" i="28"/>
  <c r="S29" i="28"/>
  <c r="R29" i="28"/>
  <c r="Q29" i="28"/>
  <c r="P29" i="28"/>
  <c r="J63" i="30" s="1"/>
  <c r="S28" i="28"/>
  <c r="R28" i="28"/>
  <c r="Q28" i="28"/>
  <c r="P28" i="28"/>
  <c r="S27" i="28"/>
  <c r="R27" i="28"/>
  <c r="Q27" i="28"/>
  <c r="P27" i="28"/>
  <c r="J65" i="30" s="1"/>
  <c r="S26" i="28"/>
  <c r="R26" i="28"/>
  <c r="Q26" i="28"/>
  <c r="P26" i="28"/>
  <c r="S25" i="28"/>
  <c r="R25" i="28"/>
  <c r="Q25" i="28"/>
  <c r="P25" i="28"/>
  <c r="J67" i="30" s="1"/>
  <c r="S24" i="28"/>
  <c r="R24" i="28"/>
  <c r="Q24" i="28"/>
  <c r="P24" i="28"/>
  <c r="J53" i="30" s="1"/>
  <c r="S23" i="28"/>
  <c r="R23" i="28"/>
  <c r="Q23" i="28"/>
  <c r="P23" i="28"/>
  <c r="J47" i="30" s="1"/>
  <c r="S22" i="28"/>
  <c r="R22" i="28"/>
  <c r="Q22" i="28"/>
  <c r="P22" i="28"/>
  <c r="S21" i="28"/>
  <c r="R21" i="28"/>
  <c r="Q21" i="28"/>
  <c r="P21" i="28"/>
  <c r="J51" i="30" s="1"/>
  <c r="S20" i="28"/>
  <c r="R20" i="28"/>
  <c r="Q20" i="28"/>
  <c r="P20" i="28"/>
  <c r="S19" i="28"/>
  <c r="R19" i="28"/>
  <c r="Q19" i="28"/>
  <c r="P19" i="28"/>
  <c r="J45" i="30" s="1"/>
  <c r="S18" i="28"/>
  <c r="R18" i="28"/>
  <c r="Q18" i="28"/>
  <c r="P18" i="28"/>
  <c r="S17" i="28"/>
  <c r="R17" i="28"/>
  <c r="Q17" i="28"/>
  <c r="P17" i="28"/>
  <c r="J41" i="30" s="1"/>
  <c r="S16" i="28"/>
  <c r="R16" i="28"/>
  <c r="Q16" i="28"/>
  <c r="P16" i="28"/>
  <c r="J37" i="30" s="1"/>
  <c r="S15" i="28"/>
  <c r="R15" i="28"/>
  <c r="Q15" i="28"/>
  <c r="P15" i="28"/>
  <c r="S14" i="28"/>
  <c r="R14" i="28"/>
  <c r="Q14" i="28"/>
  <c r="P14" i="28"/>
  <c r="S13" i="28"/>
  <c r="R13" i="28"/>
  <c r="Q13" i="28"/>
  <c r="P13" i="28"/>
  <c r="J19" i="30" s="1"/>
  <c r="S12" i="28"/>
  <c r="R12" i="28"/>
  <c r="Q12" i="28"/>
  <c r="P12" i="28"/>
  <c r="S11" i="28"/>
  <c r="R11" i="28"/>
  <c r="Q11" i="28"/>
  <c r="P11" i="28"/>
  <c r="J9" i="30" s="1"/>
  <c r="S10" i="28"/>
  <c r="R10" i="28"/>
  <c r="Q10" i="28"/>
  <c r="P10" i="28"/>
  <c r="J35" i="30" s="1"/>
  <c r="S9" i="28"/>
  <c r="R9" i="28"/>
  <c r="Q9" i="28"/>
  <c r="P9" i="28"/>
  <c r="J29" i="30" s="1"/>
  <c r="S8" i="28"/>
  <c r="R8" i="28"/>
  <c r="Q8" i="28"/>
  <c r="P8" i="28"/>
  <c r="J33" i="30" s="1"/>
  <c r="S7" i="28"/>
  <c r="R7" i="28"/>
  <c r="Q7" i="28"/>
  <c r="P7" i="28"/>
  <c r="J31" i="30" s="1"/>
  <c r="S6" i="28"/>
  <c r="R6" i="28"/>
  <c r="Q6" i="28"/>
  <c r="P6" i="28"/>
  <c r="J15" i="30" s="1"/>
  <c r="S5" i="28"/>
  <c r="R5" i="28"/>
  <c r="Q5" i="28"/>
  <c r="P5" i="28"/>
  <c r="J13" i="30" s="1"/>
  <c r="S4" i="28"/>
  <c r="R4" i="28"/>
  <c r="Q4" i="28"/>
  <c r="P4" i="28"/>
  <c r="S3" i="28"/>
  <c r="R3" i="28"/>
  <c r="Q3" i="28"/>
  <c r="P3" i="28"/>
  <c r="J7" i="30" s="1"/>
  <c r="S2" i="28"/>
  <c r="R2" i="28"/>
  <c r="Q2" i="28"/>
  <c r="P2" i="28"/>
  <c r="J3" i="30" s="1"/>
  <c r="S30" i="27"/>
  <c r="R30" i="27"/>
  <c r="Q30" i="27"/>
  <c r="P30" i="27"/>
  <c r="I63" i="30" s="1"/>
  <c r="S29" i="27"/>
  <c r="R29" i="27"/>
  <c r="Q29" i="27"/>
  <c r="P29" i="27"/>
  <c r="I61" i="30" s="1"/>
  <c r="S28" i="27"/>
  <c r="R28" i="27"/>
  <c r="Q28" i="27"/>
  <c r="P28" i="27"/>
  <c r="S27" i="27"/>
  <c r="R27" i="27"/>
  <c r="Q27" i="27"/>
  <c r="P27" i="27"/>
  <c r="S26" i="27"/>
  <c r="R26" i="27"/>
  <c r="Q26" i="27"/>
  <c r="P26" i="27"/>
  <c r="I67" i="30" s="1"/>
  <c r="S25" i="27"/>
  <c r="R25" i="27"/>
  <c r="Q25" i="27"/>
  <c r="P25" i="27"/>
  <c r="I55" i="30" s="1"/>
  <c r="S24" i="27"/>
  <c r="R24" i="27"/>
  <c r="Q24" i="27"/>
  <c r="P24" i="27"/>
  <c r="I53" i="30" s="1"/>
  <c r="S23" i="27"/>
  <c r="R23" i="27"/>
  <c r="Q23" i="27"/>
  <c r="P23" i="27"/>
  <c r="S22" i="27"/>
  <c r="R22" i="27"/>
  <c r="Q22" i="27"/>
  <c r="P22" i="27"/>
  <c r="I51" i="30" s="1"/>
  <c r="S21" i="27"/>
  <c r="R21" i="27"/>
  <c r="Q21" i="27"/>
  <c r="P21" i="27"/>
  <c r="S20" i="27"/>
  <c r="R20" i="27"/>
  <c r="Q20" i="27"/>
  <c r="P20" i="27"/>
  <c r="I45" i="30" s="1"/>
  <c r="S19" i="27"/>
  <c r="R19" i="27"/>
  <c r="Q19" i="27"/>
  <c r="P19" i="27"/>
  <c r="S18" i="27"/>
  <c r="R18" i="27"/>
  <c r="Q18" i="27"/>
  <c r="P18" i="27"/>
  <c r="I41" i="30" s="1"/>
  <c r="S17" i="27"/>
  <c r="R17" i="27"/>
  <c r="Q17" i="27"/>
  <c r="P17" i="27"/>
  <c r="S16" i="27"/>
  <c r="R16" i="27"/>
  <c r="Q16" i="27"/>
  <c r="P16" i="27"/>
  <c r="I37" i="30" s="1"/>
  <c r="S15" i="27"/>
  <c r="R15" i="27"/>
  <c r="Q15" i="27"/>
  <c r="P15" i="27"/>
  <c r="S14" i="27"/>
  <c r="R14" i="27"/>
  <c r="Q14" i="27"/>
  <c r="P14" i="27"/>
  <c r="I19" i="30" s="1"/>
  <c r="S13" i="27"/>
  <c r="R13" i="27"/>
  <c r="Q13" i="27"/>
  <c r="P13" i="27"/>
  <c r="S12" i="27"/>
  <c r="R12" i="27"/>
  <c r="Q12" i="27"/>
  <c r="P12" i="27"/>
  <c r="I9" i="30" s="1"/>
  <c r="S11" i="27"/>
  <c r="R11" i="27"/>
  <c r="Q11" i="27"/>
  <c r="P11" i="27"/>
  <c r="I35" i="30" s="1"/>
  <c r="S10" i="27"/>
  <c r="R10" i="27"/>
  <c r="Q10" i="27"/>
  <c r="P10" i="27"/>
  <c r="I29" i="30" s="1"/>
  <c r="S9" i="27"/>
  <c r="R9" i="27"/>
  <c r="Q9" i="27"/>
  <c r="P9" i="27"/>
  <c r="I33" i="30" s="1"/>
  <c r="S8" i="27"/>
  <c r="R8" i="27"/>
  <c r="Q8" i="27"/>
  <c r="P8" i="27"/>
  <c r="I31" i="30" s="1"/>
  <c r="S7" i="27"/>
  <c r="R7" i="27"/>
  <c r="Q7" i="27"/>
  <c r="P7" i="27"/>
  <c r="I15" i="30" s="1"/>
  <c r="S6" i="27"/>
  <c r="R6" i="27"/>
  <c r="Q6" i="27"/>
  <c r="P6" i="27"/>
  <c r="I13" i="30" s="1"/>
  <c r="S5" i="27"/>
  <c r="R5" i="27"/>
  <c r="Q5" i="27"/>
  <c r="P5" i="27"/>
  <c r="S4" i="27"/>
  <c r="R4" i="27"/>
  <c r="Q4" i="27"/>
  <c r="P4" i="27"/>
  <c r="I3" i="30" s="1"/>
  <c r="S3" i="27"/>
  <c r="R3" i="27"/>
  <c r="Q3" i="27"/>
  <c r="P3" i="27"/>
  <c r="S2" i="27"/>
  <c r="R2" i="27"/>
  <c r="Q2" i="27"/>
  <c r="P2" i="27"/>
  <c r="I5" i="30" s="1"/>
  <c r="S30" i="26"/>
  <c r="R30" i="26"/>
  <c r="Q30" i="26"/>
  <c r="P30" i="26"/>
  <c r="S29" i="26"/>
  <c r="R29" i="26"/>
  <c r="Q29" i="26"/>
  <c r="P29" i="26"/>
  <c r="S28" i="26"/>
  <c r="R28" i="26"/>
  <c r="Q28" i="26"/>
  <c r="P28" i="26"/>
  <c r="E61" i="30" s="1"/>
  <c r="S27" i="26"/>
  <c r="R27" i="26"/>
  <c r="Q27" i="26"/>
  <c r="P27" i="26"/>
  <c r="S26" i="26"/>
  <c r="R26" i="26"/>
  <c r="Q26" i="26"/>
  <c r="P26" i="26"/>
  <c r="E57" i="30" s="1"/>
  <c r="S25" i="26"/>
  <c r="R25" i="26"/>
  <c r="Q25" i="26"/>
  <c r="P25" i="26"/>
  <c r="S24" i="26"/>
  <c r="R24" i="26"/>
  <c r="Q24" i="26"/>
  <c r="P24" i="26"/>
  <c r="E55" i="30" s="1"/>
  <c r="S23" i="26"/>
  <c r="R23" i="26"/>
  <c r="Q23" i="26"/>
  <c r="P23" i="26"/>
  <c r="S22" i="26"/>
  <c r="R22" i="26"/>
  <c r="Q22" i="26"/>
  <c r="P22" i="26"/>
  <c r="E47" i="30" s="1"/>
  <c r="S21" i="26"/>
  <c r="R21" i="26"/>
  <c r="Q21" i="26"/>
  <c r="P21" i="26"/>
  <c r="S20" i="26"/>
  <c r="R20" i="26"/>
  <c r="Q20" i="26"/>
  <c r="P20" i="26"/>
  <c r="E49" i="30" s="1"/>
  <c r="S19" i="26"/>
  <c r="R19" i="26"/>
  <c r="Q19" i="26"/>
  <c r="P19" i="26"/>
  <c r="S18" i="26"/>
  <c r="R18" i="26"/>
  <c r="Q18" i="26"/>
  <c r="P18" i="26"/>
  <c r="S17" i="26"/>
  <c r="R17" i="26"/>
  <c r="Q17" i="26"/>
  <c r="P17" i="26"/>
  <c r="S16" i="26"/>
  <c r="R16" i="26"/>
  <c r="Q16" i="26"/>
  <c r="P16" i="26"/>
  <c r="E39" i="30" s="1"/>
  <c r="S15" i="26"/>
  <c r="R15" i="26"/>
  <c r="Q15" i="26"/>
  <c r="P15" i="26"/>
  <c r="S14" i="26"/>
  <c r="R14" i="26"/>
  <c r="Q14" i="26"/>
  <c r="P14" i="26"/>
  <c r="E21" i="30" s="1"/>
  <c r="S13" i="26"/>
  <c r="R13" i="26"/>
  <c r="Q13" i="26"/>
  <c r="P13" i="26"/>
  <c r="S12" i="26"/>
  <c r="R12" i="26"/>
  <c r="Q12" i="26"/>
  <c r="P12" i="26"/>
  <c r="E17" i="30" s="1"/>
  <c r="S11" i="26"/>
  <c r="R11" i="26"/>
  <c r="Q11" i="26"/>
  <c r="P11" i="26"/>
  <c r="E9" i="30" s="1"/>
  <c r="S10" i="26"/>
  <c r="R10" i="26"/>
  <c r="Q10" i="26"/>
  <c r="P10" i="26"/>
  <c r="E35" i="30" s="1"/>
  <c r="S9" i="26"/>
  <c r="R9" i="26"/>
  <c r="Q9" i="26"/>
  <c r="P9" i="26"/>
  <c r="E29" i="30" s="1"/>
  <c r="S8" i="26"/>
  <c r="R8" i="26"/>
  <c r="Q8" i="26"/>
  <c r="P8" i="26"/>
  <c r="E33" i="30" s="1"/>
  <c r="S7" i="26"/>
  <c r="R7" i="26"/>
  <c r="Q7" i="26"/>
  <c r="P7" i="26"/>
  <c r="E31" i="30" s="1"/>
  <c r="S6" i="26"/>
  <c r="R6" i="26"/>
  <c r="Q6" i="26"/>
  <c r="P6" i="26"/>
  <c r="E15" i="30" s="1"/>
  <c r="S5" i="26"/>
  <c r="R5" i="26"/>
  <c r="Q5" i="26"/>
  <c r="P5" i="26"/>
  <c r="E13" i="30" s="1"/>
  <c r="S4" i="26"/>
  <c r="R4" i="26"/>
  <c r="Q4" i="26"/>
  <c r="P4" i="26"/>
  <c r="S3" i="26"/>
  <c r="R3" i="26"/>
  <c r="Q3" i="26"/>
  <c r="P3" i="26"/>
  <c r="S2" i="26"/>
  <c r="R2" i="26"/>
  <c r="Q2" i="26"/>
  <c r="P2" i="26"/>
  <c r="E5" i="30" s="1"/>
  <c r="D59" i="30"/>
  <c r="S29" i="25"/>
  <c r="R29" i="25"/>
  <c r="Q29" i="25"/>
  <c r="P29" i="25"/>
  <c r="D63" i="30" s="1"/>
  <c r="S28" i="25"/>
  <c r="R28" i="25"/>
  <c r="Q28" i="25"/>
  <c r="P28" i="25"/>
  <c r="S27" i="25"/>
  <c r="R27" i="25"/>
  <c r="Q27" i="25"/>
  <c r="P27" i="25"/>
  <c r="D65" i="30" s="1"/>
  <c r="S26" i="25"/>
  <c r="R26" i="25"/>
  <c r="Q26" i="25"/>
  <c r="P26" i="25"/>
  <c r="D57" i="30" s="1"/>
  <c r="S25" i="25"/>
  <c r="R25" i="25"/>
  <c r="Q25" i="25"/>
  <c r="P25" i="25"/>
  <c r="D67" i="30" s="1"/>
  <c r="S24" i="25"/>
  <c r="R24" i="25"/>
  <c r="Q24" i="25"/>
  <c r="P24" i="25"/>
  <c r="S23" i="25"/>
  <c r="R23" i="25"/>
  <c r="Q23" i="25"/>
  <c r="P23" i="25"/>
  <c r="D53" i="30" s="1"/>
  <c r="S22" i="25"/>
  <c r="R22" i="25"/>
  <c r="Q22" i="25"/>
  <c r="P22" i="25"/>
  <c r="D47" i="30" s="1"/>
  <c r="S21" i="25"/>
  <c r="R21" i="25"/>
  <c r="Q21" i="25"/>
  <c r="P21" i="25"/>
  <c r="D51" i="30" s="1"/>
  <c r="S20" i="25"/>
  <c r="R20" i="25"/>
  <c r="Q20" i="25"/>
  <c r="P20" i="25"/>
  <c r="S19" i="25"/>
  <c r="R19" i="25"/>
  <c r="Q19" i="25"/>
  <c r="P19" i="25"/>
  <c r="D45" i="30" s="1"/>
  <c r="S18" i="25"/>
  <c r="R18" i="25"/>
  <c r="Q18" i="25"/>
  <c r="P18" i="25"/>
  <c r="D43" i="30" s="1"/>
  <c r="S17" i="25"/>
  <c r="R17" i="25"/>
  <c r="Q17" i="25"/>
  <c r="P17" i="25"/>
  <c r="S16" i="25"/>
  <c r="R16" i="25"/>
  <c r="Q16" i="25"/>
  <c r="P16" i="25"/>
  <c r="S15" i="25"/>
  <c r="R15" i="25"/>
  <c r="Q15" i="25"/>
  <c r="P15" i="25"/>
  <c r="D37" i="30" s="1"/>
  <c r="S14" i="25"/>
  <c r="R14" i="25"/>
  <c r="Q14" i="25"/>
  <c r="P14" i="25"/>
  <c r="D21" i="30" s="1"/>
  <c r="S13" i="25"/>
  <c r="R13" i="25"/>
  <c r="Q13" i="25"/>
  <c r="P13" i="25"/>
  <c r="S12" i="25"/>
  <c r="R12" i="25"/>
  <c r="Q12" i="25"/>
  <c r="P12" i="25"/>
  <c r="S11" i="25"/>
  <c r="R11" i="25"/>
  <c r="Q11" i="25"/>
  <c r="P11" i="25"/>
  <c r="D9" i="30" s="1"/>
  <c r="S10" i="25"/>
  <c r="R10" i="25"/>
  <c r="Q10" i="25"/>
  <c r="P10" i="25"/>
  <c r="D35" i="30" s="1"/>
  <c r="S9" i="25"/>
  <c r="R9" i="25"/>
  <c r="Q9" i="25"/>
  <c r="P9" i="25"/>
  <c r="D29" i="30" s="1"/>
  <c r="S8" i="25"/>
  <c r="R8" i="25"/>
  <c r="Q8" i="25"/>
  <c r="P8" i="25"/>
  <c r="D33" i="30" s="1"/>
  <c r="S7" i="25"/>
  <c r="R7" i="25"/>
  <c r="Q7" i="25"/>
  <c r="P7" i="25"/>
  <c r="D31" i="30" s="1"/>
  <c r="S6" i="25"/>
  <c r="R6" i="25"/>
  <c r="Q6" i="25"/>
  <c r="P6" i="25"/>
  <c r="D15" i="30" s="1"/>
  <c r="S5" i="25"/>
  <c r="R5" i="25"/>
  <c r="Q5" i="25"/>
  <c r="P5" i="25"/>
  <c r="D13" i="30" s="1"/>
  <c r="S4" i="25"/>
  <c r="R4" i="25"/>
  <c r="Q4" i="25"/>
  <c r="P4" i="25"/>
  <c r="S3" i="25"/>
  <c r="R3" i="25"/>
  <c r="Q3" i="25"/>
  <c r="P3" i="25"/>
  <c r="D7" i="30" s="1"/>
  <c r="S2" i="25"/>
  <c r="R2" i="25"/>
  <c r="Q2" i="25"/>
  <c r="P2" i="25"/>
  <c r="S30" i="24"/>
  <c r="R30" i="24"/>
  <c r="Q30" i="24"/>
  <c r="P30" i="24"/>
  <c r="C63" i="30" s="1"/>
  <c r="S29" i="24"/>
  <c r="R29" i="24"/>
  <c r="Q29" i="24"/>
  <c r="P29" i="24"/>
  <c r="S28" i="24"/>
  <c r="R28" i="24"/>
  <c r="Q28" i="24"/>
  <c r="P28" i="24"/>
  <c r="C65" i="30" s="1"/>
  <c r="S27" i="24"/>
  <c r="R27" i="24"/>
  <c r="Q27" i="24"/>
  <c r="P27" i="24"/>
  <c r="S26" i="24"/>
  <c r="R26" i="24"/>
  <c r="Q26" i="24"/>
  <c r="P26" i="24"/>
  <c r="C67" i="30" s="1"/>
  <c r="S25" i="24"/>
  <c r="R25" i="24"/>
  <c r="Q25" i="24"/>
  <c r="P25" i="24"/>
  <c r="S24" i="24"/>
  <c r="R24" i="24"/>
  <c r="Q24" i="24"/>
  <c r="P24" i="24"/>
  <c r="C53" i="30" s="1"/>
  <c r="S23" i="24"/>
  <c r="R23" i="24"/>
  <c r="Q23" i="24"/>
  <c r="P23" i="24"/>
  <c r="S22" i="24"/>
  <c r="R22" i="24"/>
  <c r="Q22" i="24"/>
  <c r="P22" i="24"/>
  <c r="S21" i="24"/>
  <c r="R21" i="24"/>
  <c r="Q21" i="24"/>
  <c r="P21" i="24"/>
  <c r="S20" i="24"/>
  <c r="R20" i="24"/>
  <c r="Q20" i="24"/>
  <c r="P20" i="24"/>
  <c r="C45" i="30" s="1"/>
  <c r="S19" i="24"/>
  <c r="R19" i="24"/>
  <c r="Q19" i="24"/>
  <c r="P19" i="24"/>
  <c r="S18" i="24"/>
  <c r="R18" i="24"/>
  <c r="Q18" i="24"/>
  <c r="P18" i="24"/>
  <c r="C41" i="30" s="1"/>
  <c r="S17" i="24"/>
  <c r="R17" i="24"/>
  <c r="Q17" i="24"/>
  <c r="P17" i="24"/>
  <c r="S16" i="24"/>
  <c r="R16" i="24"/>
  <c r="Q16" i="24"/>
  <c r="P16" i="24"/>
  <c r="C37" i="30" s="1"/>
  <c r="S15" i="24"/>
  <c r="R15" i="24"/>
  <c r="Q15" i="24"/>
  <c r="P15" i="24"/>
  <c r="S14" i="24"/>
  <c r="R14" i="24"/>
  <c r="Q14" i="24"/>
  <c r="P14" i="24"/>
  <c r="C19" i="30" s="1"/>
  <c r="S13" i="24"/>
  <c r="R13" i="24"/>
  <c r="Q13" i="24"/>
  <c r="P13" i="24"/>
  <c r="S12" i="24"/>
  <c r="R12" i="24"/>
  <c r="Q12" i="24"/>
  <c r="P12" i="24"/>
  <c r="C9" i="30" s="1"/>
  <c r="S11" i="24"/>
  <c r="R11" i="24"/>
  <c r="Q11" i="24"/>
  <c r="P11" i="24"/>
  <c r="C35" i="30" s="1"/>
  <c r="S10" i="24"/>
  <c r="R10" i="24"/>
  <c r="Q10" i="24"/>
  <c r="P10" i="24"/>
  <c r="C29" i="30" s="1"/>
  <c r="S9" i="24"/>
  <c r="R9" i="24"/>
  <c r="Q9" i="24"/>
  <c r="P9" i="24"/>
  <c r="C33" i="30" s="1"/>
  <c r="S8" i="24"/>
  <c r="R8" i="24"/>
  <c r="Q8" i="24"/>
  <c r="P8" i="24"/>
  <c r="C31" i="30" s="1"/>
  <c r="S7" i="24"/>
  <c r="R7" i="24"/>
  <c r="Q7" i="24"/>
  <c r="P7" i="24"/>
  <c r="C15" i="30" s="1"/>
  <c r="S6" i="24"/>
  <c r="R6" i="24"/>
  <c r="Q6" i="24"/>
  <c r="P6" i="24"/>
  <c r="C13" i="30" s="1"/>
  <c r="S5" i="24"/>
  <c r="R5" i="24"/>
  <c r="Q5" i="24"/>
  <c r="P5" i="24"/>
  <c r="S4" i="24"/>
  <c r="R4" i="24"/>
  <c r="Q4" i="24"/>
  <c r="P4" i="24"/>
  <c r="S3" i="24"/>
  <c r="R3" i="24"/>
  <c r="Q3" i="24"/>
  <c r="P3" i="24"/>
  <c r="S2" i="24"/>
  <c r="R2" i="24"/>
  <c r="Q2" i="24"/>
  <c r="P2" i="24"/>
  <c r="C5" i="30" s="1"/>
  <c r="S30" i="23"/>
  <c r="R30" i="23"/>
  <c r="Q30" i="23"/>
  <c r="H59" i="30"/>
  <c r="S29" i="23"/>
  <c r="R29" i="23"/>
  <c r="Q29" i="23"/>
  <c r="P29" i="23"/>
  <c r="S28" i="23"/>
  <c r="R28" i="23"/>
  <c r="Q28" i="23"/>
  <c r="P28" i="23"/>
  <c r="H61" i="30" s="1"/>
  <c r="S27" i="23"/>
  <c r="R27" i="23"/>
  <c r="Q27" i="23"/>
  <c r="P27" i="23"/>
  <c r="S26" i="23"/>
  <c r="R26" i="23"/>
  <c r="Q26" i="23"/>
  <c r="P26" i="23"/>
  <c r="H57" i="30" s="1"/>
  <c r="S25" i="23"/>
  <c r="R25" i="23"/>
  <c r="Q25" i="23"/>
  <c r="P25" i="23"/>
  <c r="S24" i="23"/>
  <c r="R24" i="23"/>
  <c r="Q24" i="23"/>
  <c r="P24" i="23"/>
  <c r="H55" i="30" s="1"/>
  <c r="S23" i="23"/>
  <c r="R23" i="23"/>
  <c r="Q23" i="23"/>
  <c r="P23" i="23"/>
  <c r="H47" i="30" s="1"/>
  <c r="S22" i="23"/>
  <c r="R22" i="23"/>
  <c r="Q22" i="23"/>
  <c r="P22" i="23"/>
  <c r="S21" i="23"/>
  <c r="R21" i="23"/>
  <c r="Q21" i="23"/>
  <c r="P21" i="23"/>
  <c r="S20" i="23"/>
  <c r="R20" i="23"/>
  <c r="Q20" i="23"/>
  <c r="P20" i="23"/>
  <c r="S19" i="23"/>
  <c r="R19" i="23"/>
  <c r="Q19" i="23"/>
  <c r="P19" i="23"/>
  <c r="S18" i="23"/>
  <c r="R18" i="23"/>
  <c r="Q18" i="23"/>
  <c r="P18" i="23"/>
  <c r="H43" i="30" s="1"/>
  <c r="S17" i="23"/>
  <c r="R17" i="23"/>
  <c r="Q17" i="23"/>
  <c r="P17" i="23"/>
  <c r="S16" i="23"/>
  <c r="R16" i="23"/>
  <c r="Q16" i="23"/>
  <c r="P16" i="23"/>
  <c r="H39" i="30" s="1"/>
  <c r="S15" i="23"/>
  <c r="R15" i="23"/>
  <c r="Q15" i="23"/>
  <c r="P15" i="23"/>
  <c r="S14" i="23"/>
  <c r="R14" i="23"/>
  <c r="Q14" i="23"/>
  <c r="P14" i="23"/>
  <c r="H21" i="30" s="1"/>
  <c r="S13" i="23"/>
  <c r="R13" i="23"/>
  <c r="Q13" i="23"/>
  <c r="P13" i="23"/>
  <c r="S12" i="23"/>
  <c r="R12" i="23"/>
  <c r="Q12" i="23"/>
  <c r="P12" i="23"/>
  <c r="H17" i="30" s="1"/>
  <c r="S11" i="23"/>
  <c r="R11" i="23"/>
  <c r="Q11" i="23"/>
  <c r="P11" i="23"/>
  <c r="H9" i="30" s="1"/>
  <c r="S10" i="23"/>
  <c r="R10" i="23"/>
  <c r="Q10" i="23"/>
  <c r="P10" i="23"/>
  <c r="H35" i="30" s="1"/>
  <c r="S9" i="23"/>
  <c r="R9" i="23"/>
  <c r="Q9" i="23"/>
  <c r="P9" i="23"/>
  <c r="H29" i="30" s="1"/>
  <c r="S8" i="23"/>
  <c r="R8" i="23"/>
  <c r="Q8" i="23"/>
  <c r="P8" i="23"/>
  <c r="H33" i="30" s="1"/>
  <c r="S7" i="23"/>
  <c r="R7" i="23"/>
  <c r="Q7" i="23"/>
  <c r="P7" i="23"/>
  <c r="H31" i="30" s="1"/>
  <c r="S6" i="23"/>
  <c r="R6" i="23"/>
  <c r="Q6" i="23"/>
  <c r="P6" i="23"/>
  <c r="H15" i="30" s="1"/>
  <c r="S5" i="23"/>
  <c r="R5" i="23"/>
  <c r="Q5" i="23"/>
  <c r="P5" i="23"/>
  <c r="H13" i="30" s="1"/>
  <c r="S4" i="23"/>
  <c r="R4" i="23"/>
  <c r="Q4" i="23"/>
  <c r="P4" i="23"/>
  <c r="H3" i="30" s="1"/>
  <c r="S3" i="23"/>
  <c r="R3" i="23"/>
  <c r="Q3" i="23"/>
  <c r="P3" i="23"/>
  <c r="S2" i="23"/>
  <c r="R2" i="23"/>
  <c r="Q2" i="23"/>
  <c r="P2" i="23"/>
  <c r="H5" i="30" s="1"/>
  <c r="S29" i="22"/>
  <c r="R29" i="22"/>
  <c r="Q29" i="22"/>
  <c r="P29" i="22"/>
  <c r="S28" i="22"/>
  <c r="R28" i="22"/>
  <c r="Q28" i="22"/>
  <c r="P28" i="22"/>
  <c r="S27" i="22"/>
  <c r="R27" i="22"/>
  <c r="Q27" i="22"/>
  <c r="P27" i="22"/>
  <c r="G65" i="30" s="1"/>
  <c r="S26" i="22"/>
  <c r="R26" i="22"/>
  <c r="Q26" i="22"/>
  <c r="P26" i="22"/>
  <c r="G57" i="30" s="1"/>
  <c r="S25" i="22"/>
  <c r="R25" i="22"/>
  <c r="Q25" i="22"/>
  <c r="P25" i="22"/>
  <c r="S24" i="22"/>
  <c r="R24" i="22"/>
  <c r="Q24" i="22"/>
  <c r="P24" i="22"/>
  <c r="S23" i="22"/>
  <c r="R23" i="22"/>
  <c r="Q23" i="22"/>
  <c r="P23" i="22"/>
  <c r="G53" i="30" s="1"/>
  <c r="S22" i="22"/>
  <c r="R22" i="22"/>
  <c r="Q22" i="22"/>
  <c r="P22" i="22"/>
  <c r="G47" i="30" s="1"/>
  <c r="S21" i="22"/>
  <c r="R21" i="22"/>
  <c r="Q21" i="22"/>
  <c r="P21" i="22"/>
  <c r="S20" i="22"/>
  <c r="R20" i="22"/>
  <c r="Q20" i="22"/>
  <c r="P20" i="22"/>
  <c r="S19" i="22"/>
  <c r="R19" i="22"/>
  <c r="Q19" i="22"/>
  <c r="P19" i="22"/>
  <c r="G45" i="30" s="1"/>
  <c r="S18" i="22"/>
  <c r="R18" i="22"/>
  <c r="Q18" i="22"/>
  <c r="P18" i="22"/>
  <c r="S17" i="22"/>
  <c r="R17" i="22"/>
  <c r="Q17" i="22"/>
  <c r="P17" i="22"/>
  <c r="S16" i="22"/>
  <c r="R16" i="22"/>
  <c r="Q16" i="22"/>
  <c r="P16" i="22"/>
  <c r="G39" i="30" s="1"/>
  <c r="S15" i="22"/>
  <c r="R15" i="22"/>
  <c r="Q15" i="22"/>
  <c r="P15" i="22"/>
  <c r="G37" i="30" s="1"/>
  <c r="S14" i="22"/>
  <c r="R14" i="22"/>
  <c r="Q14" i="22"/>
  <c r="P14" i="22"/>
  <c r="G21" i="30" s="1"/>
  <c r="S13" i="22"/>
  <c r="R13" i="22"/>
  <c r="Q13" i="22"/>
  <c r="P13" i="22"/>
  <c r="S12" i="22"/>
  <c r="R12" i="22"/>
  <c r="Q12" i="22"/>
  <c r="P12" i="22"/>
  <c r="G17" i="30" s="1"/>
  <c r="S11" i="22"/>
  <c r="R11" i="22"/>
  <c r="Q11" i="22"/>
  <c r="P11" i="22"/>
  <c r="G9" i="30" s="1"/>
  <c r="S10" i="22"/>
  <c r="R10" i="22"/>
  <c r="Q10" i="22"/>
  <c r="P10" i="22"/>
  <c r="G35" i="30" s="1"/>
  <c r="S9" i="22"/>
  <c r="R9" i="22"/>
  <c r="Q9" i="22"/>
  <c r="P9" i="22"/>
  <c r="G29" i="30" s="1"/>
  <c r="S8" i="22"/>
  <c r="R8" i="22"/>
  <c r="Q8" i="22"/>
  <c r="P8" i="22"/>
  <c r="G33" i="30" s="1"/>
  <c r="S7" i="22"/>
  <c r="R7" i="22"/>
  <c r="Q7" i="22"/>
  <c r="P7" i="22"/>
  <c r="G31" i="30" s="1"/>
  <c r="S6" i="22"/>
  <c r="R6" i="22"/>
  <c r="Q6" i="22"/>
  <c r="P6" i="22"/>
  <c r="G15" i="30" s="1"/>
  <c r="S5" i="22"/>
  <c r="R5" i="22"/>
  <c r="Q5" i="22"/>
  <c r="P5" i="22"/>
  <c r="G13" i="30" s="1"/>
  <c r="S4" i="22"/>
  <c r="R4" i="22"/>
  <c r="Q4" i="22"/>
  <c r="P4" i="22"/>
  <c r="S3" i="22"/>
  <c r="R3" i="22"/>
  <c r="Q3" i="22"/>
  <c r="G7" i="30"/>
  <c r="S2" i="22"/>
  <c r="R2" i="22"/>
  <c r="Q2" i="22"/>
  <c r="P2" i="22"/>
  <c r="G5" i="30" s="1"/>
  <c r="Q3" i="21"/>
  <c r="R3" i="21"/>
  <c r="S3" i="21"/>
  <c r="Q4" i="21"/>
  <c r="R4" i="21"/>
  <c r="S4" i="21"/>
  <c r="Q5" i="21"/>
  <c r="R5" i="21"/>
  <c r="S5" i="21"/>
  <c r="Q6" i="21"/>
  <c r="R6" i="21"/>
  <c r="S6" i="21"/>
  <c r="Q7" i="21"/>
  <c r="R7" i="21"/>
  <c r="S7" i="21"/>
  <c r="Q8" i="21"/>
  <c r="R8" i="21"/>
  <c r="S8" i="21"/>
  <c r="Q9" i="21"/>
  <c r="R9" i="21"/>
  <c r="S9" i="21"/>
  <c r="Q10" i="21"/>
  <c r="R10" i="21"/>
  <c r="S10" i="21"/>
  <c r="Q11" i="21"/>
  <c r="R11" i="21"/>
  <c r="S11" i="21"/>
  <c r="Q12" i="21"/>
  <c r="R12" i="21"/>
  <c r="S12" i="21"/>
  <c r="Q13" i="21"/>
  <c r="R13" i="21"/>
  <c r="S13" i="21"/>
  <c r="Q14" i="21"/>
  <c r="R14" i="21"/>
  <c r="S14" i="21"/>
  <c r="Q15" i="21"/>
  <c r="R15" i="21"/>
  <c r="S15" i="21"/>
  <c r="Q16" i="21"/>
  <c r="R16" i="21"/>
  <c r="S16" i="21"/>
  <c r="Q17" i="21"/>
  <c r="R17" i="21"/>
  <c r="S17" i="21"/>
  <c r="Q18" i="21"/>
  <c r="R18" i="21"/>
  <c r="S18" i="21"/>
  <c r="Q19" i="21"/>
  <c r="R19" i="21"/>
  <c r="S19" i="21"/>
  <c r="Q20" i="21"/>
  <c r="R20" i="21"/>
  <c r="S20" i="21"/>
  <c r="Q21" i="21"/>
  <c r="R21" i="21"/>
  <c r="S21" i="21"/>
  <c r="Q22" i="21"/>
  <c r="R22" i="21"/>
  <c r="S22" i="21"/>
  <c r="Q23" i="21"/>
  <c r="R23" i="21"/>
  <c r="S23" i="21"/>
  <c r="Q24" i="21"/>
  <c r="R24" i="21"/>
  <c r="S24" i="21"/>
  <c r="Q25" i="21"/>
  <c r="R25" i="21"/>
  <c r="S25" i="21"/>
  <c r="Q26" i="21"/>
  <c r="R26" i="21"/>
  <c r="S26" i="21"/>
  <c r="Q27" i="21"/>
  <c r="R27" i="21"/>
  <c r="S27" i="21"/>
  <c r="Q28" i="21"/>
  <c r="R28" i="21"/>
  <c r="S28" i="21"/>
  <c r="Q29" i="21"/>
  <c r="R29" i="21"/>
  <c r="S29" i="21"/>
  <c r="Q30" i="21"/>
  <c r="R30" i="21"/>
  <c r="S30" i="21"/>
  <c r="S2" i="21"/>
  <c r="R2" i="21"/>
  <c r="Q2" i="21"/>
  <c r="F7" i="30"/>
  <c r="P4" i="21"/>
  <c r="P5" i="21"/>
  <c r="P6" i="21"/>
  <c r="F13" i="30" s="1"/>
  <c r="P7" i="21"/>
  <c r="F15" i="30" s="1"/>
  <c r="P8" i="21"/>
  <c r="F31" i="30" s="1"/>
  <c r="P9" i="21"/>
  <c r="F33" i="30" s="1"/>
  <c r="P10" i="21"/>
  <c r="F29" i="30" s="1"/>
  <c r="P11" i="21"/>
  <c r="F35" i="30" s="1"/>
  <c r="P12" i="21"/>
  <c r="F9" i="30" s="1"/>
  <c r="P13" i="21"/>
  <c r="F17" i="30" s="1"/>
  <c r="P14" i="21"/>
  <c r="F19" i="30" s="1"/>
  <c r="P15" i="21"/>
  <c r="F21" i="30" s="1"/>
  <c r="P16" i="21"/>
  <c r="F37" i="30" s="1"/>
  <c r="P17" i="21"/>
  <c r="F39" i="30" s="1"/>
  <c r="P18" i="21"/>
  <c r="F41" i="30" s="1"/>
  <c r="P19" i="21"/>
  <c r="P20" i="21"/>
  <c r="P21" i="21"/>
  <c r="F49" i="30" s="1"/>
  <c r="P22" i="21"/>
  <c r="F51" i="30" s="1"/>
  <c r="P23" i="21"/>
  <c r="F47" i="30" s="1"/>
  <c r="P24" i="21"/>
  <c r="P25" i="21"/>
  <c r="P26" i="21"/>
  <c r="F67" i="30" s="1"/>
  <c r="P27" i="21"/>
  <c r="F57" i="30" s="1"/>
  <c r="P28" i="21"/>
  <c r="F65" i="30" s="1"/>
  <c r="P29" i="21"/>
  <c r="F61" i="30" s="1"/>
  <c r="P30" i="21"/>
  <c r="F63" i="30" s="1"/>
  <c r="P2" i="21"/>
  <c r="F5" i="30" s="1"/>
  <c r="D8" i="12"/>
  <c r="C8" i="12"/>
  <c r="C7" i="12"/>
  <c r="D6" i="12"/>
  <c r="C6" i="12"/>
  <c r="C5" i="12"/>
  <c r="F4" i="12"/>
  <c r="E4" i="12"/>
  <c r="D48" i="12"/>
  <c r="D47" i="12"/>
  <c r="D52" i="12"/>
  <c r="D51" i="12"/>
  <c r="D50" i="12"/>
  <c r="D46" i="12"/>
  <c r="D44" i="12"/>
  <c r="D42" i="12"/>
  <c r="D38" i="12"/>
  <c r="D37" i="12"/>
  <c r="D28" i="12"/>
  <c r="D26" i="12"/>
  <c r="D24" i="12"/>
  <c r="D23" i="12"/>
  <c r="D12" i="12"/>
  <c r="D36" i="12"/>
  <c r="D34" i="12"/>
  <c r="D32" i="12"/>
  <c r="D31" i="12"/>
  <c r="D30" i="12"/>
  <c r="D29" i="12"/>
  <c r="D22" i="12"/>
  <c r="D20" i="12"/>
  <c r="D16" i="12"/>
  <c r="D18" i="12"/>
  <c r="D10" i="12"/>
  <c r="D4" i="12"/>
  <c r="C48" i="12"/>
  <c r="C47" i="12"/>
  <c r="C52" i="12"/>
  <c r="C51" i="12"/>
  <c r="C50" i="12"/>
  <c r="C49" i="12"/>
  <c r="C46" i="12"/>
  <c r="C45" i="12"/>
  <c r="C44" i="12"/>
  <c r="C43" i="12"/>
  <c r="C42" i="12"/>
  <c r="C41" i="12"/>
  <c r="C39" i="12"/>
  <c r="C38" i="12"/>
  <c r="C37" i="12"/>
  <c r="C28" i="12"/>
  <c r="C27" i="12"/>
  <c r="C26" i="12"/>
  <c r="C25" i="12"/>
  <c r="C24" i="12"/>
  <c r="C23" i="12"/>
  <c r="C12" i="12"/>
  <c r="C11" i="12"/>
  <c r="C36" i="12"/>
  <c r="C35" i="12"/>
  <c r="C34" i="12"/>
  <c r="C33" i="12"/>
  <c r="C32" i="12"/>
  <c r="C31" i="12"/>
  <c r="C30" i="12"/>
  <c r="C29" i="12"/>
  <c r="C22" i="12"/>
  <c r="C21" i="12"/>
  <c r="C20" i="12"/>
  <c r="C19" i="12"/>
  <c r="C16" i="12"/>
  <c r="C15" i="12"/>
  <c r="C18" i="12"/>
  <c r="C17" i="12"/>
  <c r="C10" i="12"/>
  <c r="C9" i="12"/>
  <c r="C4" i="12"/>
  <c r="C3" i="12"/>
  <c r="E10" i="1"/>
  <c r="D10" i="1"/>
  <c r="G3" i="5"/>
  <c r="E6" i="1" s="1"/>
  <c r="G4" i="5"/>
  <c r="E8" i="1" s="1"/>
  <c r="G2" i="5"/>
  <c r="G4" i="4"/>
  <c r="G3" i="4"/>
  <c r="D6" i="1" s="1"/>
  <c r="G2" i="4"/>
  <c r="G24" i="7"/>
  <c r="D49" i="12" s="1"/>
  <c r="G23" i="7"/>
  <c r="D45" i="12" s="1"/>
  <c r="G22" i="7"/>
  <c r="D43" i="12" s="1"/>
  <c r="G21" i="7"/>
  <c r="D41" i="12" s="1"/>
  <c r="G20" i="7"/>
  <c r="G19" i="7"/>
  <c r="G18" i="7"/>
  <c r="D27" i="12" s="1"/>
  <c r="G17" i="7"/>
  <c r="D25" i="12" s="1"/>
  <c r="G16" i="7"/>
  <c r="G15" i="7"/>
  <c r="D11" i="12" s="1"/>
  <c r="G14" i="7"/>
  <c r="G13" i="7"/>
  <c r="D35" i="12" s="1"/>
  <c r="G12" i="7"/>
  <c r="G11" i="7"/>
  <c r="D33" i="12" s="1"/>
  <c r="G10" i="7"/>
  <c r="G9" i="7"/>
  <c r="D21" i="12" s="1"/>
  <c r="G8" i="7"/>
  <c r="D19" i="12" s="1"/>
  <c r="G7" i="7"/>
  <c r="D15" i="12" s="1"/>
  <c r="G6" i="7"/>
  <c r="D17" i="12" s="1"/>
  <c r="G5" i="7"/>
  <c r="D9" i="12" s="1"/>
  <c r="G4" i="7"/>
  <c r="D7" i="12" s="1"/>
  <c r="G3" i="7"/>
  <c r="D5" i="12" s="1"/>
  <c r="G2" i="7"/>
  <c r="D3" i="12" s="1"/>
  <c r="G3" i="18"/>
  <c r="G4" i="18"/>
  <c r="G6" i="18"/>
  <c r="G7" i="18"/>
  <c r="G8" i="18"/>
  <c r="G9" i="18"/>
  <c r="G14" i="18"/>
  <c r="G15" i="18"/>
  <c r="G12" i="18"/>
  <c r="G13" i="18"/>
  <c r="G5" i="18"/>
  <c r="G10" i="18"/>
  <c r="G11" i="18"/>
  <c r="G16" i="18"/>
  <c r="G17" i="18"/>
  <c r="G18" i="18"/>
  <c r="G19" i="18"/>
  <c r="G20" i="18"/>
  <c r="G21" i="18"/>
  <c r="G22" i="18"/>
  <c r="G23" i="18"/>
  <c r="G2" i="18"/>
  <c r="K3" i="30" l="1"/>
  <c r="K53" i="30"/>
  <c r="J57" i="30"/>
  <c r="I17" i="30"/>
  <c r="I43" i="30"/>
  <c r="I47" i="30"/>
  <c r="I57" i="30"/>
  <c r="I21" i="30"/>
  <c r="E3" i="30"/>
  <c r="E45" i="30"/>
  <c r="E53" i="30"/>
  <c r="E65" i="30"/>
  <c r="E7" i="30"/>
  <c r="E37" i="30"/>
  <c r="E41" i="30"/>
  <c r="E51" i="30"/>
  <c r="D61" i="30"/>
  <c r="D3" i="30"/>
  <c r="D41" i="30"/>
  <c r="C7" i="30"/>
  <c r="C21" i="30"/>
  <c r="C43" i="30"/>
  <c r="C47" i="30"/>
  <c r="C57" i="30"/>
  <c r="K7" i="30"/>
  <c r="K45" i="30"/>
  <c r="K65" i="30"/>
  <c r="K57" i="30"/>
  <c r="K5" i="30"/>
  <c r="K37" i="30"/>
  <c r="K41" i="30"/>
  <c r="K51" i="30"/>
  <c r="K67" i="30"/>
  <c r="K63" i="30"/>
  <c r="J17" i="30"/>
  <c r="J49" i="30"/>
  <c r="J55" i="30"/>
  <c r="J5" i="30"/>
  <c r="J39" i="30"/>
  <c r="J61" i="30"/>
  <c r="J21" i="30"/>
  <c r="J43" i="30"/>
  <c r="I39" i="30"/>
  <c r="I65" i="30"/>
  <c r="I49" i="30"/>
  <c r="I7" i="30"/>
  <c r="E43" i="30"/>
  <c r="E67" i="30"/>
  <c r="E63" i="30"/>
  <c r="E19" i="30"/>
  <c r="D17" i="30"/>
  <c r="D49" i="30"/>
  <c r="D19" i="30"/>
  <c r="D55" i="30"/>
  <c r="D5" i="30"/>
  <c r="D39" i="30"/>
  <c r="C51" i="30"/>
  <c r="C3" i="30"/>
  <c r="C17" i="30"/>
  <c r="C39" i="30"/>
  <c r="C49" i="30"/>
  <c r="C55" i="30"/>
  <c r="C61" i="30"/>
  <c r="H19" i="30"/>
  <c r="H41" i="30"/>
  <c r="H51" i="30"/>
  <c r="H67" i="30"/>
  <c r="H49" i="30"/>
  <c r="H37" i="30"/>
  <c r="H45" i="30"/>
  <c r="H53" i="30"/>
  <c r="H63" i="30"/>
  <c r="H7" i="30"/>
  <c r="H65" i="30"/>
  <c r="G49" i="30"/>
  <c r="G55" i="30"/>
  <c r="G61" i="30"/>
  <c r="G3" i="30"/>
  <c r="G43" i="30"/>
  <c r="G19" i="30"/>
  <c r="G67" i="30"/>
  <c r="G63" i="30"/>
  <c r="G51" i="30"/>
  <c r="G41" i="30"/>
  <c r="F55" i="30"/>
  <c r="F45" i="30"/>
  <c r="F3" i="30"/>
  <c r="F43" i="30"/>
  <c r="F53" i="30"/>
</calcChain>
</file>

<file path=xl/sharedStrings.xml><?xml version="1.0" encoding="utf-8"?>
<sst xmlns="http://schemas.openxmlformats.org/spreadsheetml/2006/main" count="10354" uniqueCount="645">
  <si>
    <t>Overweight</t>
  </si>
  <si>
    <t xml:space="preserve"> </t>
  </si>
  <si>
    <t>Obese</t>
  </si>
  <si>
    <t>AIC</t>
  </si>
  <si>
    <t>BIC</t>
  </si>
  <si>
    <t>coef</t>
  </si>
  <si>
    <t>exp(coef)</t>
  </si>
  <si>
    <t>se(coef)</t>
  </si>
  <si>
    <t>z</t>
  </si>
  <si>
    <t>Pr(&gt;|z|)</t>
  </si>
  <si>
    <t>BMI_LevelOverweight</t>
  </si>
  <si>
    <t>***</t>
  </si>
  <si>
    <t>BMI_LevelObese</t>
  </si>
  <si>
    <t>BMI_Level_LOverweight</t>
  </si>
  <si>
    <t>BMI_Level_LObese</t>
  </si>
  <si>
    <t>p</t>
  </si>
  <si>
    <t>Group</t>
  </si>
  <si>
    <t>Variable</t>
  </si>
  <si>
    <t>Variance</t>
  </si>
  <si>
    <t>ID</t>
  </si>
  <si>
    <t>Intercept</t>
  </si>
  <si>
    <t>SexFemale</t>
  </si>
  <si>
    <t>**</t>
  </si>
  <si>
    <t>RaceBlack</t>
  </si>
  <si>
    <t>RaceHispanic</t>
  </si>
  <si>
    <t>MarriageMarried</t>
  </si>
  <si>
    <t>MarriageSeparated</t>
  </si>
  <si>
    <t>EducationCollegeGrad</t>
  </si>
  <si>
    <t>EducationCollegePlus</t>
  </si>
  <si>
    <t>EducationHS</t>
  </si>
  <si>
    <t>EducationSomeCol</t>
  </si>
  <si>
    <t>Age</t>
  </si>
  <si>
    <t>Child6</t>
  </si>
  <si>
    <t>GFinc</t>
  </si>
  <si>
    <t>Score</t>
  </si>
  <si>
    <t>Ten</t>
  </si>
  <si>
    <t>Exp</t>
  </si>
  <si>
    <t>HealthAverage</t>
  </si>
  <si>
    <t>HealthPoor</t>
  </si>
  <si>
    <t>RegionNorCen</t>
  </si>
  <si>
    <t>RegionNorEst</t>
  </si>
  <si>
    <t>RegionSouth</t>
  </si>
  <si>
    <t>.</t>
  </si>
  <si>
    <t>URATE</t>
  </si>
  <si>
    <t>SearchCT</t>
  </si>
  <si>
    <t>TermIllness</t>
  </si>
  <si>
    <t>TermQuit</t>
  </si>
  <si>
    <t>OCC211</t>
  </si>
  <si>
    <t>OCC213</t>
  </si>
  <si>
    <t>OCC215</t>
  </si>
  <si>
    <t>OCC217</t>
  </si>
  <si>
    <t>OCC219</t>
  </si>
  <si>
    <t>OCC221</t>
  </si>
  <si>
    <t>OCC223</t>
  </si>
  <si>
    <t>OCC225</t>
  </si>
  <si>
    <t>OCC227</t>
  </si>
  <si>
    <t>OCC229</t>
  </si>
  <si>
    <t>OCC233</t>
  </si>
  <si>
    <t>OCC235</t>
  </si>
  <si>
    <t>OCC237</t>
  </si>
  <si>
    <t>OCC239</t>
  </si>
  <si>
    <t>OCC241</t>
  </si>
  <si>
    <t>OCC243</t>
  </si>
  <si>
    <t>OCC245</t>
  </si>
  <si>
    <t>OCC247</t>
  </si>
  <si>
    <t>OCC249</t>
  </si>
  <si>
    <t>OCC251</t>
  </si>
  <si>
    <t>OCC253</t>
  </si>
  <si>
    <t>IND2ADM</t>
  </si>
  <si>
    <t>IND2AGR</t>
  </si>
  <si>
    <t>IND2CON</t>
  </si>
  <si>
    <t>IND2EDU</t>
  </si>
  <si>
    <t>IND2ENT</t>
  </si>
  <si>
    <t>IND2EXT</t>
  </si>
  <si>
    <t>IND2FIN</t>
  </si>
  <si>
    <t>IND2INF</t>
  </si>
  <si>
    <t>IND2MED</t>
  </si>
  <si>
    <t>IND2MFG</t>
  </si>
  <si>
    <t>IND2PRF</t>
  </si>
  <si>
    <t>IND2RET</t>
  </si>
  <si>
    <t>IND2SCA</t>
  </si>
  <si>
    <t>IND2SRV</t>
  </si>
  <si>
    <t>IND2TRN</t>
  </si>
  <si>
    <t>IND2UTL</t>
  </si>
  <si>
    <t>IND2WHL</t>
  </si>
  <si>
    <t>BMI_LevelOverweight:RaceBlack</t>
  </si>
  <si>
    <t>BMI_LevelObese:RaceBlack</t>
  </si>
  <si>
    <t>BMI_LevelOverweight:RaceHispanic</t>
  </si>
  <si>
    <t>BMI_LevelObese:RaceHispanic</t>
  </si>
  <si>
    <t>Female</t>
  </si>
  <si>
    <t>Black</t>
  </si>
  <si>
    <t>Hispanic</t>
  </si>
  <si>
    <t>Married</t>
  </si>
  <si>
    <t>Separated</t>
  </si>
  <si>
    <t>FamIncome</t>
  </si>
  <si>
    <t>HS</t>
  </si>
  <si>
    <t>SomeCol</t>
  </si>
  <si>
    <t>CollegeGrad</t>
  </si>
  <si>
    <t>CollegePlus</t>
  </si>
  <si>
    <t>Tenure</t>
  </si>
  <si>
    <t>Experience</t>
  </si>
  <si>
    <t>AvgHealth</t>
  </si>
  <si>
    <t>PoorHealth</t>
  </si>
  <si>
    <t>South</t>
  </si>
  <si>
    <t>UnempRate</t>
  </si>
  <si>
    <t>SearchCount</t>
  </si>
  <si>
    <t>Union</t>
  </si>
  <si>
    <t>Occupation Fixed Effects</t>
  </si>
  <si>
    <t>Industry Fixed Effects</t>
  </si>
  <si>
    <t>Spells (Observations)</t>
  </si>
  <si>
    <t>Log Liklihood</t>
  </si>
  <si>
    <t>Female Only</t>
  </si>
  <si>
    <t>Yes</t>
  </si>
  <si>
    <t>Variable Coef. Std. Dev.</t>
  </si>
  <si>
    <t>(1)</t>
  </si>
  <si>
    <t>(2)</t>
  </si>
  <si>
    <t>(3)</t>
  </si>
  <si>
    <t>(4)</t>
  </si>
  <si>
    <t>HH_Size</t>
  </si>
  <si>
    <t>&lt; 2e-16</t>
  </si>
  <si>
    <t>BMI_LevelUnderweight</t>
  </si>
  <si>
    <t>BMI_Level_LUnderweight</t>
  </si>
  <si>
    <t>Std Dev</t>
  </si>
  <si>
    <t>Underweight</t>
  </si>
  <si>
    <t>exp(-coef)</t>
  </si>
  <si>
    <t>lower .95</t>
  </si>
  <si>
    <t>upper .95</t>
  </si>
  <si>
    <t>GenderFemale</t>
  </si>
  <si>
    <t>Household Size</t>
  </si>
  <si>
    <t>North East</t>
  </si>
  <si>
    <t>North Central</t>
  </si>
  <si>
    <t>*</t>
  </si>
  <si>
    <t>TermJob End</t>
  </si>
  <si>
    <t>TermLayoff</t>
  </si>
  <si>
    <t>TermOther</t>
  </si>
  <si>
    <t>Termination: Illness</t>
  </si>
  <si>
    <t>Termination: Job Ended</t>
  </si>
  <si>
    <t>Termination: Layoff</t>
  </si>
  <si>
    <t>Termination: Other</t>
  </si>
  <si>
    <t>Termination Quit</t>
  </si>
  <si>
    <t>BMI_LevelUnderweight:RaceHispanic</t>
  </si>
  <si>
    <t>BMI_LevelUnderweight:RaceBlack</t>
  </si>
  <si>
    <t>Underweight: Black</t>
  </si>
  <si>
    <t>Underweight: Hispanic</t>
  </si>
  <si>
    <t>Overweight: Black</t>
  </si>
  <si>
    <t>Overweight: Hispanic</t>
  </si>
  <si>
    <t>Obese: Black</t>
  </si>
  <si>
    <t>Obese: Hispanic</t>
  </si>
  <si>
    <t>TermForced</t>
  </si>
  <si>
    <t>Termination: Forced</t>
  </si>
  <si>
    <t>Males Only</t>
  </si>
  <si>
    <t>term</t>
  </si>
  <si>
    <t>estimate.x</t>
  </si>
  <si>
    <t>std.error.x</t>
  </si>
  <si>
    <t>p.value.x</t>
  </si>
  <si>
    <t>estimate.y</t>
  </si>
  <si>
    <t>std.error.y</t>
  </si>
  <si>
    <t>p.value.y</t>
  </si>
  <si>
    <t>estimate.x.x</t>
  </si>
  <si>
    <t>std.error.x.x</t>
  </si>
  <si>
    <t>p.value.x.x</t>
  </si>
  <si>
    <t>estimate.y.y</t>
  </si>
  <si>
    <t>std.error.y.y</t>
  </si>
  <si>
    <t>p.value.y.y</t>
  </si>
  <si>
    <t>Whites Only</t>
  </si>
  <si>
    <t>White Female</t>
  </si>
  <si>
    <t>White Male</t>
  </si>
  <si>
    <t>Black Only</t>
  </si>
  <si>
    <t>Black Female</t>
  </si>
  <si>
    <t>Black Male</t>
  </si>
  <si>
    <t>Hispanic Only</t>
  </si>
  <si>
    <t>Hispanic Female</t>
  </si>
  <si>
    <t>Hispanic Male</t>
  </si>
  <si>
    <t>NA</t>
  </si>
  <si>
    <t>Observations</t>
  </si>
  <si>
    <t>(Intercept)</t>
  </si>
  <si>
    <t>Plan</t>
  </si>
  <si>
    <t>Ovr21</t>
  </si>
  <si>
    <t>count10</t>
  </si>
  <si>
    <t>count11</t>
  </si>
  <si>
    <t>count12</t>
  </si>
  <si>
    <t>count13</t>
  </si>
  <si>
    <t>count14</t>
  </si>
  <si>
    <t>count15</t>
  </si>
  <si>
    <t>count16</t>
  </si>
  <si>
    <t>count17</t>
  </si>
  <si>
    <t>count18</t>
  </si>
  <si>
    <t>count19</t>
  </si>
  <si>
    <t>count2</t>
  </si>
  <si>
    <t>count20</t>
  </si>
  <si>
    <t>count21</t>
  </si>
  <si>
    <t>count22</t>
  </si>
  <si>
    <t>count23</t>
  </si>
  <si>
    <t>count24</t>
  </si>
  <si>
    <t>count25</t>
  </si>
  <si>
    <t>count26</t>
  </si>
  <si>
    <t>count27</t>
  </si>
  <si>
    <t>count28</t>
  </si>
  <si>
    <t>count29</t>
  </si>
  <si>
    <t>count3</t>
  </si>
  <si>
    <t>count30</t>
  </si>
  <si>
    <t>count31</t>
  </si>
  <si>
    <t>count32</t>
  </si>
  <si>
    <t>count33</t>
  </si>
  <si>
    <t>count34</t>
  </si>
  <si>
    <t>count35</t>
  </si>
  <si>
    <t>count36</t>
  </si>
  <si>
    <t>count37</t>
  </si>
  <si>
    <t>count38</t>
  </si>
  <si>
    <t>count39</t>
  </si>
  <si>
    <t>count4</t>
  </si>
  <si>
    <t>count40</t>
  </si>
  <si>
    <t>count41</t>
  </si>
  <si>
    <t>count42</t>
  </si>
  <si>
    <t>count43</t>
  </si>
  <si>
    <t>count44</t>
  </si>
  <si>
    <t>count45</t>
  </si>
  <si>
    <t>count46</t>
  </si>
  <si>
    <t>count47</t>
  </si>
  <si>
    <t>count48</t>
  </si>
  <si>
    <t>count49</t>
  </si>
  <si>
    <t>count5</t>
  </si>
  <si>
    <t>count50</t>
  </si>
  <si>
    <t>count51</t>
  </si>
  <si>
    <t>count52</t>
  </si>
  <si>
    <t>count53</t>
  </si>
  <si>
    <t>count54</t>
  </si>
  <si>
    <t>count55</t>
  </si>
  <si>
    <t>count56</t>
  </si>
  <si>
    <t>count57</t>
  </si>
  <si>
    <t>count58</t>
  </si>
  <si>
    <t>count59</t>
  </si>
  <si>
    <t>count6</t>
  </si>
  <si>
    <t>count60</t>
  </si>
  <si>
    <t>count7</t>
  </si>
  <si>
    <t>count8</t>
  </si>
  <si>
    <t>count9</t>
  </si>
  <si>
    <t>count61</t>
  </si>
  <si>
    <t>count62</t>
  </si>
  <si>
    <t>count63</t>
  </si>
  <si>
    <t>count64</t>
  </si>
  <si>
    <t>count65</t>
  </si>
  <si>
    <t>count66</t>
  </si>
  <si>
    <t>count67</t>
  </si>
  <si>
    <t>count100</t>
  </si>
  <si>
    <t>count101</t>
  </si>
  <si>
    <t>count102</t>
  </si>
  <si>
    <t>count103</t>
  </si>
  <si>
    <t>count104</t>
  </si>
  <si>
    <t>count105</t>
  </si>
  <si>
    <t>count106</t>
  </si>
  <si>
    <t>count107</t>
  </si>
  <si>
    <t>count108</t>
  </si>
  <si>
    <t>count109</t>
  </si>
  <si>
    <t>count110</t>
  </si>
  <si>
    <t>count111</t>
  </si>
  <si>
    <t>count112</t>
  </si>
  <si>
    <t>count113</t>
  </si>
  <si>
    <t>count114</t>
  </si>
  <si>
    <t>count115</t>
  </si>
  <si>
    <t>count116</t>
  </si>
  <si>
    <t>count117</t>
  </si>
  <si>
    <t>count118</t>
  </si>
  <si>
    <t>count119</t>
  </si>
  <si>
    <t>count120</t>
  </si>
  <si>
    <t>count121</t>
  </si>
  <si>
    <t>count122</t>
  </si>
  <si>
    <t>count123</t>
  </si>
  <si>
    <t>count124</t>
  </si>
  <si>
    <t>count125</t>
  </si>
  <si>
    <t>count126</t>
  </si>
  <si>
    <t>count127</t>
  </si>
  <si>
    <t>count128</t>
  </si>
  <si>
    <t>count129</t>
  </si>
  <si>
    <t>count130</t>
  </si>
  <si>
    <t>count131</t>
  </si>
  <si>
    <t>count132</t>
  </si>
  <si>
    <t>count133</t>
  </si>
  <si>
    <t>count134</t>
  </si>
  <si>
    <t>count135</t>
  </si>
  <si>
    <t>count136</t>
  </si>
  <si>
    <t>count137</t>
  </si>
  <si>
    <t>count138</t>
  </si>
  <si>
    <t>count139</t>
  </si>
  <si>
    <t>count140</t>
  </si>
  <si>
    <t>count141</t>
  </si>
  <si>
    <t>count142</t>
  </si>
  <si>
    <t>count143</t>
  </si>
  <si>
    <t>count144</t>
  </si>
  <si>
    <t>count145</t>
  </si>
  <si>
    <t>count146</t>
  </si>
  <si>
    <t>count147</t>
  </si>
  <si>
    <t>count148</t>
  </si>
  <si>
    <t>count149</t>
  </si>
  <si>
    <t>count150</t>
  </si>
  <si>
    <t>count151</t>
  </si>
  <si>
    <t>count152</t>
  </si>
  <si>
    <t>count153</t>
  </si>
  <si>
    <t>count154</t>
  </si>
  <si>
    <t>count155</t>
  </si>
  <si>
    <t>count156</t>
  </si>
  <si>
    <t>count157</t>
  </si>
  <si>
    <t>count158</t>
  </si>
  <si>
    <t>count159</t>
  </si>
  <si>
    <t>count160</t>
  </si>
  <si>
    <t>count161</t>
  </si>
  <si>
    <t>count162</t>
  </si>
  <si>
    <t>count163</t>
  </si>
  <si>
    <t>count164</t>
  </si>
  <si>
    <t>count165</t>
  </si>
  <si>
    <t>count166</t>
  </si>
  <si>
    <t>count167</t>
  </si>
  <si>
    <t>count168</t>
  </si>
  <si>
    <t>count169</t>
  </si>
  <si>
    <t>count170</t>
  </si>
  <si>
    <t>count171</t>
  </si>
  <si>
    <t>count172</t>
  </si>
  <si>
    <t>count173</t>
  </si>
  <si>
    <t>count174</t>
  </si>
  <si>
    <t>count175</t>
  </si>
  <si>
    <t>count176</t>
  </si>
  <si>
    <t>count177</t>
  </si>
  <si>
    <t>count178</t>
  </si>
  <si>
    <t>count179</t>
  </si>
  <si>
    <t>count180</t>
  </si>
  <si>
    <t>count181</t>
  </si>
  <si>
    <t>count182</t>
  </si>
  <si>
    <t>count183</t>
  </si>
  <si>
    <t>count184</t>
  </si>
  <si>
    <t>count185</t>
  </si>
  <si>
    <t>count186</t>
  </si>
  <si>
    <t>count187</t>
  </si>
  <si>
    <t>count188</t>
  </si>
  <si>
    <t>count189</t>
  </si>
  <si>
    <t>count190</t>
  </si>
  <si>
    <t>count191</t>
  </si>
  <si>
    <t>count192</t>
  </si>
  <si>
    <t>count193</t>
  </si>
  <si>
    <t>count194</t>
  </si>
  <si>
    <t>count195</t>
  </si>
  <si>
    <t>count196</t>
  </si>
  <si>
    <t>count197</t>
  </si>
  <si>
    <t>count198</t>
  </si>
  <si>
    <t>count199</t>
  </si>
  <si>
    <t>count200</t>
  </si>
  <si>
    <t>count201</t>
  </si>
  <si>
    <t>count202</t>
  </si>
  <si>
    <t>count203</t>
  </si>
  <si>
    <t>count204</t>
  </si>
  <si>
    <t>count205</t>
  </si>
  <si>
    <t>count206</t>
  </si>
  <si>
    <t>count207</t>
  </si>
  <si>
    <t>count208</t>
  </si>
  <si>
    <t>count209</t>
  </si>
  <si>
    <t>count210</t>
  </si>
  <si>
    <t>count211</t>
  </si>
  <si>
    <t>count212</t>
  </si>
  <si>
    <t>count213</t>
  </si>
  <si>
    <t>count214</t>
  </si>
  <si>
    <t>count215</t>
  </si>
  <si>
    <t>count216</t>
  </si>
  <si>
    <t>count217</t>
  </si>
  <si>
    <t>count218</t>
  </si>
  <si>
    <t>count219</t>
  </si>
  <si>
    <t>count220</t>
  </si>
  <si>
    <t>count221</t>
  </si>
  <si>
    <t>count222</t>
  </si>
  <si>
    <t>count223</t>
  </si>
  <si>
    <t>count224</t>
  </si>
  <si>
    <t>count225</t>
  </si>
  <si>
    <t>count226</t>
  </si>
  <si>
    <t>count227</t>
  </si>
  <si>
    <t>count228</t>
  </si>
  <si>
    <t>count229</t>
  </si>
  <si>
    <t>count230</t>
  </si>
  <si>
    <t>count231</t>
  </si>
  <si>
    <t>count232</t>
  </si>
  <si>
    <t>count233</t>
  </si>
  <si>
    <t>count234</t>
  </si>
  <si>
    <t>count235</t>
  </si>
  <si>
    <t>count236</t>
  </si>
  <si>
    <t>count237</t>
  </si>
  <si>
    <t>count238</t>
  </si>
  <si>
    <t>count239</t>
  </si>
  <si>
    <t>count240</t>
  </si>
  <si>
    <t>count241</t>
  </si>
  <si>
    <t>count242</t>
  </si>
  <si>
    <t>count243</t>
  </si>
  <si>
    <t>count244</t>
  </si>
  <si>
    <t>count245</t>
  </si>
  <si>
    <t>count246</t>
  </si>
  <si>
    <t>count247</t>
  </si>
  <si>
    <t>count248</t>
  </si>
  <si>
    <t>count249</t>
  </si>
  <si>
    <t>count250</t>
  </si>
  <si>
    <t>count251</t>
  </si>
  <si>
    <t>count252</t>
  </si>
  <si>
    <t>count253</t>
  </si>
  <si>
    <t>count254</t>
  </si>
  <si>
    <t>count255</t>
  </si>
  <si>
    <t>count256</t>
  </si>
  <si>
    <t>count257</t>
  </si>
  <si>
    <t>count68</t>
  </si>
  <si>
    <t>count69</t>
  </si>
  <si>
    <t>count70</t>
  </si>
  <si>
    <t>count71</t>
  </si>
  <si>
    <t>count72</t>
  </si>
  <si>
    <t>count73</t>
  </si>
  <si>
    <t>count74</t>
  </si>
  <si>
    <t>count75</t>
  </si>
  <si>
    <t>count76</t>
  </si>
  <si>
    <t>count77</t>
  </si>
  <si>
    <t>count78</t>
  </si>
  <si>
    <t>count79</t>
  </si>
  <si>
    <t>count80</t>
  </si>
  <si>
    <t>count81</t>
  </si>
  <si>
    <t>count82</t>
  </si>
  <si>
    <t>count83</t>
  </si>
  <si>
    <t>count84</t>
  </si>
  <si>
    <t>count85</t>
  </si>
  <si>
    <t>count86</t>
  </si>
  <si>
    <t>count87</t>
  </si>
  <si>
    <t>count88</t>
  </si>
  <si>
    <t>count89</t>
  </si>
  <si>
    <t>count90</t>
  </si>
  <si>
    <t>count91</t>
  </si>
  <si>
    <t>count92</t>
  </si>
  <si>
    <t>count93</t>
  </si>
  <si>
    <t>count94</t>
  </si>
  <si>
    <t>count95</t>
  </si>
  <si>
    <t>count96</t>
  </si>
  <si>
    <t>count97</t>
  </si>
  <si>
    <t>count98</t>
  </si>
  <si>
    <t>count99</t>
  </si>
  <si>
    <t>count258</t>
  </si>
  <si>
    <t>count259</t>
  </si>
  <si>
    <t>count260</t>
  </si>
  <si>
    <t>count261</t>
  </si>
  <si>
    <t>count262</t>
  </si>
  <si>
    <t>count263</t>
  </si>
  <si>
    <t>count264</t>
  </si>
  <si>
    <t>count265</t>
  </si>
  <si>
    <t>count266</t>
  </si>
  <si>
    <t>count267</t>
  </si>
  <si>
    <t>count268</t>
  </si>
  <si>
    <t>count269</t>
  </si>
  <si>
    <t>count270</t>
  </si>
  <si>
    <t>count271</t>
  </si>
  <si>
    <t>count272</t>
  </si>
  <si>
    <t>count273</t>
  </si>
  <si>
    <t>count274</t>
  </si>
  <si>
    <t>count275</t>
  </si>
  <si>
    <t>count276</t>
  </si>
  <si>
    <t>count277</t>
  </si>
  <si>
    <t>count278</t>
  </si>
  <si>
    <t>count279</t>
  </si>
  <si>
    <t>count280</t>
  </si>
  <si>
    <t>count281</t>
  </si>
  <si>
    <t>count282</t>
  </si>
  <si>
    <t>count283</t>
  </si>
  <si>
    <t>count284</t>
  </si>
  <si>
    <t>count285</t>
  </si>
  <si>
    <t>count286</t>
  </si>
  <si>
    <t>count287</t>
  </si>
  <si>
    <t>count288</t>
  </si>
  <si>
    <t>count289</t>
  </si>
  <si>
    <t>count290</t>
  </si>
  <si>
    <t>count291</t>
  </si>
  <si>
    <t>count292</t>
  </si>
  <si>
    <t>count293</t>
  </si>
  <si>
    <t>count294</t>
  </si>
  <si>
    <t>count295</t>
  </si>
  <si>
    <t>count296</t>
  </si>
  <si>
    <t>count297</t>
  </si>
  <si>
    <t>count298</t>
  </si>
  <si>
    <t>count299</t>
  </si>
  <si>
    <t>count300</t>
  </si>
  <si>
    <t>count301</t>
  </si>
  <si>
    <t>count302</t>
  </si>
  <si>
    <t>count303</t>
  </si>
  <si>
    <t>count304</t>
  </si>
  <si>
    <t>count305</t>
  </si>
  <si>
    <t>count306</t>
  </si>
  <si>
    <t>count307</t>
  </si>
  <si>
    <t>count308</t>
  </si>
  <si>
    <t>count309</t>
  </si>
  <si>
    <t>count310</t>
  </si>
  <si>
    <t>count311</t>
  </si>
  <si>
    <t>count312</t>
  </si>
  <si>
    <t>count313</t>
  </si>
  <si>
    <t>count314</t>
  </si>
  <si>
    <t>count315</t>
  </si>
  <si>
    <t>count316</t>
  </si>
  <si>
    <t>count317</t>
  </si>
  <si>
    <t>count318</t>
  </si>
  <si>
    <t>count319</t>
  </si>
  <si>
    <t>count320</t>
  </si>
  <si>
    <t>count321</t>
  </si>
  <si>
    <t>count322</t>
  </si>
  <si>
    <t>count323</t>
  </si>
  <si>
    <t>count324</t>
  </si>
  <si>
    <t>count325</t>
  </si>
  <si>
    <t>count326</t>
  </si>
  <si>
    <t>count327</t>
  </si>
  <si>
    <t>count328</t>
  </si>
  <si>
    <t>Logit Estimate of Main Model</t>
  </si>
  <si>
    <t>Full Model Logistic Regression Divided by Race and Gender</t>
  </si>
  <si>
    <t>Plan1</t>
  </si>
  <si>
    <t>Plan2</t>
  </si>
  <si>
    <t>Plan3</t>
  </si>
  <si>
    <t>Lose Weight</t>
  </si>
  <si>
    <t>Gain Weight</t>
  </si>
  <si>
    <t>Maintain Weight</t>
  </si>
  <si>
    <t>Over 21</t>
  </si>
  <si>
    <t>Table 3</t>
  </si>
  <si>
    <t>Plan4</t>
  </si>
  <si>
    <t>TermUnknown</t>
  </si>
  <si>
    <t>EducationLessHS</t>
  </si>
  <si>
    <t>HealthGood</t>
  </si>
  <si>
    <t>MarriageNeverMarried</t>
  </si>
  <si>
    <t>RegionWest</t>
  </si>
  <si>
    <t>RaceWhite</t>
  </si>
  <si>
    <t>BMI_LevelNormal</t>
  </si>
  <si>
    <t>GenderMale</t>
  </si>
  <si>
    <t>BMI</t>
  </si>
  <si>
    <t>length</t>
  </si>
  <si>
    <t># of Unique Individuals</t>
  </si>
  <si>
    <t># of Unemployment Spells</t>
  </si>
  <si>
    <t>2002 Census Industrial Code Identifier (18 bins)</t>
  </si>
  <si>
    <t>IND</t>
  </si>
  <si>
    <t>2-digit 1990 Census Occupation Code Identifier (22 bins)</t>
  </si>
  <si>
    <t>OCC</t>
  </si>
  <si>
    <t>=1 if Job before gap had union</t>
  </si>
  <si>
    <t>=1 if Job ended due to Layoff</t>
  </si>
  <si>
    <t>Layoff</t>
  </si>
  <si>
    <t>=1 if Job ended due to Other Reason</t>
  </si>
  <si>
    <t>Other</t>
  </si>
  <si>
    <t>=1 if Job ended due to illness</t>
  </si>
  <si>
    <t>Quit</t>
  </si>
  <si>
    <t>-</t>
  </si>
  <si>
    <t>=1 if Job ended voluntary</t>
  </si>
  <si>
    <t>Illness</t>
  </si>
  <si>
    <t>=1 if Job ended by being fired</t>
  </si>
  <si>
    <t>Forced</t>
  </si>
  <si>
    <t>=1 if Job ended due to firm circumstances</t>
  </si>
  <si>
    <t>Ended</t>
  </si>
  <si>
    <t>=1 if Job ending cause unknown</t>
  </si>
  <si>
    <t>Unknown*</t>
  </si>
  <si>
    <t>Number of Methods Used for Job Search During Gap (1 - 12)</t>
  </si>
  <si>
    <t>Regional Unemployment Rate</t>
  </si>
  <si>
    <t>Urate</t>
  </si>
  <si>
    <t>South Region</t>
  </si>
  <si>
    <t>Northeastern Region</t>
  </si>
  <si>
    <t>NorEst</t>
  </si>
  <si>
    <t>North Central Region (Midwest)</t>
  </si>
  <si>
    <t>NorCen</t>
  </si>
  <si>
    <t>West Region</t>
  </si>
  <si>
    <t>West*</t>
  </si>
  <si>
    <t>=1 if Self-Reported Health as Poor</t>
  </si>
  <si>
    <t>Poor</t>
  </si>
  <si>
    <t>=1 if Self-Reported Health as Average</t>
  </si>
  <si>
    <t>Average</t>
  </si>
  <si>
    <t>=1 if Self-Reported Health as Good</t>
  </si>
  <si>
    <t>Good*</t>
  </si>
  <si>
    <t>Cumulative total of weeks employed at time of unemployment spell</t>
  </si>
  <si>
    <t>Weeks worked in current Job</t>
  </si>
  <si>
    <t>Percentile Rank on ASVAB Exam</t>
  </si>
  <si>
    <t>=1 if enrolled or completed graduate degree</t>
  </si>
  <si>
    <t>=1 if completed a 2- or 4-year degree</t>
  </si>
  <si>
    <t>=1 if enrolled or completed some college</t>
  </si>
  <si>
    <t>=1 if completed High school or GED</t>
  </si>
  <si>
    <t>=1 if completed Less than High School</t>
  </si>
  <si>
    <t>LessHS*</t>
  </si>
  <si>
    <t>Total size of household</t>
  </si>
  <si>
    <t>Total Gross Family Income (IHS)</t>
  </si>
  <si>
    <t>=1 if Child aged 6 or less present in home</t>
  </si>
  <si>
    <t>=1 if Separated, Divorced, or Widowed</t>
  </si>
  <si>
    <t>=1 if Never Married</t>
  </si>
  <si>
    <t>=1 if Currently Married</t>
  </si>
  <si>
    <t>NeverMarried*</t>
  </si>
  <si>
    <t>=1 if Hispanic</t>
  </si>
  <si>
    <t>=1 if Black</t>
  </si>
  <si>
    <t>=1 if White</t>
  </si>
  <si>
    <t>White*</t>
  </si>
  <si>
    <t>=1 if Male</t>
  </si>
  <si>
    <t>Male*</t>
  </si>
  <si>
    <t>=1 if Female</t>
  </si>
  <si>
    <t>=1 if Age &gt; 21</t>
  </si>
  <si>
    <t>Years of age</t>
  </si>
  <si>
    <t>=1 if planning on doing nothing regarding weight</t>
  </si>
  <si>
    <t>=1 if planning on maintaining weight</t>
  </si>
  <si>
    <t>=1 if planning on gaining weight</t>
  </si>
  <si>
    <t>=1 if planning on losing weight</t>
  </si>
  <si>
    <t>=1 if BMI &gt;=30</t>
  </si>
  <si>
    <t xml:space="preserve">   Obese</t>
  </si>
  <si>
    <t>=1 if BMI &gt;=25 and BMI &lt;30</t>
  </si>
  <si>
    <t xml:space="preserve">   Overweight</t>
  </si>
  <si>
    <t>=1 if BMI &gt;= 18.5 and BMI &lt; 25</t>
  </si>
  <si>
    <t xml:space="preserve">   Normal*</t>
  </si>
  <si>
    <t>=1 if BMI &lt; 18.5</t>
  </si>
  <si>
    <t xml:space="preserve">   Underweight</t>
  </si>
  <si>
    <t>Body Mass Index</t>
  </si>
  <si>
    <t>Length of Unemployment Period in Weeks</t>
  </si>
  <si>
    <t>Spell</t>
  </si>
  <si>
    <t>St.Dev.</t>
  </si>
  <si>
    <t>Mean</t>
  </si>
  <si>
    <t>Description</t>
  </si>
  <si>
    <t>Normal</t>
  </si>
  <si>
    <t>Full Sample</t>
  </si>
  <si>
    <t>Table 1</t>
  </si>
  <si>
    <t>Summary Statistics by BMI Classification</t>
  </si>
  <si>
    <t>Table 2</t>
  </si>
  <si>
    <t>Estimated Hazard Ratio with Current and Lagged BMI Classification</t>
  </si>
  <si>
    <r>
      <t xml:space="preserve">Significance Levels: ^=10%, *=5%, **=2.5%, *** 1%. Frailty modeled with Gaussian distribution and models estimated with </t>
    </r>
    <r>
      <rPr>
        <i/>
        <sz val="8"/>
        <color rgb="FF000000"/>
        <rFont val="Times New Roman"/>
        <family val="1"/>
      </rPr>
      <t>coxph</t>
    </r>
    <r>
      <rPr>
        <sz val="8"/>
        <color rgb="FF000000"/>
        <rFont val="Times New Roman"/>
        <family val="1"/>
      </rPr>
      <t xml:space="preserve"> and </t>
    </r>
    <r>
      <rPr>
        <i/>
        <sz val="8"/>
        <color rgb="FF000000"/>
        <rFont val="Times New Roman"/>
        <family val="1"/>
      </rPr>
      <t>coxme</t>
    </r>
    <r>
      <rPr>
        <sz val="8"/>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</si>
  <si>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Estimate.x</t>
  </si>
  <si>
    <t>Std. Error.x</t>
  </si>
  <si>
    <t>z value.x</t>
  </si>
  <si>
    <t>Pr(&gt;|z|).x</t>
  </si>
  <si>
    <t>coefficients</t>
  </si>
  <si>
    <t>Estimate.y</t>
  </si>
  <si>
    <t>Std. Error.y</t>
  </si>
  <si>
    <t>z value.y</t>
  </si>
  <si>
    <t>Pr(&gt;|z|).y</t>
  </si>
  <si>
    <t>Estimate.x.x</t>
  </si>
  <si>
    <t>Std. Error.x.x</t>
  </si>
  <si>
    <t>z value.x.x</t>
  </si>
  <si>
    <t>Pr(&gt;|z|).x.x</t>
  </si>
  <si>
    <t>Estimate.y.y</t>
  </si>
  <si>
    <t>Std. Error.y.y</t>
  </si>
  <si>
    <t>z value.y.y</t>
  </si>
  <si>
    <t>Pr(&gt;|z|).y.y</t>
  </si>
  <si>
    <t>No</t>
  </si>
  <si>
    <t>Logit Estimate of Main Model with Mixed Effects</t>
  </si>
  <si>
    <t>Variable Coef. Var.</t>
  </si>
  <si>
    <t>Loose Weight</t>
  </si>
  <si>
    <t>Full Model with Frailty Mixed Effects Across Individuals By Race and Race-Gender</t>
  </si>
  <si>
    <t>Family Income</t>
  </si>
  <si>
    <t>High School</t>
  </si>
  <si>
    <t>Some College</t>
  </si>
  <si>
    <t>College Graduate</t>
  </si>
  <si>
    <t>College Plus</t>
  </si>
  <si>
    <t>Average Health</t>
  </si>
  <si>
    <t>Poor Health</t>
  </si>
  <si>
    <t>Unemployment Rate</t>
  </si>
  <si>
    <t>Search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</si>
</sst>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1" x14ac:knownFonts="1">
    <font>
      <sz val="11"/>
      <color theme="1"/>
      <name val="Calibri"/>
      <family val="2"/>
      <scheme val="minor"/>
    </font>
    <font>
      <b/>
      <sz val="16"/>
      <color theme="1"/>
      <name val="Times New Roman"/>
      <family val="1"/>
    </font>
    <font>
      <sz val="11"/>
      <color theme="1"/>
      <name val="Times New Roman"/>
      <family val="1"/>
    </font>
    <font>
      <b/>
      <sz val="12"/>
      <color theme="1"/>
      <name val="Calibri"/>
      <family val="2"/>
      <scheme val="minor"/>
    </font>
    <font>
      <sz val="9"/>
      <color theme="1"/>
      <name val="Calibri"/>
      <family val="2"/>
      <scheme val="minor"/>
    </font>
    <font>
      <sz val="9"/>
      <color rgb="FF000000"/>
      <name val="Times New Roman"/>
      <family val="1"/>
    </font>
    <font>
      <sz val="8"/>
      <color rgb="FF000000"/>
      <name val="Times New Roman"/>
      <family val="1"/>
    </font>
    <font>
      <i/>
      <sz val="8"/>
      <color rgb="FF000000"/>
      <name val="Times New Roman"/>
      <family val="1"/>
    </font>
    <font>
      <b/>
      <sz val="12"/>
      <color theme="1"/>
      <name val="Times New Roman"/>
      <family val="1"/>
    </font>
    <font>
      <b/>
      <sz val="16"/>
      <color theme="1"/>
      <name val="Calibri"/>
      <family val="2"/>
      <scheme val="minor"/>
    </font>
    <font>
      <sz val="14"/>
      <color theme="1"/>
      <name val="Times New Roman"/>
      <family val="1"/>
    </font>
  </fonts>
  <fills count="2">
    <fill>
      <patternFill patternType="none"/>
    </fill>
    <fill>
      <patternFill patternType="gray125"/>
    </fill>
  </fills>
  <borders count="30">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ck">
        <color auto="1"/>
      </bottom>
      <diagonal/>
    </border>
    <border>
      <left style="thin">
        <color indexed="64"/>
      </left>
      <right style="medium">
        <color indexed="64"/>
      </right>
      <top/>
      <bottom/>
      <diagonal/>
    </border>
    <border>
      <left style="thin">
        <color indexed="64"/>
      </left>
      <right/>
      <top/>
      <bottom style="thick">
        <color auto="1"/>
      </bottom>
      <diagonal/>
    </border>
    <border>
      <left/>
      <right style="medium">
        <color indexed="64"/>
      </right>
      <top style="thin">
        <color indexed="64"/>
      </top>
      <bottom style="thin">
        <color indexed="64"/>
      </bottom>
      <diagonal/>
    </border>
  </borders>
  <cellStyleXfs count="1">
    <xf numFmtId="0" fontId="0" fillId="0" borderId="0"/>
  </cellStyleXfs>
  <cellXfs count="101">
    <xf numFmtId="0" fontId="0" fillId="0" borderId="0" xfId="0"/>
    <xf numFmtId="11"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center"/>
    </xf>
    <xf numFmtId="0" fontId="0" fillId="0" borderId="0" xfId="0" applyAlignment="1">
      <alignment horizontal="left"/>
    </xf>
    <xf numFmtId="0" fontId="0" fillId="0" borderId="4" xfId="0" applyBorder="1" applyAlignment="1">
      <alignment horizontal="left"/>
    </xf>
    <xf numFmtId="0" fontId="0" fillId="0" borderId="4" xfId="0" quotePrefix="1" applyBorder="1" applyAlignment="1">
      <alignment horizontal="center"/>
    </xf>
    <xf numFmtId="164" fontId="0" fillId="0" borderId="0" xfId="0" applyNumberFormat="1"/>
    <xf numFmtId="0" fontId="0" fillId="0" borderId="0" xfId="0" applyAlignment="1">
      <alignment horizontal="center" vertical="center"/>
    </xf>
    <xf numFmtId="0" fontId="2" fillId="0" borderId="0" xfId="0" applyFont="1"/>
    <xf numFmtId="0" fontId="2" fillId="0" borderId="1" xfId="0" applyFont="1" applyBorder="1"/>
    <xf numFmtId="0" fontId="2" fillId="0" borderId="9"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left"/>
    </xf>
    <xf numFmtId="0" fontId="2" fillId="0" borderId="13" xfId="0"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5" xfId="0" applyFont="1" applyBorder="1" applyAlignment="1">
      <alignment horizontal="center"/>
    </xf>
    <xf numFmtId="0" fontId="2" fillId="0" borderId="12" xfId="0" applyFont="1" applyBorder="1" applyAlignment="1">
      <alignment horizontal="center"/>
    </xf>
    <xf numFmtId="0" fontId="2" fillId="0" borderId="16" xfId="0" applyFont="1" applyBorder="1" applyAlignment="1">
      <alignment horizontal="center"/>
    </xf>
    <xf numFmtId="3" fontId="0" fillId="0" borderId="0" xfId="0" applyNumberFormat="1"/>
    <xf numFmtId="4" fontId="0" fillId="0" borderId="0" xfId="0" applyNumberFormat="1"/>
    <xf numFmtId="0" fontId="4" fillId="0" borderId="0" xfId="0" applyFont="1"/>
    <xf numFmtId="0" fontId="5" fillId="0" borderId="1" xfId="0" applyFont="1" applyBorder="1" applyAlignment="1">
      <alignment vertical="center"/>
    </xf>
    <xf numFmtId="0" fontId="5" fillId="0" borderId="3" xfId="0" applyFont="1" applyBorder="1" applyAlignment="1">
      <alignment vertical="center"/>
    </xf>
    <xf numFmtId="0" fontId="5" fillId="0" borderId="3" xfId="0" applyFont="1" applyBorder="1" applyAlignment="1">
      <alignment horizontal="center" vertical="center"/>
    </xf>
    <xf numFmtId="0" fontId="5" fillId="0" borderId="1" xfId="0" applyFont="1" applyBorder="1" applyAlignment="1">
      <alignment horizontal="center" vertical="center"/>
    </xf>
    <xf numFmtId="0" fontId="5" fillId="0" borderId="0" xfId="0" applyFont="1" applyAlignment="1">
      <alignment vertical="center"/>
    </xf>
    <xf numFmtId="0" fontId="5" fillId="0" borderId="2" xfId="0" applyFont="1" applyBorder="1" applyAlignment="1">
      <alignment vertical="center"/>
    </xf>
    <xf numFmtId="0" fontId="5" fillId="0" borderId="2" xfId="0" applyFont="1" applyBorder="1" applyAlignment="1">
      <alignment horizontal="center" vertical="center"/>
    </xf>
    <xf numFmtId="0" fontId="5" fillId="0" borderId="0" xfId="0" applyFont="1" applyAlignment="1">
      <alignment horizontal="center" vertical="center"/>
    </xf>
    <xf numFmtId="0" fontId="5" fillId="0" borderId="2" xfId="0" quotePrefix="1" applyFont="1" applyBorder="1" applyAlignment="1">
      <alignment vertical="center"/>
    </xf>
    <xf numFmtId="0" fontId="5" fillId="0" borderId="14" xfId="0" applyFont="1" applyBorder="1" applyAlignment="1">
      <alignment vertical="center"/>
    </xf>
    <xf numFmtId="0" fontId="4" fillId="0" borderId="14" xfId="0" applyFont="1" applyBorder="1"/>
    <xf numFmtId="0" fontId="4" fillId="0" borderId="1" xfId="0" applyFont="1" applyBorder="1"/>
    <xf numFmtId="0" fontId="2" fillId="0" borderId="4"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left"/>
    </xf>
    <xf numFmtId="0" fontId="2" fillId="0" borderId="5" xfId="0" quotePrefix="1" applyFont="1" applyBorder="1" applyAlignment="1">
      <alignment horizontal="center"/>
    </xf>
    <xf numFmtId="0" fontId="2" fillId="0" borderId="21" xfId="0" applyFont="1" applyBorder="1" applyAlignment="1">
      <alignment horizontal="center"/>
    </xf>
    <xf numFmtId="3" fontId="2" fillId="0" borderId="2" xfId="0" applyNumberFormat="1" applyFont="1" applyBorder="1" applyAlignment="1">
      <alignment horizontal="center"/>
    </xf>
    <xf numFmtId="2" fontId="2" fillId="0" borderId="2" xfId="0" applyNumberFormat="1" applyFont="1" applyBorder="1" applyAlignment="1">
      <alignment horizontal="center"/>
    </xf>
    <xf numFmtId="2" fontId="2" fillId="0" borderId="5" xfId="0" quotePrefix="1" applyNumberFormat="1" applyFont="1" applyBorder="1" applyAlignment="1">
      <alignment horizontal="center"/>
    </xf>
    <xf numFmtId="2" fontId="2" fillId="0" borderId="5" xfId="0" applyNumberFormat="1" applyFont="1" applyBorder="1" applyAlignment="1">
      <alignment horizontal="center"/>
    </xf>
    <xf numFmtId="0" fontId="2" fillId="0" borderId="22" xfId="0" quotePrefix="1" applyFont="1" applyBorder="1" applyAlignment="1">
      <alignment horizontal="center"/>
    </xf>
    <xf numFmtId="3" fontId="4" fillId="0" borderId="18" xfId="0" applyNumberFormat="1" applyFont="1" applyBorder="1" applyAlignment="1">
      <alignment horizontal="center"/>
    </xf>
    <xf numFmtId="0" fontId="4" fillId="0" borderId="14" xfId="0" applyFont="1" applyBorder="1" applyAlignment="1">
      <alignment horizontal="center"/>
    </xf>
    <xf numFmtId="0" fontId="5" fillId="0" borderId="14" xfId="0" applyFont="1" applyBorder="1" applyAlignment="1">
      <alignment horizontal="left"/>
    </xf>
    <xf numFmtId="0" fontId="5" fillId="0" borderId="19" xfId="0" applyFont="1" applyBorder="1" applyAlignment="1">
      <alignment horizontal="left"/>
    </xf>
    <xf numFmtId="0" fontId="3" fillId="0" borderId="0" xfId="0" applyFont="1" applyAlignment="1">
      <alignment horizontal="center"/>
    </xf>
    <xf numFmtId="0" fontId="3" fillId="0" borderId="1" xfId="0" applyFont="1" applyBorder="1" applyAlignment="1">
      <alignment horizontal="center"/>
    </xf>
    <xf numFmtId="0" fontId="4" fillId="0" borderId="3" xfId="0" applyFont="1" applyBorder="1" applyAlignment="1">
      <alignment horizontal="center"/>
    </xf>
    <xf numFmtId="0" fontId="4" fillId="0" borderId="1" xfId="0" applyFont="1" applyBorder="1" applyAlignment="1">
      <alignment horizontal="center"/>
    </xf>
    <xf numFmtId="0" fontId="5" fillId="0" borderId="18" xfId="0" applyFont="1" applyBorder="1" applyAlignment="1">
      <alignment vertical="center"/>
    </xf>
    <xf numFmtId="0" fontId="5" fillId="0" borderId="14" xfId="0" applyFont="1" applyBorder="1" applyAlignment="1">
      <alignment vertical="center"/>
    </xf>
    <xf numFmtId="0" fontId="5" fillId="0" borderId="3" xfId="0" applyFont="1" applyBorder="1" applyAlignment="1">
      <alignment vertical="center"/>
    </xf>
    <xf numFmtId="0" fontId="5" fillId="0" borderId="1" xfId="0" applyFont="1" applyBorder="1" applyAlignment="1">
      <alignment vertical="center"/>
    </xf>
    <xf numFmtId="0" fontId="4" fillId="0" borderId="18" xfId="0" applyFont="1" applyBorder="1" applyAlignment="1">
      <alignment horizontal="center"/>
    </xf>
    <xf numFmtId="0" fontId="5" fillId="0" borderId="4" xfId="0" applyFont="1" applyBorder="1" applyAlignment="1">
      <alignment horizontal="left"/>
    </xf>
    <xf numFmtId="0" fontId="5" fillId="0" borderId="17" xfId="0" applyFont="1" applyBorder="1" applyAlignment="1">
      <alignment horizontal="left"/>
    </xf>
    <xf numFmtId="3" fontId="4" fillId="0" borderId="5" xfId="0" applyNumberFormat="1"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2" fillId="0" borderId="0" xfId="0" applyFont="1" applyAlignment="1">
      <alignment horizontal="center" vertical="center"/>
    </xf>
    <xf numFmtId="0" fontId="2" fillId="0" borderId="1" xfId="0" applyFont="1" applyBorder="1" applyAlignment="1">
      <alignment horizontal="center" vertical="center"/>
    </xf>
    <xf numFmtId="0" fontId="6" fillId="0" borderId="20" xfId="0" applyFont="1" applyBorder="1" applyAlignment="1">
      <alignment horizontal="left" vertical="top" wrapText="1"/>
    </xf>
    <xf numFmtId="0" fontId="6" fillId="0" borderId="0" xfId="0" applyFont="1" applyAlignment="1">
      <alignment horizontal="left" vertical="top" wrapText="1"/>
    </xf>
    <xf numFmtId="0" fontId="8" fillId="0" borderId="0" xfId="0" applyFont="1" applyAlignment="1">
      <alignment horizontal="center"/>
    </xf>
    <xf numFmtId="0" fontId="8" fillId="0" borderId="4" xfId="0"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0" fillId="0" borderId="4" xfId="0" quotePrefix="1" applyBorder="1" applyAlignment="1">
      <alignment horizontal="center"/>
    </xf>
    <xf numFmtId="0" fontId="0" fillId="0" borderId="0" xfId="0" applyAlignment="1">
      <alignment horizontal="center"/>
    </xf>
    <xf numFmtId="0" fontId="1" fillId="0" borderId="4" xfId="0" applyFont="1" applyBorder="1" applyAlignment="1">
      <alignment horizontal="center"/>
    </xf>
    <xf numFmtId="0" fontId="0" fillId="0" borderId="16"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9" fillId="0" borderId="0" xfId="0" applyFont="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2" fillId="0" borderId="5" xfId="0" applyFont="1" applyBorder="1" applyAlignment="1">
      <alignment horizontal="center"/>
    </xf>
    <xf numFmtId="0" fontId="2" fillId="0" borderId="25" xfId="0" applyFont="1" applyBorder="1" applyAlignment="1">
      <alignment horizontal="center"/>
    </xf>
    <xf numFmtId="3" fontId="2" fillId="0" borderId="8" xfId="0" applyNumberFormat="1" applyFont="1" applyBorder="1" applyAlignment="1">
      <alignment horizontal="center"/>
    </xf>
    <xf numFmtId="3" fontId="2" fillId="0" borderId="27" xfId="0" applyNumberFormat="1"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3" fontId="2" fillId="0" borderId="13" xfId="0" applyNumberFormat="1" applyFont="1" applyBorder="1" applyAlignment="1">
      <alignment horizontal="center"/>
    </xf>
    <xf numFmtId="0" fontId="2" fillId="0" borderId="29" xfId="0" applyFont="1" applyBorder="1" applyAlignment="1">
      <alignment horizontal="center" vertical="center"/>
    </xf>
    <xf numFmtId="0" fontId="2" fillId="0" borderId="4" xfId="0" applyFont="1" applyBorder="1" applyAlignment="1">
      <alignment horizontal="left"/>
    </xf>
    <xf numFmtId="0" fontId="10" fillId="0" borderId="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232-13CD-4740-A01F-59646062510F}">
  <dimension ref="A1:AH49"/>
  <sheetViews>
    <sheetView workbookViewId="0">
      <selection activeCell="C2" sqref="C2"/>
    </sheetView>
  </sheetViews>
  <sheetFormatPr defaultRowHeight="15" x14ac:dyDescent="0.25"/>
  <cols>
    <col min="1" max="1" width="22.140625" bestFit="1" customWidth="1"/>
    <col min="15" max="15" width="22.140625" bestFit="1" customWidth="1"/>
  </cols>
  <sheetData>
    <row r="1" spans="1:34" x14ac:dyDescent="0.25">
      <c r="A1" t="s">
        <v>19</v>
      </c>
      <c r="B1" s="28">
        <v>15228</v>
      </c>
      <c r="C1" s="29">
        <v>4924.8680000000004</v>
      </c>
      <c r="D1" s="29">
        <v>2589.98</v>
      </c>
      <c r="E1">
        <v>4</v>
      </c>
      <c r="F1" s="28">
        <v>9022</v>
      </c>
      <c r="H1" t="s">
        <v>19</v>
      </c>
      <c r="I1" s="28">
        <v>7051</v>
      </c>
      <c r="J1" s="29">
        <v>4831.6260000000002</v>
      </c>
      <c r="K1" s="29">
        <v>2583.913</v>
      </c>
      <c r="L1">
        <v>6</v>
      </c>
      <c r="M1" s="28">
        <v>9022</v>
      </c>
      <c r="O1" t="s">
        <v>19</v>
      </c>
      <c r="P1" s="28">
        <v>4084</v>
      </c>
      <c r="Q1" s="29">
        <v>4871.335</v>
      </c>
      <c r="R1" s="29">
        <v>2639.261</v>
      </c>
      <c r="S1">
        <v>4</v>
      </c>
      <c r="T1" s="28">
        <v>9020</v>
      </c>
      <c r="V1" t="s">
        <v>19</v>
      </c>
      <c r="W1" s="28">
        <v>3702</v>
      </c>
      <c r="X1" s="29">
        <v>5206.4719999999998</v>
      </c>
      <c r="Y1" s="29">
        <v>2550.8589999999999</v>
      </c>
      <c r="Z1">
        <v>4</v>
      </c>
      <c r="AA1" s="28">
        <v>9018</v>
      </c>
      <c r="AC1" t="s">
        <v>19</v>
      </c>
      <c r="AD1">
        <v>391</v>
      </c>
      <c r="AE1" s="29">
        <v>4499.2560000000003</v>
      </c>
      <c r="AF1" s="29">
        <v>2327.25</v>
      </c>
      <c r="AG1">
        <v>15</v>
      </c>
      <c r="AH1" s="28">
        <v>8951</v>
      </c>
    </row>
    <row r="2" spans="1:34" x14ac:dyDescent="0.25">
      <c r="A2" t="s">
        <v>525</v>
      </c>
      <c r="B2" s="28">
        <v>15228</v>
      </c>
      <c r="C2">
        <v>12.606999999999999</v>
      </c>
      <c r="D2">
        <v>17.536999999999999</v>
      </c>
      <c r="E2">
        <v>1</v>
      </c>
      <c r="F2">
        <v>328</v>
      </c>
      <c r="H2" t="s">
        <v>525</v>
      </c>
      <c r="I2" s="28">
        <v>7051</v>
      </c>
      <c r="J2">
        <v>11.419</v>
      </c>
      <c r="K2">
        <v>15.932</v>
      </c>
      <c r="L2">
        <v>1</v>
      </c>
      <c r="M2">
        <v>328</v>
      </c>
      <c r="O2" t="s">
        <v>525</v>
      </c>
      <c r="P2" s="28">
        <v>4084</v>
      </c>
      <c r="Q2">
        <v>12.907</v>
      </c>
      <c r="R2">
        <v>17.344000000000001</v>
      </c>
      <c r="S2">
        <v>1</v>
      </c>
      <c r="T2">
        <v>215</v>
      </c>
      <c r="V2" t="s">
        <v>525</v>
      </c>
      <c r="W2" s="28">
        <v>3702</v>
      </c>
      <c r="X2">
        <v>14.675000000000001</v>
      </c>
      <c r="Y2">
        <v>20.541</v>
      </c>
      <c r="Z2">
        <v>1</v>
      </c>
      <c r="AA2">
        <v>318</v>
      </c>
      <c r="AC2" t="s">
        <v>525</v>
      </c>
      <c r="AD2">
        <v>391</v>
      </c>
      <c r="AE2">
        <v>11.33</v>
      </c>
      <c r="AF2">
        <v>14.036</v>
      </c>
      <c r="AG2">
        <v>1</v>
      </c>
      <c r="AH2">
        <v>100</v>
      </c>
    </row>
    <row r="3" spans="1:34" x14ac:dyDescent="0.25">
      <c r="A3" t="s">
        <v>524</v>
      </c>
      <c r="B3" s="28">
        <v>15228</v>
      </c>
      <c r="C3">
        <v>26.759</v>
      </c>
      <c r="D3">
        <v>6.6070000000000002</v>
      </c>
      <c r="E3">
        <v>7.9390000000000001</v>
      </c>
      <c r="F3">
        <v>92.224000000000004</v>
      </c>
      <c r="H3" t="s">
        <v>524</v>
      </c>
      <c r="I3" s="28">
        <v>7051</v>
      </c>
      <c r="J3">
        <v>22.091000000000001</v>
      </c>
      <c r="K3">
        <v>1.7</v>
      </c>
      <c r="L3">
        <v>18.509</v>
      </c>
      <c r="M3">
        <v>24.998000000000001</v>
      </c>
      <c r="O3" t="s">
        <v>524</v>
      </c>
      <c r="P3" s="28">
        <v>4084</v>
      </c>
      <c r="Q3">
        <v>27.212</v>
      </c>
      <c r="R3">
        <v>1.476</v>
      </c>
      <c r="S3">
        <v>25.016999999999999</v>
      </c>
      <c r="T3">
        <v>29.998000000000001</v>
      </c>
      <c r="V3" t="s">
        <v>524</v>
      </c>
      <c r="W3" s="28">
        <v>3702</v>
      </c>
      <c r="X3">
        <v>36.124000000000002</v>
      </c>
      <c r="Y3">
        <v>5.7530000000000001</v>
      </c>
      <c r="Z3">
        <v>30.007999999999999</v>
      </c>
      <c r="AA3">
        <v>92.224000000000004</v>
      </c>
      <c r="AC3" t="s">
        <v>524</v>
      </c>
      <c r="AD3">
        <v>391</v>
      </c>
      <c r="AE3">
        <v>17.535</v>
      </c>
      <c r="AF3">
        <v>1.0169999999999999</v>
      </c>
      <c r="AG3">
        <v>7.9390000000000001</v>
      </c>
      <c r="AH3">
        <v>18.481000000000002</v>
      </c>
    </row>
    <row r="4" spans="1:34" x14ac:dyDescent="0.25">
      <c r="A4" t="s">
        <v>31</v>
      </c>
      <c r="B4" s="28">
        <v>15228</v>
      </c>
      <c r="C4">
        <v>22.795999999999999</v>
      </c>
      <c r="D4">
        <v>3.5449999999999999</v>
      </c>
      <c r="E4">
        <v>17</v>
      </c>
      <c r="F4">
        <v>31</v>
      </c>
      <c r="H4" t="s">
        <v>31</v>
      </c>
      <c r="I4" s="28">
        <v>7051</v>
      </c>
      <c r="J4">
        <v>22.123000000000001</v>
      </c>
      <c r="K4">
        <v>3.3919999999999999</v>
      </c>
      <c r="L4">
        <v>17</v>
      </c>
      <c r="M4">
        <v>31</v>
      </c>
      <c r="O4" t="s">
        <v>31</v>
      </c>
      <c r="P4" s="28">
        <v>4084</v>
      </c>
      <c r="Q4">
        <v>23.18</v>
      </c>
      <c r="R4">
        <v>3.5049999999999999</v>
      </c>
      <c r="S4">
        <v>17</v>
      </c>
      <c r="T4">
        <v>31</v>
      </c>
      <c r="V4" t="s">
        <v>31</v>
      </c>
      <c r="W4" s="28">
        <v>3702</v>
      </c>
      <c r="X4">
        <v>23.795999999999999</v>
      </c>
      <c r="Y4">
        <v>3.56</v>
      </c>
      <c r="Z4">
        <v>17</v>
      </c>
      <c r="AA4">
        <v>31</v>
      </c>
      <c r="AC4" t="s">
        <v>31</v>
      </c>
      <c r="AD4">
        <v>391</v>
      </c>
      <c r="AE4">
        <v>21.44</v>
      </c>
      <c r="AF4">
        <v>3.55</v>
      </c>
      <c r="AG4">
        <v>17</v>
      </c>
      <c r="AH4">
        <v>31</v>
      </c>
    </row>
    <row r="5" spans="1:34" x14ac:dyDescent="0.25">
      <c r="A5" t="s">
        <v>177</v>
      </c>
      <c r="B5" s="28">
        <v>15228</v>
      </c>
      <c r="C5">
        <v>0.57799999999999996</v>
      </c>
      <c r="D5">
        <v>0.49399999999999999</v>
      </c>
      <c r="E5">
        <v>0</v>
      </c>
      <c r="F5">
        <v>1</v>
      </c>
      <c r="H5" t="s">
        <v>177</v>
      </c>
      <c r="I5" s="28">
        <v>7051</v>
      </c>
      <c r="J5">
        <v>0.497</v>
      </c>
      <c r="K5">
        <v>0.5</v>
      </c>
      <c r="L5">
        <v>0</v>
      </c>
      <c r="M5">
        <v>1</v>
      </c>
      <c r="O5" t="s">
        <v>177</v>
      </c>
      <c r="P5" s="28">
        <v>4084</v>
      </c>
      <c r="Q5">
        <v>0.63100000000000001</v>
      </c>
      <c r="R5">
        <v>0.48199999999999998</v>
      </c>
      <c r="S5">
        <v>0</v>
      </c>
      <c r="T5">
        <v>1</v>
      </c>
      <c r="V5" t="s">
        <v>177</v>
      </c>
      <c r="W5" s="28">
        <v>3702</v>
      </c>
      <c r="X5">
        <v>0.69299999999999995</v>
      </c>
      <c r="Y5">
        <v>0.46100000000000002</v>
      </c>
      <c r="Z5">
        <v>0</v>
      </c>
      <c r="AA5">
        <v>1</v>
      </c>
      <c r="AC5" t="s">
        <v>177</v>
      </c>
      <c r="AD5">
        <v>391</v>
      </c>
      <c r="AE5">
        <v>0.38900000000000001</v>
      </c>
      <c r="AF5">
        <v>0.48799999999999999</v>
      </c>
      <c r="AG5">
        <v>0</v>
      </c>
      <c r="AH5">
        <v>1</v>
      </c>
    </row>
    <row r="6" spans="1:34" x14ac:dyDescent="0.25">
      <c r="A6" t="s">
        <v>32</v>
      </c>
      <c r="B6" s="28">
        <v>15228</v>
      </c>
      <c r="C6">
        <v>0.45300000000000001</v>
      </c>
      <c r="D6">
        <v>0.79</v>
      </c>
      <c r="E6">
        <v>0</v>
      </c>
      <c r="F6">
        <v>10</v>
      </c>
      <c r="H6" t="s">
        <v>32</v>
      </c>
      <c r="I6" s="28">
        <v>7051</v>
      </c>
      <c r="J6">
        <v>0.38500000000000001</v>
      </c>
      <c r="K6">
        <v>0.755</v>
      </c>
      <c r="L6">
        <v>0</v>
      </c>
      <c r="M6">
        <v>10</v>
      </c>
      <c r="O6" t="s">
        <v>32</v>
      </c>
      <c r="P6" s="28">
        <v>4084</v>
      </c>
      <c r="Q6">
        <v>0.45800000000000002</v>
      </c>
      <c r="R6">
        <v>0.77700000000000002</v>
      </c>
      <c r="S6">
        <v>0</v>
      </c>
      <c r="T6">
        <v>7</v>
      </c>
      <c r="V6" t="s">
        <v>32</v>
      </c>
      <c r="W6" s="28">
        <v>3702</v>
      </c>
      <c r="X6">
        <v>0.58899999999999997</v>
      </c>
      <c r="Y6">
        <v>0.85899999999999999</v>
      </c>
      <c r="Z6">
        <v>0</v>
      </c>
      <c r="AA6">
        <v>6</v>
      </c>
      <c r="AC6" t="s">
        <v>32</v>
      </c>
      <c r="AD6">
        <v>391</v>
      </c>
      <c r="AE6">
        <v>0.33800000000000002</v>
      </c>
      <c r="AF6">
        <v>0.70799999999999996</v>
      </c>
      <c r="AG6">
        <v>0</v>
      </c>
      <c r="AH6">
        <v>5</v>
      </c>
    </row>
    <row r="7" spans="1:34" x14ac:dyDescent="0.25">
      <c r="A7" t="s">
        <v>118</v>
      </c>
      <c r="B7" s="28">
        <v>15228</v>
      </c>
      <c r="C7">
        <v>3.6619999999999999</v>
      </c>
      <c r="D7">
        <v>1.8029999999999999</v>
      </c>
      <c r="E7">
        <v>1</v>
      </c>
      <c r="F7">
        <v>19</v>
      </c>
      <c r="H7" t="s">
        <v>118</v>
      </c>
      <c r="I7" s="28">
        <v>7051</v>
      </c>
      <c r="J7">
        <v>3.649</v>
      </c>
      <c r="K7">
        <v>1.784</v>
      </c>
      <c r="L7">
        <v>1</v>
      </c>
      <c r="M7">
        <v>19</v>
      </c>
      <c r="O7" t="s">
        <v>118</v>
      </c>
      <c r="P7" s="28">
        <v>4084</v>
      </c>
      <c r="Q7">
        <v>3.6320000000000001</v>
      </c>
      <c r="R7">
        <v>1.83</v>
      </c>
      <c r="S7">
        <v>1</v>
      </c>
      <c r="T7">
        <v>15</v>
      </c>
      <c r="V7" t="s">
        <v>118</v>
      </c>
      <c r="W7" s="28">
        <v>3702</v>
      </c>
      <c r="X7">
        <v>3.734</v>
      </c>
      <c r="Y7">
        <v>1.8009999999999999</v>
      </c>
      <c r="Z7">
        <v>1</v>
      </c>
      <c r="AA7">
        <v>12</v>
      </c>
      <c r="AC7" t="s">
        <v>118</v>
      </c>
      <c r="AD7">
        <v>391</v>
      </c>
      <c r="AE7">
        <v>3.5139999999999998</v>
      </c>
      <c r="AF7">
        <v>1.871</v>
      </c>
      <c r="AG7">
        <v>1</v>
      </c>
      <c r="AH7">
        <v>13</v>
      </c>
    </row>
    <row r="8" spans="1:34" x14ac:dyDescent="0.25">
      <c r="A8" t="s">
        <v>33</v>
      </c>
      <c r="B8" s="28">
        <v>15228</v>
      </c>
      <c r="C8">
        <v>10.438000000000001</v>
      </c>
      <c r="D8">
        <v>2.4660000000000002</v>
      </c>
      <c r="E8">
        <v>0</v>
      </c>
      <c r="F8">
        <v>13.654</v>
      </c>
      <c r="H8" t="s">
        <v>33</v>
      </c>
      <c r="I8" s="28">
        <v>7051</v>
      </c>
      <c r="J8">
        <v>10.492000000000001</v>
      </c>
      <c r="K8">
        <v>2.4169999999999998</v>
      </c>
      <c r="L8">
        <v>0</v>
      </c>
      <c r="M8">
        <v>13.654</v>
      </c>
      <c r="O8" t="s">
        <v>33</v>
      </c>
      <c r="P8" s="28">
        <v>4084</v>
      </c>
      <c r="Q8">
        <v>10.436</v>
      </c>
      <c r="R8">
        <v>2.5230000000000001</v>
      </c>
      <c r="S8">
        <v>0</v>
      </c>
      <c r="T8">
        <v>13.644</v>
      </c>
      <c r="V8" t="s">
        <v>33</v>
      </c>
      <c r="W8" s="28">
        <v>3702</v>
      </c>
      <c r="X8">
        <v>10.337</v>
      </c>
      <c r="Y8">
        <v>2.5209999999999999</v>
      </c>
      <c r="Z8">
        <v>0</v>
      </c>
      <c r="AA8">
        <v>13.644</v>
      </c>
      <c r="AC8" t="s">
        <v>33</v>
      </c>
      <c r="AD8">
        <v>391</v>
      </c>
      <c r="AE8">
        <v>10.45</v>
      </c>
      <c r="AF8">
        <v>2.177</v>
      </c>
      <c r="AG8">
        <v>0</v>
      </c>
      <c r="AH8">
        <v>13.348000000000001</v>
      </c>
    </row>
    <row r="9" spans="1:34" x14ac:dyDescent="0.25">
      <c r="A9" t="s">
        <v>43</v>
      </c>
      <c r="B9" s="28">
        <v>15228</v>
      </c>
      <c r="C9">
        <v>6.0119999999999996</v>
      </c>
      <c r="D9">
        <v>1.8680000000000001</v>
      </c>
      <c r="E9">
        <v>3.5</v>
      </c>
      <c r="F9">
        <v>11</v>
      </c>
      <c r="H9" t="s">
        <v>43</v>
      </c>
      <c r="I9" s="28">
        <v>7051</v>
      </c>
      <c r="J9">
        <v>5.7590000000000003</v>
      </c>
      <c r="K9">
        <v>1.7030000000000001</v>
      </c>
      <c r="L9">
        <v>3.5</v>
      </c>
      <c r="M9">
        <v>11</v>
      </c>
      <c r="O9" t="s">
        <v>43</v>
      </c>
      <c r="P9" s="28">
        <v>4084</v>
      </c>
      <c r="Q9">
        <v>6.1289999999999996</v>
      </c>
      <c r="R9">
        <v>1.891</v>
      </c>
      <c r="S9">
        <v>3.5</v>
      </c>
      <c r="T9">
        <v>11</v>
      </c>
      <c r="V9" t="s">
        <v>43</v>
      </c>
      <c r="W9" s="28">
        <v>3702</v>
      </c>
      <c r="X9">
        <v>6.4059999999999997</v>
      </c>
      <c r="Y9">
        <v>2.0670000000000002</v>
      </c>
      <c r="Z9">
        <v>3.5</v>
      </c>
      <c r="AA9">
        <v>11</v>
      </c>
      <c r="AC9" t="s">
        <v>43</v>
      </c>
      <c r="AD9">
        <v>391</v>
      </c>
      <c r="AE9">
        <v>5.6079999999999997</v>
      </c>
      <c r="AF9">
        <v>1.677</v>
      </c>
      <c r="AG9">
        <v>3.5</v>
      </c>
      <c r="AH9">
        <v>11</v>
      </c>
    </row>
    <row r="10" spans="1:34" x14ac:dyDescent="0.25">
      <c r="A10" t="s">
        <v>34</v>
      </c>
      <c r="B10" s="28">
        <v>15228</v>
      </c>
      <c r="C10">
        <v>38.563000000000002</v>
      </c>
      <c r="D10">
        <v>28.571999999999999</v>
      </c>
      <c r="E10">
        <v>0</v>
      </c>
      <c r="F10">
        <v>100</v>
      </c>
      <c r="H10" t="s">
        <v>34</v>
      </c>
      <c r="I10" s="28">
        <v>7051</v>
      </c>
      <c r="J10">
        <v>40.847999999999999</v>
      </c>
      <c r="K10">
        <v>29.384</v>
      </c>
      <c r="L10">
        <v>0</v>
      </c>
      <c r="M10">
        <v>100</v>
      </c>
      <c r="O10" t="s">
        <v>34</v>
      </c>
      <c r="P10" s="28">
        <v>4084</v>
      </c>
      <c r="Q10">
        <v>37.911999999999999</v>
      </c>
      <c r="R10">
        <v>28.379000000000001</v>
      </c>
      <c r="S10">
        <v>0</v>
      </c>
      <c r="T10">
        <v>100</v>
      </c>
      <c r="V10" t="s">
        <v>34</v>
      </c>
      <c r="W10" s="28">
        <v>3702</v>
      </c>
      <c r="X10">
        <v>34.976999999999997</v>
      </c>
      <c r="Y10">
        <v>26.783999999999999</v>
      </c>
      <c r="Z10">
        <v>0</v>
      </c>
      <c r="AA10">
        <v>100</v>
      </c>
      <c r="AC10" t="s">
        <v>34</v>
      </c>
      <c r="AD10">
        <v>391</v>
      </c>
      <c r="AE10">
        <v>38.113</v>
      </c>
      <c r="AF10">
        <v>28.376999999999999</v>
      </c>
      <c r="AG10">
        <v>0</v>
      </c>
      <c r="AH10">
        <v>100</v>
      </c>
    </row>
    <row r="11" spans="1:34" x14ac:dyDescent="0.25">
      <c r="A11" t="s">
        <v>44</v>
      </c>
      <c r="B11" s="28">
        <v>15228</v>
      </c>
      <c r="C11">
        <v>7.3999999999999996E-2</v>
      </c>
      <c r="D11">
        <v>0.51600000000000001</v>
      </c>
      <c r="E11">
        <v>0</v>
      </c>
      <c r="F11">
        <v>8</v>
      </c>
      <c r="H11" t="s">
        <v>44</v>
      </c>
      <c r="I11" s="28">
        <v>7051</v>
      </c>
      <c r="J11">
        <v>8.4000000000000005E-2</v>
      </c>
      <c r="K11">
        <v>0.54800000000000004</v>
      </c>
      <c r="L11">
        <v>0</v>
      </c>
      <c r="M11">
        <v>8</v>
      </c>
      <c r="O11" t="s">
        <v>44</v>
      </c>
      <c r="P11" s="28">
        <v>4084</v>
      </c>
      <c r="Q11">
        <v>7.0000000000000007E-2</v>
      </c>
      <c r="R11">
        <v>0.495</v>
      </c>
      <c r="S11">
        <v>0</v>
      </c>
      <c r="T11">
        <v>6</v>
      </c>
      <c r="V11" t="s">
        <v>44</v>
      </c>
      <c r="W11" s="28">
        <v>3702</v>
      </c>
      <c r="X11">
        <v>5.8999999999999997E-2</v>
      </c>
      <c r="Y11">
        <v>0.47799999999999998</v>
      </c>
      <c r="Z11">
        <v>0</v>
      </c>
      <c r="AA11">
        <v>8</v>
      </c>
      <c r="AC11" t="s">
        <v>44</v>
      </c>
      <c r="AD11">
        <v>391</v>
      </c>
      <c r="AE11">
        <v>7.1999999999999995E-2</v>
      </c>
      <c r="AF11">
        <v>0.48599999999999999</v>
      </c>
      <c r="AG11">
        <v>0</v>
      </c>
      <c r="AH11">
        <v>5</v>
      </c>
    </row>
    <row r="12" spans="1:34" x14ac:dyDescent="0.25">
      <c r="A12" t="s">
        <v>35</v>
      </c>
      <c r="B12" s="28">
        <v>15228</v>
      </c>
      <c r="C12">
        <v>21.655000000000001</v>
      </c>
      <c r="D12">
        <v>51.615000000000002</v>
      </c>
      <c r="E12">
        <v>0</v>
      </c>
      <c r="F12">
        <v>696</v>
      </c>
      <c r="H12" t="s">
        <v>35</v>
      </c>
      <c r="I12" s="28">
        <v>7051</v>
      </c>
      <c r="J12">
        <v>19.754000000000001</v>
      </c>
      <c r="K12">
        <v>49.228999999999999</v>
      </c>
      <c r="L12">
        <v>0</v>
      </c>
      <c r="M12" s="28">
        <v>696</v>
      </c>
      <c r="O12" t="s">
        <v>35</v>
      </c>
      <c r="P12" s="28">
        <v>4084</v>
      </c>
      <c r="Q12">
        <v>22.062999999999999</v>
      </c>
      <c r="R12">
        <v>51.395000000000003</v>
      </c>
      <c r="S12">
        <v>0</v>
      </c>
      <c r="T12">
        <v>490</v>
      </c>
      <c r="V12" t="s">
        <v>35</v>
      </c>
      <c r="W12" s="28">
        <v>3702</v>
      </c>
      <c r="X12">
        <v>25.483000000000001</v>
      </c>
      <c r="Y12">
        <v>57.131</v>
      </c>
      <c r="Z12">
        <v>0</v>
      </c>
      <c r="AA12">
        <v>462</v>
      </c>
      <c r="AC12" t="s">
        <v>35</v>
      </c>
      <c r="AD12">
        <v>391</v>
      </c>
      <c r="AE12">
        <v>15.425000000000001</v>
      </c>
      <c r="AF12">
        <v>36.543999999999997</v>
      </c>
      <c r="AG12">
        <v>0</v>
      </c>
      <c r="AH12">
        <v>246</v>
      </c>
    </row>
    <row r="13" spans="1:34" x14ac:dyDescent="0.25">
      <c r="A13" t="s">
        <v>36</v>
      </c>
      <c r="B13" s="28">
        <v>15228</v>
      </c>
      <c r="C13">
        <v>182.565</v>
      </c>
      <c r="D13">
        <v>147.19200000000001</v>
      </c>
      <c r="E13">
        <v>0</v>
      </c>
      <c r="F13" s="28">
        <v>772</v>
      </c>
      <c r="H13" t="s">
        <v>36</v>
      </c>
      <c r="I13" s="28">
        <v>7051</v>
      </c>
      <c r="J13">
        <v>161.80500000000001</v>
      </c>
      <c r="K13">
        <v>137.71199999999999</v>
      </c>
      <c r="L13">
        <v>0</v>
      </c>
      <c r="M13">
        <v>772</v>
      </c>
      <c r="O13" t="s">
        <v>36</v>
      </c>
      <c r="P13" s="28">
        <v>4084</v>
      </c>
      <c r="Q13">
        <v>194.12700000000001</v>
      </c>
      <c r="R13">
        <v>148.62</v>
      </c>
      <c r="S13">
        <v>0</v>
      </c>
      <c r="T13" s="28">
        <v>742</v>
      </c>
      <c r="V13" t="s">
        <v>36</v>
      </c>
      <c r="W13" s="28">
        <v>3702</v>
      </c>
      <c r="X13">
        <v>214.542</v>
      </c>
      <c r="Y13">
        <v>157.16499999999999</v>
      </c>
      <c r="Z13">
        <v>0</v>
      </c>
      <c r="AA13" s="28">
        <v>742</v>
      </c>
      <c r="AC13" t="s">
        <v>36</v>
      </c>
      <c r="AD13">
        <v>391</v>
      </c>
      <c r="AE13">
        <v>133.43199999999999</v>
      </c>
      <c r="AF13">
        <v>126.932</v>
      </c>
      <c r="AG13">
        <v>0</v>
      </c>
      <c r="AH13">
        <v>650</v>
      </c>
    </row>
    <row r="14" spans="1:34" x14ac:dyDescent="0.25">
      <c r="A14" t="s">
        <v>106</v>
      </c>
      <c r="B14" s="28">
        <v>15228</v>
      </c>
      <c r="C14">
        <v>1.9E-2</v>
      </c>
      <c r="D14">
        <v>0.13600000000000001</v>
      </c>
      <c r="E14">
        <v>0</v>
      </c>
      <c r="F14">
        <v>1</v>
      </c>
      <c r="H14" t="s">
        <v>106</v>
      </c>
      <c r="I14" s="28">
        <v>7051</v>
      </c>
      <c r="J14">
        <v>1.6E-2</v>
      </c>
      <c r="K14">
        <v>0.127</v>
      </c>
      <c r="L14">
        <v>0</v>
      </c>
      <c r="M14">
        <v>1</v>
      </c>
      <c r="O14" t="s">
        <v>106</v>
      </c>
      <c r="P14" s="28">
        <v>4084</v>
      </c>
      <c r="Q14">
        <v>2.4E-2</v>
      </c>
      <c r="R14">
        <v>0.152</v>
      </c>
      <c r="S14">
        <v>0</v>
      </c>
      <c r="T14">
        <v>1</v>
      </c>
      <c r="V14" t="s">
        <v>106</v>
      </c>
      <c r="W14" s="28">
        <v>3702</v>
      </c>
      <c r="X14">
        <v>1.9E-2</v>
      </c>
      <c r="Y14">
        <v>0.13800000000000001</v>
      </c>
      <c r="Z14">
        <v>0</v>
      </c>
      <c r="AA14">
        <v>1</v>
      </c>
      <c r="AC14" t="s">
        <v>106</v>
      </c>
      <c r="AD14">
        <v>391</v>
      </c>
      <c r="AE14">
        <v>1.2999999999999999E-2</v>
      </c>
      <c r="AF14">
        <v>0.113</v>
      </c>
      <c r="AG14">
        <v>0</v>
      </c>
      <c r="AH14">
        <v>1</v>
      </c>
    </row>
    <row r="15" spans="1:34" x14ac:dyDescent="0.25">
      <c r="A15" t="s">
        <v>523</v>
      </c>
      <c r="B15" s="28">
        <v>15228</v>
      </c>
      <c r="C15">
        <v>0.501</v>
      </c>
      <c r="D15">
        <v>0.5</v>
      </c>
      <c r="E15">
        <v>0</v>
      </c>
      <c r="F15">
        <v>1</v>
      </c>
      <c r="H15" t="s">
        <v>523</v>
      </c>
      <c r="I15" s="28">
        <v>7051</v>
      </c>
      <c r="J15">
        <v>0.51300000000000001</v>
      </c>
      <c r="K15">
        <v>0.5</v>
      </c>
      <c r="L15">
        <v>0</v>
      </c>
      <c r="M15">
        <v>1</v>
      </c>
      <c r="O15" t="s">
        <v>523</v>
      </c>
      <c r="P15" s="28">
        <v>4084</v>
      </c>
      <c r="Q15">
        <v>0.56899999999999995</v>
      </c>
      <c r="R15">
        <v>0.495</v>
      </c>
      <c r="S15">
        <v>0</v>
      </c>
      <c r="T15">
        <v>1</v>
      </c>
      <c r="V15" t="s">
        <v>523</v>
      </c>
      <c r="W15" s="28">
        <v>3702</v>
      </c>
      <c r="X15">
        <v>0.42499999999999999</v>
      </c>
      <c r="Y15">
        <v>0.49399999999999999</v>
      </c>
      <c r="Z15">
        <v>0</v>
      </c>
      <c r="AA15">
        <v>1</v>
      </c>
      <c r="AC15" t="s">
        <v>523</v>
      </c>
      <c r="AD15">
        <v>391</v>
      </c>
      <c r="AE15">
        <v>0.312</v>
      </c>
      <c r="AF15">
        <v>0.46400000000000002</v>
      </c>
      <c r="AG15">
        <v>0</v>
      </c>
      <c r="AH15">
        <v>1</v>
      </c>
    </row>
    <row r="16" spans="1:34" x14ac:dyDescent="0.25">
      <c r="A16" t="s">
        <v>127</v>
      </c>
      <c r="B16" s="28">
        <v>15228</v>
      </c>
      <c r="C16">
        <v>0.499</v>
      </c>
      <c r="D16">
        <v>0.5</v>
      </c>
      <c r="E16">
        <v>0</v>
      </c>
      <c r="F16">
        <v>1</v>
      </c>
      <c r="H16" t="s">
        <v>127</v>
      </c>
      <c r="I16" s="28">
        <v>7051</v>
      </c>
      <c r="J16">
        <v>0.48699999999999999</v>
      </c>
      <c r="K16">
        <v>0.5</v>
      </c>
      <c r="L16">
        <v>0</v>
      </c>
      <c r="M16">
        <v>1</v>
      </c>
      <c r="O16" t="s">
        <v>127</v>
      </c>
      <c r="P16" s="28">
        <v>4084</v>
      </c>
      <c r="Q16">
        <v>0.43099999999999999</v>
      </c>
      <c r="R16">
        <v>0.495</v>
      </c>
      <c r="S16">
        <v>0</v>
      </c>
      <c r="T16">
        <v>1</v>
      </c>
      <c r="V16" t="s">
        <v>127</v>
      </c>
      <c r="W16" s="28">
        <v>3702</v>
      </c>
      <c r="X16">
        <v>0.57499999999999996</v>
      </c>
      <c r="Y16">
        <v>0.49399999999999999</v>
      </c>
      <c r="Z16">
        <v>0</v>
      </c>
      <c r="AA16">
        <v>1</v>
      </c>
      <c r="AC16" t="s">
        <v>127</v>
      </c>
      <c r="AD16">
        <v>391</v>
      </c>
      <c r="AE16">
        <v>0.68799999999999994</v>
      </c>
      <c r="AF16">
        <v>0.46400000000000002</v>
      </c>
      <c r="AG16">
        <v>0</v>
      </c>
      <c r="AH16">
        <v>1</v>
      </c>
    </row>
    <row r="17" spans="1:34" x14ac:dyDescent="0.25">
      <c r="A17" t="s">
        <v>522</v>
      </c>
      <c r="B17" s="28">
        <v>15228</v>
      </c>
      <c r="C17">
        <v>0.46300000000000002</v>
      </c>
      <c r="D17">
        <v>0.499</v>
      </c>
      <c r="E17">
        <v>0</v>
      </c>
      <c r="F17">
        <v>1</v>
      </c>
      <c r="H17" t="s">
        <v>522</v>
      </c>
      <c r="I17" s="28">
        <v>7051</v>
      </c>
      <c r="J17">
        <v>1</v>
      </c>
      <c r="K17">
        <v>0</v>
      </c>
      <c r="L17">
        <v>1</v>
      </c>
      <c r="M17">
        <v>1</v>
      </c>
      <c r="O17" t="s">
        <v>522</v>
      </c>
      <c r="P17" s="28">
        <v>4084</v>
      </c>
      <c r="Q17">
        <v>0</v>
      </c>
      <c r="R17">
        <v>0</v>
      </c>
      <c r="S17">
        <v>0</v>
      </c>
      <c r="T17">
        <v>0</v>
      </c>
      <c r="V17" t="s">
        <v>522</v>
      </c>
      <c r="W17" s="28">
        <v>3702</v>
      </c>
      <c r="X17">
        <v>0</v>
      </c>
      <c r="Y17">
        <v>0</v>
      </c>
      <c r="Z17">
        <v>0</v>
      </c>
      <c r="AA17">
        <v>0</v>
      </c>
      <c r="AC17" t="s">
        <v>522</v>
      </c>
      <c r="AD17">
        <v>391</v>
      </c>
      <c r="AE17">
        <v>0</v>
      </c>
      <c r="AF17">
        <v>0</v>
      </c>
      <c r="AG17">
        <v>0</v>
      </c>
      <c r="AH17">
        <v>0</v>
      </c>
    </row>
    <row r="18" spans="1:34" x14ac:dyDescent="0.25">
      <c r="A18" t="s">
        <v>120</v>
      </c>
      <c r="B18" s="28">
        <v>15228</v>
      </c>
      <c r="C18">
        <v>2.5999999999999999E-2</v>
      </c>
      <c r="D18">
        <v>0.158</v>
      </c>
      <c r="E18">
        <v>0</v>
      </c>
      <c r="F18">
        <v>1</v>
      </c>
      <c r="H18" t="s">
        <v>120</v>
      </c>
      <c r="I18" s="28">
        <v>7051</v>
      </c>
      <c r="J18">
        <v>0</v>
      </c>
      <c r="K18">
        <v>0</v>
      </c>
      <c r="L18">
        <v>0</v>
      </c>
      <c r="M18">
        <v>0</v>
      </c>
      <c r="O18" t="s">
        <v>120</v>
      </c>
      <c r="P18" s="28">
        <v>4084</v>
      </c>
      <c r="Q18">
        <v>0</v>
      </c>
      <c r="R18">
        <v>0</v>
      </c>
      <c r="S18">
        <v>0</v>
      </c>
      <c r="T18">
        <v>0</v>
      </c>
      <c r="V18" t="s">
        <v>120</v>
      </c>
      <c r="W18" s="28">
        <v>3702</v>
      </c>
      <c r="X18">
        <v>0</v>
      </c>
      <c r="Y18">
        <v>0</v>
      </c>
      <c r="Z18">
        <v>0</v>
      </c>
      <c r="AA18">
        <v>0</v>
      </c>
      <c r="AC18" t="s">
        <v>120</v>
      </c>
      <c r="AD18">
        <v>391</v>
      </c>
      <c r="AE18">
        <v>1</v>
      </c>
      <c r="AF18">
        <v>0</v>
      </c>
      <c r="AG18">
        <v>1</v>
      </c>
      <c r="AH18">
        <v>1</v>
      </c>
    </row>
    <row r="19" spans="1:34" x14ac:dyDescent="0.25">
      <c r="A19" t="s">
        <v>10</v>
      </c>
      <c r="B19" s="28">
        <v>15228</v>
      </c>
      <c r="C19">
        <v>0.26800000000000002</v>
      </c>
      <c r="D19">
        <v>0.443</v>
      </c>
      <c r="E19">
        <v>0</v>
      </c>
      <c r="F19">
        <v>1</v>
      </c>
      <c r="H19" t="s">
        <v>10</v>
      </c>
      <c r="I19" s="28">
        <v>7051</v>
      </c>
      <c r="J19">
        <v>0</v>
      </c>
      <c r="K19">
        <v>0</v>
      </c>
      <c r="L19">
        <v>0</v>
      </c>
      <c r="M19">
        <v>0</v>
      </c>
      <c r="O19" t="s">
        <v>10</v>
      </c>
      <c r="P19" s="28">
        <v>4084</v>
      </c>
      <c r="Q19">
        <v>1</v>
      </c>
      <c r="R19">
        <v>0</v>
      </c>
      <c r="S19">
        <v>1</v>
      </c>
      <c r="T19">
        <v>1</v>
      </c>
      <c r="V19" t="s">
        <v>10</v>
      </c>
      <c r="W19" s="28">
        <v>3702</v>
      </c>
      <c r="X19">
        <v>0</v>
      </c>
      <c r="Y19">
        <v>0</v>
      </c>
      <c r="Z19">
        <v>0</v>
      </c>
      <c r="AA19">
        <v>0</v>
      </c>
      <c r="AC19" t="s">
        <v>10</v>
      </c>
      <c r="AD19">
        <v>391</v>
      </c>
      <c r="AE19">
        <v>0</v>
      </c>
      <c r="AF19">
        <v>0</v>
      </c>
      <c r="AG19">
        <v>0</v>
      </c>
      <c r="AH19">
        <v>0</v>
      </c>
    </row>
    <row r="20" spans="1:34" x14ac:dyDescent="0.25">
      <c r="A20" t="s">
        <v>12</v>
      </c>
      <c r="B20" s="28">
        <v>15228</v>
      </c>
      <c r="C20">
        <v>0.24299999999999999</v>
      </c>
      <c r="D20">
        <v>0.42899999999999999</v>
      </c>
      <c r="E20">
        <v>0</v>
      </c>
      <c r="F20">
        <v>1</v>
      </c>
      <c r="H20" t="s">
        <v>12</v>
      </c>
      <c r="I20" s="28">
        <v>7051</v>
      </c>
      <c r="J20">
        <v>0</v>
      </c>
      <c r="K20">
        <v>0</v>
      </c>
      <c r="L20">
        <v>0</v>
      </c>
      <c r="M20">
        <v>0</v>
      </c>
      <c r="O20" t="s">
        <v>12</v>
      </c>
      <c r="P20" s="28">
        <v>4084</v>
      </c>
      <c r="Q20">
        <v>0</v>
      </c>
      <c r="R20">
        <v>0</v>
      </c>
      <c r="S20">
        <v>0</v>
      </c>
      <c r="T20">
        <v>0</v>
      </c>
      <c r="V20" t="s">
        <v>12</v>
      </c>
      <c r="W20" s="28">
        <v>3702</v>
      </c>
      <c r="X20">
        <v>1</v>
      </c>
      <c r="Y20">
        <v>0</v>
      </c>
      <c r="Z20">
        <v>1</v>
      </c>
      <c r="AA20">
        <v>1</v>
      </c>
      <c r="AC20" t="s">
        <v>12</v>
      </c>
      <c r="AD20">
        <v>391</v>
      </c>
      <c r="AE20">
        <v>0</v>
      </c>
      <c r="AF20">
        <v>0</v>
      </c>
      <c r="AG20">
        <v>0</v>
      </c>
      <c r="AH20">
        <v>0</v>
      </c>
    </row>
    <row r="21" spans="1:34" x14ac:dyDescent="0.25">
      <c r="A21" t="s">
        <v>521</v>
      </c>
      <c r="B21" s="28">
        <v>15228</v>
      </c>
      <c r="C21">
        <v>0.443</v>
      </c>
      <c r="D21">
        <v>0.497</v>
      </c>
      <c r="E21">
        <v>0</v>
      </c>
      <c r="F21">
        <v>1</v>
      </c>
      <c r="H21" t="s">
        <v>521</v>
      </c>
      <c r="I21" s="28">
        <v>7051</v>
      </c>
      <c r="J21">
        <v>0.48899999999999999</v>
      </c>
      <c r="K21">
        <v>0.5</v>
      </c>
      <c r="L21">
        <v>0</v>
      </c>
      <c r="M21">
        <v>1</v>
      </c>
      <c r="O21" t="s">
        <v>521</v>
      </c>
      <c r="P21" s="28">
        <v>4084</v>
      </c>
      <c r="Q21">
        <v>0.42299999999999999</v>
      </c>
      <c r="R21">
        <v>0.49399999999999999</v>
      </c>
      <c r="S21">
        <v>0</v>
      </c>
      <c r="T21">
        <v>1</v>
      </c>
      <c r="V21" t="s">
        <v>521</v>
      </c>
      <c r="W21" s="28">
        <v>3702</v>
      </c>
      <c r="X21">
        <v>0.36199999999999999</v>
      </c>
      <c r="Y21">
        <v>0.48099999999999998</v>
      </c>
      <c r="Z21">
        <v>0</v>
      </c>
      <c r="AA21">
        <v>1</v>
      </c>
      <c r="AC21" t="s">
        <v>521</v>
      </c>
      <c r="AD21">
        <v>391</v>
      </c>
      <c r="AE21">
        <v>0.58599999999999997</v>
      </c>
      <c r="AF21">
        <v>0.49299999999999999</v>
      </c>
      <c r="AG21">
        <v>0</v>
      </c>
      <c r="AH21">
        <v>1</v>
      </c>
    </row>
    <row r="22" spans="1:34" x14ac:dyDescent="0.25">
      <c r="A22" t="s">
        <v>24</v>
      </c>
      <c r="B22" s="28">
        <v>15228</v>
      </c>
      <c r="C22">
        <v>0.192</v>
      </c>
      <c r="D22">
        <v>0.39400000000000002</v>
      </c>
      <c r="E22">
        <v>0</v>
      </c>
      <c r="F22">
        <v>1</v>
      </c>
      <c r="H22" t="s">
        <v>24</v>
      </c>
      <c r="I22" s="28">
        <v>7051</v>
      </c>
      <c r="J22">
        <v>0.17</v>
      </c>
      <c r="K22">
        <v>0.376</v>
      </c>
      <c r="L22">
        <v>0</v>
      </c>
      <c r="M22">
        <v>1</v>
      </c>
      <c r="O22" t="s">
        <v>24</v>
      </c>
      <c r="P22" s="28">
        <v>4084</v>
      </c>
      <c r="Q22">
        <v>0.20599999999999999</v>
      </c>
      <c r="R22">
        <v>0.40500000000000003</v>
      </c>
      <c r="S22">
        <v>0</v>
      </c>
      <c r="T22">
        <v>1</v>
      </c>
      <c r="V22" t="s">
        <v>24</v>
      </c>
      <c r="W22" s="28">
        <v>3702</v>
      </c>
      <c r="X22">
        <v>0.22600000000000001</v>
      </c>
      <c r="Y22">
        <v>0.41799999999999998</v>
      </c>
      <c r="Z22">
        <v>0</v>
      </c>
      <c r="AA22">
        <v>1</v>
      </c>
      <c r="AC22" t="s">
        <v>24</v>
      </c>
      <c r="AD22">
        <v>391</v>
      </c>
      <c r="AE22">
        <v>0.13800000000000001</v>
      </c>
      <c r="AF22">
        <v>0.34499999999999997</v>
      </c>
      <c r="AG22">
        <v>0</v>
      </c>
      <c r="AH22">
        <v>1</v>
      </c>
    </row>
    <row r="23" spans="1:34" x14ac:dyDescent="0.25">
      <c r="A23" t="s">
        <v>23</v>
      </c>
      <c r="B23" s="28">
        <v>15228</v>
      </c>
      <c r="C23">
        <v>0.36499999999999999</v>
      </c>
      <c r="D23">
        <v>0.48099999999999998</v>
      </c>
      <c r="E23">
        <v>0</v>
      </c>
      <c r="F23">
        <v>1</v>
      </c>
      <c r="H23" t="s">
        <v>23</v>
      </c>
      <c r="I23" s="28">
        <v>7051</v>
      </c>
      <c r="J23">
        <v>0.34100000000000003</v>
      </c>
      <c r="K23">
        <v>0.47399999999999998</v>
      </c>
      <c r="L23">
        <v>0</v>
      </c>
      <c r="M23">
        <v>1</v>
      </c>
      <c r="O23" t="s">
        <v>23</v>
      </c>
      <c r="P23" s="28">
        <v>4084</v>
      </c>
      <c r="Q23">
        <v>0.371</v>
      </c>
      <c r="R23">
        <v>0.48299999999999998</v>
      </c>
      <c r="S23">
        <v>0</v>
      </c>
      <c r="T23">
        <v>1</v>
      </c>
      <c r="V23" t="s">
        <v>23</v>
      </c>
      <c r="W23" s="28">
        <v>3702</v>
      </c>
      <c r="X23">
        <v>0.41299999999999998</v>
      </c>
      <c r="Y23">
        <v>0.49199999999999999</v>
      </c>
      <c r="Z23">
        <v>0</v>
      </c>
      <c r="AA23">
        <v>1</v>
      </c>
      <c r="AC23" t="s">
        <v>23</v>
      </c>
      <c r="AD23">
        <v>391</v>
      </c>
      <c r="AE23">
        <v>0.27600000000000002</v>
      </c>
      <c r="AF23">
        <v>0.44800000000000001</v>
      </c>
      <c r="AG23">
        <v>0</v>
      </c>
      <c r="AH23">
        <v>1</v>
      </c>
    </row>
    <row r="24" spans="1:34" x14ac:dyDescent="0.25">
      <c r="A24" t="s">
        <v>520</v>
      </c>
      <c r="B24" s="28">
        <v>15228</v>
      </c>
      <c r="C24">
        <v>0.21199999999999999</v>
      </c>
      <c r="D24">
        <v>0.40899999999999997</v>
      </c>
      <c r="E24">
        <v>0</v>
      </c>
      <c r="F24">
        <v>1</v>
      </c>
      <c r="H24" t="s">
        <v>520</v>
      </c>
      <c r="I24" s="28">
        <v>7051</v>
      </c>
      <c r="J24">
        <v>0.217</v>
      </c>
      <c r="K24">
        <v>0.41199999999999998</v>
      </c>
      <c r="L24">
        <v>0</v>
      </c>
      <c r="M24">
        <v>1</v>
      </c>
      <c r="O24" t="s">
        <v>520</v>
      </c>
      <c r="P24" s="28">
        <v>4084</v>
      </c>
      <c r="Q24">
        <v>0.218</v>
      </c>
      <c r="R24">
        <v>0.41299999999999998</v>
      </c>
      <c r="S24">
        <v>0</v>
      </c>
      <c r="T24">
        <v>1</v>
      </c>
      <c r="V24" t="s">
        <v>520</v>
      </c>
      <c r="W24" s="28">
        <v>3702</v>
      </c>
      <c r="X24">
        <v>0.19</v>
      </c>
      <c r="Y24">
        <v>0.39200000000000002</v>
      </c>
      <c r="Z24">
        <v>0</v>
      </c>
      <c r="AA24">
        <v>1</v>
      </c>
      <c r="AC24" t="s">
        <v>520</v>
      </c>
      <c r="AD24">
        <v>391</v>
      </c>
      <c r="AE24">
        <v>0.25800000000000001</v>
      </c>
      <c r="AF24">
        <v>0.438</v>
      </c>
      <c r="AG24">
        <v>0</v>
      </c>
      <c r="AH24">
        <v>1</v>
      </c>
    </row>
    <row r="25" spans="1:34" x14ac:dyDescent="0.25">
      <c r="A25" t="s">
        <v>40</v>
      </c>
      <c r="B25" s="28">
        <v>15228</v>
      </c>
      <c r="C25">
        <v>0.14299999999999999</v>
      </c>
      <c r="D25">
        <v>0.35</v>
      </c>
      <c r="E25">
        <v>0</v>
      </c>
      <c r="F25">
        <v>1</v>
      </c>
      <c r="H25" t="s">
        <v>40</v>
      </c>
      <c r="I25" s="28">
        <v>7051</v>
      </c>
      <c r="J25">
        <v>0.152</v>
      </c>
      <c r="K25">
        <v>0.35899999999999999</v>
      </c>
      <c r="L25">
        <v>0</v>
      </c>
      <c r="M25">
        <v>1</v>
      </c>
      <c r="O25" t="s">
        <v>40</v>
      </c>
      <c r="P25" s="28">
        <v>4084</v>
      </c>
      <c r="Q25">
        <v>0.13500000000000001</v>
      </c>
      <c r="R25">
        <v>0.34200000000000003</v>
      </c>
      <c r="S25">
        <v>0</v>
      </c>
      <c r="T25">
        <v>1</v>
      </c>
      <c r="V25" t="s">
        <v>40</v>
      </c>
      <c r="W25" s="28">
        <v>3702</v>
      </c>
      <c r="X25">
        <v>0.13600000000000001</v>
      </c>
      <c r="Y25">
        <v>0.34200000000000003</v>
      </c>
      <c r="Z25">
        <v>0</v>
      </c>
      <c r="AA25">
        <v>1</v>
      </c>
      <c r="AC25" t="s">
        <v>40</v>
      </c>
      <c r="AD25">
        <v>391</v>
      </c>
      <c r="AE25">
        <v>0.13300000000000001</v>
      </c>
      <c r="AF25">
        <v>0.34</v>
      </c>
      <c r="AG25">
        <v>0</v>
      </c>
      <c r="AH25">
        <v>1</v>
      </c>
    </row>
    <row r="26" spans="1:34" x14ac:dyDescent="0.25">
      <c r="A26" t="s">
        <v>41</v>
      </c>
      <c r="B26" s="28">
        <v>15228</v>
      </c>
      <c r="C26">
        <v>0.436</v>
      </c>
      <c r="D26">
        <v>0.496</v>
      </c>
      <c r="E26">
        <v>0</v>
      </c>
      <c r="F26">
        <v>1</v>
      </c>
      <c r="H26" t="s">
        <v>41</v>
      </c>
      <c r="I26" s="28">
        <v>7051</v>
      </c>
      <c r="J26">
        <v>0.41899999999999998</v>
      </c>
      <c r="K26">
        <v>0.49299999999999999</v>
      </c>
      <c r="L26">
        <v>0</v>
      </c>
      <c r="M26">
        <v>1</v>
      </c>
      <c r="O26" t="s">
        <v>41</v>
      </c>
      <c r="P26" s="28">
        <v>4084</v>
      </c>
      <c r="Q26">
        <v>0.42199999999999999</v>
      </c>
      <c r="R26">
        <v>0.49399999999999999</v>
      </c>
      <c r="S26">
        <v>0</v>
      </c>
      <c r="T26">
        <v>1</v>
      </c>
      <c r="V26" t="s">
        <v>41</v>
      </c>
      <c r="W26" s="28">
        <v>3702</v>
      </c>
      <c r="X26">
        <v>0.48499999999999999</v>
      </c>
      <c r="Y26">
        <v>0.5</v>
      </c>
      <c r="Z26">
        <v>0</v>
      </c>
      <c r="AA26">
        <v>1</v>
      </c>
      <c r="AC26" t="s">
        <v>41</v>
      </c>
      <c r="AD26">
        <v>391</v>
      </c>
      <c r="AE26">
        <v>0.41399999999999998</v>
      </c>
      <c r="AF26">
        <v>0.49299999999999999</v>
      </c>
      <c r="AG26">
        <v>0</v>
      </c>
      <c r="AH26">
        <v>1</v>
      </c>
    </row>
    <row r="27" spans="1:34" x14ac:dyDescent="0.25">
      <c r="A27" t="s">
        <v>39</v>
      </c>
      <c r="B27" s="28">
        <v>15228</v>
      </c>
      <c r="C27">
        <v>0.21</v>
      </c>
      <c r="D27">
        <v>0.40699999999999997</v>
      </c>
      <c r="E27">
        <v>0</v>
      </c>
      <c r="F27">
        <v>1</v>
      </c>
      <c r="H27" t="s">
        <v>39</v>
      </c>
      <c r="I27" s="28">
        <v>7051</v>
      </c>
      <c r="J27">
        <v>0.21299999999999999</v>
      </c>
      <c r="K27">
        <v>0.40899999999999997</v>
      </c>
      <c r="L27">
        <v>0</v>
      </c>
      <c r="M27">
        <v>1</v>
      </c>
      <c r="O27" t="s">
        <v>39</v>
      </c>
      <c r="P27" s="28">
        <v>4084</v>
      </c>
      <c r="Q27">
        <v>0.22500000000000001</v>
      </c>
      <c r="R27">
        <v>0.41699999999999998</v>
      </c>
      <c r="S27">
        <v>0</v>
      </c>
      <c r="T27">
        <v>1</v>
      </c>
      <c r="V27" t="s">
        <v>39</v>
      </c>
      <c r="W27" s="28">
        <v>3702</v>
      </c>
      <c r="X27">
        <v>0.19</v>
      </c>
      <c r="Y27">
        <v>0.39200000000000002</v>
      </c>
      <c r="Z27">
        <v>0</v>
      </c>
      <c r="AA27">
        <v>1</v>
      </c>
      <c r="AC27" t="s">
        <v>39</v>
      </c>
      <c r="AD27">
        <v>391</v>
      </c>
      <c r="AE27">
        <v>0.19400000000000001</v>
      </c>
      <c r="AF27">
        <v>0.39600000000000002</v>
      </c>
      <c r="AG27">
        <v>0</v>
      </c>
      <c r="AH27">
        <v>1</v>
      </c>
    </row>
    <row r="28" spans="1:34" x14ac:dyDescent="0.25">
      <c r="A28" t="s">
        <v>519</v>
      </c>
      <c r="B28" s="28">
        <v>15228</v>
      </c>
      <c r="C28">
        <v>0.84199999999999997</v>
      </c>
      <c r="D28">
        <v>0.36499999999999999</v>
      </c>
      <c r="E28">
        <v>0</v>
      </c>
      <c r="F28">
        <v>1</v>
      </c>
      <c r="H28" t="s">
        <v>519</v>
      </c>
      <c r="I28" s="28">
        <v>7051</v>
      </c>
      <c r="J28">
        <v>0.877</v>
      </c>
      <c r="K28">
        <v>0.32800000000000001</v>
      </c>
      <c r="L28">
        <v>0</v>
      </c>
      <c r="M28">
        <v>1</v>
      </c>
      <c r="O28" t="s">
        <v>519</v>
      </c>
      <c r="P28" s="28">
        <v>4084</v>
      </c>
      <c r="Q28">
        <v>0.82899999999999996</v>
      </c>
      <c r="R28">
        <v>0.377</v>
      </c>
      <c r="S28">
        <v>0</v>
      </c>
      <c r="T28">
        <v>1</v>
      </c>
      <c r="V28" t="s">
        <v>519</v>
      </c>
      <c r="W28" s="28">
        <v>3702</v>
      </c>
      <c r="X28">
        <v>0.78300000000000003</v>
      </c>
      <c r="Y28">
        <v>0.41199999999999998</v>
      </c>
      <c r="Z28">
        <v>0</v>
      </c>
      <c r="AA28">
        <v>1</v>
      </c>
      <c r="AC28" t="s">
        <v>519</v>
      </c>
      <c r="AD28">
        <v>391</v>
      </c>
      <c r="AE28">
        <v>0.88500000000000001</v>
      </c>
      <c r="AF28">
        <v>0.32</v>
      </c>
      <c r="AG28">
        <v>0</v>
      </c>
      <c r="AH28">
        <v>1</v>
      </c>
    </row>
    <row r="29" spans="1:34" x14ac:dyDescent="0.25">
      <c r="A29" t="s">
        <v>25</v>
      </c>
      <c r="B29" s="28">
        <v>15228</v>
      </c>
      <c r="C29">
        <v>0.124</v>
      </c>
      <c r="D29">
        <v>0.32900000000000001</v>
      </c>
      <c r="E29">
        <v>0</v>
      </c>
      <c r="F29">
        <v>1</v>
      </c>
      <c r="H29" t="s">
        <v>25</v>
      </c>
      <c r="I29" s="28">
        <v>7051</v>
      </c>
      <c r="J29">
        <v>9.2999999999999999E-2</v>
      </c>
      <c r="K29">
        <v>0.29099999999999998</v>
      </c>
      <c r="L29">
        <v>0</v>
      </c>
      <c r="M29">
        <v>1</v>
      </c>
      <c r="O29" t="s">
        <v>25</v>
      </c>
      <c r="P29" s="28">
        <v>4084</v>
      </c>
      <c r="Q29">
        <v>0.13400000000000001</v>
      </c>
      <c r="R29">
        <v>0.34</v>
      </c>
      <c r="S29">
        <v>0</v>
      </c>
      <c r="T29">
        <v>1</v>
      </c>
      <c r="V29" t="s">
        <v>25</v>
      </c>
      <c r="W29" s="28">
        <v>3702</v>
      </c>
      <c r="X29">
        <v>0.17699999999999999</v>
      </c>
      <c r="Y29">
        <v>0.38200000000000001</v>
      </c>
      <c r="Z29">
        <v>0</v>
      </c>
      <c r="AA29">
        <v>1</v>
      </c>
      <c r="AC29" t="s">
        <v>25</v>
      </c>
      <c r="AD29">
        <v>391</v>
      </c>
      <c r="AE29">
        <v>6.4000000000000001E-2</v>
      </c>
      <c r="AF29">
        <v>0.245</v>
      </c>
      <c r="AG29">
        <v>0</v>
      </c>
      <c r="AH29">
        <v>1</v>
      </c>
    </row>
    <row r="30" spans="1:34" x14ac:dyDescent="0.25">
      <c r="A30" t="s">
        <v>26</v>
      </c>
      <c r="B30" s="28">
        <v>15228</v>
      </c>
      <c r="C30">
        <v>3.5000000000000003E-2</v>
      </c>
      <c r="D30">
        <v>0.183</v>
      </c>
      <c r="E30">
        <v>0</v>
      </c>
      <c r="F30">
        <v>1</v>
      </c>
      <c r="H30" t="s">
        <v>26</v>
      </c>
      <c r="I30" s="28">
        <v>7051</v>
      </c>
      <c r="J30">
        <v>2.9000000000000001E-2</v>
      </c>
      <c r="K30">
        <v>0.16900000000000001</v>
      </c>
      <c r="L30">
        <v>0</v>
      </c>
      <c r="M30">
        <v>1</v>
      </c>
      <c r="O30" t="s">
        <v>26</v>
      </c>
      <c r="P30" s="28">
        <v>4084</v>
      </c>
      <c r="Q30">
        <v>3.6999999999999998E-2</v>
      </c>
      <c r="R30">
        <v>0.19</v>
      </c>
      <c r="S30">
        <v>0</v>
      </c>
      <c r="T30">
        <v>1</v>
      </c>
      <c r="V30" t="s">
        <v>26</v>
      </c>
      <c r="W30" s="28">
        <v>3702</v>
      </c>
      <c r="X30">
        <v>0.04</v>
      </c>
      <c r="Y30">
        <v>0.19700000000000001</v>
      </c>
      <c r="Z30">
        <v>0</v>
      </c>
      <c r="AA30">
        <v>1</v>
      </c>
      <c r="AC30" t="s">
        <v>26</v>
      </c>
      <c r="AD30">
        <v>391</v>
      </c>
      <c r="AE30">
        <v>5.0999999999999997E-2</v>
      </c>
      <c r="AF30">
        <v>0.221</v>
      </c>
      <c r="AG30">
        <v>0</v>
      </c>
      <c r="AH30">
        <v>1</v>
      </c>
    </row>
    <row r="31" spans="1:34" x14ac:dyDescent="0.25">
      <c r="A31" t="s">
        <v>518</v>
      </c>
      <c r="B31" s="28">
        <v>15228</v>
      </c>
      <c r="C31">
        <v>0.59199999999999997</v>
      </c>
      <c r="D31">
        <v>0.49199999999999999</v>
      </c>
      <c r="E31">
        <v>0</v>
      </c>
      <c r="F31">
        <v>1</v>
      </c>
      <c r="H31" t="s">
        <v>518</v>
      </c>
      <c r="I31" s="28">
        <v>7051</v>
      </c>
      <c r="J31">
        <v>0.65800000000000003</v>
      </c>
      <c r="K31">
        <v>0.47499999999999998</v>
      </c>
      <c r="L31">
        <v>0</v>
      </c>
      <c r="M31">
        <v>1</v>
      </c>
      <c r="O31" t="s">
        <v>518</v>
      </c>
      <c r="P31" s="28">
        <v>4084</v>
      </c>
      <c r="Q31">
        <v>0.62</v>
      </c>
      <c r="R31">
        <v>0.48599999999999999</v>
      </c>
      <c r="S31">
        <v>0</v>
      </c>
      <c r="T31">
        <v>1</v>
      </c>
      <c r="V31" t="s">
        <v>518</v>
      </c>
      <c r="W31" s="28">
        <v>3702</v>
      </c>
      <c r="X31">
        <v>0.43099999999999999</v>
      </c>
      <c r="Y31">
        <v>0.495</v>
      </c>
      <c r="Z31">
        <v>0</v>
      </c>
      <c r="AA31">
        <v>1</v>
      </c>
      <c r="AC31" t="s">
        <v>518</v>
      </c>
      <c r="AD31">
        <v>391</v>
      </c>
      <c r="AE31">
        <v>0.621</v>
      </c>
      <c r="AF31">
        <v>0.48599999999999999</v>
      </c>
      <c r="AG31">
        <v>0</v>
      </c>
      <c r="AH31">
        <v>1</v>
      </c>
    </row>
    <row r="32" spans="1:34" x14ac:dyDescent="0.25">
      <c r="A32" t="s">
        <v>37</v>
      </c>
      <c r="B32" s="28">
        <v>15228</v>
      </c>
      <c r="C32">
        <v>0.29799999999999999</v>
      </c>
      <c r="D32">
        <v>0.45700000000000002</v>
      </c>
      <c r="E32">
        <v>0</v>
      </c>
      <c r="F32">
        <v>1</v>
      </c>
      <c r="H32" t="s">
        <v>37</v>
      </c>
      <c r="I32" s="28">
        <v>7051</v>
      </c>
      <c r="J32">
        <v>0.26300000000000001</v>
      </c>
      <c r="K32">
        <v>0.44</v>
      </c>
      <c r="L32">
        <v>0</v>
      </c>
      <c r="M32">
        <v>1</v>
      </c>
      <c r="O32" t="s">
        <v>37</v>
      </c>
      <c r="P32" s="28">
        <v>4084</v>
      </c>
      <c r="Q32">
        <v>0.28699999999999998</v>
      </c>
      <c r="R32">
        <v>0.45200000000000001</v>
      </c>
      <c r="S32">
        <v>0</v>
      </c>
      <c r="T32">
        <v>1</v>
      </c>
      <c r="V32" t="s">
        <v>37</v>
      </c>
      <c r="W32" s="28">
        <v>3702</v>
      </c>
      <c r="X32">
        <v>0.38100000000000001</v>
      </c>
      <c r="Y32">
        <v>0.48599999999999999</v>
      </c>
      <c r="Z32">
        <v>0</v>
      </c>
      <c r="AA32">
        <v>1</v>
      </c>
      <c r="AC32" t="s">
        <v>37</v>
      </c>
      <c r="AD32">
        <v>391</v>
      </c>
      <c r="AE32">
        <v>0.24299999999999999</v>
      </c>
      <c r="AF32">
        <v>0.42899999999999999</v>
      </c>
      <c r="AG32">
        <v>0</v>
      </c>
      <c r="AH32">
        <v>1</v>
      </c>
    </row>
    <row r="33" spans="1:34" x14ac:dyDescent="0.25">
      <c r="A33" t="s">
        <v>38</v>
      </c>
      <c r="B33" s="28">
        <v>15228</v>
      </c>
      <c r="C33">
        <v>0.111</v>
      </c>
      <c r="D33">
        <v>0.314</v>
      </c>
      <c r="E33">
        <v>0</v>
      </c>
      <c r="F33">
        <v>1</v>
      </c>
      <c r="H33" t="s">
        <v>38</v>
      </c>
      <c r="I33" s="28">
        <v>7051</v>
      </c>
      <c r="J33">
        <v>7.9000000000000001E-2</v>
      </c>
      <c r="K33">
        <v>0.27</v>
      </c>
      <c r="L33">
        <v>0</v>
      </c>
      <c r="M33">
        <v>1</v>
      </c>
      <c r="O33" t="s">
        <v>38</v>
      </c>
      <c r="P33" s="28">
        <v>4084</v>
      </c>
      <c r="Q33">
        <v>9.2999999999999999E-2</v>
      </c>
      <c r="R33">
        <v>0.29099999999999998</v>
      </c>
      <c r="S33">
        <v>0</v>
      </c>
      <c r="T33">
        <v>1</v>
      </c>
      <c r="V33" t="s">
        <v>38</v>
      </c>
      <c r="W33" s="28">
        <v>3702</v>
      </c>
      <c r="X33">
        <v>0.187</v>
      </c>
      <c r="Y33">
        <v>0.39</v>
      </c>
      <c r="Z33">
        <v>0</v>
      </c>
      <c r="AA33">
        <v>1</v>
      </c>
      <c r="AC33" t="s">
        <v>38</v>
      </c>
      <c r="AD33">
        <v>391</v>
      </c>
      <c r="AE33">
        <v>0.13600000000000001</v>
      </c>
      <c r="AF33">
        <v>0.34300000000000003</v>
      </c>
      <c r="AG33">
        <v>0</v>
      </c>
      <c r="AH33">
        <v>1</v>
      </c>
    </row>
    <row r="34" spans="1:34" x14ac:dyDescent="0.25">
      <c r="A34" t="s">
        <v>517</v>
      </c>
      <c r="B34" s="28">
        <v>15228</v>
      </c>
      <c r="C34">
        <v>0.221</v>
      </c>
      <c r="D34">
        <v>0.41499999999999998</v>
      </c>
      <c r="E34">
        <v>0</v>
      </c>
      <c r="F34">
        <v>1</v>
      </c>
      <c r="H34" t="s">
        <v>517</v>
      </c>
      <c r="I34" s="28">
        <v>7051</v>
      </c>
      <c r="J34">
        <v>0.221</v>
      </c>
      <c r="K34">
        <v>0.41499999999999998</v>
      </c>
      <c r="L34">
        <v>0</v>
      </c>
      <c r="M34">
        <v>1</v>
      </c>
      <c r="O34" t="s">
        <v>517</v>
      </c>
      <c r="P34" s="28">
        <v>4084</v>
      </c>
      <c r="Q34">
        <v>0.20200000000000001</v>
      </c>
      <c r="R34">
        <v>0.40100000000000002</v>
      </c>
      <c r="S34">
        <v>0</v>
      </c>
      <c r="T34">
        <v>1</v>
      </c>
      <c r="V34" t="s">
        <v>517</v>
      </c>
      <c r="W34" s="28">
        <v>3702</v>
      </c>
      <c r="X34">
        <v>0.23300000000000001</v>
      </c>
      <c r="Y34">
        <v>0.42299999999999999</v>
      </c>
      <c r="Z34">
        <v>0</v>
      </c>
      <c r="AA34">
        <v>1</v>
      </c>
      <c r="AC34" t="s">
        <v>517</v>
      </c>
      <c r="AD34">
        <v>391</v>
      </c>
      <c r="AE34">
        <v>0.30399999999999999</v>
      </c>
      <c r="AF34">
        <v>0.46100000000000002</v>
      </c>
      <c r="AG34">
        <v>0</v>
      </c>
      <c r="AH34">
        <v>1</v>
      </c>
    </row>
    <row r="35" spans="1:34" x14ac:dyDescent="0.25">
      <c r="A35" t="s">
        <v>30</v>
      </c>
      <c r="B35" s="28">
        <v>15228</v>
      </c>
      <c r="C35">
        <v>0.36099999999999999</v>
      </c>
      <c r="D35">
        <v>0.48</v>
      </c>
      <c r="E35">
        <v>0</v>
      </c>
      <c r="F35">
        <v>1</v>
      </c>
      <c r="H35" t="s">
        <v>30</v>
      </c>
      <c r="I35" s="28">
        <v>7051</v>
      </c>
      <c r="J35">
        <v>0.36899999999999999</v>
      </c>
      <c r="K35">
        <v>0.48299999999999998</v>
      </c>
      <c r="L35">
        <v>0</v>
      </c>
      <c r="M35">
        <v>1</v>
      </c>
      <c r="O35" t="s">
        <v>30</v>
      </c>
      <c r="P35" s="28">
        <v>4084</v>
      </c>
      <c r="Q35">
        <v>0.35699999999999998</v>
      </c>
      <c r="R35">
        <v>0.47899999999999998</v>
      </c>
      <c r="S35">
        <v>0</v>
      </c>
      <c r="T35">
        <v>1</v>
      </c>
      <c r="V35" t="s">
        <v>30</v>
      </c>
      <c r="W35" s="28">
        <v>3702</v>
      </c>
      <c r="X35">
        <v>0.35299999999999998</v>
      </c>
      <c r="Y35">
        <v>0.47799999999999998</v>
      </c>
      <c r="Z35">
        <v>0</v>
      </c>
      <c r="AA35">
        <v>1</v>
      </c>
      <c r="AC35" t="s">
        <v>30</v>
      </c>
      <c r="AD35">
        <v>391</v>
      </c>
      <c r="AE35">
        <v>0.34499999999999997</v>
      </c>
      <c r="AF35">
        <v>0.47599999999999998</v>
      </c>
      <c r="AG35">
        <v>0</v>
      </c>
      <c r="AH35">
        <v>1</v>
      </c>
    </row>
    <row r="36" spans="1:34" x14ac:dyDescent="0.25">
      <c r="A36" t="s">
        <v>27</v>
      </c>
      <c r="B36" s="28">
        <v>15228</v>
      </c>
      <c r="C36">
        <v>7.8E-2</v>
      </c>
      <c r="D36">
        <v>0.26800000000000002</v>
      </c>
      <c r="E36">
        <v>0</v>
      </c>
      <c r="F36">
        <v>1</v>
      </c>
      <c r="H36" t="s">
        <v>27</v>
      </c>
      <c r="I36" s="28">
        <v>7051</v>
      </c>
      <c r="J36">
        <v>8.4000000000000005E-2</v>
      </c>
      <c r="K36">
        <v>0.27700000000000002</v>
      </c>
      <c r="L36">
        <v>0</v>
      </c>
      <c r="M36">
        <v>1</v>
      </c>
      <c r="O36" t="s">
        <v>27</v>
      </c>
      <c r="P36" s="28">
        <v>4084</v>
      </c>
      <c r="Q36">
        <v>8.5000000000000006E-2</v>
      </c>
      <c r="R36">
        <v>0.27900000000000003</v>
      </c>
      <c r="S36">
        <v>0</v>
      </c>
      <c r="T36">
        <v>1</v>
      </c>
      <c r="V36" t="s">
        <v>27</v>
      </c>
      <c r="W36" s="28">
        <v>3702</v>
      </c>
      <c r="X36">
        <v>6.3E-2</v>
      </c>
      <c r="Y36">
        <v>0.24299999999999999</v>
      </c>
      <c r="Z36">
        <v>0</v>
      </c>
      <c r="AA36">
        <v>1</v>
      </c>
      <c r="AC36" t="s">
        <v>27</v>
      </c>
      <c r="AD36">
        <v>391</v>
      </c>
      <c r="AE36">
        <v>4.9000000000000002E-2</v>
      </c>
      <c r="AF36">
        <v>0.215</v>
      </c>
      <c r="AG36">
        <v>0</v>
      </c>
      <c r="AH36">
        <v>1</v>
      </c>
    </row>
    <row r="37" spans="1:34" x14ac:dyDescent="0.25">
      <c r="A37" t="s">
        <v>29</v>
      </c>
      <c r="B37" s="28">
        <v>15228</v>
      </c>
      <c r="C37">
        <v>0.317</v>
      </c>
      <c r="D37">
        <v>0.46500000000000002</v>
      </c>
      <c r="E37">
        <v>0</v>
      </c>
      <c r="F37">
        <v>1</v>
      </c>
      <c r="H37" t="s">
        <v>29</v>
      </c>
      <c r="I37" s="28">
        <v>7051</v>
      </c>
      <c r="J37">
        <v>0.30299999999999999</v>
      </c>
      <c r="K37">
        <v>0.45900000000000002</v>
      </c>
      <c r="L37">
        <v>0</v>
      </c>
      <c r="M37">
        <v>1</v>
      </c>
      <c r="O37" t="s">
        <v>29</v>
      </c>
      <c r="P37" s="28">
        <v>4084</v>
      </c>
      <c r="Q37">
        <v>0.33100000000000002</v>
      </c>
      <c r="R37">
        <v>0.47099999999999997</v>
      </c>
      <c r="S37">
        <v>0</v>
      </c>
      <c r="T37">
        <v>1</v>
      </c>
      <c r="V37" t="s">
        <v>29</v>
      </c>
      <c r="W37" s="28">
        <v>3702</v>
      </c>
      <c r="X37">
        <v>0.33400000000000002</v>
      </c>
      <c r="Y37">
        <v>0.47199999999999998</v>
      </c>
      <c r="Z37">
        <v>0</v>
      </c>
      <c r="AA37">
        <v>1</v>
      </c>
      <c r="AC37" t="s">
        <v>29</v>
      </c>
      <c r="AD37">
        <v>391</v>
      </c>
      <c r="AE37">
        <v>0.27600000000000002</v>
      </c>
      <c r="AF37">
        <v>0.44800000000000001</v>
      </c>
      <c r="AG37">
        <v>0</v>
      </c>
      <c r="AH37">
        <v>1</v>
      </c>
    </row>
    <row r="38" spans="1:34" x14ac:dyDescent="0.25">
      <c r="A38" t="s">
        <v>28</v>
      </c>
      <c r="B38" s="28">
        <v>15228</v>
      </c>
      <c r="C38">
        <v>2.3E-2</v>
      </c>
      <c r="D38">
        <v>0.14799999999999999</v>
      </c>
      <c r="E38">
        <v>0</v>
      </c>
      <c r="F38">
        <v>1</v>
      </c>
      <c r="H38" t="s">
        <v>28</v>
      </c>
      <c r="I38" s="28">
        <v>7051</v>
      </c>
      <c r="J38">
        <v>2.4E-2</v>
      </c>
      <c r="K38">
        <v>0.153</v>
      </c>
      <c r="L38">
        <v>0</v>
      </c>
      <c r="M38">
        <v>1</v>
      </c>
      <c r="O38" t="s">
        <v>28</v>
      </c>
      <c r="P38" s="28">
        <v>4084</v>
      </c>
      <c r="Q38">
        <v>2.5000000000000001E-2</v>
      </c>
      <c r="R38">
        <v>0.156</v>
      </c>
      <c r="S38">
        <v>0</v>
      </c>
      <c r="T38">
        <v>1</v>
      </c>
      <c r="V38" t="s">
        <v>28</v>
      </c>
      <c r="W38" s="28">
        <v>3702</v>
      </c>
      <c r="X38">
        <v>1.7000000000000001E-2</v>
      </c>
      <c r="Y38">
        <v>0.129</v>
      </c>
      <c r="Z38">
        <v>0</v>
      </c>
      <c r="AA38">
        <v>1</v>
      </c>
      <c r="AC38" t="s">
        <v>28</v>
      </c>
      <c r="AD38">
        <v>391</v>
      </c>
      <c r="AE38">
        <v>2.5999999999999999E-2</v>
      </c>
      <c r="AF38">
        <v>0.158</v>
      </c>
      <c r="AG38">
        <v>0</v>
      </c>
      <c r="AH38">
        <v>1</v>
      </c>
    </row>
    <row r="39" spans="1:34" x14ac:dyDescent="0.25">
      <c r="A39" t="s">
        <v>516</v>
      </c>
      <c r="B39" s="28">
        <v>15228</v>
      </c>
      <c r="C39">
        <v>0.63100000000000001</v>
      </c>
      <c r="D39">
        <v>0.48199999999999998</v>
      </c>
      <c r="E39">
        <v>0</v>
      </c>
      <c r="F39">
        <v>1</v>
      </c>
      <c r="H39" t="s">
        <v>516</v>
      </c>
      <c r="I39" s="28">
        <v>7051</v>
      </c>
      <c r="J39">
        <v>0.65100000000000002</v>
      </c>
      <c r="K39">
        <v>0.47699999999999998</v>
      </c>
      <c r="L39">
        <v>0</v>
      </c>
      <c r="M39">
        <v>1</v>
      </c>
      <c r="O39" t="s">
        <v>516</v>
      </c>
      <c r="P39" s="28">
        <v>4084</v>
      </c>
      <c r="Q39">
        <v>0.622</v>
      </c>
      <c r="R39">
        <v>0.48499999999999999</v>
      </c>
      <c r="S39">
        <v>0</v>
      </c>
      <c r="T39">
        <v>1</v>
      </c>
      <c r="V39" t="s">
        <v>516</v>
      </c>
      <c r="W39" s="28">
        <v>3702</v>
      </c>
      <c r="X39">
        <v>0.59899999999999998</v>
      </c>
      <c r="Y39">
        <v>0.49</v>
      </c>
      <c r="Z39">
        <v>0</v>
      </c>
      <c r="AA39">
        <v>1</v>
      </c>
      <c r="AC39" t="s">
        <v>516</v>
      </c>
      <c r="AD39">
        <v>391</v>
      </c>
      <c r="AE39">
        <v>0.67800000000000005</v>
      </c>
      <c r="AF39">
        <v>0.46800000000000003</v>
      </c>
      <c r="AG39">
        <v>0</v>
      </c>
      <c r="AH39">
        <v>1</v>
      </c>
    </row>
    <row r="40" spans="1:34" x14ac:dyDescent="0.25">
      <c r="A40" t="s">
        <v>134</v>
      </c>
      <c r="B40" s="28">
        <v>15228</v>
      </c>
      <c r="C40">
        <v>0.317</v>
      </c>
      <c r="D40">
        <v>0.46500000000000002</v>
      </c>
      <c r="E40">
        <v>0</v>
      </c>
      <c r="F40">
        <v>1</v>
      </c>
      <c r="H40" t="s">
        <v>134</v>
      </c>
      <c r="I40" s="28">
        <v>7051</v>
      </c>
      <c r="J40">
        <v>0.29699999999999999</v>
      </c>
      <c r="K40">
        <v>0.45700000000000002</v>
      </c>
      <c r="L40">
        <v>0</v>
      </c>
      <c r="M40">
        <v>1</v>
      </c>
      <c r="O40" t="s">
        <v>134</v>
      </c>
      <c r="P40" s="28">
        <v>4084</v>
      </c>
      <c r="Q40">
        <v>0.32400000000000001</v>
      </c>
      <c r="R40">
        <v>0.46800000000000003</v>
      </c>
      <c r="S40">
        <v>0</v>
      </c>
      <c r="T40">
        <v>1</v>
      </c>
      <c r="V40" t="s">
        <v>134</v>
      </c>
      <c r="W40" s="28">
        <v>3702</v>
      </c>
      <c r="X40">
        <v>0.34899999999999998</v>
      </c>
      <c r="Y40">
        <v>0.47699999999999998</v>
      </c>
      <c r="Z40">
        <v>0</v>
      </c>
      <c r="AA40">
        <v>1</v>
      </c>
      <c r="AC40" t="s">
        <v>134</v>
      </c>
      <c r="AD40">
        <v>391</v>
      </c>
      <c r="AE40">
        <v>0.28599999999999998</v>
      </c>
      <c r="AF40">
        <v>0.45300000000000001</v>
      </c>
      <c r="AG40">
        <v>0</v>
      </c>
      <c r="AH40">
        <v>1</v>
      </c>
    </row>
    <row r="41" spans="1:34" x14ac:dyDescent="0.25">
      <c r="A41" t="s">
        <v>148</v>
      </c>
      <c r="B41" s="28">
        <v>15228</v>
      </c>
      <c r="C41">
        <v>7.0000000000000001E-3</v>
      </c>
      <c r="D41">
        <v>8.3000000000000004E-2</v>
      </c>
      <c r="E41">
        <v>0</v>
      </c>
      <c r="F41">
        <v>1</v>
      </c>
      <c r="H41" t="s">
        <v>148</v>
      </c>
      <c r="I41" s="28">
        <v>7051</v>
      </c>
      <c r="J41">
        <v>7.0000000000000001E-3</v>
      </c>
      <c r="K41">
        <v>8.1000000000000003E-2</v>
      </c>
      <c r="L41">
        <v>0</v>
      </c>
      <c r="M41">
        <v>1</v>
      </c>
      <c r="O41" t="s">
        <v>148</v>
      </c>
      <c r="P41" s="28">
        <v>4084</v>
      </c>
      <c r="Q41">
        <v>7.0000000000000001E-3</v>
      </c>
      <c r="R41">
        <v>8.1000000000000003E-2</v>
      </c>
      <c r="S41">
        <v>0</v>
      </c>
      <c r="T41">
        <v>1</v>
      </c>
      <c r="V41" t="s">
        <v>148</v>
      </c>
      <c r="W41" s="28">
        <v>3702</v>
      </c>
      <c r="X41">
        <v>8.0000000000000002E-3</v>
      </c>
      <c r="Y41">
        <v>9.0999999999999998E-2</v>
      </c>
      <c r="Z41">
        <v>0</v>
      </c>
      <c r="AA41">
        <v>1</v>
      </c>
      <c r="AC41" t="s">
        <v>148</v>
      </c>
      <c r="AD41">
        <v>391</v>
      </c>
      <c r="AE41">
        <v>5.0000000000000001E-3</v>
      </c>
      <c r="AF41">
        <v>7.0999999999999994E-2</v>
      </c>
      <c r="AG41">
        <v>0</v>
      </c>
      <c r="AH41">
        <v>1</v>
      </c>
    </row>
    <row r="42" spans="1:34" x14ac:dyDescent="0.25">
      <c r="A42" t="s">
        <v>46</v>
      </c>
      <c r="B42" s="28">
        <v>15228</v>
      </c>
      <c r="C42">
        <v>1.7999999999999999E-2</v>
      </c>
      <c r="D42">
        <v>0.13400000000000001</v>
      </c>
      <c r="E42">
        <v>0</v>
      </c>
      <c r="F42">
        <v>1</v>
      </c>
      <c r="H42" t="s">
        <v>46</v>
      </c>
      <c r="I42" s="28">
        <v>7051</v>
      </c>
      <c r="J42">
        <v>1.9E-2</v>
      </c>
      <c r="K42">
        <v>0.13800000000000001</v>
      </c>
      <c r="L42">
        <v>0</v>
      </c>
      <c r="M42">
        <v>1</v>
      </c>
      <c r="O42" t="s">
        <v>46</v>
      </c>
      <c r="P42" s="28">
        <v>4084</v>
      </c>
      <c r="Q42">
        <v>1.7999999999999999E-2</v>
      </c>
      <c r="R42">
        <v>0.13300000000000001</v>
      </c>
      <c r="S42">
        <v>0</v>
      </c>
      <c r="T42">
        <v>1</v>
      </c>
      <c r="V42" t="s">
        <v>46</v>
      </c>
      <c r="W42" s="28">
        <v>3702</v>
      </c>
      <c r="X42">
        <v>1.7000000000000001E-2</v>
      </c>
      <c r="Y42">
        <v>0.13</v>
      </c>
      <c r="Z42">
        <v>0</v>
      </c>
      <c r="AA42">
        <v>1</v>
      </c>
      <c r="AC42" t="s">
        <v>46</v>
      </c>
      <c r="AD42">
        <v>391</v>
      </c>
      <c r="AE42">
        <v>0.01</v>
      </c>
      <c r="AF42">
        <v>0.10100000000000001</v>
      </c>
      <c r="AG42">
        <v>0</v>
      </c>
      <c r="AH42">
        <v>1</v>
      </c>
    </row>
    <row r="43" spans="1:34" x14ac:dyDescent="0.25">
      <c r="A43" t="s">
        <v>132</v>
      </c>
      <c r="B43" s="28">
        <v>15228</v>
      </c>
      <c r="C43">
        <v>1.0999999999999999E-2</v>
      </c>
      <c r="D43">
        <v>0.104</v>
      </c>
      <c r="E43">
        <v>0</v>
      </c>
      <c r="F43">
        <v>1</v>
      </c>
      <c r="H43" t="s">
        <v>132</v>
      </c>
      <c r="I43" s="28">
        <v>7051</v>
      </c>
      <c r="J43">
        <v>1.0999999999999999E-2</v>
      </c>
      <c r="K43">
        <v>0.104</v>
      </c>
      <c r="L43">
        <v>0</v>
      </c>
      <c r="M43">
        <v>1</v>
      </c>
      <c r="O43" t="s">
        <v>132</v>
      </c>
      <c r="P43" s="28">
        <v>4084</v>
      </c>
      <c r="Q43">
        <v>1.2999999999999999E-2</v>
      </c>
      <c r="R43">
        <v>0.114</v>
      </c>
      <c r="S43">
        <v>0</v>
      </c>
      <c r="T43">
        <v>1</v>
      </c>
      <c r="V43" t="s">
        <v>132</v>
      </c>
      <c r="W43" s="28">
        <v>3702</v>
      </c>
      <c r="X43">
        <v>8.9999999999999993E-3</v>
      </c>
      <c r="Y43">
        <v>9.7000000000000003E-2</v>
      </c>
      <c r="Z43">
        <v>0</v>
      </c>
      <c r="AA43">
        <v>1</v>
      </c>
      <c r="AC43" t="s">
        <v>132</v>
      </c>
      <c r="AD43">
        <v>391</v>
      </c>
      <c r="AE43">
        <v>3.0000000000000001E-3</v>
      </c>
      <c r="AF43">
        <v>5.0999999999999997E-2</v>
      </c>
      <c r="AG43">
        <v>0</v>
      </c>
      <c r="AH43">
        <v>1</v>
      </c>
    </row>
    <row r="44" spans="1:34" x14ac:dyDescent="0.25">
      <c r="A44" t="s">
        <v>133</v>
      </c>
      <c r="B44" s="28">
        <v>15228</v>
      </c>
      <c r="C44">
        <v>1.4E-2</v>
      </c>
      <c r="D44">
        <v>0.11700000000000001</v>
      </c>
      <c r="E44">
        <v>0</v>
      </c>
      <c r="F44">
        <v>1</v>
      </c>
      <c r="H44" t="s">
        <v>133</v>
      </c>
      <c r="I44" s="28">
        <v>7051</v>
      </c>
      <c r="J44">
        <v>1.4E-2</v>
      </c>
      <c r="K44">
        <v>0.11600000000000001</v>
      </c>
      <c r="L44">
        <v>0</v>
      </c>
      <c r="M44">
        <v>1</v>
      </c>
      <c r="O44" t="s">
        <v>133</v>
      </c>
      <c r="P44" s="28">
        <v>4084</v>
      </c>
      <c r="Q44">
        <v>1.2999999999999999E-2</v>
      </c>
      <c r="R44">
        <v>0.115</v>
      </c>
      <c r="S44">
        <v>0</v>
      </c>
      <c r="T44">
        <v>1</v>
      </c>
      <c r="V44" t="s">
        <v>133</v>
      </c>
      <c r="W44" s="28">
        <v>3702</v>
      </c>
      <c r="X44">
        <v>1.4999999999999999E-2</v>
      </c>
      <c r="Y44">
        <v>0.12</v>
      </c>
      <c r="Z44">
        <v>0</v>
      </c>
      <c r="AA44">
        <v>1</v>
      </c>
      <c r="AC44" t="s">
        <v>133</v>
      </c>
      <c r="AD44">
        <v>391</v>
      </c>
      <c r="AE44">
        <v>1.7999999999999999E-2</v>
      </c>
      <c r="AF44">
        <v>0.13300000000000001</v>
      </c>
      <c r="AG44">
        <v>0</v>
      </c>
      <c r="AH44">
        <v>1</v>
      </c>
    </row>
    <row r="45" spans="1:34" x14ac:dyDescent="0.25">
      <c r="A45" t="s">
        <v>45</v>
      </c>
      <c r="B45" s="28">
        <v>15228</v>
      </c>
      <c r="C45">
        <v>2E-3</v>
      </c>
      <c r="D45">
        <v>4.4999999999999998E-2</v>
      </c>
      <c r="E45">
        <v>0</v>
      </c>
      <c r="F45">
        <v>1</v>
      </c>
      <c r="H45" t="s">
        <v>45</v>
      </c>
      <c r="I45" s="28">
        <v>7051</v>
      </c>
      <c r="J45">
        <v>1E-3</v>
      </c>
      <c r="K45">
        <v>3.5999999999999997E-2</v>
      </c>
      <c r="L45">
        <v>0</v>
      </c>
      <c r="M45">
        <v>1</v>
      </c>
      <c r="O45" t="s">
        <v>45</v>
      </c>
      <c r="P45" s="28">
        <v>4084</v>
      </c>
      <c r="Q45">
        <v>3.0000000000000001E-3</v>
      </c>
      <c r="R45">
        <v>5.1999999999999998E-2</v>
      </c>
      <c r="S45">
        <v>0</v>
      </c>
      <c r="T45">
        <v>1</v>
      </c>
      <c r="V45" t="s">
        <v>45</v>
      </c>
      <c r="W45" s="28">
        <v>3702</v>
      </c>
      <c r="X45">
        <v>3.0000000000000001E-3</v>
      </c>
      <c r="Y45">
        <v>5.3999999999999999E-2</v>
      </c>
      <c r="Z45">
        <v>0</v>
      </c>
      <c r="AA45">
        <v>1</v>
      </c>
      <c r="AC45" t="s">
        <v>45</v>
      </c>
      <c r="AD45">
        <v>391</v>
      </c>
      <c r="AE45">
        <v>0</v>
      </c>
      <c r="AF45">
        <v>0</v>
      </c>
      <c r="AG45">
        <v>0</v>
      </c>
      <c r="AH45">
        <v>0</v>
      </c>
    </row>
    <row r="46" spans="1:34" x14ac:dyDescent="0.25">
      <c r="A46" t="s">
        <v>515</v>
      </c>
      <c r="B46" s="28">
        <v>15228</v>
      </c>
      <c r="C46">
        <v>0.19</v>
      </c>
      <c r="D46">
        <v>0.39300000000000002</v>
      </c>
      <c r="E46">
        <v>0</v>
      </c>
      <c r="F46">
        <v>1</v>
      </c>
      <c r="H46" t="s">
        <v>515</v>
      </c>
      <c r="I46" s="28">
        <v>7051</v>
      </c>
      <c r="J46">
        <v>0.21299999999999999</v>
      </c>
      <c r="K46">
        <v>0.41</v>
      </c>
      <c r="L46">
        <v>0</v>
      </c>
      <c r="M46">
        <v>1</v>
      </c>
      <c r="O46" t="s">
        <v>515</v>
      </c>
      <c r="P46" s="28">
        <v>4084</v>
      </c>
      <c r="Q46">
        <v>0.188</v>
      </c>
      <c r="R46">
        <v>0.39</v>
      </c>
      <c r="S46">
        <v>0</v>
      </c>
      <c r="T46">
        <v>1</v>
      </c>
      <c r="V46" t="s">
        <v>515</v>
      </c>
      <c r="W46" s="28">
        <v>3702</v>
      </c>
      <c r="X46">
        <v>0.14299999999999999</v>
      </c>
      <c r="Y46">
        <v>0.35</v>
      </c>
      <c r="Z46">
        <v>0</v>
      </c>
      <c r="AA46">
        <v>1</v>
      </c>
      <c r="AC46" t="s">
        <v>515</v>
      </c>
      <c r="AD46">
        <v>391</v>
      </c>
      <c r="AE46">
        <v>0.25800000000000001</v>
      </c>
      <c r="AF46">
        <v>0.438</v>
      </c>
      <c r="AG46">
        <v>0</v>
      </c>
      <c r="AH46">
        <v>1</v>
      </c>
    </row>
    <row r="47" spans="1:34" x14ac:dyDescent="0.25">
      <c r="A47" t="s">
        <v>507</v>
      </c>
      <c r="B47" s="28">
        <v>15228</v>
      </c>
      <c r="C47">
        <v>0.42699999999999999</v>
      </c>
      <c r="D47">
        <v>0.495</v>
      </c>
      <c r="E47">
        <v>0</v>
      </c>
      <c r="F47">
        <v>1</v>
      </c>
      <c r="H47" t="s">
        <v>507</v>
      </c>
      <c r="I47" s="28">
        <v>7051</v>
      </c>
      <c r="J47">
        <v>0.22800000000000001</v>
      </c>
      <c r="K47">
        <v>0.42</v>
      </c>
      <c r="L47">
        <v>0</v>
      </c>
      <c r="M47">
        <v>1</v>
      </c>
      <c r="O47" t="s">
        <v>507</v>
      </c>
      <c r="P47" s="28">
        <v>4084</v>
      </c>
      <c r="Q47">
        <v>0.502</v>
      </c>
      <c r="R47">
        <v>0.5</v>
      </c>
      <c r="S47">
        <v>0</v>
      </c>
      <c r="T47">
        <v>1</v>
      </c>
      <c r="V47" t="s">
        <v>507</v>
      </c>
      <c r="W47" s="28">
        <v>3702</v>
      </c>
      <c r="X47">
        <v>0.75700000000000001</v>
      </c>
      <c r="Y47">
        <v>0.42899999999999999</v>
      </c>
      <c r="Z47">
        <v>0</v>
      </c>
      <c r="AA47">
        <v>1</v>
      </c>
      <c r="AC47" t="s">
        <v>507</v>
      </c>
      <c r="AD47">
        <v>391</v>
      </c>
      <c r="AE47">
        <v>9.1999999999999998E-2</v>
      </c>
      <c r="AF47">
        <v>0.28899999999999998</v>
      </c>
      <c r="AG47">
        <v>0</v>
      </c>
      <c r="AH47">
        <v>1</v>
      </c>
    </row>
    <row r="48" spans="1:34" x14ac:dyDescent="0.25">
      <c r="A48" t="s">
        <v>508</v>
      </c>
      <c r="B48" s="28">
        <v>15228</v>
      </c>
      <c r="C48">
        <v>0.16600000000000001</v>
      </c>
      <c r="D48">
        <v>0.372</v>
      </c>
      <c r="E48">
        <v>0</v>
      </c>
      <c r="F48">
        <v>1</v>
      </c>
      <c r="H48" t="s">
        <v>508</v>
      </c>
      <c r="I48" s="28">
        <v>7051</v>
      </c>
      <c r="J48">
        <v>0.28299999999999997</v>
      </c>
      <c r="K48">
        <v>0.45100000000000001</v>
      </c>
      <c r="L48">
        <v>0</v>
      </c>
      <c r="M48">
        <v>1</v>
      </c>
      <c r="O48" t="s">
        <v>508</v>
      </c>
      <c r="P48" s="28">
        <v>4084</v>
      </c>
      <c r="Q48">
        <v>7.4999999999999997E-2</v>
      </c>
      <c r="R48">
        <v>0.26400000000000001</v>
      </c>
      <c r="S48">
        <v>0</v>
      </c>
      <c r="T48">
        <v>1</v>
      </c>
      <c r="V48" t="s">
        <v>508</v>
      </c>
      <c r="W48" s="28">
        <v>3702</v>
      </c>
      <c r="X48">
        <v>8.9999999999999993E-3</v>
      </c>
      <c r="Y48">
        <v>9.2999999999999999E-2</v>
      </c>
      <c r="Z48">
        <v>0</v>
      </c>
      <c r="AA48">
        <v>1</v>
      </c>
      <c r="AC48" t="s">
        <v>508</v>
      </c>
      <c r="AD48">
        <v>391</v>
      </c>
      <c r="AE48">
        <v>0.48799999999999999</v>
      </c>
      <c r="AF48">
        <v>0.501</v>
      </c>
      <c r="AG48">
        <v>0</v>
      </c>
      <c r="AH48">
        <v>1</v>
      </c>
    </row>
    <row r="49" spans="1:34" x14ac:dyDescent="0.25">
      <c r="A49" t="s">
        <v>509</v>
      </c>
      <c r="B49" s="28">
        <v>15228</v>
      </c>
      <c r="C49">
        <v>0.217</v>
      </c>
      <c r="D49">
        <v>0.41199999999999998</v>
      </c>
      <c r="E49">
        <v>0</v>
      </c>
      <c r="F49">
        <v>1</v>
      </c>
      <c r="H49" t="s">
        <v>509</v>
      </c>
      <c r="I49" s="28">
        <v>7051</v>
      </c>
      <c r="J49">
        <v>0.27600000000000002</v>
      </c>
      <c r="K49">
        <v>0.44700000000000001</v>
      </c>
      <c r="L49">
        <v>0</v>
      </c>
      <c r="M49">
        <v>1</v>
      </c>
      <c r="O49" t="s">
        <v>509</v>
      </c>
      <c r="P49" s="28">
        <v>4084</v>
      </c>
      <c r="Q49">
        <v>0.23499999999999999</v>
      </c>
      <c r="R49">
        <v>0.42399999999999999</v>
      </c>
      <c r="S49">
        <v>0</v>
      </c>
      <c r="T49">
        <v>1</v>
      </c>
      <c r="V49" t="s">
        <v>509</v>
      </c>
      <c r="W49" s="28">
        <v>3702</v>
      </c>
      <c r="X49">
        <v>9.0999999999999998E-2</v>
      </c>
      <c r="Y49">
        <v>0.28799999999999998</v>
      </c>
      <c r="Z49">
        <v>0</v>
      </c>
      <c r="AA49">
        <v>1</v>
      </c>
      <c r="AC49" t="s">
        <v>509</v>
      </c>
      <c r="AD49">
        <v>391</v>
      </c>
      <c r="AE49">
        <v>0.161</v>
      </c>
      <c r="AF49">
        <v>0.36799999999999999</v>
      </c>
      <c r="AG49">
        <v>0</v>
      </c>
      <c r="AH4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97D5-46AB-4727-827C-31699C10B733}">
  <dimension ref="A1:N29"/>
  <sheetViews>
    <sheetView workbookViewId="0">
      <selection activeCell="A2" sqref="A2:A29"/>
    </sheetView>
  </sheetViews>
  <sheetFormatPr defaultRowHeight="15" x14ac:dyDescent="0.25"/>
  <cols>
    <col min="1" max="1" width="20.85546875" bestFit="1" customWidth="1"/>
    <col min="9" max="9" width="20.85546875" bestFit="1" customWidth="1"/>
  </cols>
  <sheetData>
    <row r="1" spans="1:14" x14ac:dyDescent="0.25">
      <c r="B1" t="s">
        <v>6</v>
      </c>
      <c r="C1" t="s">
        <v>124</v>
      </c>
      <c r="D1" t="s">
        <v>125</v>
      </c>
      <c r="E1" t="s">
        <v>126</v>
      </c>
    </row>
    <row r="2" spans="1:14" x14ac:dyDescent="0.25">
      <c r="A2" t="s">
        <v>120</v>
      </c>
      <c r="B2" s="12">
        <v>-4.9579999999999999E-2</v>
      </c>
      <c r="C2" s="12">
        <v>0.9516</v>
      </c>
      <c r="D2" s="12">
        <v>5.1929999999999997E-2</v>
      </c>
      <c r="E2" s="12">
        <v>-0.95499999999999996</v>
      </c>
      <c r="F2">
        <v>0.33961999999999998</v>
      </c>
      <c r="J2" s="1"/>
      <c r="K2" s="1"/>
      <c r="L2" s="1"/>
      <c r="N2" s="1"/>
    </row>
    <row r="3" spans="1:14" x14ac:dyDescent="0.25">
      <c r="A3" t="s">
        <v>10</v>
      </c>
      <c r="B3" s="12">
        <v>-2.7869999999999999E-2</v>
      </c>
      <c r="C3" s="12">
        <v>0.97250000000000003</v>
      </c>
      <c r="D3" s="12">
        <v>2.1069999999999998E-2</v>
      </c>
      <c r="E3" s="12">
        <v>-1.323</v>
      </c>
      <c r="F3" s="1">
        <v>0.18599399999999999</v>
      </c>
      <c r="J3" s="1"/>
      <c r="K3" s="1"/>
      <c r="L3" s="1"/>
      <c r="N3" s="1"/>
    </row>
    <row r="4" spans="1:14" x14ac:dyDescent="0.25">
      <c r="A4" t="s">
        <v>12</v>
      </c>
      <c r="B4" s="12">
        <v>-7.5389999999999999E-2</v>
      </c>
      <c r="C4" s="12">
        <v>0.9274</v>
      </c>
      <c r="D4" s="12">
        <v>2.4070000000000001E-2</v>
      </c>
      <c r="E4" s="12">
        <v>-3.1320000000000001</v>
      </c>
      <c r="F4">
        <v>1.7340000000000001E-3</v>
      </c>
      <c r="G4" t="s">
        <v>22</v>
      </c>
      <c r="J4" s="1"/>
      <c r="K4" s="1"/>
      <c r="L4" s="1"/>
      <c r="N4" s="1"/>
    </row>
    <row r="5" spans="1:14" x14ac:dyDescent="0.25">
      <c r="A5" t="s">
        <v>127</v>
      </c>
      <c r="B5" s="12">
        <v>6.1469999999999997E-2</v>
      </c>
      <c r="C5" s="12">
        <v>1.0629999999999999</v>
      </c>
      <c r="D5" s="12">
        <v>1.8110000000000001E-2</v>
      </c>
      <c r="E5" s="12">
        <v>3.3940000000000001</v>
      </c>
      <c r="F5" s="1">
        <v>6.8900000000000005E-4</v>
      </c>
      <c r="G5" t="s">
        <v>11</v>
      </c>
      <c r="J5" s="1"/>
      <c r="K5" s="1"/>
      <c r="L5" s="1"/>
      <c r="N5" s="1"/>
    </row>
    <row r="6" spans="1:14" x14ac:dyDescent="0.25">
      <c r="A6" t="s">
        <v>24</v>
      </c>
      <c r="B6" s="12">
        <v>-1.4970000000000001E-2</v>
      </c>
      <c r="C6" s="12">
        <v>0.98509999999999998</v>
      </c>
      <c r="D6" s="12">
        <v>2.3810000000000001E-2</v>
      </c>
      <c r="E6" s="12">
        <v>-0.629</v>
      </c>
      <c r="F6" s="1">
        <v>0.52959800000000001</v>
      </c>
      <c r="J6" s="1"/>
      <c r="K6" s="1"/>
      <c r="L6" s="1"/>
      <c r="N6" s="1"/>
    </row>
    <row r="7" spans="1:14" x14ac:dyDescent="0.25">
      <c r="A7" t="s">
        <v>23</v>
      </c>
      <c r="B7" s="12">
        <v>-0.14580000000000001</v>
      </c>
      <c r="C7" s="12">
        <v>0.86429999999999996</v>
      </c>
      <c r="D7" s="12">
        <v>2.162E-2</v>
      </c>
      <c r="E7" s="12">
        <v>-6.7450000000000001</v>
      </c>
      <c r="F7" s="1">
        <v>1.5300000000000001E-11</v>
      </c>
      <c r="G7" t="s">
        <v>11</v>
      </c>
      <c r="J7" s="1"/>
      <c r="K7" s="1"/>
      <c r="L7" s="1"/>
      <c r="N7" s="1"/>
    </row>
    <row r="8" spans="1:14" x14ac:dyDescent="0.25">
      <c r="A8" t="s">
        <v>25</v>
      </c>
      <c r="B8" s="12">
        <v>3.6630000000000003E-2</v>
      </c>
      <c r="C8" s="12">
        <v>1.0369999999999999</v>
      </c>
      <c r="D8" s="12">
        <v>2.6509999999999999E-2</v>
      </c>
      <c r="E8" s="12">
        <v>1.381</v>
      </c>
      <c r="F8">
        <v>0.16717099999999999</v>
      </c>
      <c r="J8" s="1"/>
      <c r="K8" s="1"/>
      <c r="L8" s="1"/>
      <c r="N8" s="1"/>
    </row>
    <row r="9" spans="1:14" x14ac:dyDescent="0.25">
      <c r="A9" t="s">
        <v>26</v>
      </c>
      <c r="B9" s="12">
        <v>-7.2370000000000004E-2</v>
      </c>
      <c r="C9" s="12">
        <v>0.93020000000000003</v>
      </c>
      <c r="D9" s="12">
        <v>4.6109999999999998E-2</v>
      </c>
      <c r="E9" s="12">
        <v>-1.569</v>
      </c>
      <c r="F9">
        <v>0.11655500000000001</v>
      </c>
      <c r="J9" s="1"/>
      <c r="K9" s="1"/>
      <c r="L9" s="1"/>
      <c r="N9" s="1"/>
    </row>
    <row r="10" spans="1:14" x14ac:dyDescent="0.25">
      <c r="A10" t="s">
        <v>30</v>
      </c>
      <c r="B10" s="12">
        <v>0.1759</v>
      </c>
      <c r="C10" s="12">
        <v>1.1919999999999999</v>
      </c>
      <c r="D10" s="12">
        <v>2.546E-2</v>
      </c>
      <c r="E10" s="12">
        <v>6.9080000000000004</v>
      </c>
      <c r="F10" s="1">
        <v>4.9099999999999999E-12</v>
      </c>
      <c r="G10" t="s">
        <v>11</v>
      </c>
      <c r="J10" s="1"/>
      <c r="K10" s="1"/>
      <c r="L10" s="1"/>
      <c r="N10" s="1"/>
    </row>
    <row r="11" spans="1:14" x14ac:dyDescent="0.25">
      <c r="A11" t="s">
        <v>27</v>
      </c>
      <c r="B11" s="12">
        <v>0.15490000000000001</v>
      </c>
      <c r="C11" s="12">
        <v>1.1679999999999999</v>
      </c>
      <c r="D11" s="12">
        <v>3.968E-2</v>
      </c>
      <c r="E11" s="12">
        <v>3.9039999999999999</v>
      </c>
      <c r="F11" s="1">
        <v>9.4699999999999998E-5</v>
      </c>
      <c r="G11" t="s">
        <v>11</v>
      </c>
      <c r="J11" s="1"/>
      <c r="K11" s="1"/>
      <c r="L11" s="1"/>
      <c r="N11" s="1"/>
    </row>
    <row r="12" spans="1:14" x14ac:dyDescent="0.25">
      <c r="A12" t="s">
        <v>29</v>
      </c>
      <c r="B12" s="12">
        <v>8.7389999999999995E-2</v>
      </c>
      <c r="C12" s="12">
        <v>1.091</v>
      </c>
      <c r="D12" s="12">
        <v>2.3300000000000001E-2</v>
      </c>
      <c r="E12" s="12">
        <v>3.75</v>
      </c>
      <c r="F12">
        <v>1.7699999999999999E-4</v>
      </c>
      <c r="G12" t="s">
        <v>11</v>
      </c>
      <c r="J12" s="1"/>
      <c r="K12" s="1"/>
      <c r="L12" s="1"/>
      <c r="N12" s="1"/>
    </row>
    <row r="13" spans="1:14" x14ac:dyDescent="0.25">
      <c r="A13" t="s">
        <v>28</v>
      </c>
      <c r="B13" s="12">
        <v>0.1052</v>
      </c>
      <c r="C13" s="12">
        <v>1.111</v>
      </c>
      <c r="D13" s="12">
        <v>6.1809999999999997E-2</v>
      </c>
      <c r="E13" s="12">
        <v>1.702</v>
      </c>
      <c r="F13">
        <v>8.8772000000000004E-2</v>
      </c>
      <c r="G13" t="s">
        <v>42</v>
      </c>
      <c r="J13" s="1"/>
      <c r="K13" s="1"/>
      <c r="L13" s="1"/>
      <c r="N13" s="1"/>
    </row>
    <row r="14" spans="1:14" x14ac:dyDescent="0.25">
      <c r="A14" t="s">
        <v>177</v>
      </c>
      <c r="B14" s="12">
        <v>4.2209999999999998E-2</v>
      </c>
      <c r="C14" s="12">
        <v>1.0429999999999999</v>
      </c>
      <c r="D14" s="12">
        <v>2.9219999999999999E-2</v>
      </c>
      <c r="E14" s="12">
        <v>1.4450000000000001</v>
      </c>
      <c r="F14" s="1">
        <v>0.14851300000000001</v>
      </c>
      <c r="J14" s="1"/>
      <c r="K14" s="1"/>
      <c r="L14" s="1"/>
      <c r="N14" s="1"/>
    </row>
    <row r="15" spans="1:14" x14ac:dyDescent="0.25">
      <c r="A15" t="s">
        <v>31</v>
      </c>
      <c r="B15" s="12">
        <v>-8.584E-2</v>
      </c>
      <c r="C15" s="12">
        <v>0.91769999999999996</v>
      </c>
      <c r="D15" s="12">
        <v>5.1679999999999999E-3</v>
      </c>
      <c r="E15" s="12">
        <v>-16.611000000000001</v>
      </c>
      <c r="F15" t="s">
        <v>119</v>
      </c>
      <c r="G15" t="s">
        <v>11</v>
      </c>
      <c r="J15" s="1"/>
      <c r="K15" s="1"/>
      <c r="L15" s="1"/>
      <c r="N15" s="1"/>
    </row>
    <row r="16" spans="1:14" x14ac:dyDescent="0.25">
      <c r="A16" t="s">
        <v>32</v>
      </c>
      <c r="B16" s="12">
        <v>1.6310000000000002E-2</v>
      </c>
      <c r="C16" s="12">
        <v>1.016</v>
      </c>
      <c r="D16" s="12">
        <v>1.2789999999999999E-2</v>
      </c>
      <c r="E16" s="12">
        <v>1.276</v>
      </c>
      <c r="F16">
        <v>0.20200099999999999</v>
      </c>
      <c r="J16" s="1"/>
      <c r="K16" s="1"/>
      <c r="L16" s="1"/>
      <c r="N16" s="1"/>
    </row>
    <row r="17" spans="1:14" x14ac:dyDescent="0.25">
      <c r="A17" t="s">
        <v>33</v>
      </c>
      <c r="B17" s="12">
        <v>1.0489999999999999E-2</v>
      </c>
      <c r="C17" s="12">
        <v>1.0109999999999999</v>
      </c>
      <c r="D17" s="12">
        <v>3.4770000000000001E-3</v>
      </c>
      <c r="E17" s="12">
        <v>3.016</v>
      </c>
      <c r="F17" s="1">
        <v>2.5639999999999999E-3</v>
      </c>
      <c r="G17" t="s">
        <v>22</v>
      </c>
      <c r="J17" s="1"/>
      <c r="K17" s="1"/>
      <c r="L17" s="1"/>
      <c r="N17" s="1"/>
    </row>
    <row r="18" spans="1:14" x14ac:dyDescent="0.25">
      <c r="A18" t="s">
        <v>118</v>
      </c>
      <c r="B18" s="12">
        <v>-6.966E-3</v>
      </c>
      <c r="C18" s="12">
        <v>0.99309999999999998</v>
      </c>
      <c r="D18" s="12">
        <v>5.4270000000000004E-3</v>
      </c>
      <c r="E18" s="12">
        <v>-1.284</v>
      </c>
      <c r="F18" s="1">
        <v>0.199272</v>
      </c>
      <c r="J18" s="1"/>
      <c r="K18" s="1"/>
      <c r="L18" s="1"/>
      <c r="N18" s="1"/>
    </row>
    <row r="19" spans="1:14" x14ac:dyDescent="0.25">
      <c r="A19" t="s">
        <v>34</v>
      </c>
      <c r="B19" s="12">
        <v>3.6289999999999998E-3</v>
      </c>
      <c r="C19" s="12">
        <v>1.004</v>
      </c>
      <c r="D19" s="12">
        <v>3.7980000000000002E-4</v>
      </c>
      <c r="E19" s="12">
        <v>9.5540000000000003</v>
      </c>
      <c r="F19" s="1" t="s">
        <v>119</v>
      </c>
      <c r="G19" t="s">
        <v>11</v>
      </c>
      <c r="J19" s="1"/>
      <c r="K19" s="1"/>
      <c r="L19" s="1"/>
      <c r="N19" s="1"/>
    </row>
    <row r="20" spans="1:14" x14ac:dyDescent="0.25">
      <c r="A20" t="s">
        <v>35</v>
      </c>
      <c r="B20" s="12">
        <v>3.3189999999999999E-4</v>
      </c>
      <c r="C20" s="12">
        <v>1</v>
      </c>
      <c r="D20" s="12">
        <v>9.4220000000000003E-5</v>
      </c>
      <c r="E20" s="12">
        <v>3.5230000000000001</v>
      </c>
      <c r="F20">
        <v>4.2700000000000002E-4</v>
      </c>
      <c r="G20" t="s">
        <v>11</v>
      </c>
      <c r="J20" s="1"/>
      <c r="K20" s="1"/>
      <c r="L20" s="1"/>
      <c r="N20" s="1"/>
    </row>
    <row r="21" spans="1:14" x14ac:dyDescent="0.25">
      <c r="A21" t="s">
        <v>36</v>
      </c>
      <c r="B21" s="12">
        <v>-4.0450000000000002E-4</v>
      </c>
      <c r="C21" s="12">
        <v>0.99960000000000004</v>
      </c>
      <c r="D21" s="12">
        <v>1.262E-4</v>
      </c>
      <c r="E21" s="12">
        <v>-3.2040000000000002</v>
      </c>
      <c r="F21">
        <v>1.354E-3</v>
      </c>
      <c r="G21" t="s">
        <v>22</v>
      </c>
      <c r="J21" s="1"/>
      <c r="K21" s="1"/>
      <c r="L21" s="1"/>
      <c r="N21" s="1"/>
    </row>
    <row r="22" spans="1:14" x14ac:dyDescent="0.25">
      <c r="A22" t="s">
        <v>37</v>
      </c>
      <c r="B22" s="12">
        <v>-1.3339999999999999E-2</v>
      </c>
      <c r="C22" s="12">
        <v>0.98670000000000002</v>
      </c>
      <c r="D22" s="12">
        <v>1.8499999999999999E-2</v>
      </c>
      <c r="E22" s="12">
        <v>-0.72099999999999997</v>
      </c>
      <c r="F22">
        <v>0.47084799999999999</v>
      </c>
      <c r="J22" s="1"/>
      <c r="K22" s="1"/>
      <c r="L22" s="1"/>
      <c r="N22" s="1"/>
    </row>
    <row r="23" spans="1:14" x14ac:dyDescent="0.25">
      <c r="A23" t="s">
        <v>38</v>
      </c>
      <c r="B23" s="12">
        <v>-3.4759999999999999E-2</v>
      </c>
      <c r="C23" s="12">
        <v>0.96579999999999999</v>
      </c>
      <c r="D23" s="12">
        <v>2.7210000000000002E-2</v>
      </c>
      <c r="E23" s="12">
        <v>-1.2769999999999999</v>
      </c>
      <c r="F23" s="1">
        <v>0.20145299999999999</v>
      </c>
      <c r="J23" s="1"/>
      <c r="K23" s="1"/>
      <c r="L23" s="1"/>
      <c r="N23" s="1"/>
    </row>
    <row r="24" spans="1:14" x14ac:dyDescent="0.25">
      <c r="A24" t="s">
        <v>40</v>
      </c>
      <c r="B24" s="12">
        <v>-0.1376</v>
      </c>
      <c r="C24" s="12">
        <v>0.87139999999999995</v>
      </c>
      <c r="D24" s="12">
        <v>2.8150000000000001E-2</v>
      </c>
      <c r="E24" s="12">
        <v>-4.8899999999999997</v>
      </c>
      <c r="F24" s="1">
        <v>1.0100000000000001E-6</v>
      </c>
      <c r="G24" t="s">
        <v>11</v>
      </c>
      <c r="J24" s="1"/>
      <c r="K24" s="1"/>
      <c r="L24" s="1"/>
      <c r="N24" s="1"/>
    </row>
    <row r="25" spans="1:14" x14ac:dyDescent="0.25">
      <c r="A25" t="s">
        <v>41</v>
      </c>
      <c r="B25" s="12">
        <v>-4.7329999999999997E-2</v>
      </c>
      <c r="C25" s="12">
        <v>0.95379999999999998</v>
      </c>
      <c r="D25" s="12">
        <v>2.3189999999999999E-2</v>
      </c>
      <c r="E25" s="12">
        <v>-2.0409999999999999</v>
      </c>
      <c r="F25">
        <v>4.1239999999999999E-2</v>
      </c>
      <c r="G25" t="s">
        <v>131</v>
      </c>
      <c r="J25" s="1"/>
      <c r="N25" s="1"/>
    </row>
    <row r="26" spans="1:14" x14ac:dyDescent="0.25">
      <c r="A26" t="s">
        <v>39</v>
      </c>
      <c r="B26" s="1">
        <v>-8.7480000000000002E-2</v>
      </c>
      <c r="C26" s="1">
        <v>0.91620000000000001</v>
      </c>
      <c r="D26" s="1">
        <v>2.597E-2</v>
      </c>
      <c r="E26">
        <v>-3.3679999999999999</v>
      </c>
      <c r="F26">
        <v>7.5699999999999997E-4</v>
      </c>
      <c r="G26" t="s">
        <v>11</v>
      </c>
    </row>
    <row r="27" spans="1:14" x14ac:dyDescent="0.25">
      <c r="A27" t="s">
        <v>507</v>
      </c>
      <c r="B27" s="1">
        <v>-3.959E-2</v>
      </c>
      <c r="C27" s="1">
        <v>0.96120000000000005</v>
      </c>
      <c r="D27" s="1">
        <v>2.368E-2</v>
      </c>
      <c r="E27">
        <v>-1.6719999999999999</v>
      </c>
      <c r="F27">
        <v>9.4481999999999997E-2</v>
      </c>
      <c r="G27" t="s">
        <v>42</v>
      </c>
    </row>
    <row r="28" spans="1:14" x14ac:dyDescent="0.25">
      <c r="A28" t="s">
        <v>508</v>
      </c>
      <c r="B28" s="1">
        <v>-2.9319999999999999E-2</v>
      </c>
      <c r="C28" s="1">
        <v>0.97109999999999996</v>
      </c>
      <c r="D28" s="1">
        <v>2.8819999999999998E-2</v>
      </c>
      <c r="E28">
        <v>-1.0169999999999999</v>
      </c>
      <c r="F28">
        <v>0.30900100000000003</v>
      </c>
    </row>
    <row r="29" spans="1:14" x14ac:dyDescent="0.25">
      <c r="A29" t="s">
        <v>509</v>
      </c>
      <c r="B29" s="1">
        <v>-2.6339999999999999E-2</v>
      </c>
      <c r="C29" s="1">
        <v>0.97399999999999998</v>
      </c>
      <c r="D29" s="1">
        <v>2.5659999999999999E-2</v>
      </c>
      <c r="E29">
        <v>-1.026</v>
      </c>
      <c r="F29">
        <v>0.30475799999999997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E240-8BA3-4E11-A133-272F923F781B}">
  <dimension ref="A1:N32"/>
  <sheetViews>
    <sheetView workbookViewId="0">
      <selection activeCell="G30" sqref="G30"/>
    </sheetView>
  </sheetViews>
  <sheetFormatPr defaultRowHeight="15" x14ac:dyDescent="0.25"/>
  <cols>
    <col min="1" max="1" width="20.85546875" bestFit="1" customWidth="1"/>
    <col min="9" max="9" width="20.85546875" bestFit="1" customWidth="1"/>
  </cols>
  <sheetData>
    <row r="1" spans="1:14" x14ac:dyDescent="0.25">
      <c r="B1" t="s">
        <v>5</v>
      </c>
      <c r="C1" t="s">
        <v>6</v>
      </c>
      <c r="D1" t="s">
        <v>7</v>
      </c>
      <c r="E1" t="s">
        <v>8</v>
      </c>
      <c r="F1" t="s">
        <v>15</v>
      </c>
      <c r="N1" s="1"/>
    </row>
    <row r="2" spans="1:14" x14ac:dyDescent="0.25">
      <c r="A2" t="s">
        <v>120</v>
      </c>
      <c r="B2" s="1">
        <v>-5.2913839999999997E-2</v>
      </c>
      <c r="C2">
        <v>0.94846169999999996</v>
      </c>
      <c r="D2">
        <v>6.1997779199999999E-2</v>
      </c>
      <c r="E2">
        <v>-0.85</v>
      </c>
      <c r="F2" s="1">
        <v>0.39</v>
      </c>
      <c r="G2" t="str">
        <f>IF(F2&lt;0.001,"***",IF(F2&lt;0.01,"**",IF(F2&lt;0.05,"*",IF(F2&lt;0.1,"^",""))))</f>
        <v/>
      </c>
      <c r="N2" s="1"/>
    </row>
    <row r="3" spans="1:14" x14ac:dyDescent="0.25">
      <c r="A3" t="s">
        <v>10</v>
      </c>
      <c r="B3" s="1">
        <v>-1.9477850000000001E-2</v>
      </c>
      <c r="C3">
        <v>0.98071059999999999</v>
      </c>
      <c r="D3">
        <v>2.50515046E-2</v>
      </c>
      <c r="E3">
        <v>-0.78</v>
      </c>
      <c r="F3" s="1">
        <v>0.44</v>
      </c>
      <c r="G3" t="str">
        <f t="shared" ref="G3:G24" si="0">IF(F3&lt;0.001,"***",IF(F3&lt;0.01,"**",IF(F3&lt;0.05,"*",IF(F3&lt;0.1,"^",""))))</f>
        <v/>
      </c>
      <c r="N3" s="1"/>
    </row>
    <row r="4" spans="1:14" x14ac:dyDescent="0.25">
      <c r="A4" t="s">
        <v>12</v>
      </c>
      <c r="B4" s="1">
        <v>-8.1146469999999998E-2</v>
      </c>
      <c r="C4">
        <v>0.92205859999999995</v>
      </c>
      <c r="D4">
        <v>2.9759904E-2</v>
      </c>
      <c r="E4">
        <v>-2.73</v>
      </c>
      <c r="F4" s="1">
        <v>6.4000000000000003E-3</v>
      </c>
      <c r="G4" t="str">
        <f t="shared" si="0"/>
        <v>**</v>
      </c>
      <c r="N4" s="1"/>
    </row>
    <row r="5" spans="1:14" x14ac:dyDescent="0.25">
      <c r="A5" t="s">
        <v>127</v>
      </c>
      <c r="B5" s="1">
        <v>9.2037129999999995E-2</v>
      </c>
      <c r="C5">
        <v>1.0964054999999999</v>
      </c>
      <c r="D5">
        <v>2.39367825E-2</v>
      </c>
      <c r="E5">
        <v>3.85</v>
      </c>
      <c r="F5" s="1">
        <v>1.2E-4</v>
      </c>
      <c r="G5" t="str">
        <f>IF(F5&lt;0.001,"***",IF(F5&lt;0.01,"**",IF(F5&lt;0.05,"*",IF(F5&lt;0.1,"^",""))))</f>
        <v>***</v>
      </c>
      <c r="N5" s="1"/>
    </row>
    <row r="6" spans="1:14" x14ac:dyDescent="0.25">
      <c r="A6" t="s">
        <v>24</v>
      </c>
      <c r="B6" s="1">
        <v>-1.9813890000000001E-2</v>
      </c>
      <c r="C6">
        <v>0.98038110000000001</v>
      </c>
      <c r="D6">
        <v>3.1891237699999998E-2</v>
      </c>
      <c r="E6">
        <v>-0.62</v>
      </c>
      <c r="F6" s="1">
        <v>0.53</v>
      </c>
      <c r="G6" t="str">
        <f t="shared" si="0"/>
        <v/>
      </c>
      <c r="N6" s="1"/>
    </row>
    <row r="7" spans="1:14" x14ac:dyDescent="0.25">
      <c r="A7" t="s">
        <v>23</v>
      </c>
      <c r="B7" s="1">
        <v>-0.19927259999999999</v>
      </c>
      <c r="C7">
        <v>0.81932649999999996</v>
      </c>
      <c r="D7">
        <v>2.9395498799999999E-2</v>
      </c>
      <c r="E7">
        <v>-6.78</v>
      </c>
      <c r="F7" s="1">
        <v>1.2000000000000001E-11</v>
      </c>
      <c r="G7" t="str">
        <f t="shared" si="0"/>
        <v>***</v>
      </c>
      <c r="N7" s="1"/>
    </row>
    <row r="8" spans="1:14" x14ac:dyDescent="0.25">
      <c r="A8" t="s">
        <v>25</v>
      </c>
      <c r="B8" s="1">
        <v>3.0788929999999999E-2</v>
      </c>
      <c r="C8">
        <v>1.0312678</v>
      </c>
      <c r="D8">
        <v>3.1953176799999997E-2</v>
      </c>
      <c r="E8">
        <v>0.96</v>
      </c>
      <c r="F8" s="1">
        <v>0.34</v>
      </c>
      <c r="G8" t="str">
        <f t="shared" si="0"/>
        <v/>
      </c>
      <c r="N8" s="1"/>
    </row>
    <row r="9" spans="1:14" x14ac:dyDescent="0.25">
      <c r="A9" t="s">
        <v>26</v>
      </c>
      <c r="B9" s="1">
        <v>-0.1124834</v>
      </c>
      <c r="C9">
        <v>0.89361219999999997</v>
      </c>
      <c r="D9">
        <v>5.5937594200000003E-2</v>
      </c>
      <c r="E9">
        <v>-2.0099999999999998</v>
      </c>
      <c r="F9" s="1">
        <v>4.3999999999999997E-2</v>
      </c>
      <c r="G9" t="str">
        <f t="shared" si="0"/>
        <v>*</v>
      </c>
      <c r="N9" s="1"/>
    </row>
    <row r="10" spans="1:14" x14ac:dyDescent="0.25">
      <c r="A10" t="s">
        <v>30</v>
      </c>
      <c r="B10" s="1">
        <v>0.21655969999999999</v>
      </c>
      <c r="C10">
        <v>1.2417971999999999</v>
      </c>
      <c r="D10">
        <v>3.2627465299999998E-2</v>
      </c>
      <c r="E10">
        <v>6.64</v>
      </c>
      <c r="F10" s="1">
        <v>3.1999999999999999E-11</v>
      </c>
      <c r="G10" t="str">
        <f>IF(F10&lt;0.001,"***",IF(F10&lt;0.01,"**",IF(F10&lt;0.05,"*",IF(F10&lt;0.1,"^",""))))</f>
        <v>***</v>
      </c>
      <c r="N10" s="1"/>
    </row>
    <row r="11" spans="1:14" x14ac:dyDescent="0.25">
      <c r="A11" t="s">
        <v>27</v>
      </c>
      <c r="B11" s="1">
        <v>0.1672786</v>
      </c>
      <c r="C11">
        <v>1.1820835999999999</v>
      </c>
      <c r="D11">
        <v>4.85800438E-2</v>
      </c>
      <c r="E11">
        <v>3.44</v>
      </c>
      <c r="F11" s="1">
        <v>5.6999999999999998E-4</v>
      </c>
      <c r="G11" t="str">
        <f>IF(F11&lt;0.001,"***",IF(F11&lt;0.01,"**",IF(F11&lt;0.05,"*",IF(F11&lt;0.1,"^",""))))</f>
        <v>***</v>
      </c>
      <c r="N11" s="1"/>
    </row>
    <row r="12" spans="1:14" ht="14.25" customHeight="1" x14ac:dyDescent="0.25">
      <c r="A12" t="s">
        <v>29</v>
      </c>
      <c r="B12" s="1">
        <v>0.1163488</v>
      </c>
      <c r="C12">
        <v>1.1233876</v>
      </c>
      <c r="D12">
        <v>2.9533820200000001E-2</v>
      </c>
      <c r="E12">
        <v>3.94</v>
      </c>
      <c r="F12" s="1">
        <v>8.2000000000000001E-5</v>
      </c>
      <c r="G12" t="str">
        <f>IF(F12&lt;0.001,"***",IF(F12&lt;0.01,"**",IF(F12&lt;0.05,"*",IF(F12&lt;0.1,"^",""))))</f>
        <v>***</v>
      </c>
      <c r="N12" s="1"/>
    </row>
    <row r="13" spans="1:14" x14ac:dyDescent="0.25">
      <c r="A13" t="s">
        <v>28</v>
      </c>
      <c r="B13" s="1">
        <v>9.0631119999999996E-2</v>
      </c>
      <c r="C13">
        <v>1.0948651</v>
      </c>
      <c r="D13">
        <v>7.4082521499999998E-2</v>
      </c>
      <c r="E13">
        <v>1.22</v>
      </c>
      <c r="F13" s="1">
        <v>0.22</v>
      </c>
      <c r="G13" t="str">
        <f>IF(F13&lt;0.001,"***",IF(F13&lt;0.01,"**",IF(F13&lt;0.05,"*",IF(F13&lt;0.1,"^",""))))</f>
        <v/>
      </c>
      <c r="N13" s="1"/>
    </row>
    <row r="14" spans="1:14" x14ac:dyDescent="0.25">
      <c r="A14" t="s">
        <v>177</v>
      </c>
      <c r="B14" s="1">
        <v>3.8903510000000002E-2</v>
      </c>
      <c r="C14">
        <v>1.0396702</v>
      </c>
      <c r="D14">
        <v>3.2010266799999999E-2</v>
      </c>
      <c r="E14">
        <v>1.22</v>
      </c>
      <c r="F14" s="1">
        <v>0.22</v>
      </c>
      <c r="G14" t="str">
        <f>IF(F14&lt;0.001,"***",IF(F14&lt;0.01,"**",IF(F14&lt;0.05,"*",IF(F14&lt;0.1,"^",""))))</f>
        <v/>
      </c>
      <c r="N14" s="1"/>
    </row>
    <row r="15" spans="1:14" x14ac:dyDescent="0.25">
      <c r="A15" t="s">
        <v>31</v>
      </c>
      <c r="B15" s="1">
        <v>-8.4772340000000002E-2</v>
      </c>
      <c r="C15">
        <v>0.91872140000000002</v>
      </c>
      <c r="D15">
        <v>5.9511994E-3</v>
      </c>
      <c r="E15">
        <v>-14.24</v>
      </c>
      <c r="F15" s="1">
        <v>0</v>
      </c>
      <c r="G15" t="str">
        <f t="shared" si="0"/>
        <v>***</v>
      </c>
      <c r="N15" s="1"/>
    </row>
    <row r="16" spans="1:14" x14ac:dyDescent="0.25">
      <c r="A16" t="s">
        <v>32</v>
      </c>
      <c r="B16" s="1">
        <v>2.6036779999999999E-2</v>
      </c>
      <c r="C16">
        <v>1.0263787</v>
      </c>
      <c r="D16">
        <v>1.50756511E-2</v>
      </c>
      <c r="E16">
        <v>1.73</v>
      </c>
      <c r="F16" s="1">
        <v>8.4000000000000005E-2</v>
      </c>
      <c r="G16" t="str">
        <f t="shared" si="0"/>
        <v>^</v>
      </c>
      <c r="N16" s="1"/>
    </row>
    <row r="17" spans="1:14" x14ac:dyDescent="0.25">
      <c r="A17" t="s">
        <v>33</v>
      </c>
      <c r="B17" s="1">
        <v>1.363002E-2</v>
      </c>
      <c r="C17">
        <v>1.0137233000000001</v>
      </c>
      <c r="D17">
        <v>3.9916956000000002E-3</v>
      </c>
      <c r="E17">
        <v>3.41</v>
      </c>
      <c r="F17" s="1">
        <v>6.4000000000000005E-4</v>
      </c>
      <c r="G17" t="str">
        <f t="shared" si="0"/>
        <v>***</v>
      </c>
      <c r="N17" s="1"/>
    </row>
    <row r="18" spans="1:14" x14ac:dyDescent="0.25">
      <c r="A18" t="s">
        <v>118</v>
      </c>
      <c r="B18" s="1">
        <v>-1.0790589999999999E-2</v>
      </c>
      <c r="C18">
        <v>0.98926740000000002</v>
      </c>
      <c r="D18">
        <v>6.3992616999999996E-3</v>
      </c>
      <c r="E18">
        <v>-1.69</v>
      </c>
      <c r="F18" s="1">
        <v>9.1999999999999998E-2</v>
      </c>
      <c r="G18" t="str">
        <f t="shared" si="0"/>
        <v>^</v>
      </c>
      <c r="N18" s="1"/>
    </row>
    <row r="19" spans="1:14" x14ac:dyDescent="0.25">
      <c r="A19" t="s">
        <v>34</v>
      </c>
      <c r="B19" s="1">
        <v>4.2393400000000003E-3</v>
      </c>
      <c r="C19">
        <v>1.0042483</v>
      </c>
      <c r="D19">
        <v>5.0168369999999997E-4</v>
      </c>
      <c r="E19">
        <v>8.4499999999999993</v>
      </c>
      <c r="F19" s="1">
        <v>0</v>
      </c>
      <c r="G19" t="str">
        <f t="shared" si="0"/>
        <v>***</v>
      </c>
      <c r="N19" s="1"/>
    </row>
    <row r="20" spans="1:14" x14ac:dyDescent="0.25">
      <c r="A20" t="s">
        <v>35</v>
      </c>
      <c r="B20" s="1">
        <v>1.2093240000000001E-5</v>
      </c>
      <c r="C20">
        <v>1.0000121</v>
      </c>
      <c r="D20">
        <v>1.173216E-4</v>
      </c>
      <c r="E20">
        <v>0.1</v>
      </c>
      <c r="F20" s="1">
        <v>0.92</v>
      </c>
      <c r="G20" t="str">
        <f t="shared" si="0"/>
        <v/>
      </c>
      <c r="N20" s="1"/>
    </row>
    <row r="21" spans="1:14" x14ac:dyDescent="0.25">
      <c r="A21" t="s">
        <v>36</v>
      </c>
      <c r="B21" s="1">
        <v>-3.8523790000000001E-4</v>
      </c>
      <c r="C21">
        <v>0.99961480000000003</v>
      </c>
      <c r="D21">
        <v>1.3980979999999999E-4</v>
      </c>
      <c r="E21">
        <v>-2.76</v>
      </c>
      <c r="F21" s="1">
        <v>5.8999999999999999E-3</v>
      </c>
      <c r="G21" t="str">
        <f t="shared" si="0"/>
        <v>**</v>
      </c>
      <c r="N21" s="1"/>
    </row>
    <row r="22" spans="1:14" x14ac:dyDescent="0.25">
      <c r="A22" t="s">
        <v>37</v>
      </c>
      <c r="B22" s="1">
        <v>-3.4384009999999998E-3</v>
      </c>
      <c r="C22">
        <v>0.99656750000000005</v>
      </c>
      <c r="D22">
        <v>2.1524051400000001E-2</v>
      </c>
      <c r="E22">
        <v>-0.16</v>
      </c>
      <c r="F22" s="1">
        <v>0.87</v>
      </c>
      <c r="G22" t="str">
        <f t="shared" si="0"/>
        <v/>
      </c>
      <c r="N22" s="1"/>
    </row>
    <row r="23" spans="1:14" x14ac:dyDescent="0.25">
      <c r="A23" t="s">
        <v>38</v>
      </c>
      <c r="B23" s="1">
        <v>-3.715856E-4</v>
      </c>
      <c r="C23">
        <v>0.99962850000000003</v>
      </c>
      <c r="D23">
        <v>3.2298824300000001E-2</v>
      </c>
      <c r="E23">
        <v>-0.01</v>
      </c>
      <c r="F23" s="1">
        <v>0.99</v>
      </c>
      <c r="G23" t="str">
        <f t="shared" si="0"/>
        <v/>
      </c>
      <c r="N23" s="1"/>
    </row>
    <row r="24" spans="1:14" x14ac:dyDescent="0.25">
      <c r="A24" t="s">
        <v>40</v>
      </c>
      <c r="B24" s="1">
        <v>-0.15704509999999999</v>
      </c>
      <c r="C24">
        <v>0.85466549999999997</v>
      </c>
      <c r="D24">
        <v>3.7187597099999997E-2</v>
      </c>
      <c r="E24">
        <v>-4.22</v>
      </c>
      <c r="F24" s="1">
        <v>2.4000000000000001E-5</v>
      </c>
      <c r="G24" t="str">
        <f t="shared" si="0"/>
        <v>***</v>
      </c>
    </row>
    <row r="25" spans="1:14" x14ac:dyDescent="0.25">
      <c r="A25" t="s">
        <v>41</v>
      </c>
      <c r="B25" s="1">
        <v>-5.8203119999999997E-2</v>
      </c>
      <c r="C25">
        <v>0.94345829999999997</v>
      </c>
      <c r="D25">
        <v>3.0631340999999999E-2</v>
      </c>
      <c r="E25">
        <v>-1.9</v>
      </c>
      <c r="F25" s="1">
        <v>5.7000000000000002E-2</v>
      </c>
    </row>
    <row r="26" spans="1:14" x14ac:dyDescent="0.25">
      <c r="A26" t="s">
        <v>39</v>
      </c>
      <c r="B26" s="1">
        <v>-8.5074159999999996E-2</v>
      </c>
      <c r="C26">
        <v>0.91844420000000004</v>
      </c>
      <c r="D26">
        <v>3.44108739E-2</v>
      </c>
      <c r="E26">
        <v>-2.4700000000000002</v>
      </c>
      <c r="F26" s="1">
        <v>1.2999999999999999E-2</v>
      </c>
    </row>
    <row r="27" spans="1:14" x14ac:dyDescent="0.25">
      <c r="A27" t="s">
        <v>507</v>
      </c>
      <c r="B27" s="1">
        <v>-5.3428610000000001E-2</v>
      </c>
      <c r="C27">
        <v>0.94797359999999997</v>
      </c>
      <c r="D27">
        <v>2.7397127699999999E-2</v>
      </c>
      <c r="E27">
        <v>-1.95</v>
      </c>
      <c r="F27" s="1">
        <v>5.0999999999999997E-2</v>
      </c>
    </row>
    <row r="28" spans="1:14" x14ac:dyDescent="0.25">
      <c r="A28" t="s">
        <v>508</v>
      </c>
      <c r="B28" s="1">
        <v>-2.9462499999999999E-2</v>
      </c>
      <c r="C28">
        <v>0.97096729999999998</v>
      </c>
      <c r="D28">
        <v>3.4220387300000002E-2</v>
      </c>
      <c r="E28">
        <v>-0.86</v>
      </c>
      <c r="F28" s="1">
        <v>0.39</v>
      </c>
    </row>
    <row r="29" spans="1:14" x14ac:dyDescent="0.25">
      <c r="A29" t="s">
        <v>509</v>
      </c>
      <c r="B29" s="1">
        <v>-2.5639450000000001E-2</v>
      </c>
      <c r="C29">
        <v>0.97468650000000001</v>
      </c>
      <c r="D29">
        <v>2.93696107E-2</v>
      </c>
      <c r="E29">
        <v>-0.87</v>
      </c>
      <c r="F29" s="1">
        <v>0.38</v>
      </c>
    </row>
    <row r="31" spans="1:14" x14ac:dyDescent="0.25">
      <c r="A31" t="s">
        <v>16</v>
      </c>
      <c r="B31" t="s">
        <v>17</v>
      </c>
      <c r="C31" t="s">
        <v>122</v>
      </c>
      <c r="D31" t="s">
        <v>18</v>
      </c>
    </row>
    <row r="32" spans="1:14" x14ac:dyDescent="0.25">
      <c r="A32" t="s">
        <v>19</v>
      </c>
      <c r="B32" t="s">
        <v>20</v>
      </c>
      <c r="C32">
        <v>0.42075780000000002</v>
      </c>
      <c r="D32">
        <v>0.17703720000000001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134B-CC32-4797-AC24-588F553B59E7}">
  <dimension ref="A2:J23"/>
  <sheetViews>
    <sheetView workbookViewId="0">
      <selection activeCell="H29" sqref="H29"/>
    </sheetView>
  </sheetViews>
  <sheetFormatPr defaultRowHeight="15" x14ac:dyDescent="0.25"/>
  <cols>
    <col min="1" max="1" width="22.85546875" bestFit="1" customWidth="1"/>
    <col min="2" max="2" width="17.7109375" customWidth="1"/>
  </cols>
  <sheetData>
    <row r="2" spans="1:10" x14ac:dyDescent="0.25">
      <c r="A2" t="s">
        <v>13</v>
      </c>
      <c r="B2" s="1">
        <v>-6.2278405699999997E-2</v>
      </c>
      <c r="C2">
        <v>0.93962129999999999</v>
      </c>
      <c r="D2">
        <v>2.2914526399999999E-2</v>
      </c>
      <c r="E2">
        <v>-2.72</v>
      </c>
      <c r="F2" s="1">
        <v>6.6E-3</v>
      </c>
      <c r="G2" t="str">
        <f>IF(F2&lt;0.001,"***",IF(F2&lt;0.01,"**",IF(F2&lt;0.05,"*",IF(F2&lt;0.1,"^",""))))</f>
        <v>**</v>
      </c>
      <c r="J2" t="s">
        <v>10</v>
      </c>
    </row>
    <row r="3" spans="1:10" x14ac:dyDescent="0.25">
      <c r="A3" t="s">
        <v>14</v>
      </c>
      <c r="B3" s="1">
        <v>-0.1213656655</v>
      </c>
      <c r="C3">
        <v>0.88571</v>
      </c>
      <c r="D3">
        <v>2.6057200199999998E-2</v>
      </c>
      <c r="E3">
        <v>-4.66</v>
      </c>
      <c r="F3" s="1">
        <v>3.1999999999999999E-6</v>
      </c>
      <c r="G3" t="str">
        <f t="shared" ref="G3:G4" si="0">IF(F3&lt;0.001,"***",IF(F3&lt;0.01,"**",IF(F3&lt;0.05,"*",IF(F3&lt;0.1,"^",""))))</f>
        <v>***</v>
      </c>
      <c r="J3" t="s">
        <v>12</v>
      </c>
    </row>
    <row r="4" spans="1:10" x14ac:dyDescent="0.25">
      <c r="A4" t="s">
        <v>21</v>
      </c>
      <c r="B4" s="1">
        <v>6.8902801E-2</v>
      </c>
      <c r="C4">
        <v>1.0713321</v>
      </c>
      <c r="D4">
        <v>2.2079330899999999E-2</v>
      </c>
      <c r="E4">
        <v>3.12</v>
      </c>
      <c r="F4" s="1">
        <v>1.8E-3</v>
      </c>
      <c r="G4" t="str">
        <f t="shared" si="0"/>
        <v>**</v>
      </c>
      <c r="J4" t="s">
        <v>21</v>
      </c>
    </row>
    <row r="5" spans="1:10" x14ac:dyDescent="0.25">
      <c r="A5" t="s">
        <v>31</v>
      </c>
      <c r="B5" s="1">
        <v>-6.8568688000000003E-2</v>
      </c>
      <c r="C5">
        <v>0.93372929999999998</v>
      </c>
      <c r="D5">
        <v>4.4894256000000002E-3</v>
      </c>
      <c r="E5">
        <v>-15.27</v>
      </c>
      <c r="F5" s="1">
        <v>0</v>
      </c>
      <c r="G5" t="str">
        <f>IF(F6&lt;0.001,"***",IF(F6&lt;0.01,"**",IF(F6&lt;0.05,"*",IF(F6&lt;0.1,"^",""))))</f>
        <v>***</v>
      </c>
      <c r="J5" t="s">
        <v>31</v>
      </c>
    </row>
    <row r="6" spans="1:10" x14ac:dyDescent="0.25">
      <c r="A6" t="s">
        <v>23</v>
      </c>
      <c r="B6" s="1">
        <v>-0.20445268829999999</v>
      </c>
      <c r="C6">
        <v>0.81509330000000002</v>
      </c>
      <c r="D6">
        <v>2.8497695300000001E-2</v>
      </c>
      <c r="E6">
        <v>-7.17</v>
      </c>
      <c r="F6" s="1">
        <v>7.3000000000000002E-13</v>
      </c>
      <c r="G6" t="str">
        <f>IF(F7&lt;0.001,"***",IF(F7&lt;0.01,"**",IF(F7&lt;0.05,"*",IF(F7&lt;0.1,"^",""))))</f>
        <v/>
      </c>
      <c r="J6" t="s">
        <v>23</v>
      </c>
    </row>
    <row r="7" spans="1:10" x14ac:dyDescent="0.25">
      <c r="A7" t="s">
        <v>24</v>
      </c>
      <c r="B7" s="1">
        <v>-2.0242948600000001E-2</v>
      </c>
      <c r="C7">
        <v>0.97996059999999996</v>
      </c>
      <c r="D7">
        <v>3.0609930300000001E-2</v>
      </c>
      <c r="E7">
        <v>-0.66</v>
      </c>
      <c r="F7" s="1">
        <v>0.51</v>
      </c>
      <c r="G7" t="str">
        <f>IF(F8&lt;0.001,"***",IF(F8&lt;0.01,"**",IF(F8&lt;0.05,"*",IF(F8&lt;0.1,"^",""))))</f>
        <v>^</v>
      </c>
      <c r="J7" t="s">
        <v>24</v>
      </c>
    </row>
    <row r="8" spans="1:10" x14ac:dyDescent="0.25">
      <c r="A8" t="s">
        <v>25</v>
      </c>
      <c r="B8" s="1">
        <v>5.67235117E-2</v>
      </c>
      <c r="C8">
        <v>1.0583631</v>
      </c>
      <c r="D8">
        <v>3.0909272200000001E-2</v>
      </c>
      <c r="E8">
        <v>1.84</v>
      </c>
      <c r="F8" s="1">
        <v>6.6000000000000003E-2</v>
      </c>
      <c r="G8" t="str">
        <f>IF(F9&lt;0.001,"***",IF(F9&lt;0.01,"**",IF(F9&lt;0.05,"*",IF(F9&lt;0.1,"^",""))))</f>
        <v/>
      </c>
      <c r="J8" t="s">
        <v>25</v>
      </c>
    </row>
    <row r="9" spans="1:10" x14ac:dyDescent="0.25">
      <c r="A9" t="s">
        <v>26</v>
      </c>
      <c r="B9" s="1">
        <v>-7.7639575299999999E-2</v>
      </c>
      <c r="C9">
        <v>0.92529790000000001</v>
      </c>
      <c r="D9">
        <v>5.5077986500000002E-2</v>
      </c>
      <c r="E9">
        <v>-1.41</v>
      </c>
      <c r="F9" s="1">
        <v>0.16</v>
      </c>
      <c r="G9" t="str">
        <f>IF(F14&lt;0.001,"***",IF(F14&lt;0.01,"**",IF(F14&lt;0.05,"*",IF(F14&lt;0.1,"^",""))))</f>
        <v>*</v>
      </c>
      <c r="J9" t="s">
        <v>26</v>
      </c>
    </row>
    <row r="10" spans="1:10" x14ac:dyDescent="0.25">
      <c r="A10" t="s">
        <v>32</v>
      </c>
      <c r="B10" s="1">
        <v>-1.3086644999999999E-3</v>
      </c>
      <c r="C10">
        <v>0.99869220000000003</v>
      </c>
      <c r="D10">
        <v>1.32985623E-2</v>
      </c>
      <c r="E10">
        <v>-0.1</v>
      </c>
      <c r="F10" s="1">
        <v>0.92</v>
      </c>
      <c r="G10" t="str">
        <f>IF(F15&lt;0.001,"***",IF(F15&lt;0.01,"**",IF(F15&lt;0.05,"*",IF(F15&lt;0.1,"^",""))))</f>
        <v/>
      </c>
      <c r="J10" t="s">
        <v>32</v>
      </c>
    </row>
    <row r="11" spans="1:10" x14ac:dyDescent="0.25">
      <c r="A11" t="s">
        <v>33</v>
      </c>
      <c r="B11" s="1">
        <v>1.1880060600000001E-2</v>
      </c>
      <c r="C11">
        <v>1.0119509</v>
      </c>
      <c r="D11">
        <v>3.8413064000000002E-3</v>
      </c>
      <c r="E11">
        <v>3.09</v>
      </c>
      <c r="F11" s="1">
        <v>2E-3</v>
      </c>
      <c r="G11" t="str">
        <f>IF(F12&lt;0.001,"***",IF(F12&lt;0.01,"**",IF(F12&lt;0.05,"*",IF(F12&lt;0.1,"^",""))))</f>
        <v>*</v>
      </c>
      <c r="J11" t="s">
        <v>33</v>
      </c>
    </row>
    <row r="12" spans="1:10" x14ac:dyDescent="0.25">
      <c r="A12" t="s">
        <v>29</v>
      </c>
      <c r="B12" s="1">
        <v>6.0785915699999998E-2</v>
      </c>
      <c r="C12">
        <v>1.0626713999999999</v>
      </c>
      <c r="D12">
        <v>2.9395538499999999E-2</v>
      </c>
      <c r="E12">
        <v>2.0699999999999998</v>
      </c>
      <c r="F12" s="1">
        <v>3.9E-2</v>
      </c>
      <c r="G12" t="str">
        <f>IF(F13&lt;0.001,"***",IF(F13&lt;0.01,"**",IF(F13&lt;0.05,"*",IF(F13&lt;0.1,"^",""))))</f>
        <v>***</v>
      </c>
      <c r="J12" t="s">
        <v>29</v>
      </c>
    </row>
    <row r="13" spans="1:10" x14ac:dyDescent="0.25">
      <c r="A13" t="s">
        <v>30</v>
      </c>
      <c r="B13" s="1">
        <v>0.17702385339999999</v>
      </c>
      <c r="C13">
        <v>1.1936595999999999</v>
      </c>
      <c r="D13">
        <v>3.2394899900000003E-2</v>
      </c>
      <c r="E13">
        <v>5.46</v>
      </c>
      <c r="F13" s="1">
        <v>4.6000000000000002E-8</v>
      </c>
      <c r="G13" t="str">
        <f>IF(F5&lt;0.001,"***",IF(F5&lt;0.01,"**",IF(F5&lt;0.05,"*",IF(F5&lt;0.1,"^",""))))</f>
        <v>***</v>
      </c>
      <c r="J13" t="s">
        <v>30</v>
      </c>
    </row>
    <row r="14" spans="1:10" x14ac:dyDescent="0.25">
      <c r="A14" t="s">
        <v>27</v>
      </c>
      <c r="B14" s="1">
        <v>0.1004863902</v>
      </c>
      <c r="C14">
        <v>1.1057086</v>
      </c>
      <c r="D14">
        <v>4.7202009199999999E-2</v>
      </c>
      <c r="E14">
        <v>2.13</v>
      </c>
      <c r="F14" s="1">
        <v>3.3000000000000002E-2</v>
      </c>
      <c r="G14" t="str">
        <f>IF(F10&lt;0.001,"***",IF(F10&lt;0.01,"**",IF(F10&lt;0.05,"*",IF(F10&lt;0.1,"^",""))))</f>
        <v/>
      </c>
      <c r="J14" t="s">
        <v>27</v>
      </c>
    </row>
    <row r="15" spans="1:10" x14ac:dyDescent="0.25">
      <c r="A15" t="s">
        <v>28</v>
      </c>
      <c r="B15" s="1">
        <v>-1.5271320499999999E-2</v>
      </c>
      <c r="C15">
        <v>0.98484470000000002</v>
      </c>
      <c r="D15">
        <v>7.3063751999999996E-2</v>
      </c>
      <c r="E15">
        <v>-0.21</v>
      </c>
      <c r="F15" s="1">
        <v>0.83</v>
      </c>
      <c r="G15" t="str">
        <f>IF(F11&lt;0.001,"***",IF(F11&lt;0.01,"**",IF(F11&lt;0.05,"*",IF(F11&lt;0.1,"^",""))))</f>
        <v>**</v>
      </c>
      <c r="J15" t="s">
        <v>28</v>
      </c>
    </row>
    <row r="16" spans="1:10" x14ac:dyDescent="0.25">
      <c r="A16" t="s">
        <v>34</v>
      </c>
      <c r="B16" s="1">
        <v>4.1123968999999998E-3</v>
      </c>
      <c r="C16">
        <v>1.0041209</v>
      </c>
      <c r="D16">
        <v>4.8344909999999998E-4</v>
      </c>
      <c r="E16">
        <v>8.51</v>
      </c>
      <c r="F16" s="1">
        <v>0</v>
      </c>
      <c r="G16" t="str">
        <f t="shared" ref="G16:G23" si="1">IF(F16&lt;0.001,"***",IF(F16&lt;0.01,"**",IF(F16&lt;0.05,"*",IF(F16&lt;0.1,"^",""))))</f>
        <v>***</v>
      </c>
      <c r="J16" t="s">
        <v>34</v>
      </c>
    </row>
    <row r="17" spans="1:10" x14ac:dyDescent="0.25">
      <c r="A17" t="s">
        <v>35</v>
      </c>
      <c r="B17" s="1">
        <v>-1.2577511999999999E-3</v>
      </c>
      <c r="C17">
        <v>0.99874300000000005</v>
      </c>
      <c r="D17">
        <v>1.8733749999999999E-4</v>
      </c>
      <c r="E17">
        <v>-6.71</v>
      </c>
      <c r="F17" s="1">
        <v>1.8999999999999999E-11</v>
      </c>
      <c r="G17" t="str">
        <f t="shared" si="1"/>
        <v>***</v>
      </c>
      <c r="J17" t="s">
        <v>35</v>
      </c>
    </row>
    <row r="18" spans="1:10" x14ac:dyDescent="0.25">
      <c r="A18" t="s">
        <v>36</v>
      </c>
      <c r="B18" s="1">
        <v>1.4844829999999999E-4</v>
      </c>
      <c r="C18">
        <v>1.0001485000000001</v>
      </c>
      <c r="D18">
        <v>1.089263E-4</v>
      </c>
      <c r="E18">
        <v>1.36</v>
      </c>
      <c r="F18" s="1">
        <v>0.17</v>
      </c>
      <c r="G18" t="str">
        <f t="shared" si="1"/>
        <v/>
      </c>
      <c r="J18" t="s">
        <v>36</v>
      </c>
    </row>
    <row r="19" spans="1:10" x14ac:dyDescent="0.25">
      <c r="A19" t="s">
        <v>37</v>
      </c>
      <c r="B19" s="1">
        <v>-1.27815115E-2</v>
      </c>
      <c r="C19">
        <v>0.98729979999999995</v>
      </c>
      <c r="D19">
        <v>2.1091950599999999E-2</v>
      </c>
      <c r="E19">
        <v>-0.61</v>
      </c>
      <c r="F19" s="1">
        <v>0.54</v>
      </c>
      <c r="G19" t="str">
        <f t="shared" si="1"/>
        <v/>
      </c>
      <c r="J19" t="s">
        <v>37</v>
      </c>
    </row>
    <row r="20" spans="1:10" x14ac:dyDescent="0.25">
      <c r="A20" t="s">
        <v>38</v>
      </c>
      <c r="B20" s="1">
        <v>-1.4863102099999999E-2</v>
      </c>
      <c r="C20">
        <v>0.98524679999999998</v>
      </c>
      <c r="D20">
        <v>3.1686651099999998E-2</v>
      </c>
      <c r="E20">
        <v>-0.47</v>
      </c>
      <c r="F20" s="1">
        <v>0.64</v>
      </c>
      <c r="G20" t="str">
        <f t="shared" si="1"/>
        <v/>
      </c>
      <c r="J20" t="s">
        <v>38</v>
      </c>
    </row>
    <row r="21" spans="1:10" x14ac:dyDescent="0.25">
      <c r="A21" t="s">
        <v>39</v>
      </c>
      <c r="B21" s="1">
        <v>-6.1140963100000001E-2</v>
      </c>
      <c r="C21">
        <v>0.94069060000000004</v>
      </c>
      <c r="D21">
        <v>3.2899478199999999E-2</v>
      </c>
      <c r="E21">
        <v>-1.86</v>
      </c>
      <c r="F21" s="1">
        <v>6.3E-2</v>
      </c>
      <c r="G21" t="str">
        <f t="shared" si="1"/>
        <v>^</v>
      </c>
      <c r="J21" t="s">
        <v>39</v>
      </c>
    </row>
    <row r="22" spans="1:10" x14ac:dyDescent="0.25">
      <c r="A22" t="s">
        <v>40</v>
      </c>
      <c r="B22" s="1">
        <v>-0.15551543200000001</v>
      </c>
      <c r="C22">
        <v>0.85597389999999995</v>
      </c>
      <c r="D22">
        <v>3.59015055E-2</v>
      </c>
      <c r="E22">
        <v>-4.33</v>
      </c>
      <c r="F22" s="1">
        <v>1.5E-5</v>
      </c>
      <c r="G22" t="str">
        <f t="shared" si="1"/>
        <v>***</v>
      </c>
      <c r="J22" t="s">
        <v>40</v>
      </c>
    </row>
    <row r="23" spans="1:10" x14ac:dyDescent="0.25">
      <c r="A23" t="s">
        <v>41</v>
      </c>
      <c r="B23" s="1">
        <v>-4.3761805899999999E-2</v>
      </c>
      <c r="C23">
        <v>0.95718190000000003</v>
      </c>
      <c r="D23">
        <v>2.97146987E-2</v>
      </c>
      <c r="E23">
        <v>-1.47</v>
      </c>
      <c r="F23" s="1">
        <v>0.14000000000000001</v>
      </c>
      <c r="G23" t="str">
        <f t="shared" si="1"/>
        <v/>
      </c>
      <c r="J23" t="s">
        <v>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B1CC-4AD7-4F01-92CC-CD9E88D84BA2}">
  <dimension ref="B1:N33"/>
  <sheetViews>
    <sheetView workbookViewId="0">
      <selection sqref="A1:XFD1048576"/>
    </sheetView>
  </sheetViews>
  <sheetFormatPr defaultRowHeight="15" x14ac:dyDescent="0.25"/>
  <cols>
    <col min="1" max="1" width="22.140625" bestFit="1" customWidth="1"/>
    <col min="2" max="2" width="9" bestFit="1" customWidth="1"/>
    <col min="3" max="3" width="9.5703125" bestFit="1" customWidth="1"/>
    <col min="4" max="4" width="8.28515625" bestFit="1" customWidth="1"/>
    <col min="5" max="5" width="7.7109375" bestFit="1" customWidth="1"/>
    <col min="6" max="6" width="9" bestFit="1" customWidth="1"/>
    <col min="7" max="7" width="4" bestFit="1" customWidth="1"/>
    <col min="9" max="9" width="20.85546875" bestFit="1" customWidth="1"/>
  </cols>
  <sheetData>
    <row r="1" spans="2:14" x14ac:dyDescent="0.25">
      <c r="J1" s="1"/>
      <c r="K1" s="1"/>
      <c r="L1" s="1"/>
    </row>
    <row r="2" spans="2:14" x14ac:dyDescent="0.25">
      <c r="B2" s="1"/>
      <c r="C2" s="1"/>
      <c r="D2" s="1"/>
      <c r="J2" s="1"/>
      <c r="K2" s="1"/>
      <c r="L2" s="1"/>
      <c r="N2" s="1"/>
    </row>
    <row r="3" spans="2:14" x14ac:dyDescent="0.25">
      <c r="B3" s="1"/>
      <c r="C3" s="1"/>
      <c r="D3" s="1"/>
      <c r="F3" s="1"/>
      <c r="J3" s="1"/>
      <c r="K3" s="1"/>
      <c r="L3" s="1"/>
    </row>
    <row r="4" spans="2:14" x14ac:dyDescent="0.25">
      <c r="B4" s="1"/>
      <c r="C4" s="1"/>
      <c r="D4" s="1"/>
      <c r="J4" s="1"/>
      <c r="K4" s="1"/>
      <c r="L4" s="1"/>
      <c r="N4" s="1"/>
    </row>
    <row r="5" spans="2:14" x14ac:dyDescent="0.25">
      <c r="B5" s="1"/>
      <c r="C5" s="1"/>
      <c r="D5" s="1"/>
      <c r="F5" s="1"/>
      <c r="J5" s="1"/>
      <c r="K5" s="1"/>
      <c r="L5" s="1"/>
      <c r="N5" s="1"/>
    </row>
    <row r="6" spans="2:14" x14ac:dyDescent="0.25">
      <c r="B6" s="1"/>
      <c r="C6" s="1"/>
      <c r="D6" s="1"/>
      <c r="F6" s="1"/>
      <c r="J6" s="1"/>
      <c r="K6" s="1"/>
      <c r="L6" s="1"/>
    </row>
    <row r="7" spans="2:14" x14ac:dyDescent="0.25">
      <c r="B7" s="1"/>
      <c r="C7" s="1"/>
      <c r="D7" s="1"/>
      <c r="F7" s="1"/>
      <c r="J7" s="1"/>
      <c r="K7" s="1"/>
      <c r="L7" s="1"/>
    </row>
    <row r="8" spans="2:14" x14ac:dyDescent="0.25">
      <c r="B8" s="1"/>
      <c r="C8" s="1"/>
      <c r="D8" s="1"/>
      <c r="J8" s="1"/>
      <c r="K8" s="1"/>
      <c r="L8" s="1"/>
    </row>
    <row r="9" spans="2:14" x14ac:dyDescent="0.25">
      <c r="B9" s="1"/>
      <c r="C9" s="1"/>
      <c r="D9" s="1"/>
      <c r="J9" s="1"/>
      <c r="K9" s="1"/>
      <c r="L9" s="1"/>
    </row>
    <row r="10" spans="2:14" ht="17.25" customHeight="1" x14ac:dyDescent="0.25">
      <c r="B10" s="1"/>
      <c r="C10" s="1"/>
      <c r="D10" s="1"/>
      <c r="F10" s="1"/>
      <c r="J10" s="1"/>
      <c r="K10" s="1"/>
      <c r="L10" s="1"/>
    </row>
    <row r="11" spans="2:14" x14ac:dyDescent="0.25">
      <c r="B11" s="1"/>
      <c r="C11" s="1"/>
      <c r="D11" s="1"/>
      <c r="J11" s="1"/>
      <c r="K11" s="1"/>
      <c r="L11" s="1"/>
    </row>
    <row r="12" spans="2:14" x14ac:dyDescent="0.25">
      <c r="B12" s="1"/>
      <c r="C12" s="1"/>
      <c r="D12" s="1"/>
      <c r="J12" s="1"/>
      <c r="K12" s="1"/>
      <c r="L12" s="1"/>
    </row>
    <row r="13" spans="2:14" x14ac:dyDescent="0.25">
      <c r="B13" s="1"/>
      <c r="C13" s="1"/>
      <c r="D13" s="1"/>
      <c r="J13" s="1"/>
      <c r="K13" s="1"/>
      <c r="L13" s="1"/>
      <c r="N13" s="1"/>
    </row>
    <row r="14" spans="2:14" x14ac:dyDescent="0.25">
      <c r="B14" s="1"/>
      <c r="C14" s="1"/>
      <c r="D14" s="1"/>
      <c r="F14" s="1"/>
      <c r="J14" s="1"/>
      <c r="K14" s="1"/>
      <c r="L14" s="1"/>
    </row>
    <row r="15" spans="2:14" x14ac:dyDescent="0.25">
      <c r="B15" s="1"/>
      <c r="C15" s="1"/>
      <c r="D15" s="1"/>
      <c r="J15" s="1"/>
      <c r="K15" s="1"/>
      <c r="L15" s="1"/>
    </row>
    <row r="16" spans="2:14" x14ac:dyDescent="0.25">
      <c r="B16" s="1"/>
      <c r="C16" s="1"/>
      <c r="D16" s="1"/>
      <c r="J16" s="1"/>
      <c r="K16" s="1"/>
      <c r="L16" s="1"/>
      <c r="N16" s="1"/>
    </row>
    <row r="17" spans="2:14" x14ac:dyDescent="0.25">
      <c r="B17" s="1"/>
      <c r="C17" s="1"/>
      <c r="D17" s="1"/>
      <c r="F17" s="1"/>
      <c r="J17" s="1"/>
      <c r="K17" s="1"/>
      <c r="L17" s="1"/>
      <c r="N17" s="1"/>
    </row>
    <row r="18" spans="2:14" x14ac:dyDescent="0.25">
      <c r="B18" s="1"/>
      <c r="C18" s="1"/>
      <c r="D18" s="1"/>
      <c r="F18" s="1"/>
      <c r="J18" s="1"/>
      <c r="K18" s="1"/>
      <c r="L18" s="1"/>
      <c r="N18" s="1"/>
    </row>
    <row r="19" spans="2:14" x14ac:dyDescent="0.25">
      <c r="B19" s="1"/>
      <c r="C19" s="1"/>
      <c r="D19" s="1"/>
      <c r="F19" s="1"/>
      <c r="J19" s="1"/>
      <c r="K19" s="1"/>
      <c r="L19" s="1"/>
    </row>
    <row r="20" spans="2:14" x14ac:dyDescent="0.25">
      <c r="B20" s="1"/>
      <c r="C20" s="1"/>
      <c r="D20" s="1"/>
      <c r="J20" s="1"/>
      <c r="K20" s="1"/>
      <c r="L20" s="1"/>
    </row>
    <row r="21" spans="2:14" x14ac:dyDescent="0.25">
      <c r="B21" s="1"/>
      <c r="C21" s="1"/>
      <c r="D21" s="1"/>
      <c r="J21" s="1"/>
      <c r="K21" s="1"/>
      <c r="L21" s="1"/>
    </row>
    <row r="22" spans="2:14" x14ac:dyDescent="0.25">
      <c r="B22" s="1"/>
      <c r="C22" s="1"/>
      <c r="D22" s="1"/>
      <c r="J22" s="1"/>
      <c r="K22" s="1"/>
      <c r="L22" s="1"/>
      <c r="N22" s="1"/>
    </row>
    <row r="23" spans="2:14" x14ac:dyDescent="0.25">
      <c r="B23" s="1"/>
      <c r="C23" s="1"/>
      <c r="D23" s="1"/>
      <c r="F23" s="1"/>
      <c r="J23" s="1"/>
      <c r="K23" s="1"/>
      <c r="L23" s="1"/>
    </row>
    <row r="24" spans="2:14" x14ac:dyDescent="0.25">
      <c r="B24" s="1"/>
      <c r="C24" s="1"/>
      <c r="D24" s="1"/>
      <c r="F24" s="1"/>
      <c r="J24" s="1"/>
      <c r="K24" s="1"/>
      <c r="L24" s="1"/>
      <c r="N24" s="1"/>
    </row>
    <row r="25" spans="2:14" x14ac:dyDescent="0.25">
      <c r="B25" s="1"/>
      <c r="C25" s="1"/>
      <c r="D25" s="1"/>
      <c r="F25" s="1"/>
      <c r="J25" s="1"/>
      <c r="K25" s="1"/>
      <c r="L25" s="1"/>
      <c r="N25" s="1"/>
    </row>
    <row r="26" spans="2:14" x14ac:dyDescent="0.25">
      <c r="B26" s="1"/>
      <c r="C26" s="1"/>
      <c r="D26" s="1"/>
      <c r="F26" s="1"/>
      <c r="J26" s="1"/>
      <c r="K26" s="1"/>
      <c r="L26" s="1"/>
      <c r="N26" s="1"/>
    </row>
    <row r="27" spans="2:14" x14ac:dyDescent="0.25">
      <c r="B27" s="1"/>
      <c r="C27" s="1"/>
      <c r="D27" s="1"/>
      <c r="F27" s="1"/>
      <c r="J27" s="1"/>
      <c r="K27" s="1"/>
      <c r="L27" s="1"/>
      <c r="N27" s="1"/>
    </row>
    <row r="28" spans="2:14" x14ac:dyDescent="0.25">
      <c r="B28" s="1"/>
      <c r="C28" s="1"/>
      <c r="D28" s="1"/>
      <c r="F28" s="1"/>
      <c r="J28" s="1"/>
      <c r="K28" s="1"/>
      <c r="L28" s="1"/>
    </row>
    <row r="29" spans="2:14" x14ac:dyDescent="0.25">
      <c r="B29" s="1"/>
      <c r="C29" s="1"/>
      <c r="D29" s="1"/>
      <c r="J29" s="1"/>
      <c r="K29" s="1"/>
      <c r="L29" s="1"/>
      <c r="N29" s="1"/>
    </row>
    <row r="30" spans="2:14" x14ac:dyDescent="0.25">
      <c r="B30" s="1"/>
      <c r="C30" s="1"/>
      <c r="D30" s="1"/>
      <c r="F30" s="1"/>
    </row>
    <row r="31" spans="2:14" x14ac:dyDescent="0.25">
      <c r="B31" s="1"/>
      <c r="C31" s="1"/>
      <c r="D31" s="1"/>
      <c r="F31" s="1"/>
    </row>
    <row r="32" spans="2:14" x14ac:dyDescent="0.25">
      <c r="B32" s="1"/>
      <c r="C32" s="1"/>
      <c r="D32" s="1"/>
    </row>
    <row r="33" spans="2:6" x14ac:dyDescent="0.25">
      <c r="B33" s="1"/>
      <c r="C33" s="1"/>
      <c r="D33" s="1"/>
      <c r="F33" s="1"/>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8D41-0987-4BB4-86EF-62169CCBD7BE}">
  <dimension ref="A1:L82"/>
  <sheetViews>
    <sheetView topLeftCell="A55" workbookViewId="0">
      <selection activeCell="A74" sqref="A74:A76"/>
    </sheetView>
  </sheetViews>
  <sheetFormatPr defaultRowHeight="15" x14ac:dyDescent="0.25"/>
  <cols>
    <col min="1" max="1" width="20.85546875" bestFit="1" customWidth="1"/>
  </cols>
  <sheetData>
    <row r="1" spans="1:12" x14ac:dyDescent="0.25">
      <c r="A1" t="s">
        <v>151</v>
      </c>
      <c r="B1" t="s">
        <v>161</v>
      </c>
      <c r="C1" t="s">
        <v>162</v>
      </c>
      <c r="D1" t="s">
        <v>163</v>
      </c>
      <c r="L1" s="1"/>
    </row>
    <row r="2" spans="1:12" x14ac:dyDescent="0.25">
      <c r="A2" t="s">
        <v>120</v>
      </c>
      <c r="B2" s="1">
        <v>-5.2686567624739299E-2</v>
      </c>
      <c r="C2">
        <v>6.1717708552591601E-2</v>
      </c>
      <c r="D2">
        <v>0.39328775891587298</v>
      </c>
      <c r="E2" t="str">
        <f>IF(D2&lt;0.001,"***",IF(D2&lt;0.01,"**",IF(D2&lt;0.05,"*",IF(D2&lt;0.1,"^",""))))</f>
        <v/>
      </c>
      <c r="L2" s="1"/>
    </row>
    <row r="3" spans="1:12" x14ac:dyDescent="0.25">
      <c r="A3" t="s">
        <v>10</v>
      </c>
      <c r="B3" s="1">
        <v>-1.9400231642074599E-2</v>
      </c>
      <c r="C3">
        <v>2.4938097460693399E-2</v>
      </c>
      <c r="D3">
        <v>0.436607031031365</v>
      </c>
      <c r="E3" t="str">
        <f t="shared" ref="E3:E66" si="0">IF(D3&lt;0.001,"***",IF(D3&lt;0.01,"**",IF(D3&lt;0.05,"*",IF(D3&lt;0.1,"^",""))))</f>
        <v/>
      </c>
      <c r="L3" s="1"/>
    </row>
    <row r="4" spans="1:12" x14ac:dyDescent="0.25">
      <c r="A4" t="s">
        <v>12</v>
      </c>
      <c r="B4" s="1">
        <v>-7.5462976987398303E-2</v>
      </c>
      <c r="C4">
        <v>2.95659776574143E-2</v>
      </c>
      <c r="D4">
        <v>1.06996334028229E-2</v>
      </c>
      <c r="E4" t="str">
        <f t="shared" si="0"/>
        <v>*</v>
      </c>
      <c r="L4" s="1"/>
    </row>
    <row r="5" spans="1:12" x14ac:dyDescent="0.25">
      <c r="A5" t="s">
        <v>127</v>
      </c>
      <c r="B5" s="1">
        <v>8.0136101236070095E-2</v>
      </c>
      <c r="C5">
        <v>2.3758273153162701E-2</v>
      </c>
      <c r="D5">
        <v>7.4360250970650899E-4</v>
      </c>
      <c r="E5" t="str">
        <f t="shared" si="0"/>
        <v>***</v>
      </c>
      <c r="L5" s="1"/>
    </row>
    <row r="6" spans="1:12" x14ac:dyDescent="0.25">
      <c r="A6" t="s">
        <v>24</v>
      </c>
      <c r="B6" s="1">
        <v>-2.4624656462265599E-2</v>
      </c>
      <c r="C6">
        <v>3.16142400828981E-2</v>
      </c>
      <c r="D6">
        <v>0.43603257034609999</v>
      </c>
      <c r="E6" t="str">
        <f t="shared" si="0"/>
        <v/>
      </c>
      <c r="L6" s="1"/>
    </row>
    <row r="7" spans="1:12" x14ac:dyDescent="0.25">
      <c r="A7" t="s">
        <v>23</v>
      </c>
      <c r="B7" s="1">
        <v>-0.20463594348553399</v>
      </c>
      <c r="C7">
        <v>2.91363243306383E-2</v>
      </c>
      <c r="D7">
        <v>2.1653789872289102E-12</v>
      </c>
      <c r="E7" t="str">
        <f t="shared" si="0"/>
        <v>***</v>
      </c>
      <c r="L7" s="1"/>
    </row>
    <row r="8" spans="1:12" x14ac:dyDescent="0.25">
      <c r="A8" t="s">
        <v>25</v>
      </c>
      <c r="B8" s="1">
        <v>2.8373421837929801E-2</v>
      </c>
      <c r="C8">
        <v>3.17989413592282E-2</v>
      </c>
      <c r="D8">
        <v>0.37224518955900199</v>
      </c>
      <c r="E8" t="str">
        <f t="shared" si="0"/>
        <v/>
      </c>
      <c r="L8" s="1"/>
    </row>
    <row r="9" spans="1:12" x14ac:dyDescent="0.25">
      <c r="A9" t="s">
        <v>26</v>
      </c>
      <c r="B9" s="1">
        <v>-0.105174903193197</v>
      </c>
      <c r="C9">
        <v>5.5743720914178202E-2</v>
      </c>
      <c r="D9">
        <v>5.9192902352522697E-2</v>
      </c>
      <c r="E9" t="str">
        <f t="shared" si="0"/>
        <v>^</v>
      </c>
      <c r="L9" s="1"/>
    </row>
    <row r="10" spans="1:12" x14ac:dyDescent="0.25">
      <c r="A10" t="s">
        <v>30</v>
      </c>
      <c r="B10" s="1">
        <v>0.20651398645043001</v>
      </c>
      <c r="C10">
        <v>3.24848111054327E-2</v>
      </c>
      <c r="D10">
        <v>2.0540080747366599E-10</v>
      </c>
      <c r="E10" t="str">
        <f t="shared" si="0"/>
        <v>***</v>
      </c>
      <c r="L10" s="1"/>
    </row>
    <row r="11" spans="1:12" x14ac:dyDescent="0.25">
      <c r="A11" t="s">
        <v>27</v>
      </c>
      <c r="B11" s="1">
        <v>0.158157547419122</v>
      </c>
      <c r="C11">
        <v>4.8459175010144302E-2</v>
      </c>
      <c r="D11">
        <v>1.0995682389424201E-3</v>
      </c>
      <c r="E11" t="str">
        <f t="shared" si="0"/>
        <v>**</v>
      </c>
      <c r="L11" s="1"/>
    </row>
    <row r="12" spans="1:12" x14ac:dyDescent="0.25">
      <c r="A12" t="s">
        <v>29</v>
      </c>
      <c r="B12" s="1">
        <v>0.10740956771575</v>
      </c>
      <c r="C12">
        <v>2.9440147632623599E-2</v>
      </c>
      <c r="D12">
        <v>2.6387393273818999E-4</v>
      </c>
      <c r="E12" t="str">
        <f t="shared" si="0"/>
        <v>***</v>
      </c>
      <c r="L12" s="1"/>
    </row>
    <row r="13" spans="1:12" x14ac:dyDescent="0.25">
      <c r="A13" t="s">
        <v>28</v>
      </c>
      <c r="B13" s="1">
        <v>8.5003739181780905E-2</v>
      </c>
      <c r="C13">
        <v>7.3839695381970993E-2</v>
      </c>
      <c r="D13">
        <v>0.249652851404112</v>
      </c>
      <c r="E13" t="str">
        <f t="shared" si="0"/>
        <v/>
      </c>
      <c r="L13" s="1"/>
    </row>
    <row r="14" spans="1:12" x14ac:dyDescent="0.25">
      <c r="A14" t="s">
        <v>177</v>
      </c>
      <c r="B14" s="1">
        <v>-6.3962803964371595E-2</v>
      </c>
      <c r="C14">
        <v>3.3529578023165599E-2</v>
      </c>
      <c r="D14">
        <v>5.6436065243945198E-2</v>
      </c>
      <c r="E14" t="str">
        <f t="shared" si="0"/>
        <v>^</v>
      </c>
      <c r="L14" s="1"/>
    </row>
    <row r="15" spans="1:12" x14ac:dyDescent="0.25">
      <c r="A15" t="s">
        <v>31</v>
      </c>
      <c r="B15" s="1">
        <v>-4.69746427769685E-2</v>
      </c>
      <c r="C15">
        <v>6.9639258229398596E-3</v>
      </c>
      <c r="D15">
        <v>1.5257906049725999E-11</v>
      </c>
      <c r="E15" t="str">
        <f t="shared" si="0"/>
        <v>***</v>
      </c>
      <c r="L15" s="1"/>
    </row>
    <row r="16" spans="1:12" x14ac:dyDescent="0.25">
      <c r="A16" t="s">
        <v>32</v>
      </c>
      <c r="B16" s="1">
        <v>2.2016274450276301E-2</v>
      </c>
      <c r="C16">
        <v>1.50389810957416E-2</v>
      </c>
      <c r="D16">
        <v>0.14320837212832899</v>
      </c>
      <c r="E16" t="str">
        <f t="shared" si="0"/>
        <v/>
      </c>
      <c r="L16" s="1"/>
    </row>
    <row r="17" spans="1:12" x14ac:dyDescent="0.25">
      <c r="A17" t="s">
        <v>33</v>
      </c>
      <c r="B17" s="1">
        <v>1.4218864560184801E-2</v>
      </c>
      <c r="C17">
        <v>3.9747808207903799E-3</v>
      </c>
      <c r="D17">
        <v>3.4720136616273002E-4</v>
      </c>
      <c r="E17" t="str">
        <f t="shared" si="0"/>
        <v>***</v>
      </c>
      <c r="L17" s="1"/>
    </row>
    <row r="18" spans="1:12" x14ac:dyDescent="0.25">
      <c r="A18" t="s">
        <v>118</v>
      </c>
      <c r="B18" s="1">
        <v>-1.01943393759555E-2</v>
      </c>
      <c r="C18">
        <v>6.3856281305651203E-3</v>
      </c>
      <c r="D18">
        <v>0.11038824357655</v>
      </c>
      <c r="E18" t="str">
        <f t="shared" si="0"/>
        <v/>
      </c>
      <c r="L18" s="1"/>
    </row>
    <row r="19" spans="1:12" x14ac:dyDescent="0.25">
      <c r="A19" t="s">
        <v>34</v>
      </c>
      <c r="B19" s="1">
        <v>4.1038925912798901E-3</v>
      </c>
      <c r="C19">
        <v>4.9800480372036503E-4</v>
      </c>
      <c r="D19">
        <v>2.2204460492503101E-16</v>
      </c>
      <c r="E19" t="str">
        <f t="shared" si="0"/>
        <v>***</v>
      </c>
      <c r="L19" s="1"/>
    </row>
    <row r="20" spans="1:12" x14ac:dyDescent="0.25">
      <c r="A20" t="s">
        <v>35</v>
      </c>
      <c r="B20" s="1">
        <v>2.0920718478861799E-4</v>
      </c>
      <c r="C20">
        <v>1.18212267280198E-4</v>
      </c>
      <c r="D20">
        <v>7.6767351786543994E-2</v>
      </c>
      <c r="E20" t="str">
        <f t="shared" si="0"/>
        <v>^</v>
      </c>
      <c r="L20" s="1"/>
    </row>
    <row r="21" spans="1:12" x14ac:dyDescent="0.25">
      <c r="A21" t="s">
        <v>36</v>
      </c>
      <c r="B21" s="1">
        <v>-2.3088315842062E-5</v>
      </c>
      <c r="C21">
        <v>1.5129543871964001E-4</v>
      </c>
      <c r="D21">
        <v>0.87871043116851399</v>
      </c>
      <c r="E21" t="str">
        <f t="shared" si="0"/>
        <v/>
      </c>
      <c r="L21" s="1"/>
    </row>
    <row r="22" spans="1:12" x14ac:dyDescent="0.25">
      <c r="A22" t="s">
        <v>37</v>
      </c>
      <c r="B22" s="1">
        <v>2.7476490102510301E-3</v>
      </c>
      <c r="C22">
        <v>2.14563340306415E-2</v>
      </c>
      <c r="D22">
        <v>0.89810330261668903</v>
      </c>
      <c r="E22" t="str">
        <f t="shared" si="0"/>
        <v/>
      </c>
      <c r="L22" s="1"/>
    </row>
    <row r="23" spans="1:12" x14ac:dyDescent="0.25">
      <c r="A23" t="s">
        <v>38</v>
      </c>
      <c r="B23" s="1">
        <v>4.837475948108E-3</v>
      </c>
      <c r="C23">
        <v>3.2182452817443502E-2</v>
      </c>
      <c r="D23">
        <v>0.88051682102441697</v>
      </c>
      <c r="E23" t="str">
        <f t="shared" si="0"/>
        <v/>
      </c>
      <c r="L23" s="1"/>
    </row>
    <row r="24" spans="1:12" x14ac:dyDescent="0.25">
      <c r="A24" t="s">
        <v>40</v>
      </c>
      <c r="B24" s="1">
        <v>-0.233763826132941</v>
      </c>
      <c r="C24">
        <v>3.7522677614044597E-2</v>
      </c>
      <c r="D24">
        <v>4.6663006791902696E-10</v>
      </c>
      <c r="E24" t="str">
        <f t="shared" si="0"/>
        <v>***</v>
      </c>
      <c r="L24" s="1"/>
    </row>
    <row r="25" spans="1:12" x14ac:dyDescent="0.25">
      <c r="A25" t="s">
        <v>41</v>
      </c>
      <c r="B25" s="1">
        <v>-0.11663187511377</v>
      </c>
      <c r="C25">
        <v>3.08878609877416E-2</v>
      </c>
      <c r="D25">
        <v>1.59381233829303E-4</v>
      </c>
      <c r="E25" t="str">
        <f t="shared" si="0"/>
        <v>***</v>
      </c>
      <c r="L25" s="1"/>
    </row>
    <row r="26" spans="1:12" x14ac:dyDescent="0.25">
      <c r="A26" t="s">
        <v>39</v>
      </c>
      <c r="B26" s="1">
        <v>-0.12870976475774201</v>
      </c>
      <c r="C26">
        <v>3.4385701191476097E-2</v>
      </c>
      <c r="D26">
        <v>1.8175024145894401E-4</v>
      </c>
      <c r="E26" t="str">
        <f t="shared" si="0"/>
        <v>***</v>
      </c>
      <c r="L26" s="1"/>
    </row>
    <row r="27" spans="1:12" x14ac:dyDescent="0.25">
      <c r="A27" t="s">
        <v>43</v>
      </c>
      <c r="B27" s="1">
        <v>-8.3271934974654904E-2</v>
      </c>
      <c r="C27">
        <v>7.2463026795855897E-3</v>
      </c>
      <c r="D27">
        <v>0</v>
      </c>
      <c r="E27" t="str">
        <f t="shared" si="0"/>
        <v>***</v>
      </c>
      <c r="L27" s="1"/>
    </row>
    <row r="28" spans="1:12" x14ac:dyDescent="0.25">
      <c r="A28" t="s">
        <v>44</v>
      </c>
      <c r="B28" s="1">
        <v>2.9939282042695001E-2</v>
      </c>
      <c r="C28">
        <v>1.7586883970063201E-2</v>
      </c>
      <c r="D28">
        <v>8.8687112661091597E-2</v>
      </c>
      <c r="E28" t="str">
        <f t="shared" si="0"/>
        <v>^</v>
      </c>
      <c r="L28" s="1"/>
    </row>
    <row r="29" spans="1:12" x14ac:dyDescent="0.25">
      <c r="A29" t="s">
        <v>134</v>
      </c>
      <c r="B29" s="1">
        <v>-0.12046237694431799</v>
      </c>
      <c r="C29">
        <v>2.33775195625089E-2</v>
      </c>
      <c r="D29">
        <v>2.5646789636457601E-7</v>
      </c>
      <c r="E29" t="str">
        <f t="shared" si="0"/>
        <v>***</v>
      </c>
      <c r="L29" s="1"/>
    </row>
    <row r="30" spans="1:12" x14ac:dyDescent="0.25">
      <c r="A30" t="s">
        <v>148</v>
      </c>
      <c r="B30" s="1">
        <v>-0.52662904829127599</v>
      </c>
      <c r="C30">
        <v>0.104728472018353</v>
      </c>
      <c r="D30">
        <v>4.9428409665264205E-7</v>
      </c>
      <c r="E30" t="str">
        <f t="shared" si="0"/>
        <v>***</v>
      </c>
    </row>
    <row r="31" spans="1:12" x14ac:dyDescent="0.25">
      <c r="A31" t="s">
        <v>46</v>
      </c>
      <c r="B31" s="1">
        <v>-0.34967250088169599</v>
      </c>
      <c r="C31">
        <v>6.7281453936654703E-2</v>
      </c>
      <c r="D31">
        <v>2.0235586684069799E-7</v>
      </c>
      <c r="E31" t="str">
        <f t="shared" si="0"/>
        <v>***</v>
      </c>
    </row>
    <row r="32" spans="1:12" x14ac:dyDescent="0.25">
      <c r="A32" t="s">
        <v>132</v>
      </c>
      <c r="B32" s="1">
        <v>-0.48481837305647602</v>
      </c>
      <c r="C32">
        <v>8.3708153354530093E-2</v>
      </c>
      <c r="D32">
        <v>6.96484714346468E-9</v>
      </c>
      <c r="E32" t="str">
        <f t="shared" si="0"/>
        <v>***</v>
      </c>
    </row>
    <row r="33" spans="1:5" x14ac:dyDescent="0.25">
      <c r="A33" t="s">
        <v>133</v>
      </c>
      <c r="B33" s="1">
        <v>-0.354499463067322</v>
      </c>
      <c r="C33">
        <v>7.5528989212419198E-2</v>
      </c>
      <c r="D33">
        <v>2.68497792743627E-6</v>
      </c>
      <c r="E33" t="str">
        <f t="shared" si="0"/>
        <v>***</v>
      </c>
    </row>
    <row r="34" spans="1:5" x14ac:dyDescent="0.25">
      <c r="A34" t="s">
        <v>45</v>
      </c>
      <c r="B34">
        <v>-0.184253779959904</v>
      </c>
      <c r="C34">
        <v>0.188671486558252</v>
      </c>
      <c r="D34">
        <v>0.32877455293894098</v>
      </c>
      <c r="E34" t="str">
        <f t="shared" si="0"/>
        <v/>
      </c>
    </row>
    <row r="35" spans="1:5" x14ac:dyDescent="0.25">
      <c r="A35" t="s">
        <v>106</v>
      </c>
      <c r="B35" t="s">
        <v>173</v>
      </c>
      <c r="C35" t="s">
        <v>173</v>
      </c>
      <c r="D35" t="s">
        <v>173</v>
      </c>
      <c r="E35" t="str">
        <f t="shared" si="0"/>
        <v/>
      </c>
    </row>
    <row r="36" spans="1:5" x14ac:dyDescent="0.25">
      <c r="A36" t="s">
        <v>62</v>
      </c>
      <c r="B36" t="s">
        <v>173</v>
      </c>
      <c r="C36" t="s">
        <v>173</v>
      </c>
      <c r="D36" t="s">
        <v>173</v>
      </c>
      <c r="E36" t="str">
        <f t="shared" si="0"/>
        <v/>
      </c>
    </row>
    <row r="37" spans="1:5" x14ac:dyDescent="0.25">
      <c r="A37" t="s">
        <v>65</v>
      </c>
      <c r="B37" t="s">
        <v>173</v>
      </c>
      <c r="C37" t="s">
        <v>173</v>
      </c>
      <c r="D37" t="s">
        <v>173</v>
      </c>
      <c r="E37" t="str">
        <f t="shared" si="0"/>
        <v/>
      </c>
    </row>
    <row r="38" spans="1:5" x14ac:dyDescent="0.25">
      <c r="A38" t="s">
        <v>47</v>
      </c>
      <c r="B38" t="s">
        <v>173</v>
      </c>
      <c r="C38" t="s">
        <v>173</v>
      </c>
      <c r="D38" t="s">
        <v>173</v>
      </c>
      <c r="E38" t="str">
        <f t="shared" si="0"/>
        <v/>
      </c>
    </row>
    <row r="39" spans="1:5" x14ac:dyDescent="0.25">
      <c r="A39" t="s">
        <v>61</v>
      </c>
      <c r="B39" t="s">
        <v>173</v>
      </c>
      <c r="C39" t="s">
        <v>173</v>
      </c>
      <c r="D39" t="s">
        <v>173</v>
      </c>
      <c r="E39" t="str">
        <f t="shared" si="0"/>
        <v/>
      </c>
    </row>
    <row r="40" spans="1:5" x14ac:dyDescent="0.25">
      <c r="A40" t="s">
        <v>67</v>
      </c>
      <c r="B40" t="s">
        <v>173</v>
      </c>
      <c r="C40" t="s">
        <v>173</v>
      </c>
      <c r="D40" t="s">
        <v>173</v>
      </c>
      <c r="E40" t="str">
        <f t="shared" si="0"/>
        <v/>
      </c>
    </row>
    <row r="41" spans="1:5" x14ac:dyDescent="0.25">
      <c r="A41" t="s">
        <v>53</v>
      </c>
      <c r="B41" t="s">
        <v>173</v>
      </c>
      <c r="C41" t="s">
        <v>173</v>
      </c>
      <c r="D41" t="s">
        <v>173</v>
      </c>
      <c r="E41" t="str">
        <f t="shared" si="0"/>
        <v/>
      </c>
    </row>
    <row r="42" spans="1:5" x14ac:dyDescent="0.25">
      <c r="A42" t="s">
        <v>57</v>
      </c>
      <c r="B42" t="s">
        <v>173</v>
      </c>
      <c r="C42" t="s">
        <v>173</v>
      </c>
      <c r="D42" t="s">
        <v>173</v>
      </c>
      <c r="E42" t="str">
        <f t="shared" si="0"/>
        <v/>
      </c>
    </row>
    <row r="43" spans="1:5" x14ac:dyDescent="0.25">
      <c r="A43" t="s">
        <v>64</v>
      </c>
      <c r="B43" t="s">
        <v>173</v>
      </c>
      <c r="C43" t="s">
        <v>173</v>
      </c>
      <c r="D43" t="s">
        <v>173</v>
      </c>
      <c r="E43" t="str">
        <f t="shared" si="0"/>
        <v/>
      </c>
    </row>
    <row r="44" spans="1:5" x14ac:dyDescent="0.25">
      <c r="A44" t="s">
        <v>58</v>
      </c>
      <c r="B44" t="s">
        <v>173</v>
      </c>
      <c r="C44" t="s">
        <v>173</v>
      </c>
      <c r="D44" t="s">
        <v>173</v>
      </c>
      <c r="E44" t="str">
        <f t="shared" si="0"/>
        <v/>
      </c>
    </row>
    <row r="45" spans="1:5" x14ac:dyDescent="0.25">
      <c r="A45" t="s">
        <v>52</v>
      </c>
      <c r="B45" t="s">
        <v>173</v>
      </c>
      <c r="C45" t="s">
        <v>173</v>
      </c>
      <c r="D45" t="s">
        <v>173</v>
      </c>
      <c r="E45" t="str">
        <f t="shared" si="0"/>
        <v/>
      </c>
    </row>
    <row r="46" spans="1:5" x14ac:dyDescent="0.25">
      <c r="A46" t="s">
        <v>60</v>
      </c>
      <c r="B46" t="s">
        <v>173</v>
      </c>
      <c r="C46" t="s">
        <v>173</v>
      </c>
      <c r="D46" t="s">
        <v>173</v>
      </c>
      <c r="E46" t="str">
        <f t="shared" si="0"/>
        <v/>
      </c>
    </row>
    <row r="47" spans="1:5" x14ac:dyDescent="0.25">
      <c r="A47" t="s">
        <v>54</v>
      </c>
      <c r="B47" t="s">
        <v>173</v>
      </c>
      <c r="C47" t="s">
        <v>173</v>
      </c>
      <c r="D47" t="s">
        <v>173</v>
      </c>
      <c r="E47" t="str">
        <f t="shared" si="0"/>
        <v/>
      </c>
    </row>
    <row r="48" spans="1:5" x14ac:dyDescent="0.25">
      <c r="A48" t="s">
        <v>56</v>
      </c>
      <c r="B48" t="s">
        <v>173</v>
      </c>
      <c r="C48" t="s">
        <v>173</v>
      </c>
      <c r="D48" t="s">
        <v>173</v>
      </c>
      <c r="E48" t="str">
        <f t="shared" si="0"/>
        <v/>
      </c>
    </row>
    <row r="49" spans="1:5" x14ac:dyDescent="0.25">
      <c r="A49" t="s">
        <v>48</v>
      </c>
      <c r="B49" t="s">
        <v>173</v>
      </c>
      <c r="C49" t="s">
        <v>173</v>
      </c>
      <c r="D49" t="s">
        <v>173</v>
      </c>
      <c r="E49" t="str">
        <f t="shared" si="0"/>
        <v/>
      </c>
    </row>
    <row r="50" spans="1:5" x14ac:dyDescent="0.25">
      <c r="A50" t="s">
        <v>55</v>
      </c>
      <c r="B50" t="s">
        <v>173</v>
      </c>
      <c r="C50" t="s">
        <v>173</v>
      </c>
      <c r="D50" t="s">
        <v>173</v>
      </c>
      <c r="E50" t="str">
        <f t="shared" si="0"/>
        <v/>
      </c>
    </row>
    <row r="51" spans="1:5" x14ac:dyDescent="0.25">
      <c r="A51" t="s">
        <v>51</v>
      </c>
      <c r="B51" t="s">
        <v>173</v>
      </c>
      <c r="C51" t="s">
        <v>173</v>
      </c>
      <c r="D51" t="s">
        <v>173</v>
      </c>
      <c r="E51" t="str">
        <f t="shared" si="0"/>
        <v/>
      </c>
    </row>
    <row r="52" spans="1:5" x14ac:dyDescent="0.25">
      <c r="A52" t="s">
        <v>66</v>
      </c>
      <c r="B52" t="s">
        <v>173</v>
      </c>
      <c r="C52" t="s">
        <v>173</v>
      </c>
      <c r="D52" t="s">
        <v>173</v>
      </c>
      <c r="E52" t="str">
        <f t="shared" si="0"/>
        <v/>
      </c>
    </row>
    <row r="53" spans="1:5" x14ac:dyDescent="0.25">
      <c r="A53" t="s">
        <v>59</v>
      </c>
      <c r="B53" t="s">
        <v>173</v>
      </c>
      <c r="C53" t="s">
        <v>173</v>
      </c>
      <c r="D53" t="s">
        <v>173</v>
      </c>
      <c r="E53" t="str">
        <f t="shared" si="0"/>
        <v/>
      </c>
    </row>
    <row r="54" spans="1:5" x14ac:dyDescent="0.25">
      <c r="A54" t="s">
        <v>49</v>
      </c>
      <c r="B54" t="s">
        <v>173</v>
      </c>
      <c r="C54" t="s">
        <v>173</v>
      </c>
      <c r="D54" t="s">
        <v>173</v>
      </c>
      <c r="E54" t="str">
        <f t="shared" si="0"/>
        <v/>
      </c>
    </row>
    <row r="55" spans="1:5" x14ac:dyDescent="0.25">
      <c r="A55" t="s">
        <v>63</v>
      </c>
      <c r="B55" t="s">
        <v>173</v>
      </c>
      <c r="C55" t="s">
        <v>173</v>
      </c>
      <c r="D55" t="s">
        <v>173</v>
      </c>
      <c r="E55" t="str">
        <f t="shared" si="0"/>
        <v/>
      </c>
    </row>
    <row r="56" spans="1:5" x14ac:dyDescent="0.25">
      <c r="A56" t="s">
        <v>50</v>
      </c>
      <c r="B56" t="s">
        <v>173</v>
      </c>
      <c r="C56" t="s">
        <v>173</v>
      </c>
      <c r="D56" t="s">
        <v>173</v>
      </c>
      <c r="E56" t="str">
        <f t="shared" si="0"/>
        <v/>
      </c>
    </row>
    <row r="57" spans="1:5" x14ac:dyDescent="0.25">
      <c r="A57" t="s">
        <v>75</v>
      </c>
      <c r="B57" t="s">
        <v>173</v>
      </c>
      <c r="C57" t="s">
        <v>173</v>
      </c>
      <c r="D57" t="s">
        <v>173</v>
      </c>
      <c r="E57" t="str">
        <f t="shared" si="0"/>
        <v/>
      </c>
    </row>
    <row r="58" spans="1:5" x14ac:dyDescent="0.25">
      <c r="A58" t="s">
        <v>77</v>
      </c>
      <c r="B58" t="s">
        <v>173</v>
      </c>
      <c r="C58" t="s">
        <v>173</v>
      </c>
      <c r="D58" t="s">
        <v>173</v>
      </c>
      <c r="E58" t="str">
        <f t="shared" si="0"/>
        <v/>
      </c>
    </row>
    <row r="59" spans="1:5" x14ac:dyDescent="0.25">
      <c r="A59" t="s">
        <v>74</v>
      </c>
      <c r="B59" t="s">
        <v>173</v>
      </c>
      <c r="C59" t="s">
        <v>173</v>
      </c>
      <c r="D59" t="s">
        <v>173</v>
      </c>
      <c r="E59" t="str">
        <f t="shared" si="0"/>
        <v/>
      </c>
    </row>
    <row r="60" spans="1:5" x14ac:dyDescent="0.25">
      <c r="A60" t="s">
        <v>79</v>
      </c>
      <c r="B60" t="s">
        <v>173</v>
      </c>
      <c r="C60" t="s">
        <v>173</v>
      </c>
      <c r="D60" t="s">
        <v>173</v>
      </c>
      <c r="E60" t="str">
        <f t="shared" si="0"/>
        <v/>
      </c>
    </row>
    <row r="61" spans="1:5" x14ac:dyDescent="0.25">
      <c r="A61" t="s">
        <v>78</v>
      </c>
      <c r="B61" t="s">
        <v>173</v>
      </c>
      <c r="C61" t="s">
        <v>173</v>
      </c>
      <c r="D61" t="s">
        <v>173</v>
      </c>
      <c r="E61" t="str">
        <f t="shared" si="0"/>
        <v/>
      </c>
    </row>
    <row r="62" spans="1:5" x14ac:dyDescent="0.25">
      <c r="A62" t="s">
        <v>76</v>
      </c>
      <c r="B62" t="s">
        <v>173</v>
      </c>
      <c r="C62" t="s">
        <v>173</v>
      </c>
      <c r="D62" t="s">
        <v>173</v>
      </c>
      <c r="E62" t="str">
        <f t="shared" si="0"/>
        <v/>
      </c>
    </row>
    <row r="63" spans="1:5" x14ac:dyDescent="0.25">
      <c r="A63" t="s">
        <v>70</v>
      </c>
      <c r="B63" t="s">
        <v>173</v>
      </c>
      <c r="C63" t="s">
        <v>173</v>
      </c>
      <c r="D63" t="s">
        <v>173</v>
      </c>
      <c r="E63" t="str">
        <f t="shared" si="0"/>
        <v/>
      </c>
    </row>
    <row r="64" spans="1:5" x14ac:dyDescent="0.25">
      <c r="A64" t="s">
        <v>84</v>
      </c>
      <c r="B64" t="s">
        <v>173</v>
      </c>
      <c r="C64" t="s">
        <v>173</v>
      </c>
      <c r="D64" t="s">
        <v>173</v>
      </c>
      <c r="E64" t="str">
        <f t="shared" si="0"/>
        <v/>
      </c>
    </row>
    <row r="65" spans="1:5" x14ac:dyDescent="0.25">
      <c r="A65" t="s">
        <v>72</v>
      </c>
      <c r="B65" t="s">
        <v>173</v>
      </c>
      <c r="C65" t="s">
        <v>173</v>
      </c>
      <c r="D65" t="s">
        <v>173</v>
      </c>
      <c r="E65" t="str">
        <f t="shared" si="0"/>
        <v/>
      </c>
    </row>
    <row r="66" spans="1:5" x14ac:dyDescent="0.25">
      <c r="A66" t="s">
        <v>71</v>
      </c>
      <c r="B66" t="s">
        <v>173</v>
      </c>
      <c r="C66" t="s">
        <v>173</v>
      </c>
      <c r="D66" t="s">
        <v>173</v>
      </c>
      <c r="E66" t="str">
        <f t="shared" si="0"/>
        <v/>
      </c>
    </row>
    <row r="67" spans="1:5" x14ac:dyDescent="0.25">
      <c r="A67" t="s">
        <v>68</v>
      </c>
      <c r="B67" t="s">
        <v>173</v>
      </c>
      <c r="C67" t="s">
        <v>173</v>
      </c>
      <c r="D67" t="s">
        <v>173</v>
      </c>
      <c r="E67" t="str">
        <f t="shared" ref="E67:E82" si="1">IF(D67&lt;0.001,"***",IF(D67&lt;0.01,"**",IF(D67&lt;0.05,"*",IF(D67&lt;0.1,"^",""))))</f>
        <v/>
      </c>
    </row>
    <row r="68" spans="1:5" x14ac:dyDescent="0.25">
      <c r="A68" t="s">
        <v>81</v>
      </c>
      <c r="B68" t="s">
        <v>173</v>
      </c>
      <c r="C68" t="s">
        <v>173</v>
      </c>
      <c r="D68" t="s">
        <v>173</v>
      </c>
      <c r="E68" t="str">
        <f t="shared" si="1"/>
        <v/>
      </c>
    </row>
    <row r="69" spans="1:5" x14ac:dyDescent="0.25">
      <c r="A69" t="s">
        <v>80</v>
      </c>
      <c r="B69" t="s">
        <v>173</v>
      </c>
      <c r="C69" t="s">
        <v>173</v>
      </c>
      <c r="D69" t="s">
        <v>173</v>
      </c>
      <c r="E69" t="str">
        <f t="shared" si="1"/>
        <v/>
      </c>
    </row>
    <row r="70" spans="1:5" x14ac:dyDescent="0.25">
      <c r="A70" t="s">
        <v>82</v>
      </c>
      <c r="B70" t="s">
        <v>173</v>
      </c>
      <c r="C70" t="s">
        <v>173</v>
      </c>
      <c r="D70" t="s">
        <v>173</v>
      </c>
      <c r="E70" t="str">
        <f t="shared" si="1"/>
        <v/>
      </c>
    </row>
    <row r="71" spans="1:5" x14ac:dyDescent="0.25">
      <c r="A71" t="s">
        <v>83</v>
      </c>
      <c r="B71" t="s">
        <v>173</v>
      </c>
      <c r="C71" t="s">
        <v>173</v>
      </c>
      <c r="D71" t="s">
        <v>173</v>
      </c>
      <c r="E71" t="str">
        <f t="shared" si="1"/>
        <v/>
      </c>
    </row>
    <row r="72" spans="1:5" x14ac:dyDescent="0.25">
      <c r="A72" t="s">
        <v>69</v>
      </c>
      <c r="B72" t="s">
        <v>173</v>
      </c>
      <c r="C72" t="s">
        <v>173</v>
      </c>
      <c r="D72" t="s">
        <v>173</v>
      </c>
      <c r="E72" t="str">
        <f t="shared" si="1"/>
        <v/>
      </c>
    </row>
    <row r="73" spans="1:5" x14ac:dyDescent="0.25">
      <c r="A73" t="s">
        <v>73</v>
      </c>
      <c r="B73" t="s">
        <v>173</v>
      </c>
      <c r="C73" t="s">
        <v>173</v>
      </c>
      <c r="D73" t="s">
        <v>173</v>
      </c>
      <c r="E73" t="str">
        <f t="shared" si="1"/>
        <v/>
      </c>
    </row>
    <row r="74" spans="1:5" x14ac:dyDescent="0.25">
      <c r="A74" t="s">
        <v>507</v>
      </c>
      <c r="B74">
        <v>-5.01614309958388E-2</v>
      </c>
      <c r="C74">
        <v>2.72748378990928E-2</v>
      </c>
      <c r="D74">
        <v>6.5898987623181804E-2</v>
      </c>
      <c r="E74" t="str">
        <f t="shared" si="1"/>
        <v>^</v>
      </c>
    </row>
    <row r="75" spans="1:5" x14ac:dyDescent="0.25">
      <c r="A75" t="s">
        <v>508</v>
      </c>
      <c r="B75">
        <v>-2.76726114735814E-2</v>
      </c>
      <c r="C75">
        <v>3.4049217819160003E-2</v>
      </c>
      <c r="D75">
        <v>0.41637640254610597</v>
      </c>
      <c r="E75" t="str">
        <f t="shared" si="1"/>
        <v/>
      </c>
    </row>
    <row r="76" spans="1:5" x14ac:dyDescent="0.25">
      <c r="A76" t="s">
        <v>509</v>
      </c>
      <c r="B76">
        <v>-2.10586893445441E-2</v>
      </c>
      <c r="C76">
        <v>2.9248080786066999E-2</v>
      </c>
      <c r="D76">
        <v>0.47152349717676101</v>
      </c>
      <c r="E76" t="str">
        <f t="shared" si="1"/>
        <v/>
      </c>
    </row>
    <row r="77" spans="1:5" x14ac:dyDescent="0.25">
      <c r="A77" t="s">
        <v>140</v>
      </c>
      <c r="B77" t="s">
        <v>173</v>
      </c>
      <c r="C77" t="s">
        <v>173</v>
      </c>
      <c r="D77" t="s">
        <v>173</v>
      </c>
      <c r="E77" t="str">
        <f t="shared" si="1"/>
        <v/>
      </c>
    </row>
    <row r="78" spans="1:5" x14ac:dyDescent="0.25">
      <c r="A78" t="s">
        <v>87</v>
      </c>
      <c r="B78" t="s">
        <v>173</v>
      </c>
      <c r="C78" t="s">
        <v>173</v>
      </c>
      <c r="D78" t="s">
        <v>173</v>
      </c>
      <c r="E78" t="str">
        <f t="shared" si="1"/>
        <v/>
      </c>
    </row>
    <row r="79" spans="1:5" x14ac:dyDescent="0.25">
      <c r="A79" t="s">
        <v>88</v>
      </c>
      <c r="B79" t="s">
        <v>173</v>
      </c>
      <c r="C79" t="s">
        <v>173</v>
      </c>
      <c r="D79" t="s">
        <v>173</v>
      </c>
      <c r="E79" t="str">
        <f t="shared" si="1"/>
        <v/>
      </c>
    </row>
    <row r="80" spans="1:5" x14ac:dyDescent="0.25">
      <c r="A80" t="s">
        <v>141</v>
      </c>
      <c r="B80" t="s">
        <v>173</v>
      </c>
      <c r="C80" t="s">
        <v>173</v>
      </c>
      <c r="D80" t="s">
        <v>173</v>
      </c>
      <c r="E80" t="str">
        <f t="shared" si="1"/>
        <v/>
      </c>
    </row>
    <row r="81" spans="1:5" x14ac:dyDescent="0.25">
      <c r="A81" t="s">
        <v>85</v>
      </c>
      <c r="B81" t="s">
        <v>173</v>
      </c>
      <c r="C81" t="s">
        <v>173</v>
      </c>
      <c r="D81" t="s">
        <v>173</v>
      </c>
      <c r="E81" t="str">
        <f t="shared" si="1"/>
        <v/>
      </c>
    </row>
    <row r="82" spans="1:5" x14ac:dyDescent="0.25">
      <c r="A82" t="s">
        <v>86</v>
      </c>
      <c r="B82" t="s">
        <v>173</v>
      </c>
      <c r="C82" t="s">
        <v>173</v>
      </c>
      <c r="D82" t="s">
        <v>173</v>
      </c>
      <c r="E82" t="str">
        <f t="shared" si="1"/>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5D928-7B16-48E5-9106-CF382A052326}">
  <dimension ref="B2:F72"/>
  <sheetViews>
    <sheetView workbookViewId="0">
      <selection sqref="A1:XFD1048576"/>
    </sheetView>
  </sheetViews>
  <sheetFormatPr defaultRowHeight="15" x14ac:dyDescent="0.25"/>
  <cols>
    <col min="1" max="1" width="20.85546875" bestFit="1" customWidth="1"/>
  </cols>
  <sheetData>
    <row r="2" spans="2:6" x14ac:dyDescent="0.25">
      <c r="B2" s="1"/>
      <c r="C2" s="1"/>
      <c r="D2" s="1"/>
    </row>
    <row r="3" spans="2:6" x14ac:dyDescent="0.25">
      <c r="B3" s="1"/>
      <c r="C3" s="1"/>
      <c r="D3" s="1"/>
      <c r="F3" s="1"/>
    </row>
    <row r="4" spans="2:6" x14ac:dyDescent="0.25">
      <c r="B4" s="1"/>
      <c r="C4" s="1"/>
      <c r="D4" s="1"/>
    </row>
    <row r="5" spans="2:6" x14ac:dyDescent="0.25">
      <c r="B5" s="1"/>
      <c r="C5" s="1"/>
      <c r="D5" s="1"/>
      <c r="F5" s="1"/>
    </row>
    <row r="6" spans="2:6" x14ac:dyDescent="0.25">
      <c r="B6" s="1"/>
      <c r="C6" s="1"/>
      <c r="D6" s="1"/>
      <c r="F6" s="1"/>
    </row>
    <row r="7" spans="2:6" x14ac:dyDescent="0.25">
      <c r="B7" s="1"/>
      <c r="C7" s="1"/>
      <c r="D7" s="1"/>
      <c r="F7" s="1"/>
    </row>
    <row r="8" spans="2:6" x14ac:dyDescent="0.25">
      <c r="B8" s="1"/>
      <c r="C8" s="1"/>
      <c r="D8" s="1"/>
    </row>
    <row r="9" spans="2:6" x14ac:dyDescent="0.25">
      <c r="B9" s="1"/>
      <c r="C9" s="1"/>
      <c r="D9" s="1"/>
    </row>
    <row r="10" spans="2:6" x14ac:dyDescent="0.25">
      <c r="B10" s="1"/>
      <c r="C10" s="1"/>
      <c r="D10" s="1"/>
      <c r="F10" s="1"/>
    </row>
    <row r="11" spans="2:6" x14ac:dyDescent="0.25">
      <c r="B11" s="1"/>
      <c r="C11" s="1"/>
      <c r="D11" s="1"/>
      <c r="F11" s="1"/>
    </row>
    <row r="12" spans="2:6" x14ac:dyDescent="0.25">
      <c r="B12" s="1"/>
      <c r="C12" s="1"/>
      <c r="D12" s="1"/>
    </row>
    <row r="13" spans="2:6" x14ac:dyDescent="0.25">
      <c r="B13" s="1"/>
      <c r="C13" s="1"/>
      <c r="D13" s="1"/>
    </row>
    <row r="14" spans="2:6" x14ac:dyDescent="0.25">
      <c r="B14" s="1"/>
      <c r="C14" s="1"/>
      <c r="D14" s="1"/>
      <c r="F14" s="1"/>
    </row>
    <row r="15" spans="2:6" x14ac:dyDescent="0.25">
      <c r="B15" s="1"/>
      <c r="C15" s="1"/>
      <c r="D15" s="1"/>
    </row>
    <row r="16" spans="2:6" x14ac:dyDescent="0.25">
      <c r="B16" s="1"/>
      <c r="C16" s="1"/>
      <c r="D16" s="1"/>
    </row>
    <row r="17" spans="2:6" x14ac:dyDescent="0.25">
      <c r="B17" s="1"/>
      <c r="C17" s="1"/>
      <c r="D17" s="1"/>
      <c r="F17" s="1"/>
    </row>
    <row r="18" spans="2:6" x14ac:dyDescent="0.25">
      <c r="B18" s="1"/>
      <c r="C18" s="1"/>
      <c r="D18" s="1"/>
    </row>
    <row r="19" spans="2:6" x14ac:dyDescent="0.25">
      <c r="B19" s="1"/>
      <c r="C19" s="1"/>
      <c r="D19" s="1"/>
      <c r="F19" s="1"/>
    </row>
    <row r="20" spans="2:6" x14ac:dyDescent="0.25">
      <c r="B20" s="1"/>
      <c r="C20" s="1"/>
      <c r="D20" s="1"/>
    </row>
    <row r="21" spans="2:6" x14ac:dyDescent="0.25">
      <c r="B21" s="1"/>
      <c r="C21" s="1"/>
      <c r="D21" s="1"/>
    </row>
    <row r="22" spans="2:6" x14ac:dyDescent="0.25">
      <c r="B22" s="1"/>
      <c r="C22" s="1"/>
      <c r="D22" s="1"/>
    </row>
    <row r="23" spans="2:6" x14ac:dyDescent="0.25">
      <c r="B23" s="1"/>
      <c r="C23" s="1"/>
      <c r="D23" s="1"/>
      <c r="F23" s="1"/>
    </row>
    <row r="24" spans="2:6" x14ac:dyDescent="0.25">
      <c r="B24" s="1"/>
      <c r="C24" s="1"/>
      <c r="D24" s="1"/>
      <c r="F24" s="1"/>
    </row>
    <row r="25" spans="2:6" x14ac:dyDescent="0.25">
      <c r="B25" s="1"/>
      <c r="C25" s="1"/>
      <c r="D25" s="1"/>
      <c r="F25" s="1"/>
    </row>
    <row r="26" spans="2:6" x14ac:dyDescent="0.25">
      <c r="B26" s="1"/>
      <c r="C26" s="1"/>
      <c r="D26" s="1"/>
      <c r="F26" s="1"/>
    </row>
    <row r="27" spans="2:6" x14ac:dyDescent="0.25">
      <c r="B27" s="1"/>
      <c r="C27" s="1"/>
      <c r="D27" s="1"/>
    </row>
    <row r="28" spans="2:6" x14ac:dyDescent="0.25">
      <c r="B28" s="1"/>
      <c r="C28" s="1"/>
      <c r="D28" s="1"/>
      <c r="F28" s="1"/>
    </row>
    <row r="29" spans="2:6" x14ac:dyDescent="0.25">
      <c r="B29" s="1"/>
      <c r="C29" s="1"/>
      <c r="D29" s="1"/>
    </row>
    <row r="30" spans="2:6" x14ac:dyDescent="0.25">
      <c r="B30" s="1"/>
      <c r="C30" s="1"/>
      <c r="D30" s="1"/>
    </row>
    <row r="31" spans="2:6" x14ac:dyDescent="0.25">
      <c r="B31" s="1"/>
      <c r="C31" s="1"/>
      <c r="D31" s="1"/>
      <c r="F31" s="1"/>
    </row>
    <row r="32" spans="2:6" x14ac:dyDescent="0.25">
      <c r="B32" s="1"/>
      <c r="C32" s="1"/>
      <c r="D32" s="1"/>
    </row>
    <row r="33" spans="2:4" x14ac:dyDescent="0.25">
      <c r="B33" s="1"/>
      <c r="C33" s="1"/>
      <c r="D33" s="1"/>
    </row>
    <row r="34" spans="2:4" x14ac:dyDescent="0.25">
      <c r="B34" s="1"/>
      <c r="C34" s="1"/>
      <c r="D34" s="1"/>
    </row>
    <row r="35" spans="2:4" x14ac:dyDescent="0.25">
      <c r="B35" s="1"/>
      <c r="C35" s="1"/>
      <c r="D35" s="1"/>
    </row>
    <row r="36" spans="2:4" x14ac:dyDescent="0.25">
      <c r="B36" s="1"/>
      <c r="C36" s="1"/>
      <c r="D36" s="1"/>
    </row>
    <row r="37" spans="2:4" x14ac:dyDescent="0.25">
      <c r="B37" s="1"/>
      <c r="C37" s="1"/>
      <c r="D37" s="1"/>
    </row>
    <row r="38" spans="2:4" x14ac:dyDescent="0.25">
      <c r="B38" s="1"/>
      <c r="C38" s="1"/>
      <c r="D38" s="1"/>
    </row>
    <row r="39" spans="2:4" x14ac:dyDescent="0.25">
      <c r="B39" s="1"/>
      <c r="C39" s="1"/>
      <c r="D39" s="1"/>
    </row>
    <row r="40" spans="2:4" x14ac:dyDescent="0.25">
      <c r="B40" s="1"/>
      <c r="C40" s="1"/>
      <c r="D40" s="1"/>
    </row>
    <row r="41" spans="2:4" x14ac:dyDescent="0.25">
      <c r="B41" s="1"/>
      <c r="C41" s="1"/>
      <c r="D41" s="1"/>
    </row>
    <row r="42" spans="2:4" x14ac:dyDescent="0.25">
      <c r="B42" s="1"/>
      <c r="C42" s="1"/>
      <c r="D42" s="1"/>
    </row>
    <row r="43" spans="2:4" x14ac:dyDescent="0.25">
      <c r="B43" s="1"/>
      <c r="C43" s="1"/>
      <c r="D43" s="1"/>
    </row>
    <row r="44" spans="2:4" x14ac:dyDescent="0.25">
      <c r="B44" s="1"/>
      <c r="C44" s="1"/>
      <c r="D44" s="1"/>
    </row>
    <row r="45" spans="2:4" x14ac:dyDescent="0.25">
      <c r="B45" s="1"/>
      <c r="C45" s="1"/>
      <c r="D45" s="1"/>
    </row>
    <row r="46" spans="2:4" x14ac:dyDescent="0.25">
      <c r="B46" s="1"/>
      <c r="C46" s="1"/>
      <c r="D46" s="1"/>
    </row>
    <row r="47" spans="2:4" x14ac:dyDescent="0.25">
      <c r="B47" s="1"/>
      <c r="C47" s="1"/>
      <c r="D47" s="1"/>
    </row>
    <row r="48" spans="2:4" x14ac:dyDescent="0.25">
      <c r="B48" s="1"/>
      <c r="C48" s="1"/>
      <c r="D48" s="1"/>
    </row>
    <row r="49" spans="2:4" x14ac:dyDescent="0.25">
      <c r="B49" s="1"/>
      <c r="C49" s="1"/>
      <c r="D49" s="1"/>
    </row>
    <row r="50" spans="2:4" x14ac:dyDescent="0.25">
      <c r="B50" s="1"/>
      <c r="C50" s="1"/>
      <c r="D50" s="1"/>
    </row>
    <row r="51" spans="2:4" x14ac:dyDescent="0.25">
      <c r="B51" s="1"/>
      <c r="C51" s="1"/>
      <c r="D51" s="1"/>
    </row>
    <row r="52" spans="2:4" x14ac:dyDescent="0.25">
      <c r="B52" s="1"/>
      <c r="C52" s="1"/>
      <c r="D52" s="1"/>
    </row>
    <row r="53" spans="2:4" x14ac:dyDescent="0.25">
      <c r="B53" s="1"/>
      <c r="C53" s="1"/>
      <c r="D53" s="1"/>
    </row>
    <row r="54" spans="2:4" x14ac:dyDescent="0.25">
      <c r="B54" s="1"/>
      <c r="C54" s="1"/>
      <c r="D54" s="1"/>
    </row>
    <row r="55" spans="2:4" x14ac:dyDescent="0.25">
      <c r="B55" s="1"/>
      <c r="C55" s="1"/>
      <c r="D55" s="1"/>
    </row>
    <row r="56" spans="2:4" x14ac:dyDescent="0.25">
      <c r="B56" s="1"/>
      <c r="C56" s="1"/>
      <c r="D56" s="1"/>
    </row>
    <row r="57" spans="2:4" x14ac:dyDescent="0.25">
      <c r="B57" s="1"/>
      <c r="C57" s="1"/>
      <c r="D57" s="1"/>
    </row>
    <row r="58" spans="2:4" x14ac:dyDescent="0.25">
      <c r="B58" s="1"/>
      <c r="C58" s="1"/>
      <c r="D58" s="1"/>
    </row>
    <row r="59" spans="2:4" x14ac:dyDescent="0.25">
      <c r="B59" s="1"/>
      <c r="C59" s="1"/>
      <c r="D59" s="1"/>
    </row>
    <row r="60" spans="2:4" x14ac:dyDescent="0.25">
      <c r="B60" s="1"/>
      <c r="C60" s="1"/>
      <c r="D60" s="1"/>
    </row>
    <row r="61" spans="2:4" x14ac:dyDescent="0.25">
      <c r="B61" s="1"/>
      <c r="C61" s="1"/>
      <c r="D61" s="1"/>
    </row>
    <row r="62" spans="2:4" x14ac:dyDescent="0.25">
      <c r="B62" s="1"/>
      <c r="C62" s="1"/>
      <c r="D62" s="1"/>
    </row>
    <row r="63" spans="2:4" x14ac:dyDescent="0.25">
      <c r="B63" s="1"/>
      <c r="C63" s="1"/>
      <c r="D63" s="1"/>
    </row>
    <row r="64" spans="2:4" x14ac:dyDescent="0.25">
      <c r="B64" s="1"/>
      <c r="C64" s="1"/>
      <c r="D64" s="1"/>
    </row>
    <row r="65" spans="2:4" x14ac:dyDescent="0.25">
      <c r="B65" s="1"/>
      <c r="C65" s="1"/>
      <c r="D65" s="1"/>
    </row>
    <row r="66" spans="2:4" x14ac:dyDescent="0.25">
      <c r="B66" s="1"/>
      <c r="C66" s="1"/>
      <c r="D66" s="1"/>
    </row>
    <row r="67" spans="2:4" x14ac:dyDescent="0.25">
      <c r="B67" s="1"/>
      <c r="C67" s="1"/>
      <c r="D67" s="1"/>
    </row>
    <row r="68" spans="2:4" x14ac:dyDescent="0.25">
      <c r="B68" s="1"/>
      <c r="C68" s="1"/>
      <c r="D68" s="1"/>
    </row>
    <row r="69" spans="2:4" x14ac:dyDescent="0.25">
      <c r="B69" s="1"/>
      <c r="C69" s="1"/>
      <c r="D69" s="1"/>
    </row>
    <row r="70" spans="2:4" x14ac:dyDescent="0.25">
      <c r="B70" s="1"/>
      <c r="C70" s="1"/>
      <c r="D70" s="1"/>
    </row>
    <row r="71" spans="2:4" x14ac:dyDescent="0.25">
      <c r="B71" s="1"/>
      <c r="C71" s="1"/>
      <c r="D71" s="1"/>
    </row>
    <row r="72" spans="2:4" x14ac:dyDescent="0.25">
      <c r="B72" s="1"/>
      <c r="C72" s="1"/>
      <c r="D72"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996-C493-4E34-8CB5-DA105C8BC0EA}">
  <dimension ref="A1:L82"/>
  <sheetViews>
    <sheetView workbookViewId="0">
      <selection activeCell="G12" sqref="G12"/>
    </sheetView>
  </sheetViews>
  <sheetFormatPr defaultRowHeight="15" x14ac:dyDescent="0.25"/>
  <sheetData>
    <row r="1" spans="1:12" x14ac:dyDescent="0.25">
      <c r="A1" t="s">
        <v>151</v>
      </c>
      <c r="B1" t="s">
        <v>155</v>
      </c>
      <c r="C1" t="s">
        <v>156</v>
      </c>
      <c r="D1" t="s">
        <v>157</v>
      </c>
    </row>
    <row r="2" spans="1:12" x14ac:dyDescent="0.25">
      <c r="A2" t="s">
        <v>120</v>
      </c>
      <c r="B2">
        <v>-4.9685952811329599E-2</v>
      </c>
      <c r="C2">
        <v>6.1789910999635697E-2</v>
      </c>
      <c r="D2">
        <v>0.42133281917217003</v>
      </c>
      <c r="E2" t="str">
        <f>IF(D2&lt;0.001,"***",IF(D2&lt;0.01,"**",IF(D2&lt;0.05,"*",IF(D2&lt;0.1,"^",""))))</f>
        <v/>
      </c>
      <c r="L2" s="1"/>
    </row>
    <row r="3" spans="1:12" x14ac:dyDescent="0.25">
      <c r="A3" t="s">
        <v>10</v>
      </c>
      <c r="B3">
        <v>-1.9171481312738398E-2</v>
      </c>
      <c r="C3">
        <v>2.4963219564371201E-2</v>
      </c>
      <c r="D3">
        <v>0.44249364192351398</v>
      </c>
      <c r="E3" t="str">
        <f t="shared" ref="E3:E66" si="0">IF(D3&lt;0.001,"***",IF(D3&lt;0.01,"**",IF(D3&lt;0.05,"*",IF(D3&lt;0.1,"^",""))))</f>
        <v/>
      </c>
      <c r="L3" s="1"/>
    </row>
    <row r="4" spans="1:12" x14ac:dyDescent="0.25">
      <c r="A4" t="s">
        <v>12</v>
      </c>
      <c r="B4">
        <v>-7.6143184951869905E-2</v>
      </c>
      <c r="C4">
        <v>2.9602946090802301E-2</v>
      </c>
      <c r="D4">
        <v>1.01069415123014E-2</v>
      </c>
      <c r="E4" t="str">
        <f t="shared" si="0"/>
        <v>*</v>
      </c>
      <c r="L4" s="1"/>
    </row>
    <row r="5" spans="1:12" x14ac:dyDescent="0.25">
      <c r="A5" t="s">
        <v>127</v>
      </c>
      <c r="B5">
        <v>8.6027532793181399E-2</v>
      </c>
      <c r="C5">
        <v>2.4373959421099201E-2</v>
      </c>
      <c r="D5">
        <v>4.1636875024741998E-4</v>
      </c>
      <c r="E5" t="str">
        <f t="shared" si="0"/>
        <v>***</v>
      </c>
      <c r="L5" s="1"/>
    </row>
    <row r="6" spans="1:12" x14ac:dyDescent="0.25">
      <c r="A6" t="s">
        <v>24</v>
      </c>
      <c r="B6">
        <v>-2.0943495758506299E-2</v>
      </c>
      <c r="C6">
        <v>3.16560529019363E-2</v>
      </c>
      <c r="D6">
        <v>0.508230621660134</v>
      </c>
      <c r="E6" t="str">
        <f t="shared" si="0"/>
        <v/>
      </c>
      <c r="L6" s="1"/>
    </row>
    <row r="7" spans="1:12" x14ac:dyDescent="0.25">
      <c r="A7" t="s">
        <v>23</v>
      </c>
      <c r="B7">
        <v>-0.19766453709513701</v>
      </c>
      <c r="C7">
        <v>2.92270393122726E-2</v>
      </c>
      <c r="D7" s="1">
        <v>1.35097488751512E-11</v>
      </c>
      <c r="E7" t="str">
        <f t="shared" si="0"/>
        <v>***</v>
      </c>
      <c r="L7" s="1"/>
    </row>
    <row r="8" spans="1:12" x14ac:dyDescent="0.25">
      <c r="A8" t="s">
        <v>25</v>
      </c>
      <c r="B8">
        <v>2.79332175042495E-2</v>
      </c>
      <c r="C8">
        <v>3.1894960452368698E-2</v>
      </c>
      <c r="D8">
        <v>0.38114539919125201</v>
      </c>
      <c r="E8" t="str">
        <f t="shared" si="0"/>
        <v/>
      </c>
      <c r="L8" s="1"/>
    </row>
    <row r="9" spans="1:12" x14ac:dyDescent="0.25">
      <c r="A9" t="s">
        <v>26</v>
      </c>
      <c r="B9">
        <v>-0.101055269546975</v>
      </c>
      <c r="C9">
        <v>5.5872309132442899E-2</v>
      </c>
      <c r="D9">
        <v>7.0500338292420098E-2</v>
      </c>
      <c r="E9" t="str">
        <f t="shared" si="0"/>
        <v>^</v>
      </c>
      <c r="L9" s="1"/>
    </row>
    <row r="10" spans="1:12" x14ac:dyDescent="0.25">
      <c r="A10" t="s">
        <v>30</v>
      </c>
      <c r="B10">
        <v>0.211614024324453</v>
      </c>
      <c r="C10">
        <v>3.25659092929136E-2</v>
      </c>
      <c r="D10" s="1">
        <v>8.1382456329492899E-11</v>
      </c>
      <c r="E10" t="str">
        <f t="shared" si="0"/>
        <v>***</v>
      </c>
      <c r="L10" s="1"/>
    </row>
    <row r="11" spans="1:12" x14ac:dyDescent="0.25">
      <c r="A11" t="s">
        <v>27</v>
      </c>
      <c r="B11">
        <v>0.177870601826423</v>
      </c>
      <c r="C11">
        <v>4.9207874866415001E-2</v>
      </c>
      <c r="D11">
        <v>3.00721639217238E-4</v>
      </c>
      <c r="E11" t="str">
        <f t="shared" si="0"/>
        <v>***</v>
      </c>
      <c r="L11" s="1"/>
    </row>
    <row r="12" spans="1:12" x14ac:dyDescent="0.25">
      <c r="A12" t="s">
        <v>29</v>
      </c>
      <c r="B12">
        <v>0.10879432155762001</v>
      </c>
      <c r="C12">
        <v>2.94886920108582E-2</v>
      </c>
      <c r="D12">
        <v>2.2482127679024401E-4</v>
      </c>
      <c r="E12" t="str">
        <f t="shared" si="0"/>
        <v>***</v>
      </c>
      <c r="L12" s="1"/>
    </row>
    <row r="13" spans="1:12" x14ac:dyDescent="0.25">
      <c r="A13" t="s">
        <v>28</v>
      </c>
      <c r="B13">
        <v>9.4382850032169993E-2</v>
      </c>
      <c r="C13">
        <v>7.4824720416306598E-2</v>
      </c>
      <c r="D13">
        <v>0.20716983274826001</v>
      </c>
      <c r="E13" t="str">
        <f t="shared" si="0"/>
        <v/>
      </c>
      <c r="L13" s="1"/>
    </row>
    <row r="14" spans="1:12" x14ac:dyDescent="0.25">
      <c r="A14" t="s">
        <v>177</v>
      </c>
      <c r="B14">
        <v>-6.5565026194870493E-2</v>
      </c>
      <c r="C14">
        <v>3.35655347104677E-2</v>
      </c>
      <c r="D14">
        <v>5.07788810675169E-2</v>
      </c>
      <c r="E14" t="str">
        <f t="shared" si="0"/>
        <v>^</v>
      </c>
      <c r="L14" s="1"/>
    </row>
    <row r="15" spans="1:12" x14ac:dyDescent="0.25">
      <c r="A15" t="s">
        <v>31</v>
      </c>
      <c r="B15">
        <v>-4.7163841485749203E-2</v>
      </c>
      <c r="C15">
        <v>6.9699085281867499E-3</v>
      </c>
      <c r="D15" s="1">
        <v>1.3167911205869099E-11</v>
      </c>
      <c r="E15" t="str">
        <f t="shared" si="0"/>
        <v>***</v>
      </c>
      <c r="L15" s="1"/>
    </row>
    <row r="16" spans="1:12" x14ac:dyDescent="0.25">
      <c r="A16" t="s">
        <v>32</v>
      </c>
      <c r="B16">
        <v>1.9303861366407798E-2</v>
      </c>
      <c r="C16">
        <v>1.50706354840935E-2</v>
      </c>
      <c r="D16">
        <v>0.200231488010058</v>
      </c>
      <c r="E16" t="str">
        <f t="shared" si="0"/>
        <v/>
      </c>
      <c r="L16" s="1"/>
    </row>
    <row r="17" spans="1:12" x14ac:dyDescent="0.25">
      <c r="A17" t="s">
        <v>33</v>
      </c>
      <c r="B17">
        <v>1.45589991081428E-2</v>
      </c>
      <c r="C17">
        <v>3.9808542893439696E-3</v>
      </c>
      <c r="D17">
        <v>2.5493077166294199E-4</v>
      </c>
      <c r="E17" t="str">
        <f t="shared" si="0"/>
        <v>***</v>
      </c>
      <c r="L17" s="1"/>
    </row>
    <row r="18" spans="1:12" x14ac:dyDescent="0.25">
      <c r="A18" t="s">
        <v>118</v>
      </c>
      <c r="B18">
        <v>-1.01155790320862E-2</v>
      </c>
      <c r="C18">
        <v>6.3923975760067399E-3</v>
      </c>
      <c r="D18">
        <v>0.113549394442885</v>
      </c>
      <c r="E18" t="str">
        <f t="shared" si="0"/>
        <v/>
      </c>
      <c r="L18" s="1"/>
    </row>
    <row r="19" spans="1:12" x14ac:dyDescent="0.25">
      <c r="A19" t="s">
        <v>34</v>
      </c>
      <c r="B19">
        <v>4.1558833870443497E-3</v>
      </c>
      <c r="C19">
        <v>4.9885154577915703E-4</v>
      </c>
      <c r="D19" s="1">
        <v>1.11022302462516E-16</v>
      </c>
      <c r="E19" t="str">
        <f t="shared" si="0"/>
        <v>***</v>
      </c>
      <c r="L19" s="1"/>
    </row>
    <row r="20" spans="1:12" x14ac:dyDescent="0.25">
      <c r="A20" t="s">
        <v>35</v>
      </c>
      <c r="B20">
        <v>2.4189386016260599E-4</v>
      </c>
      <c r="C20">
        <v>1.1860925709365201E-4</v>
      </c>
      <c r="D20">
        <v>4.14083221772161E-2</v>
      </c>
      <c r="E20" t="str">
        <f t="shared" si="0"/>
        <v>*</v>
      </c>
      <c r="L20" s="1"/>
    </row>
    <row r="21" spans="1:12" x14ac:dyDescent="0.25">
      <c r="A21" t="s">
        <v>36</v>
      </c>
      <c r="B21" s="1">
        <v>-3.7296903679448597E-5</v>
      </c>
      <c r="C21">
        <v>1.5307099657023101E-4</v>
      </c>
      <c r="D21">
        <v>0.80749605437857197</v>
      </c>
      <c r="E21" t="str">
        <f t="shared" si="0"/>
        <v/>
      </c>
      <c r="L21" s="1"/>
    </row>
    <row r="22" spans="1:12" x14ac:dyDescent="0.25">
      <c r="A22" t="s">
        <v>37</v>
      </c>
      <c r="B22">
        <v>3.7751076816732202E-4</v>
      </c>
      <c r="C22">
        <v>2.1499080364556899E-2</v>
      </c>
      <c r="D22">
        <v>0.98599035259770895</v>
      </c>
      <c r="E22" t="str">
        <f t="shared" si="0"/>
        <v/>
      </c>
      <c r="L22" s="1"/>
    </row>
    <row r="23" spans="1:12" x14ac:dyDescent="0.25">
      <c r="A23" t="s">
        <v>38</v>
      </c>
      <c r="B23">
        <v>-2.3096067339185701E-3</v>
      </c>
      <c r="C23">
        <v>3.2204077135538002E-2</v>
      </c>
      <c r="D23">
        <v>0.94282646135623804</v>
      </c>
      <c r="E23" t="str">
        <f t="shared" si="0"/>
        <v/>
      </c>
      <c r="L23" s="1"/>
    </row>
    <row r="24" spans="1:12" x14ac:dyDescent="0.25">
      <c r="A24" t="s">
        <v>40</v>
      </c>
      <c r="B24">
        <v>-0.23756964514457299</v>
      </c>
      <c r="C24">
        <v>3.7518508640732098E-2</v>
      </c>
      <c r="D24" s="1">
        <v>2.41901165765057E-10</v>
      </c>
      <c r="E24" t="str">
        <f t="shared" si="0"/>
        <v>***</v>
      </c>
      <c r="L24" s="1"/>
    </row>
    <row r="25" spans="1:12" x14ac:dyDescent="0.25">
      <c r="A25" t="s">
        <v>41</v>
      </c>
      <c r="B25">
        <v>-0.12395865996828</v>
      </c>
      <c r="C25">
        <v>3.0945399942289301E-2</v>
      </c>
      <c r="D25" s="1">
        <v>6.1828412202369302E-5</v>
      </c>
      <c r="E25" t="str">
        <f t="shared" si="0"/>
        <v>***</v>
      </c>
      <c r="L25" s="1"/>
    </row>
    <row r="26" spans="1:12" x14ac:dyDescent="0.25">
      <c r="A26" t="s">
        <v>39</v>
      </c>
      <c r="B26">
        <v>-0.136561957092212</v>
      </c>
      <c r="C26">
        <v>3.4396178266286402E-2</v>
      </c>
      <c r="D26" s="1">
        <v>7.1792610400356297E-5</v>
      </c>
      <c r="E26" t="str">
        <f t="shared" si="0"/>
        <v>***</v>
      </c>
      <c r="L26" s="1"/>
    </row>
    <row r="27" spans="1:12" x14ac:dyDescent="0.25">
      <c r="A27" t="s">
        <v>43</v>
      </c>
      <c r="B27">
        <v>-8.3621165654709007E-2</v>
      </c>
      <c r="C27">
        <v>7.2591446971021099E-3</v>
      </c>
      <c r="D27">
        <v>0</v>
      </c>
      <c r="E27" t="str">
        <f t="shared" si="0"/>
        <v>***</v>
      </c>
      <c r="L27" s="1"/>
    </row>
    <row r="28" spans="1:12" x14ac:dyDescent="0.25">
      <c r="A28" t="s">
        <v>44</v>
      </c>
      <c r="B28">
        <v>3.0791949461212501E-2</v>
      </c>
      <c r="C28">
        <v>1.7693235956528101E-2</v>
      </c>
      <c r="D28">
        <v>8.1802278139251797E-2</v>
      </c>
      <c r="E28" t="str">
        <f t="shared" si="0"/>
        <v>^</v>
      </c>
      <c r="L28" s="1"/>
    </row>
    <row r="29" spans="1:12" x14ac:dyDescent="0.25">
      <c r="A29" t="s">
        <v>134</v>
      </c>
      <c r="B29">
        <v>0.378887401805313</v>
      </c>
      <c r="C29">
        <v>0.20246641678150501</v>
      </c>
      <c r="D29">
        <v>6.1295303180532203E-2</v>
      </c>
      <c r="E29" t="str">
        <f t="shared" si="0"/>
        <v>^</v>
      </c>
      <c r="L29" s="1"/>
    </row>
    <row r="30" spans="1:12" x14ac:dyDescent="0.25">
      <c r="A30" t="s">
        <v>148</v>
      </c>
      <c r="B30">
        <v>-2.8144247410167401E-2</v>
      </c>
      <c r="C30">
        <v>0.22842737769023599</v>
      </c>
      <c r="D30">
        <v>0.90194181163637099</v>
      </c>
      <c r="E30" t="str">
        <f t="shared" si="0"/>
        <v/>
      </c>
      <c r="L30" s="1"/>
    </row>
    <row r="31" spans="1:12" x14ac:dyDescent="0.25">
      <c r="A31" t="s">
        <v>46</v>
      </c>
      <c r="B31">
        <v>0.15081102700032301</v>
      </c>
      <c r="C31">
        <v>0.21320019692926401</v>
      </c>
      <c r="D31">
        <v>0.47933772989526302</v>
      </c>
      <c r="E31" t="str">
        <f t="shared" si="0"/>
        <v/>
      </c>
      <c r="L31" s="1"/>
    </row>
    <row r="32" spans="1:12" x14ac:dyDescent="0.25">
      <c r="A32" t="s">
        <v>132</v>
      </c>
      <c r="B32">
        <v>1.7654543377254701E-2</v>
      </c>
      <c r="C32">
        <v>0.217863211152763</v>
      </c>
      <c r="D32">
        <v>0.93541412512312905</v>
      </c>
      <c r="E32" t="str">
        <f t="shared" si="0"/>
        <v/>
      </c>
      <c r="L32" s="1"/>
    </row>
    <row r="33" spans="1:12" x14ac:dyDescent="0.25">
      <c r="A33" t="s">
        <v>133</v>
      </c>
      <c r="B33">
        <v>0.123855294089256</v>
      </c>
      <c r="C33">
        <v>0.21466402371931001</v>
      </c>
      <c r="D33">
        <v>0.56395785760629502</v>
      </c>
      <c r="E33" t="str">
        <f t="shared" si="0"/>
        <v/>
      </c>
      <c r="L33" s="1"/>
    </row>
    <row r="34" spans="1:12" x14ac:dyDescent="0.25">
      <c r="A34" t="s">
        <v>45</v>
      </c>
      <c r="B34">
        <v>0.30753540577461103</v>
      </c>
      <c r="C34">
        <v>0.27811628197262001</v>
      </c>
      <c r="D34">
        <v>0.26882177933663798</v>
      </c>
      <c r="E34" t="str">
        <f t="shared" si="0"/>
        <v/>
      </c>
      <c r="L34" s="1"/>
    </row>
    <row r="35" spans="1:12" x14ac:dyDescent="0.25">
      <c r="A35" t="s">
        <v>106</v>
      </c>
      <c r="B35">
        <v>2.3676147380140799E-2</v>
      </c>
      <c r="C35">
        <v>6.5260547586113701E-2</v>
      </c>
      <c r="D35">
        <v>0.71675863370743298</v>
      </c>
      <c r="E35" t="str">
        <f t="shared" si="0"/>
        <v/>
      </c>
      <c r="L35" s="1"/>
    </row>
    <row r="36" spans="1:12" x14ac:dyDescent="0.25">
      <c r="A36" t="s">
        <v>62</v>
      </c>
      <c r="B36">
        <v>7.9588107097502706E-2</v>
      </c>
      <c r="C36">
        <v>0.17462800193432401</v>
      </c>
      <c r="D36">
        <v>0.648564016678433</v>
      </c>
      <c r="E36" t="str">
        <f t="shared" si="0"/>
        <v/>
      </c>
      <c r="L36" s="1"/>
    </row>
    <row r="37" spans="1:12" x14ac:dyDescent="0.25">
      <c r="A37" t="s">
        <v>65</v>
      </c>
      <c r="B37">
        <v>0.23945683335951801</v>
      </c>
      <c r="C37">
        <v>0.19848647166768499</v>
      </c>
      <c r="D37">
        <v>0.22765794889037499</v>
      </c>
      <c r="E37" t="str">
        <f t="shared" si="0"/>
        <v/>
      </c>
      <c r="L37" s="1"/>
    </row>
    <row r="38" spans="1:12" x14ac:dyDescent="0.25">
      <c r="A38" t="s">
        <v>47</v>
      </c>
      <c r="B38">
        <v>0.16879826868860201</v>
      </c>
      <c r="C38">
        <v>0.20849285760912001</v>
      </c>
      <c r="D38">
        <v>0.41816334897933399</v>
      </c>
      <c r="E38" t="str">
        <f t="shared" si="0"/>
        <v/>
      </c>
      <c r="L38" s="1"/>
    </row>
    <row r="39" spans="1:12" x14ac:dyDescent="0.25">
      <c r="A39" t="s">
        <v>61</v>
      </c>
      <c r="B39">
        <v>0.17750858205848499</v>
      </c>
      <c r="C39">
        <v>0.17717968166286799</v>
      </c>
      <c r="D39">
        <v>0.31641299636738102</v>
      </c>
      <c r="E39" t="str">
        <f t="shared" si="0"/>
        <v/>
      </c>
      <c r="L39" s="1"/>
    </row>
    <row r="40" spans="1:12" x14ac:dyDescent="0.25">
      <c r="A40" t="s">
        <v>67</v>
      </c>
      <c r="B40">
        <v>0.189555033504644</v>
      </c>
      <c r="C40">
        <v>0.17922383802731401</v>
      </c>
      <c r="D40">
        <v>0.29021773260288097</v>
      </c>
      <c r="E40" t="str">
        <f t="shared" si="0"/>
        <v/>
      </c>
      <c r="L40" s="1"/>
    </row>
    <row r="41" spans="1:12" x14ac:dyDescent="0.25">
      <c r="A41" t="s">
        <v>53</v>
      </c>
      <c r="B41">
        <v>-8.6138113137436897E-2</v>
      </c>
      <c r="C41">
        <v>0.31602766640748597</v>
      </c>
      <c r="D41">
        <v>0.78518754103094202</v>
      </c>
      <c r="E41" t="str">
        <f t="shared" si="0"/>
        <v/>
      </c>
      <c r="L41" s="1"/>
    </row>
    <row r="42" spans="1:12" x14ac:dyDescent="0.25">
      <c r="A42" t="s">
        <v>57</v>
      </c>
      <c r="B42">
        <v>7.0255058746672094E-2</v>
      </c>
      <c r="C42">
        <v>0.20556682592932399</v>
      </c>
      <c r="D42">
        <v>0.73252953607446603</v>
      </c>
      <c r="E42" t="str">
        <f t="shared" si="0"/>
        <v/>
      </c>
      <c r="L42" s="1"/>
    </row>
    <row r="43" spans="1:12" x14ac:dyDescent="0.25">
      <c r="A43" t="s">
        <v>64</v>
      </c>
      <c r="B43">
        <v>0.219003608400269</v>
      </c>
      <c r="C43">
        <v>0.20021448834189501</v>
      </c>
      <c r="D43">
        <v>0.27402298296770899</v>
      </c>
      <c r="E43" t="str">
        <f t="shared" si="0"/>
        <v/>
      </c>
      <c r="L43" s="1"/>
    </row>
    <row r="44" spans="1:12" x14ac:dyDescent="0.25">
      <c r="A44" t="s">
        <v>58</v>
      </c>
      <c r="B44">
        <v>0.22347834115915799</v>
      </c>
      <c r="C44">
        <v>0.18076763435478199</v>
      </c>
      <c r="D44">
        <v>0.216356701823259</v>
      </c>
      <c r="E44" t="str">
        <f t="shared" si="0"/>
        <v/>
      </c>
      <c r="L44" s="1"/>
    </row>
    <row r="45" spans="1:12" x14ac:dyDescent="0.25">
      <c r="A45" t="s">
        <v>52</v>
      </c>
      <c r="B45">
        <v>1.18567277032725E-2</v>
      </c>
      <c r="C45">
        <v>0.23942871136036301</v>
      </c>
      <c r="D45">
        <v>0.96050417374922803</v>
      </c>
      <c r="E45" t="str">
        <f t="shared" si="0"/>
        <v/>
      </c>
      <c r="L45" s="1"/>
    </row>
    <row r="46" spans="1:12" x14ac:dyDescent="0.25">
      <c r="A46" t="s">
        <v>60</v>
      </c>
      <c r="B46">
        <v>0.14849832857029299</v>
      </c>
      <c r="C46">
        <v>0.188228534561943</v>
      </c>
      <c r="D46">
        <v>0.43015543327633199</v>
      </c>
      <c r="E46" t="str">
        <f t="shared" si="0"/>
        <v/>
      </c>
      <c r="L46" s="1"/>
    </row>
    <row r="47" spans="1:12" x14ac:dyDescent="0.25">
      <c r="A47" t="s">
        <v>54</v>
      </c>
      <c r="B47">
        <v>0.14830633580757399</v>
      </c>
      <c r="C47">
        <v>0.20058334034912001</v>
      </c>
      <c r="D47">
        <v>0.45967923225541002</v>
      </c>
      <c r="E47" t="str">
        <f t="shared" si="0"/>
        <v/>
      </c>
      <c r="L47" s="1"/>
    </row>
    <row r="48" spans="1:12" x14ac:dyDescent="0.25">
      <c r="A48" t="s">
        <v>56</v>
      </c>
      <c r="B48">
        <v>0.21154630514543901</v>
      </c>
      <c r="C48">
        <v>0.20216214585398501</v>
      </c>
      <c r="D48">
        <v>0.29536763652956799</v>
      </c>
      <c r="E48" t="str">
        <f t="shared" si="0"/>
        <v/>
      </c>
      <c r="L48" s="1"/>
    </row>
    <row r="49" spans="1:12" x14ac:dyDescent="0.25">
      <c r="A49" t="s">
        <v>48</v>
      </c>
      <c r="B49">
        <v>0.22173243008676999</v>
      </c>
      <c r="C49">
        <v>0.230316833404698</v>
      </c>
      <c r="D49">
        <v>0.33568411612689703</v>
      </c>
      <c r="E49" t="str">
        <f t="shared" si="0"/>
        <v/>
      </c>
      <c r="L49" s="1"/>
    </row>
    <row r="50" spans="1:12" x14ac:dyDescent="0.25">
      <c r="A50" t="s">
        <v>55</v>
      </c>
      <c r="B50">
        <v>1.8422599578670401E-2</v>
      </c>
      <c r="C50">
        <v>0.21077558916400599</v>
      </c>
      <c r="D50">
        <v>0.93035050320252699</v>
      </c>
      <c r="E50" t="str">
        <f t="shared" si="0"/>
        <v/>
      </c>
      <c r="L50" s="1"/>
    </row>
    <row r="51" spans="1:12" x14ac:dyDescent="0.25">
      <c r="A51" t="s">
        <v>51</v>
      </c>
      <c r="B51">
        <v>-0.32541437668158901</v>
      </c>
      <c r="C51">
        <v>0.33603979292904201</v>
      </c>
      <c r="D51">
        <v>0.33285438346769503</v>
      </c>
      <c r="E51" t="str">
        <f t="shared" si="0"/>
        <v/>
      </c>
      <c r="L51" s="1"/>
    </row>
    <row r="52" spans="1:12" x14ac:dyDescent="0.25">
      <c r="A52" t="s">
        <v>66</v>
      </c>
      <c r="B52">
        <v>0.194247184517604</v>
      </c>
      <c r="C52">
        <v>0.18439200034282799</v>
      </c>
      <c r="D52">
        <v>0.29213621036689003</v>
      </c>
      <c r="E52" t="str">
        <f t="shared" si="0"/>
        <v/>
      </c>
      <c r="L52" s="1"/>
    </row>
    <row r="53" spans="1:12" x14ac:dyDescent="0.25">
      <c r="A53" t="s">
        <v>59</v>
      </c>
      <c r="B53">
        <v>0.177022563982035</v>
      </c>
      <c r="C53">
        <v>0.182921822793357</v>
      </c>
      <c r="D53">
        <v>0.33316932236875202</v>
      </c>
      <c r="E53" t="str">
        <f t="shared" si="0"/>
        <v/>
      </c>
      <c r="L53" s="1"/>
    </row>
    <row r="54" spans="1:12" x14ac:dyDescent="0.25">
      <c r="A54" t="s">
        <v>49</v>
      </c>
      <c r="B54">
        <v>-6.3341923810438197E-2</v>
      </c>
      <c r="C54">
        <v>0.25638683051101901</v>
      </c>
      <c r="D54">
        <v>0.80486482786046498</v>
      </c>
      <c r="E54" t="str">
        <f t="shared" si="0"/>
        <v/>
      </c>
      <c r="L54" s="1"/>
    </row>
    <row r="55" spans="1:12" x14ac:dyDescent="0.25">
      <c r="A55" t="s">
        <v>63</v>
      </c>
      <c r="B55">
        <v>0.34684008593577798</v>
      </c>
      <c r="C55">
        <v>0.29785759167978698</v>
      </c>
      <c r="D55">
        <v>0.244241948764439</v>
      </c>
      <c r="E55" t="str">
        <f t="shared" si="0"/>
        <v/>
      </c>
      <c r="L55" s="1"/>
    </row>
    <row r="56" spans="1:12" x14ac:dyDescent="0.25">
      <c r="A56" t="s">
        <v>50</v>
      </c>
      <c r="B56">
        <v>-0.20579494213226701</v>
      </c>
      <c r="C56">
        <v>0.253710208761181</v>
      </c>
      <c r="D56">
        <v>0.41728427369861998</v>
      </c>
      <c r="E56" t="str">
        <f t="shared" si="0"/>
        <v/>
      </c>
      <c r="L56" s="1"/>
    </row>
    <row r="57" spans="1:12" x14ac:dyDescent="0.25">
      <c r="A57" t="s">
        <v>75</v>
      </c>
      <c r="B57">
        <v>-0.74643089415123998</v>
      </c>
      <c r="C57">
        <v>0.27274402156390698</v>
      </c>
      <c r="D57">
        <v>6.2050331580259001E-3</v>
      </c>
      <c r="E57" t="str">
        <f t="shared" si="0"/>
        <v>**</v>
      </c>
      <c r="L57" s="1"/>
    </row>
    <row r="58" spans="1:12" x14ac:dyDescent="0.25">
      <c r="A58" t="s">
        <v>77</v>
      </c>
      <c r="B58">
        <v>-0.65592630123825202</v>
      </c>
      <c r="C58">
        <v>0.26129376086521</v>
      </c>
      <c r="D58">
        <v>1.2062788256860401E-2</v>
      </c>
      <c r="E58" t="str">
        <f t="shared" si="0"/>
        <v>*</v>
      </c>
      <c r="L58" s="1"/>
    </row>
    <row r="59" spans="1:12" x14ac:dyDescent="0.25">
      <c r="A59" t="s">
        <v>74</v>
      </c>
      <c r="B59">
        <v>-0.76678715268495301</v>
      </c>
      <c r="C59">
        <v>0.259540112777219</v>
      </c>
      <c r="D59">
        <v>3.1327045269925499E-3</v>
      </c>
      <c r="E59" t="str">
        <f t="shared" si="0"/>
        <v>**</v>
      </c>
      <c r="L59" s="1"/>
    </row>
    <row r="60" spans="1:12" x14ac:dyDescent="0.25">
      <c r="A60" t="s">
        <v>79</v>
      </c>
      <c r="B60">
        <v>-0.71091935615773105</v>
      </c>
      <c r="C60">
        <v>0.25651120728155102</v>
      </c>
      <c r="D60">
        <v>5.5799644370217996E-3</v>
      </c>
      <c r="E60" t="str">
        <f t="shared" si="0"/>
        <v>**</v>
      </c>
      <c r="L60" s="1"/>
    </row>
    <row r="61" spans="1:12" x14ac:dyDescent="0.25">
      <c r="A61" t="s">
        <v>78</v>
      </c>
      <c r="B61">
        <v>-0.63526148830082796</v>
      </c>
      <c r="C61">
        <v>0.254894775509862</v>
      </c>
      <c r="D61">
        <v>1.26936678528589E-2</v>
      </c>
      <c r="E61" t="str">
        <f t="shared" si="0"/>
        <v>*</v>
      </c>
      <c r="L61" s="1"/>
    </row>
    <row r="62" spans="1:12" x14ac:dyDescent="0.25">
      <c r="A62" t="s">
        <v>76</v>
      </c>
      <c r="B62">
        <v>-0.65017509099305704</v>
      </c>
      <c r="C62">
        <v>0.26636979986394299</v>
      </c>
      <c r="D62">
        <v>1.4651770057957701E-2</v>
      </c>
      <c r="E62" t="str">
        <f t="shared" si="0"/>
        <v>*</v>
      </c>
      <c r="L62" s="1"/>
    </row>
    <row r="63" spans="1:12" x14ac:dyDescent="0.25">
      <c r="A63" t="s">
        <v>70</v>
      </c>
      <c r="B63">
        <v>-0.63691814767623101</v>
      </c>
      <c r="C63">
        <v>0.27179930840601302</v>
      </c>
      <c r="D63">
        <v>1.91119658855281E-2</v>
      </c>
      <c r="E63" t="str">
        <f t="shared" si="0"/>
        <v>*</v>
      </c>
      <c r="L63" s="1"/>
    </row>
    <row r="64" spans="1:12" x14ac:dyDescent="0.25">
      <c r="A64" t="s">
        <v>84</v>
      </c>
      <c r="B64">
        <v>-0.67876210346906396</v>
      </c>
      <c r="C64">
        <v>0.27492417480053999</v>
      </c>
      <c r="D64">
        <v>1.3552659544015499E-2</v>
      </c>
      <c r="E64" t="str">
        <f t="shared" si="0"/>
        <v>*</v>
      </c>
      <c r="L64" s="1"/>
    </row>
    <row r="65" spans="1:12" x14ac:dyDescent="0.25">
      <c r="A65" t="s">
        <v>72</v>
      </c>
      <c r="B65">
        <v>-0.63047457924093597</v>
      </c>
      <c r="C65">
        <v>0.25724381532573998</v>
      </c>
      <c r="D65">
        <v>1.42506134306166E-2</v>
      </c>
      <c r="E65" t="str">
        <f t="shared" si="0"/>
        <v>*</v>
      </c>
      <c r="L65" s="1"/>
    </row>
    <row r="66" spans="1:12" x14ac:dyDescent="0.25">
      <c r="A66" t="s">
        <v>71</v>
      </c>
      <c r="B66">
        <v>-0.537623407721317</v>
      </c>
      <c r="C66">
        <v>0.26788028330144598</v>
      </c>
      <c r="D66">
        <v>4.47545605545423E-2</v>
      </c>
      <c r="E66" t="str">
        <f t="shared" si="0"/>
        <v>*</v>
      </c>
      <c r="L66" s="1"/>
    </row>
    <row r="67" spans="1:12" x14ac:dyDescent="0.25">
      <c r="A67" t="s">
        <v>68</v>
      </c>
      <c r="B67">
        <v>-0.42936764653333098</v>
      </c>
      <c r="C67">
        <v>0.29567650720973399</v>
      </c>
      <c r="D67">
        <v>0.14645895544114501</v>
      </c>
      <c r="E67" t="str">
        <f t="shared" ref="E67:E82" si="1">IF(D67&lt;0.001,"***",IF(D67&lt;0.01,"**",IF(D67&lt;0.05,"*",IF(D67&lt;0.1,"^",""))))</f>
        <v/>
      </c>
      <c r="L67" s="1"/>
    </row>
    <row r="68" spans="1:12" x14ac:dyDescent="0.25">
      <c r="A68" t="s">
        <v>81</v>
      </c>
      <c r="B68">
        <v>-0.72193842750967396</v>
      </c>
      <c r="C68">
        <v>0.26445704917462998</v>
      </c>
      <c r="D68">
        <v>6.3355626037018302E-3</v>
      </c>
      <c r="E68" t="str">
        <f t="shared" si="1"/>
        <v>**</v>
      </c>
      <c r="L68" s="1"/>
    </row>
    <row r="69" spans="1:12" x14ac:dyDescent="0.25">
      <c r="A69" t="s">
        <v>80</v>
      </c>
      <c r="B69">
        <v>-0.57389554780645802</v>
      </c>
      <c r="C69">
        <v>0.27200750460237999</v>
      </c>
      <c r="D69">
        <v>3.4871115259217801E-2</v>
      </c>
      <c r="E69" t="str">
        <f t="shared" si="1"/>
        <v>*</v>
      </c>
      <c r="L69" s="1"/>
    </row>
    <row r="70" spans="1:12" x14ac:dyDescent="0.25">
      <c r="A70" t="s">
        <v>82</v>
      </c>
      <c r="B70">
        <v>-0.75349586821994796</v>
      </c>
      <c r="C70">
        <v>0.26863396330925798</v>
      </c>
      <c r="D70">
        <v>5.0329597514516796E-3</v>
      </c>
      <c r="E70" t="str">
        <f t="shared" si="1"/>
        <v>**</v>
      </c>
    </row>
    <row r="71" spans="1:12" x14ac:dyDescent="0.25">
      <c r="A71" t="s">
        <v>83</v>
      </c>
      <c r="B71">
        <v>-0.59695737705965302</v>
      </c>
      <c r="C71">
        <v>0.46277349016477798</v>
      </c>
      <c r="D71">
        <v>0.197065982964993</v>
      </c>
      <c r="E71" t="str">
        <f t="shared" si="1"/>
        <v/>
      </c>
    </row>
    <row r="72" spans="1:12" x14ac:dyDescent="0.25">
      <c r="A72" t="s">
        <v>69</v>
      </c>
      <c r="B72">
        <v>-1.0608525688300501</v>
      </c>
      <c r="C72">
        <v>0.34357072286622897</v>
      </c>
      <c r="D72">
        <v>2.0169372067613302E-3</v>
      </c>
      <c r="E72" t="str">
        <f t="shared" si="1"/>
        <v>**</v>
      </c>
    </row>
    <row r="73" spans="1:12" x14ac:dyDescent="0.25">
      <c r="A73" t="s">
        <v>73</v>
      </c>
      <c r="B73">
        <v>-0.89289652653677298</v>
      </c>
      <c r="C73">
        <v>0.37994015024025102</v>
      </c>
      <c r="D73">
        <v>1.87684769186993E-2</v>
      </c>
      <c r="E73" t="str">
        <f t="shared" si="1"/>
        <v>*</v>
      </c>
    </row>
    <row r="74" spans="1:12" x14ac:dyDescent="0.25">
      <c r="A74" t="s">
        <v>507</v>
      </c>
      <c r="B74">
        <v>-4.4060096938534903E-2</v>
      </c>
      <c r="C74">
        <v>2.73359016152422E-2</v>
      </c>
      <c r="D74">
        <v>0.107004745828248</v>
      </c>
      <c r="E74" t="str">
        <f t="shared" si="1"/>
        <v/>
      </c>
    </row>
    <row r="75" spans="1:12" x14ac:dyDescent="0.25">
      <c r="A75" t="s">
        <v>508</v>
      </c>
      <c r="B75">
        <v>-2.6694756215207501E-2</v>
      </c>
      <c r="C75">
        <v>3.4085027816055199E-2</v>
      </c>
      <c r="D75">
        <v>0.43352065760702302</v>
      </c>
      <c r="E75" t="str">
        <f t="shared" si="1"/>
        <v/>
      </c>
    </row>
    <row r="76" spans="1:12" x14ac:dyDescent="0.25">
      <c r="A76" t="s">
        <v>509</v>
      </c>
      <c r="B76">
        <v>-1.7116305037078401E-2</v>
      </c>
      <c r="C76">
        <v>2.9288969744817098E-2</v>
      </c>
      <c r="D76">
        <v>0.55895510520899405</v>
      </c>
      <c r="E76" t="str">
        <f t="shared" si="1"/>
        <v/>
      </c>
    </row>
    <row r="77" spans="1:12" x14ac:dyDescent="0.25">
      <c r="A77" t="s">
        <v>140</v>
      </c>
      <c r="B77" t="s">
        <v>173</v>
      </c>
      <c r="C77" t="s">
        <v>173</v>
      </c>
      <c r="D77" t="s">
        <v>173</v>
      </c>
      <c r="E77" t="str">
        <f t="shared" si="1"/>
        <v/>
      </c>
    </row>
    <row r="78" spans="1:12" x14ac:dyDescent="0.25">
      <c r="A78" t="s">
        <v>87</v>
      </c>
      <c r="B78" t="s">
        <v>173</v>
      </c>
      <c r="C78" t="s">
        <v>173</v>
      </c>
      <c r="D78" t="s">
        <v>173</v>
      </c>
      <c r="E78" t="str">
        <f t="shared" si="1"/>
        <v/>
      </c>
    </row>
    <row r="79" spans="1:12" x14ac:dyDescent="0.25">
      <c r="A79" t="s">
        <v>88</v>
      </c>
      <c r="B79" t="s">
        <v>173</v>
      </c>
      <c r="C79" t="s">
        <v>173</v>
      </c>
      <c r="D79" t="s">
        <v>173</v>
      </c>
      <c r="E79" t="str">
        <f t="shared" si="1"/>
        <v/>
      </c>
    </row>
    <row r="80" spans="1:12" x14ac:dyDescent="0.25">
      <c r="A80" t="s">
        <v>141</v>
      </c>
      <c r="B80" t="s">
        <v>173</v>
      </c>
      <c r="C80" t="s">
        <v>173</v>
      </c>
      <c r="D80" t="s">
        <v>173</v>
      </c>
      <c r="E80" t="str">
        <f t="shared" si="1"/>
        <v/>
      </c>
    </row>
    <row r="81" spans="1:5" x14ac:dyDescent="0.25">
      <c r="A81" t="s">
        <v>85</v>
      </c>
      <c r="B81" t="s">
        <v>173</v>
      </c>
      <c r="C81" t="s">
        <v>173</v>
      </c>
      <c r="D81" t="s">
        <v>173</v>
      </c>
      <c r="E81" t="str">
        <f t="shared" si="1"/>
        <v/>
      </c>
    </row>
    <row r="82" spans="1:5" x14ac:dyDescent="0.25">
      <c r="A82" t="s">
        <v>86</v>
      </c>
      <c r="B82" t="s">
        <v>173</v>
      </c>
      <c r="C82" t="s">
        <v>173</v>
      </c>
      <c r="D82" t="s">
        <v>173</v>
      </c>
      <c r="E82" t="str">
        <f t="shared" si="1"/>
        <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F295-AB2E-413A-A9E0-35598F6A239C}">
  <sheetPr>
    <pageSetUpPr fitToPage="1"/>
  </sheetPr>
  <dimension ref="B1:H77"/>
  <sheetViews>
    <sheetView workbookViewId="0">
      <selection activeCell="B1" sqref="B1:F77"/>
    </sheetView>
  </sheetViews>
  <sheetFormatPr defaultRowHeight="15" x14ac:dyDescent="0.25"/>
  <cols>
    <col min="1" max="1" width="3" bestFit="1" customWidth="1"/>
    <col min="2" max="2" width="23.140625" bestFit="1" customWidth="1"/>
    <col min="3" max="6" width="15.7109375" style="2" customWidth="1"/>
  </cols>
  <sheetData>
    <row r="1" spans="2:8" x14ac:dyDescent="0.25">
      <c r="B1" t="s">
        <v>514</v>
      </c>
    </row>
    <row r="2" spans="2:8" ht="15.75" thickBot="1" x14ac:dyDescent="0.3">
      <c r="B2" s="6"/>
      <c r="C2" s="11" t="s">
        <v>114</v>
      </c>
      <c r="D2" s="11" t="s">
        <v>115</v>
      </c>
      <c r="E2" s="11" t="s">
        <v>116</v>
      </c>
      <c r="F2" s="11" t="s">
        <v>117</v>
      </c>
    </row>
    <row r="3" spans="2:8" x14ac:dyDescent="0.25">
      <c r="B3" s="78" t="s">
        <v>123</v>
      </c>
      <c r="C3" s="4" t="str">
        <f>_xlfn.CONCAT(ROUND(VLOOKUP($H3,'mod2'!A:G,2,0),4)," ",VLOOKUP($H3,'mod2'!A:G,7,0))</f>
        <v xml:space="preserve">-0.0496 </v>
      </c>
      <c r="D3" s="4" t="str">
        <f>_xlfn.CONCAT(ROUND(VLOOKUP($H3,'mod2.fr'!$A:H,2,0),4)," ",VLOOKUP($H3,'mod2.fr'!$A:H,7,0))</f>
        <v xml:space="preserve">-0.0529 </v>
      </c>
      <c r="E3" s="4" t="str">
        <f>_xlfn.CONCAT(ROUND(VLOOKUP($H3,'mod3.fr'!$A:G,2,0),4)," ",VLOOKUP($H3,'mod3.fr'!$A:G,5,0))</f>
        <v xml:space="preserve">-0.0527 </v>
      </c>
      <c r="F3" s="4" t="str">
        <f>_xlfn.CONCAT(ROUND(VLOOKUP($H3,'mod4.fr'!$A:H,2,0),4)," ",VLOOKUP($H3,'mod4.fr'!$A:H,5,0))</f>
        <v xml:space="preserve">-0.0497 </v>
      </c>
      <c r="H3" t="s">
        <v>120</v>
      </c>
    </row>
    <row r="4" spans="2:8" x14ac:dyDescent="0.25">
      <c r="B4" s="79" t="s">
        <v>1</v>
      </c>
      <c r="C4" s="5" t="str">
        <f>_xlfn.CONCAT("(",ROUND(VLOOKUP($H3,'mod2'!A:G,3,0),4),")")</f>
        <v>(0.9516)</v>
      </c>
      <c r="D4" s="5" t="str">
        <f>_xlfn.CONCAT("(",ROUND(VLOOKUP($H3,'mod2.fr'!$A:H,3,0),4),")")</f>
        <v>(0.9485)</v>
      </c>
      <c r="E4" s="5" t="str">
        <f>_xlfn.CONCAT("(",ROUND(VLOOKUP($H3,'mod3.fr'!$A:G,3,0),4),")")</f>
        <v>(0.0617)</v>
      </c>
      <c r="F4" s="5" t="str">
        <f>_xlfn.CONCAT("(",ROUND(VLOOKUP($H3,'mod4.fr'!$A:H,3,0),4),")")</f>
        <v>(0.0618)</v>
      </c>
    </row>
    <row r="5" spans="2:8" x14ac:dyDescent="0.25">
      <c r="B5" s="78" t="s">
        <v>0</v>
      </c>
      <c r="C5" s="4" t="str">
        <f>_xlfn.CONCAT(ROUND(VLOOKUP($H5,'mod2'!A:G,2,0),4)," ",VLOOKUP($H5,'mod2'!A:G,7,0))</f>
        <v xml:space="preserve">-0.0279 </v>
      </c>
      <c r="D5" s="4" t="str">
        <f>_xlfn.CONCAT(ROUND(VLOOKUP($H5,'mod2.fr'!$A:H,2,0),4)," ",VLOOKUP($H5,'mod2.fr'!$A:H,7,0))</f>
        <v xml:space="preserve">-0.0195 </v>
      </c>
      <c r="E5" s="4" t="str">
        <f>_xlfn.CONCAT(ROUND(VLOOKUP($H5,'mod3.fr'!$A:G,2,0),4)," ",VLOOKUP($H5,'mod3.fr'!$A:G,5,0))</f>
        <v xml:space="preserve">-0.0194 </v>
      </c>
      <c r="F5" s="4" t="str">
        <f>_xlfn.CONCAT(ROUND(VLOOKUP($H5,'mod4.fr'!$A:H,2,0),4)," ",VLOOKUP($H5,'mod4.fr'!$A:H,5,0))</f>
        <v xml:space="preserve">-0.0192 </v>
      </c>
      <c r="H5" t="s">
        <v>10</v>
      </c>
    </row>
    <row r="6" spans="2:8" x14ac:dyDescent="0.25">
      <c r="B6" s="79" t="s">
        <v>1</v>
      </c>
      <c r="C6" s="5" t="str">
        <f>_xlfn.CONCAT("(",ROUND(VLOOKUP($H5,'mod2'!A:G,3,0),4),")")</f>
        <v>(0.9725)</v>
      </c>
      <c r="D6" s="5" t="str">
        <f>_xlfn.CONCAT("(",ROUND(VLOOKUP($H5,'mod2.fr'!$A:H,3,0),4),")")</f>
        <v>(0.9807)</v>
      </c>
      <c r="E6" s="5" t="str">
        <f>_xlfn.CONCAT("(",ROUND(VLOOKUP($H5,'mod3.fr'!$A:G,3,0),4),")")</f>
        <v>(0.0249)</v>
      </c>
      <c r="F6" s="5" t="str">
        <f>_xlfn.CONCAT("(",ROUND(VLOOKUP($H5,'mod4.fr'!$A:H,3,0),4),")")</f>
        <v>(0.025)</v>
      </c>
    </row>
    <row r="7" spans="2:8" x14ac:dyDescent="0.25">
      <c r="B7" s="78" t="s">
        <v>2</v>
      </c>
      <c r="C7" s="4" t="str">
        <f>_xlfn.CONCAT(ROUND(VLOOKUP($H7,'mod2'!A:G,2,0),4)," ",VLOOKUP($H7,'mod2'!A:G,7,0))</f>
        <v>-0.0754 **</v>
      </c>
      <c r="D7" s="4" t="str">
        <f>_xlfn.CONCAT(ROUND(VLOOKUP($H7,'mod2.fr'!$A:H,2,0),4)," ",VLOOKUP($H7,'mod2.fr'!$A:H,7,0))</f>
        <v>-0.0811 **</v>
      </c>
      <c r="E7" s="4" t="str">
        <f>_xlfn.CONCAT(ROUND(VLOOKUP($H7,'mod3.fr'!$A:G,2,0),4)," ",VLOOKUP($H7,'mod3.fr'!$A:G,5,0))</f>
        <v>-0.0755 *</v>
      </c>
      <c r="F7" s="4" t="str">
        <f>_xlfn.CONCAT(ROUND(VLOOKUP($H7,'mod4.fr'!$A:H,2,0),4)," ",VLOOKUP($H7,'mod4.fr'!$A:H,5,0))</f>
        <v>-0.0761 *</v>
      </c>
      <c r="H7" t="s">
        <v>12</v>
      </c>
    </row>
    <row r="8" spans="2:8" x14ac:dyDescent="0.25">
      <c r="B8" s="79" t="s">
        <v>1</v>
      </c>
      <c r="C8" s="5" t="str">
        <f>_xlfn.CONCAT("(",ROUND(VLOOKUP($H7,'mod2'!A:G,3,0),4),")")</f>
        <v>(0.9274)</v>
      </c>
      <c r="D8" s="5" t="str">
        <f>_xlfn.CONCAT("(",ROUND(VLOOKUP($H7,'mod2.fr'!$A:H,3,0),4),")")</f>
        <v>(0.9221)</v>
      </c>
      <c r="E8" s="5" t="str">
        <f>_xlfn.CONCAT("(",ROUND(VLOOKUP($H7,'mod3.fr'!$A:G,3,0),4),")")</f>
        <v>(0.0296)</v>
      </c>
      <c r="F8" s="5" t="str">
        <f>_xlfn.CONCAT("(",ROUND(VLOOKUP($H7,'mod4.fr'!$A:H,3,0),4),")")</f>
        <v>(0.0296)</v>
      </c>
    </row>
    <row r="9" spans="2:8" x14ac:dyDescent="0.25">
      <c r="B9" s="78" t="s">
        <v>89</v>
      </c>
      <c r="C9" s="4" t="str">
        <f>_xlfn.CONCAT(ROUND(VLOOKUP($H9,'mod2'!A:G,2,0),4)," ",VLOOKUP($H9,'mod2'!A:G,7,0))</f>
        <v>0.0615 ***</v>
      </c>
      <c r="D9" s="4" t="str">
        <f>_xlfn.CONCAT(ROUND(VLOOKUP($H9,'mod2.fr'!$A:H,2,0),4)," ",VLOOKUP($H9,'mod2.fr'!$A:H,7,0))</f>
        <v>0.092 ***</v>
      </c>
      <c r="E9" s="4" t="str">
        <f>_xlfn.CONCAT(ROUND(VLOOKUP($H9,'mod3.fr'!$A:G,2,0),4)," ",VLOOKUP($H9,'mod3.fr'!$A:G,5,0))</f>
        <v>0.0801 ***</v>
      </c>
      <c r="F9" s="4" t="str">
        <f>_xlfn.CONCAT(ROUND(VLOOKUP($H9,'mod4.fr'!$A:H,2,0),4)," ",VLOOKUP($H9,'mod4.fr'!$A:H,5,0))</f>
        <v>0.086 ***</v>
      </c>
      <c r="H9" t="s">
        <v>127</v>
      </c>
    </row>
    <row r="10" spans="2:8" x14ac:dyDescent="0.25">
      <c r="B10" s="79"/>
      <c r="C10" s="5" t="str">
        <f>_xlfn.CONCAT("(",ROUND(VLOOKUP($H9,'mod2'!A:G,3,0),4),")")</f>
        <v>(1.063)</v>
      </c>
      <c r="D10" s="5" t="str">
        <f>_xlfn.CONCAT("(",ROUND(VLOOKUP($H9,'mod2.fr'!$A:H,3,0),4),")")</f>
        <v>(1.0964)</v>
      </c>
      <c r="E10" s="5" t="str">
        <f>_xlfn.CONCAT("(",ROUND(VLOOKUP($H9,'mod3.fr'!$A:G,3,0),4),")")</f>
        <v>(0.0238)</v>
      </c>
      <c r="F10" s="5" t="str">
        <f>_xlfn.CONCAT("(",ROUND(VLOOKUP($H9,'mod4.fr'!$A:H,3,0),4),")")</f>
        <v>(0.0244)</v>
      </c>
    </row>
    <row r="11" spans="2:8" x14ac:dyDescent="0.25">
      <c r="B11" s="78" t="s">
        <v>31</v>
      </c>
      <c r="C11" s="4" t="str">
        <f>_xlfn.CONCAT(ROUND(VLOOKUP($H11,'mod2'!A:G,2,0),4)," ",VLOOKUP($H11,'mod2'!A:G,7,0))</f>
        <v>-0.0858 ***</v>
      </c>
      <c r="D11" s="4" t="str">
        <f>_xlfn.CONCAT(ROUND(VLOOKUP($H11,'mod2.fr'!$A:H,2,0),4)," ",VLOOKUP($H11,'mod2.fr'!$A:H,7,0))</f>
        <v>-0.0848 ***</v>
      </c>
      <c r="E11" s="4" t="str">
        <f>_xlfn.CONCAT(ROUND(VLOOKUP($H11,'mod3.fr'!$A:G,2,0),4)," ",VLOOKUP($H11,'mod3.fr'!$A:G,5,0))</f>
        <v>-0.047 ***</v>
      </c>
      <c r="F11" s="4" t="str">
        <f>_xlfn.CONCAT(ROUND(VLOOKUP($H11,'mod4.fr'!$A:H,2,0),4)," ",VLOOKUP($H11,'mod4.fr'!$A:H,5,0))</f>
        <v>-0.0472 ***</v>
      </c>
      <c r="H11" t="s">
        <v>31</v>
      </c>
    </row>
    <row r="12" spans="2:8" x14ac:dyDescent="0.25">
      <c r="B12" s="79"/>
      <c r="C12" s="5" t="str">
        <f>_xlfn.CONCAT("(",ROUND(VLOOKUP($H11,'mod2'!A:G,3,0),4),")")</f>
        <v>(0.9177)</v>
      </c>
      <c r="D12" s="5" t="str">
        <f>_xlfn.CONCAT("(",ROUND(VLOOKUP($H11,'mod2.fr'!$A:H,3,0),4),")")</f>
        <v>(0.9187)</v>
      </c>
      <c r="E12" s="5" t="str">
        <f>_xlfn.CONCAT("(",ROUND(VLOOKUP($H11,'mod3.fr'!$A:G,3,0),4),")")</f>
        <v>(0.007)</v>
      </c>
      <c r="F12" s="5" t="str">
        <f>_xlfn.CONCAT("(",ROUND(VLOOKUP($H11,'mod4.fr'!$A:H,3,0),4),")")</f>
        <v>(0.007)</v>
      </c>
    </row>
    <row r="13" spans="2:8" x14ac:dyDescent="0.25">
      <c r="B13" s="78" t="s">
        <v>513</v>
      </c>
      <c r="C13" s="4" t="str">
        <f>_xlfn.CONCAT(ROUND(VLOOKUP($H13,'mod2'!A:G,2,0),4)," ",VLOOKUP($H13,'mod2'!A:G,7,0))</f>
        <v xml:space="preserve">0.0422 </v>
      </c>
      <c r="D13" s="4" t="str">
        <f>_xlfn.CONCAT(ROUND(VLOOKUP($H13,'mod2.fr'!$A:H,2,0),4)," ",VLOOKUP($H13,'mod2.fr'!$A:H,7,0))</f>
        <v xml:space="preserve">0.0389 </v>
      </c>
      <c r="E13" s="4" t="str">
        <f>_xlfn.CONCAT(ROUND(VLOOKUP($H13,'mod3.fr'!$A:G,2,0),4)," ",VLOOKUP($H13,'mod3.fr'!$A:G,5,0))</f>
        <v>-0.064 ^</v>
      </c>
      <c r="F13" s="4" t="str">
        <f>_xlfn.CONCAT(ROUND(VLOOKUP($H13,'mod4.fr'!$A:H,2,0),4)," ",VLOOKUP($H13,'mod4.fr'!$A:H,5,0))</f>
        <v>-0.0656 ^</v>
      </c>
      <c r="H13" t="s">
        <v>177</v>
      </c>
    </row>
    <row r="14" spans="2:8" x14ac:dyDescent="0.25">
      <c r="B14" s="79"/>
      <c r="C14" s="5" t="str">
        <f>_xlfn.CONCAT("(",ROUND(VLOOKUP($H13,'mod2'!A:G,3,0),4),")")</f>
        <v>(1.043)</v>
      </c>
      <c r="D14" s="5" t="str">
        <f>_xlfn.CONCAT("(",ROUND(VLOOKUP($H13,'mod2.fr'!$A:H,3,0),4),")")</f>
        <v>(1.0397)</v>
      </c>
      <c r="E14" s="5" t="str">
        <f>_xlfn.CONCAT("(",ROUND(VLOOKUP($H13,'mod3.fr'!$A:G,3,0),4),")")</f>
        <v>(0.0335)</v>
      </c>
      <c r="F14" s="5" t="str">
        <f>_xlfn.CONCAT("(",ROUND(VLOOKUP($H13,'mod4.fr'!$A:H,3,0),4),")")</f>
        <v>(0.0336)</v>
      </c>
    </row>
    <row r="15" spans="2:8" x14ac:dyDescent="0.25">
      <c r="B15" s="78" t="s">
        <v>90</v>
      </c>
      <c r="C15" s="4" t="str">
        <f>_xlfn.CONCAT(ROUND(VLOOKUP($H15,'mod2'!A:G,2,0),4)," ",VLOOKUP($H15,'mod2'!A:G,7,0))</f>
        <v>-0.1458 ***</v>
      </c>
      <c r="D15" s="4" t="str">
        <f>_xlfn.CONCAT(ROUND(VLOOKUP($H15,'mod2.fr'!$A:H,2,0),4)," ",VLOOKUP($H15,'mod2.fr'!$A:H,7,0))</f>
        <v>-0.1993 ***</v>
      </c>
      <c r="E15" s="4" t="str">
        <f>_xlfn.CONCAT(ROUND(VLOOKUP($H15,'mod3.fr'!$A:G,2,0),4)," ",VLOOKUP($H15,'mod3.fr'!$A:G,5,0))</f>
        <v>-0.2046 ***</v>
      </c>
      <c r="F15" s="4" t="str">
        <f>_xlfn.CONCAT(ROUND(VLOOKUP($H15,'mod4.fr'!$A:H,2,0),4)," ",VLOOKUP($H15,'mod4.fr'!$A:H,5,0))</f>
        <v>-0.1977 ***</v>
      </c>
      <c r="H15" t="s">
        <v>23</v>
      </c>
    </row>
    <row r="16" spans="2:8" x14ac:dyDescent="0.25">
      <c r="B16" s="79"/>
      <c r="C16" s="5" t="str">
        <f>_xlfn.CONCAT("(",ROUND(VLOOKUP($H15,'mod2'!A:G,3,0),4),")")</f>
        <v>(0.8643)</v>
      </c>
      <c r="D16" s="5" t="str">
        <f>_xlfn.CONCAT("(",ROUND(VLOOKUP($H15,'mod2.fr'!$A:H,3,0),4),")")</f>
        <v>(0.8193)</v>
      </c>
      <c r="E16" s="5" t="str">
        <f>_xlfn.CONCAT("(",ROUND(VLOOKUP($H15,'mod3.fr'!$A:G,3,0),4),")")</f>
        <v>(0.0291)</v>
      </c>
      <c r="F16" s="5" t="str">
        <f>_xlfn.CONCAT("(",ROUND(VLOOKUP($H15,'mod4.fr'!$A:H,3,0),4),")")</f>
        <v>(0.0292)</v>
      </c>
    </row>
    <row r="17" spans="2:8" x14ac:dyDescent="0.25">
      <c r="B17" s="78" t="s">
        <v>91</v>
      </c>
      <c r="C17" s="4" t="str">
        <f>_xlfn.CONCAT(ROUND(VLOOKUP($H17,'mod2'!A:G,2,0),4)," ",VLOOKUP($H17,'mod2'!A:G,7,0))</f>
        <v xml:space="preserve">-0.015 </v>
      </c>
      <c r="D17" s="4" t="str">
        <f>_xlfn.CONCAT(ROUND(VLOOKUP($H17,'mod2.fr'!$A:H,2,0),4)," ",VLOOKUP($H17,'mod2.fr'!$A:H,7,0))</f>
        <v xml:space="preserve">-0.0198 </v>
      </c>
      <c r="E17" s="4" t="str">
        <f>_xlfn.CONCAT(ROUND(VLOOKUP($H17,'mod3.fr'!$A:G,2,0),4)," ",VLOOKUP($H17,'mod3.fr'!$A:G,5,0))</f>
        <v xml:space="preserve">-0.0246 </v>
      </c>
      <c r="F17" s="4" t="str">
        <f>_xlfn.CONCAT(ROUND(VLOOKUP($H17,'mod4.fr'!$A:H,2,0),4)," ",VLOOKUP($H17,'mod4.fr'!$A:H,5,0))</f>
        <v xml:space="preserve">-0.0209 </v>
      </c>
      <c r="H17" t="s">
        <v>24</v>
      </c>
    </row>
    <row r="18" spans="2:8" x14ac:dyDescent="0.25">
      <c r="B18" s="79"/>
      <c r="C18" s="5" t="str">
        <f>_xlfn.CONCAT("(",ROUND(VLOOKUP($H17,'mod2'!A:G,3,0),4),")")</f>
        <v>(0.9851)</v>
      </c>
      <c r="D18" s="5" t="str">
        <f>_xlfn.CONCAT("(",ROUND(VLOOKUP($H17,'mod2.fr'!$A:H,3,0),4),")")</f>
        <v>(0.9804)</v>
      </c>
      <c r="E18" s="5" t="str">
        <f>_xlfn.CONCAT("(",ROUND(VLOOKUP($H17,'mod3.fr'!$A:G,3,0),4),")")</f>
        <v>(0.0316)</v>
      </c>
      <c r="F18" s="5" t="str">
        <f>_xlfn.CONCAT("(",ROUND(VLOOKUP($H17,'mod4.fr'!$A:H,3,0),4),")")</f>
        <v>(0.0317)</v>
      </c>
    </row>
    <row r="19" spans="2:8" x14ac:dyDescent="0.25">
      <c r="B19" s="78" t="s">
        <v>92</v>
      </c>
      <c r="C19" s="4" t="str">
        <f>_xlfn.CONCAT(ROUND(VLOOKUP($H19,'mod2'!A:G,2,0),4)," ",VLOOKUP($H19,'mod2'!A:G,7,0))</f>
        <v xml:space="preserve">0.0366 </v>
      </c>
      <c r="D19" s="4" t="str">
        <f>_xlfn.CONCAT(ROUND(VLOOKUP($H19,'mod2.fr'!$A:H,2,0),4)," ",VLOOKUP($H19,'mod2.fr'!$A:H,7,0))</f>
        <v xml:space="preserve">0.0308 </v>
      </c>
      <c r="E19" s="4" t="str">
        <f>_xlfn.CONCAT(ROUND(VLOOKUP($H19,'mod3.fr'!$A:G,2,0),4)," ",VLOOKUP($H19,'mod3.fr'!$A:G,5,0))</f>
        <v xml:space="preserve">0.0284 </v>
      </c>
      <c r="F19" s="4" t="str">
        <f>_xlfn.CONCAT(ROUND(VLOOKUP($H19,'mod4.fr'!$A:H,2,0),4)," ",VLOOKUP($H19,'mod4.fr'!$A:H,5,0))</f>
        <v xml:space="preserve">0.0279 </v>
      </c>
      <c r="H19" t="s">
        <v>25</v>
      </c>
    </row>
    <row r="20" spans="2:8" x14ac:dyDescent="0.25">
      <c r="B20" s="79"/>
      <c r="C20" s="5" t="str">
        <f>_xlfn.CONCAT("(",ROUND(VLOOKUP($H19,'mod2'!A:G,3,0),4),")")</f>
        <v>(1.037)</v>
      </c>
      <c r="D20" s="5" t="str">
        <f>_xlfn.CONCAT("(",ROUND(VLOOKUP($H19,'mod2.fr'!$A:H,3,0),4),")")</f>
        <v>(1.0313)</v>
      </c>
      <c r="E20" s="5" t="str">
        <f>_xlfn.CONCAT("(",ROUND(VLOOKUP($H19,'mod3.fr'!$A:G,3,0),4),")")</f>
        <v>(0.0318)</v>
      </c>
      <c r="F20" s="5" t="str">
        <f>_xlfn.CONCAT("(",ROUND(VLOOKUP($H19,'mod4.fr'!$A:H,3,0),4),")")</f>
        <v>(0.0319)</v>
      </c>
    </row>
    <row r="21" spans="2:8" x14ac:dyDescent="0.25">
      <c r="B21" s="78" t="s">
        <v>93</v>
      </c>
      <c r="C21" s="4" t="str">
        <f>_xlfn.CONCAT(ROUND(VLOOKUP($H21,'mod2'!A:G,2,0),4)," ",VLOOKUP($H21,'mod2'!A:G,7,0))</f>
        <v xml:space="preserve">-0.0724 </v>
      </c>
      <c r="D21" s="4" t="str">
        <f>_xlfn.CONCAT(ROUND(VLOOKUP($H21,'mod2.fr'!$A:H,2,0),4)," ",VLOOKUP($H21,'mod2.fr'!$A:H,7,0))</f>
        <v>-0.1125 *</v>
      </c>
      <c r="E21" s="4" t="str">
        <f>_xlfn.CONCAT(ROUND(VLOOKUP($H21,'mod3.fr'!$A:G,2,0),4)," ",VLOOKUP($H21,'mod3.fr'!$A:G,5,0))</f>
        <v>-0.1052 ^</v>
      </c>
      <c r="F21" s="4" t="str">
        <f>_xlfn.CONCAT(ROUND(VLOOKUP($H21,'mod4.fr'!$A:H,2,0),4)," ",VLOOKUP($H21,'mod4.fr'!$A:H,5,0))</f>
        <v>-0.1011 ^</v>
      </c>
      <c r="H21" t="s">
        <v>26</v>
      </c>
    </row>
    <row r="22" spans="2:8" x14ac:dyDescent="0.25">
      <c r="B22" s="79"/>
      <c r="C22" s="5" t="str">
        <f>_xlfn.CONCAT("(",ROUND(VLOOKUP($H21,'mod2'!A:G,3,0),4),")")</f>
        <v>(0.9302)</v>
      </c>
      <c r="D22" s="5" t="str">
        <f>_xlfn.CONCAT("(",ROUND(VLOOKUP($H21,'mod2.fr'!$A:H,3,0),4),")")</f>
        <v>(0.8936)</v>
      </c>
      <c r="E22" s="5" t="str">
        <f>_xlfn.CONCAT("(",ROUND(VLOOKUP($H21,'mod3.fr'!$A:G,3,0),4),")")</f>
        <v>(0.0557)</v>
      </c>
      <c r="F22" s="5" t="str">
        <f>_xlfn.CONCAT("(",ROUND(VLOOKUP($H21,'mod4.fr'!$A:H,3,0),4),")")</f>
        <v>(0.0559)</v>
      </c>
    </row>
    <row r="23" spans="2:8" x14ac:dyDescent="0.25">
      <c r="B23" s="78" t="s">
        <v>32</v>
      </c>
      <c r="C23" s="4" t="str">
        <f>_xlfn.CONCAT(ROUND(VLOOKUP($H23,'mod2'!A:G,2,0),4)," ",VLOOKUP($H23,'mod2'!A:G,7,0))</f>
        <v xml:space="preserve">0.0163 </v>
      </c>
      <c r="D23" s="4" t="str">
        <f>_xlfn.CONCAT(ROUND(VLOOKUP($H23,'mod2.fr'!$A:H,2,0),4)," ",VLOOKUP($H23,'mod2.fr'!$A:H,7,0))</f>
        <v>0.026 ^</v>
      </c>
      <c r="E23" s="4" t="str">
        <f>_xlfn.CONCAT(ROUND(VLOOKUP($H23,'mod3.fr'!$A:G,2,0),4)," ",VLOOKUP($H23,'mod3.fr'!$A:G,5,0))</f>
        <v xml:space="preserve">0.022 </v>
      </c>
      <c r="F23" s="4" t="str">
        <f>_xlfn.CONCAT(ROUND(VLOOKUP($H23,'mod4.fr'!$A:H,2,0),4)," ",VLOOKUP($H23,'mod4.fr'!$A:H,5,0))</f>
        <v xml:space="preserve">0.0193 </v>
      </c>
      <c r="H23" t="s">
        <v>32</v>
      </c>
    </row>
    <row r="24" spans="2:8" x14ac:dyDescent="0.25">
      <c r="B24" s="79"/>
      <c r="C24" s="5" t="str">
        <f>_xlfn.CONCAT("(",ROUND(VLOOKUP($H23,'mod2'!A:G,3,0),4),")")</f>
        <v>(1.016)</v>
      </c>
      <c r="D24" s="5" t="str">
        <f>_xlfn.CONCAT("(",ROUND(VLOOKUP($H23,'mod2.fr'!$A:H,3,0),4),")")</f>
        <v>(1.0264)</v>
      </c>
      <c r="E24" s="5" t="str">
        <f>_xlfn.CONCAT("(",ROUND(VLOOKUP($H23,'mod3.fr'!$A:G,3,0),4),")")</f>
        <v>(0.015)</v>
      </c>
      <c r="F24" s="5" t="str">
        <f>_xlfn.CONCAT("(",ROUND(VLOOKUP($H23,'mod4.fr'!$A:H,3,0),4),")")</f>
        <v>(0.0151)</v>
      </c>
    </row>
    <row r="25" spans="2:8" x14ac:dyDescent="0.25">
      <c r="B25" s="78" t="s">
        <v>94</v>
      </c>
      <c r="C25" s="4" t="str">
        <f>_xlfn.CONCAT(ROUND(VLOOKUP($H25,'mod2'!A:G,2,0),4)," ",VLOOKUP($H25,'mod2'!A:G,7,0))</f>
        <v>0.0105 **</v>
      </c>
      <c r="D25" s="4" t="str">
        <f>_xlfn.CONCAT(ROUND(VLOOKUP($H25,'mod2.fr'!$A:H,2,0),4)," ",VLOOKUP($H25,'mod2.fr'!$A:H,7,0))</f>
        <v>0.0136 ***</v>
      </c>
      <c r="E25" s="4" t="str">
        <f>_xlfn.CONCAT(ROUND(VLOOKUP($H25,'mod3.fr'!$A:G,2,0),4)," ",VLOOKUP($H25,'mod3.fr'!$A:G,5,0))</f>
        <v>0.0142 ***</v>
      </c>
      <c r="F25" s="4" t="str">
        <f>_xlfn.CONCAT(ROUND(VLOOKUP($H25,'mod4.fr'!$A:H,2,0),4)," ",VLOOKUP($H25,'mod4.fr'!$A:H,5,0))</f>
        <v>0.0146 ***</v>
      </c>
      <c r="H25" t="s">
        <v>33</v>
      </c>
    </row>
    <row r="26" spans="2:8" x14ac:dyDescent="0.25">
      <c r="B26" s="79"/>
      <c r="C26" s="5" t="str">
        <f>_xlfn.CONCAT("(",ROUND(VLOOKUP($H25,'mod2'!A:G,3,0),4),")")</f>
        <v>(1.011)</v>
      </c>
      <c r="D26" s="5" t="str">
        <f>_xlfn.CONCAT("(",ROUND(VLOOKUP($H25,'mod2.fr'!$A:H,3,0),4),")")</f>
        <v>(1.0137)</v>
      </c>
      <c r="E26" s="5" t="str">
        <f>_xlfn.CONCAT("(",ROUND(VLOOKUP($H25,'mod3.fr'!$A:G,3,0),4),")")</f>
        <v>(0.004)</v>
      </c>
      <c r="F26" s="5" t="str">
        <f>_xlfn.CONCAT("(",ROUND(VLOOKUP($H25,'mod4.fr'!$A:H,3,0),4),")")</f>
        <v>(0.004)</v>
      </c>
    </row>
    <row r="27" spans="2:8" x14ac:dyDescent="0.25">
      <c r="B27" s="78" t="s">
        <v>128</v>
      </c>
      <c r="C27" s="4" t="str">
        <f>_xlfn.CONCAT(ROUND(VLOOKUP($H27,'mod2'!A:G,2,0),4)," ",VLOOKUP($H27,'mod2'!A:G,7,0))</f>
        <v xml:space="preserve">-0.007 </v>
      </c>
      <c r="D27" s="4" t="str">
        <f>_xlfn.CONCAT(ROUND(VLOOKUP($H27,'mod2.fr'!$A:H,2,0),4)," ",VLOOKUP($H27,'mod2.fr'!$A:H,7,0))</f>
        <v>-0.0108 ^</v>
      </c>
      <c r="E27" s="4" t="str">
        <f>_xlfn.CONCAT(ROUND(VLOOKUP($H27,'mod3.fr'!$A:G,2,0),4)," ",VLOOKUP($H27,'mod3.fr'!$A:G,5,0))</f>
        <v xml:space="preserve">-0.0102 </v>
      </c>
      <c r="F27" s="4" t="str">
        <f>_xlfn.CONCAT(ROUND(VLOOKUP($H27,'mod4.fr'!$A:H,2,0),4)," ",VLOOKUP($H27,'mod4.fr'!$A:H,5,0))</f>
        <v xml:space="preserve">-0.0101 </v>
      </c>
      <c r="H27" t="s">
        <v>118</v>
      </c>
    </row>
    <row r="28" spans="2:8" x14ac:dyDescent="0.25">
      <c r="B28" s="79"/>
      <c r="C28" s="5" t="str">
        <f>_xlfn.CONCAT("(",ROUND(VLOOKUP($H27,'mod2'!A:G,3,0),4),")")</f>
        <v>(0.9931)</v>
      </c>
      <c r="D28" s="5" t="str">
        <f>_xlfn.CONCAT("(",ROUND(VLOOKUP($H27,'mod2.fr'!$A:H,3,0),4),")")</f>
        <v>(0.9893)</v>
      </c>
      <c r="E28" s="5" t="str">
        <f>_xlfn.CONCAT("(",ROUND(VLOOKUP($H27,'mod3.fr'!$A:G,3,0),4),")")</f>
        <v>(0.0064)</v>
      </c>
      <c r="F28" s="5" t="str">
        <f>_xlfn.CONCAT("(",ROUND(VLOOKUP($H27,'mod4.fr'!$A:H,3,0),4),")")</f>
        <v>(0.0064)</v>
      </c>
    </row>
    <row r="29" spans="2:8" x14ac:dyDescent="0.25">
      <c r="B29" s="78" t="s">
        <v>95</v>
      </c>
      <c r="C29" s="4" t="str">
        <f>_xlfn.CONCAT(ROUND(VLOOKUP($H29,'mod2'!A:G,2,0),4)," ",VLOOKUP($H29,'mod2'!A:G,7,0))</f>
        <v>0.0874 ***</v>
      </c>
      <c r="D29" s="4" t="str">
        <f>_xlfn.CONCAT(ROUND(VLOOKUP($H29,'mod2.fr'!$A:H,2,0),4)," ",VLOOKUP($H29,'mod2.fr'!$A:H,7,0))</f>
        <v>0.1163 ***</v>
      </c>
      <c r="E29" s="4" t="str">
        <f>_xlfn.CONCAT(ROUND(VLOOKUP($H29,'mod3.fr'!$A:G,2,0),4)," ",VLOOKUP($H29,'mod3.fr'!$A:G,5,0))</f>
        <v>0.1074 ***</v>
      </c>
      <c r="F29" s="4" t="str">
        <f>_xlfn.CONCAT(ROUND(VLOOKUP($H29,'mod4.fr'!$A:H,2,0),4)," ",VLOOKUP($H29,'mod4.fr'!$A:H,5,0))</f>
        <v>0.1088 ***</v>
      </c>
      <c r="H29" t="s">
        <v>29</v>
      </c>
    </row>
    <row r="30" spans="2:8" x14ac:dyDescent="0.25">
      <c r="B30" s="79"/>
      <c r="C30" s="5" t="str">
        <f>_xlfn.CONCAT("(",ROUND(VLOOKUP($H29,'mod2'!A:G,3,0),4),")")</f>
        <v>(1.091)</v>
      </c>
      <c r="D30" s="5" t="str">
        <f>_xlfn.CONCAT("(",ROUND(VLOOKUP($H29,'mod2.fr'!$A:H,3,0),4),")")</f>
        <v>(1.1234)</v>
      </c>
      <c r="E30" s="5" t="str">
        <f>_xlfn.CONCAT("(",ROUND(VLOOKUP($H29,'mod3.fr'!$A:G,3,0),4),")")</f>
        <v>(0.0294)</v>
      </c>
      <c r="F30" s="5" t="str">
        <f>_xlfn.CONCAT("(",ROUND(VLOOKUP($H29,'mod4.fr'!$A:H,3,0),4),")")</f>
        <v>(0.0295)</v>
      </c>
    </row>
    <row r="31" spans="2:8" x14ac:dyDescent="0.25">
      <c r="B31" s="78" t="s">
        <v>96</v>
      </c>
      <c r="C31" s="4" t="str">
        <f>_xlfn.CONCAT(ROUND(VLOOKUP($H31,'mod2'!A:G,2,0),4)," ",VLOOKUP($H31,'mod2'!A:G,7,0))</f>
        <v>0.1759 ***</v>
      </c>
      <c r="D31" s="4" t="str">
        <f>_xlfn.CONCAT(ROUND(VLOOKUP($H31,'mod2.fr'!$A:H,2,0),4)," ",VLOOKUP($H31,'mod2.fr'!$A:H,7,0))</f>
        <v>0.2166 ***</v>
      </c>
      <c r="E31" s="4" t="str">
        <f>_xlfn.CONCAT(ROUND(VLOOKUP($H31,'mod3.fr'!$A:G,2,0),4)," ",VLOOKUP($H31,'mod3.fr'!$A:G,5,0))</f>
        <v>0.2065 ***</v>
      </c>
      <c r="F31" s="4" t="str">
        <f>_xlfn.CONCAT(ROUND(VLOOKUP($H31,'mod4.fr'!$A:H,2,0),4)," ",VLOOKUP($H31,'mod4.fr'!$A:H,5,0))</f>
        <v>0.2116 ***</v>
      </c>
      <c r="H31" t="s">
        <v>30</v>
      </c>
    </row>
    <row r="32" spans="2:8" x14ac:dyDescent="0.25">
      <c r="B32" s="79"/>
      <c r="C32" s="5" t="str">
        <f>_xlfn.CONCAT("(",ROUND(VLOOKUP($H31,'mod2'!A:G,3,0),4),")")</f>
        <v>(1.192)</v>
      </c>
      <c r="D32" s="5" t="str">
        <f>_xlfn.CONCAT("(",ROUND(VLOOKUP($H31,'mod2.fr'!$A:H,3,0),4),")")</f>
        <v>(1.2418)</v>
      </c>
      <c r="E32" s="5" t="str">
        <f>_xlfn.CONCAT("(",ROUND(VLOOKUP($H31,'mod3.fr'!$A:G,3,0),4),")")</f>
        <v>(0.0325)</v>
      </c>
      <c r="F32" s="5" t="str">
        <f>_xlfn.CONCAT("(",ROUND(VLOOKUP($H31,'mod4.fr'!$A:H,3,0),4),")")</f>
        <v>(0.0326)</v>
      </c>
    </row>
    <row r="33" spans="2:8" x14ac:dyDescent="0.25">
      <c r="B33" s="78" t="s">
        <v>97</v>
      </c>
      <c r="C33" s="4" t="str">
        <f>_xlfn.CONCAT(ROUND(VLOOKUP($H33,'mod2'!A:G,2,0),4)," ",VLOOKUP($H33,'mod2'!A:G,7,0))</f>
        <v>0.1549 ***</v>
      </c>
      <c r="D33" s="4" t="str">
        <f>_xlfn.CONCAT(ROUND(VLOOKUP($H33,'mod2.fr'!$A:H,2,0),4)," ",VLOOKUP($H33,'mod2.fr'!$A:H,7,0))</f>
        <v>0.1673 ***</v>
      </c>
      <c r="E33" s="4" t="str">
        <f>_xlfn.CONCAT(ROUND(VLOOKUP($H33,'mod3.fr'!$A:G,2,0),4)," ",VLOOKUP($H33,'mod3.fr'!$A:G,5,0))</f>
        <v>0.1582 **</v>
      </c>
      <c r="F33" s="4" t="str">
        <f>_xlfn.CONCAT(ROUND(VLOOKUP($H33,'mod4.fr'!$A:H,2,0),4)," ",VLOOKUP($H33,'mod4.fr'!$A:H,5,0))</f>
        <v>0.1779 ***</v>
      </c>
      <c r="H33" t="s">
        <v>27</v>
      </c>
    </row>
    <row r="34" spans="2:8" x14ac:dyDescent="0.25">
      <c r="B34" s="79"/>
      <c r="C34" s="5" t="str">
        <f>_xlfn.CONCAT("(",ROUND(VLOOKUP($H33,'mod2'!A:G,3,0),4),")")</f>
        <v>(1.168)</v>
      </c>
      <c r="D34" s="5" t="str">
        <f>_xlfn.CONCAT("(",ROUND(VLOOKUP($H33,'mod2.fr'!$A:H,3,0),4),")")</f>
        <v>(1.1821)</v>
      </c>
      <c r="E34" s="5" t="str">
        <f>_xlfn.CONCAT("(",ROUND(VLOOKUP($H33,'mod3.fr'!$A:G,3,0),4),")")</f>
        <v>(0.0485)</v>
      </c>
      <c r="F34" s="5" t="str">
        <f>_xlfn.CONCAT("(",ROUND(VLOOKUP($H33,'mod4.fr'!$A:H,3,0),4),")")</f>
        <v>(0.0492)</v>
      </c>
    </row>
    <row r="35" spans="2:8" x14ac:dyDescent="0.25">
      <c r="B35" s="78" t="s">
        <v>98</v>
      </c>
      <c r="C35" s="4" t="str">
        <f>_xlfn.CONCAT(ROUND(VLOOKUP($H35,'mod2'!A:G,2,0),4)," ",VLOOKUP($H35,'mod2'!A:G,7,0))</f>
        <v>0.1052 .</v>
      </c>
      <c r="D35" s="4" t="str">
        <f>_xlfn.CONCAT(ROUND(VLOOKUP($H35,'mod2.fr'!$A:H,2,0),4)," ",VLOOKUP($H35,'mod2.fr'!$A:H,7,0))</f>
        <v xml:space="preserve">0.0906 </v>
      </c>
      <c r="E35" s="4" t="str">
        <f>_xlfn.CONCAT(ROUND(VLOOKUP($H35,'mod3.fr'!$A:G,2,0),4)," ",VLOOKUP($H35,'mod3.fr'!$A:G,5,0))</f>
        <v xml:space="preserve">0.085 </v>
      </c>
      <c r="F35" s="4" t="str">
        <f>_xlfn.CONCAT(ROUND(VLOOKUP($H35,'mod4.fr'!$A:H,2,0),4)," ",VLOOKUP($H35,'mod4.fr'!$A:H,5,0))</f>
        <v xml:space="preserve">0.0944 </v>
      </c>
      <c r="H35" t="s">
        <v>28</v>
      </c>
    </row>
    <row r="36" spans="2:8" x14ac:dyDescent="0.25">
      <c r="B36" s="79"/>
      <c r="C36" s="5" t="str">
        <f>_xlfn.CONCAT("(",ROUND(VLOOKUP($H35,'mod2'!A:G,3,0),4),")")</f>
        <v>(1.111)</v>
      </c>
      <c r="D36" s="5" t="str">
        <f>_xlfn.CONCAT("(",ROUND(VLOOKUP($H35,'mod2.fr'!$A:H,3,0),4),")")</f>
        <v>(1.0949)</v>
      </c>
      <c r="E36" s="5" t="str">
        <f>_xlfn.CONCAT("(",ROUND(VLOOKUP($H35,'mod3.fr'!$A:G,3,0),4),")")</f>
        <v>(0.0738)</v>
      </c>
      <c r="F36" s="5" t="str">
        <f>_xlfn.CONCAT("(",ROUND(VLOOKUP($H35,'mod4.fr'!$A:H,3,0),4),")")</f>
        <v>(0.0748)</v>
      </c>
    </row>
    <row r="37" spans="2:8" x14ac:dyDescent="0.25">
      <c r="B37" s="78" t="s">
        <v>34</v>
      </c>
      <c r="C37" s="4" t="str">
        <f>_xlfn.CONCAT(ROUND(VLOOKUP($H37,'mod2'!A:G,2,0),4)," ",VLOOKUP($H37,'mod2'!A:G,7,0))</f>
        <v>0.0036 ***</v>
      </c>
      <c r="D37" s="4" t="str">
        <f>_xlfn.CONCAT(ROUND(VLOOKUP($H37,'mod2.fr'!$A:H,2,0),4)," ",VLOOKUP($H37,'mod2.fr'!$A:H,7,0))</f>
        <v>0.0042 ***</v>
      </c>
      <c r="E37" s="4" t="str">
        <f>_xlfn.CONCAT(ROUND(VLOOKUP($H37,'mod3.fr'!$A:G,2,0),4)," ",VLOOKUP($H37,'mod3.fr'!$A:G,5,0))</f>
        <v>0.0041 ***</v>
      </c>
      <c r="F37" s="4" t="str">
        <f>_xlfn.CONCAT(ROUND(VLOOKUP($H37,'mod4.fr'!$A:H,2,0),4)," ",VLOOKUP($H37,'mod4.fr'!$A:H,5,0))</f>
        <v>0.0042 ***</v>
      </c>
      <c r="H37" t="s">
        <v>34</v>
      </c>
    </row>
    <row r="38" spans="2:8" x14ac:dyDescent="0.25">
      <c r="B38" s="79"/>
      <c r="C38" s="5" t="str">
        <f>_xlfn.CONCAT("(",ROUND(VLOOKUP($H37,'mod2'!A:G,3,0),4),")")</f>
        <v>(1.004)</v>
      </c>
      <c r="D38" s="5" t="str">
        <f>_xlfn.CONCAT("(",ROUND(VLOOKUP($H37,'mod2.fr'!$A:H,3,0),4),")")</f>
        <v>(1.0042)</v>
      </c>
      <c r="E38" s="5" t="str">
        <f>_xlfn.CONCAT("(",ROUND(VLOOKUP($H37,'mod3.fr'!$A:G,3,0),4),")")</f>
        <v>(0.0005)</v>
      </c>
      <c r="F38" s="5" t="str">
        <f>_xlfn.CONCAT("(",ROUND(VLOOKUP($H37,'mod4.fr'!$A:H,3,0),4),")")</f>
        <v>(0.0005)</v>
      </c>
    </row>
    <row r="39" spans="2:8" x14ac:dyDescent="0.25">
      <c r="B39" s="78" t="s">
        <v>99</v>
      </c>
      <c r="C39" s="4" t="str">
        <f>_xlfn.CONCAT(ROUND(VLOOKUP($H39,'mod2'!A:G,2,0),4)," ",VLOOKUP($H39,'mod2'!A:G,7,0))</f>
        <v>0.0003 ***</v>
      </c>
      <c r="D39" s="4" t="str">
        <f>_xlfn.CONCAT(ROUND(VLOOKUP($H39,'mod2.fr'!$A:H,2,0),6)," ",VLOOKUP($H39,'mod2.fr'!$A:H,7,0))</f>
        <v xml:space="preserve">0.000012 </v>
      </c>
      <c r="E39" s="4" t="str">
        <f>_xlfn.CONCAT(ROUND(VLOOKUP($H39,'mod3.fr'!$A:G,2,0),4)," ",VLOOKUP($H39,'mod3.fr'!$A:G,5,0))</f>
        <v>0.0002 ^</v>
      </c>
      <c r="F39" s="4" t="str">
        <f>_xlfn.CONCAT(ROUND(VLOOKUP($H39,'mod4.fr'!$A:H,2,0),4)," ",VLOOKUP($H39,'mod4.fr'!$A:H,5,0))</f>
        <v>0.0002 *</v>
      </c>
      <c r="H39" t="s">
        <v>35</v>
      </c>
    </row>
    <row r="40" spans="2:8" x14ac:dyDescent="0.25">
      <c r="B40" s="79"/>
      <c r="C40" s="5" t="str">
        <f>_xlfn.CONCAT("(",ROUND(VLOOKUP($H39,'mod2'!A:G,3,0),6),")")</f>
        <v>(1)</v>
      </c>
      <c r="D40" s="5" t="str">
        <f>_xlfn.CONCAT("(",ROUND(VLOOKUP($H39,'mod2.fr'!$A:H,3,0),6),")")</f>
        <v>(1.000012)</v>
      </c>
      <c r="E40" s="5" t="str">
        <f>_xlfn.CONCAT("(",ROUND(VLOOKUP($H39,'mod3.fr'!$A:G,3,0),4),")")</f>
        <v>(0.0001)</v>
      </c>
      <c r="F40" s="5" t="str">
        <f>_xlfn.CONCAT("(",ROUND(VLOOKUP($H39,'mod4.fr'!$A:H,3,0),4),")")</f>
        <v>(0.0001)</v>
      </c>
    </row>
    <row r="41" spans="2:8" x14ac:dyDescent="0.25">
      <c r="B41" s="78" t="s">
        <v>100</v>
      </c>
      <c r="C41" s="4" t="str">
        <f>_xlfn.CONCAT(ROUND(VLOOKUP($H41,'mod2'!A:G,2,0),4)," ",VLOOKUP($H41,'mod2'!A:G,7,0))</f>
        <v>-0.0004 **</v>
      </c>
      <c r="D41" s="4" t="str">
        <f>_xlfn.CONCAT(ROUND(VLOOKUP($H41,'mod2.fr'!$A:H,2,0),4)," ",VLOOKUP($H41,'mod2.fr'!$A:H,7,0))</f>
        <v>-0.0004 **</v>
      </c>
      <c r="E41" s="4" t="str">
        <f>_xlfn.CONCAT(ROUND(VLOOKUP($H41,'mod3.fr'!$A:G,2,0),6)," ",VLOOKUP($H41,'mod3.fr'!$A:G,5,0))</f>
        <v xml:space="preserve">-0.000023 </v>
      </c>
      <c r="F41" s="4" t="str">
        <f>_xlfn.CONCAT(ROUND(VLOOKUP($H41,'mod4.fr'!$A:H,2,0),6)," ",VLOOKUP($H41,'mod4.fr'!$A:H,5,0))</f>
        <v xml:space="preserve">-0.000037 </v>
      </c>
      <c r="H41" t="s">
        <v>36</v>
      </c>
    </row>
    <row r="42" spans="2:8" x14ac:dyDescent="0.25">
      <c r="B42" s="79"/>
      <c r="C42" s="5" t="str">
        <f>_xlfn.CONCAT("(",ROUND(VLOOKUP($H41,'mod2'!A:G,3,0),4),")")</f>
        <v>(0.9996)</v>
      </c>
      <c r="D42" s="5" t="str">
        <f>_xlfn.CONCAT("(",ROUND(VLOOKUP($H41,'mod2.fr'!$A:H,3,0),4),")")</f>
        <v>(0.9996)</v>
      </c>
      <c r="E42" s="5" t="str">
        <f>_xlfn.CONCAT("(",ROUND(VLOOKUP($H41,'mod3.fr'!$A:G,3,0),4),")")</f>
        <v>(0.0002)</v>
      </c>
      <c r="F42" s="5" t="str">
        <f>_xlfn.CONCAT("(",ROUND(VLOOKUP($H41,'mod4.fr'!$A:H,3,0),4),")")</f>
        <v>(0.0002)</v>
      </c>
    </row>
    <row r="43" spans="2:8" x14ac:dyDescent="0.25">
      <c r="B43" s="78" t="s">
        <v>101</v>
      </c>
      <c r="C43" s="4" t="str">
        <f>_xlfn.CONCAT(ROUND(VLOOKUP($H43,'mod2'!A:G,2,0),4)," ",VLOOKUP($H43,'mod2'!A:G,7,0))</f>
        <v xml:space="preserve">-0.0133 </v>
      </c>
      <c r="D43" s="4" t="str">
        <f>_xlfn.CONCAT(ROUND(VLOOKUP($H43,'mod2.fr'!$A:H,2,0),4)," ",VLOOKUP($H43,'mod2.fr'!$A:H,7,0))</f>
        <v xml:space="preserve">-0.0034 </v>
      </c>
      <c r="E43" s="4" t="str">
        <f>_xlfn.CONCAT(ROUND(VLOOKUP($H43,'mod3.fr'!$A:G,2,0),4)," ",VLOOKUP($H43,'mod3.fr'!$A:G,5,0))</f>
        <v xml:space="preserve">0.0027 </v>
      </c>
      <c r="F43" s="4" t="str">
        <f>_xlfn.CONCAT(ROUND(VLOOKUP($H43,'mod4.fr'!$A:H,2,0),4)," ",VLOOKUP($H43,'mod4.fr'!$A:H,5,0))</f>
        <v xml:space="preserve">0.0004 </v>
      </c>
      <c r="H43" t="s">
        <v>37</v>
      </c>
    </row>
    <row r="44" spans="2:8" x14ac:dyDescent="0.25">
      <c r="B44" s="79"/>
      <c r="C44" s="5" t="str">
        <f>_xlfn.CONCAT("(",ROUND(VLOOKUP($H43,'mod2'!A:G,3,0),4),")")</f>
        <v>(0.9867)</v>
      </c>
      <c r="D44" s="5" t="str">
        <f>_xlfn.CONCAT("(",ROUND(VLOOKUP($H43,'mod2.fr'!$A:H,3,0),4),")")</f>
        <v>(0.9966)</v>
      </c>
      <c r="E44" s="5" t="str">
        <f>_xlfn.CONCAT("(",ROUND(VLOOKUP($H43,'mod3.fr'!$A:G,3,0),4),")")</f>
        <v>(0.0215)</v>
      </c>
      <c r="F44" s="5" t="str">
        <f>_xlfn.CONCAT("(",ROUND(VLOOKUP($H43,'mod4.fr'!$A:H,3,0),4),")")</f>
        <v>(0.0215)</v>
      </c>
    </row>
    <row r="45" spans="2:8" x14ac:dyDescent="0.25">
      <c r="B45" s="78" t="s">
        <v>102</v>
      </c>
      <c r="C45" s="4" t="str">
        <f>_xlfn.CONCAT(ROUND(VLOOKUP($H45,'mod2'!A:G,2,0),4)," ",VLOOKUP($H45,'mod2'!A:G,7,0))</f>
        <v xml:space="preserve">-0.0348 </v>
      </c>
      <c r="D45" s="4" t="str">
        <f>_xlfn.CONCAT(ROUND(VLOOKUP($H45,'mod2.fr'!$A:H,2,0),4)," ",VLOOKUP($H45,'mod2.fr'!$A:H,7,0))</f>
        <v xml:space="preserve">-0.0004 </v>
      </c>
      <c r="E45" s="4" t="str">
        <f>_xlfn.CONCAT(ROUND(VLOOKUP($H45,'mod3.fr'!$A:G,2,0),4)," ",VLOOKUP($H45,'mod3.fr'!$A:G,5,0))</f>
        <v xml:space="preserve">0.0048 </v>
      </c>
      <c r="F45" s="4" t="str">
        <f>_xlfn.CONCAT(ROUND(VLOOKUP($H45,'mod4.fr'!$A:H,2,0),4)," ",VLOOKUP($H45,'mod4.fr'!$A:H,5,0))</f>
        <v xml:space="preserve">-0.0023 </v>
      </c>
      <c r="H45" t="s">
        <v>38</v>
      </c>
    </row>
    <row r="46" spans="2:8" x14ac:dyDescent="0.25">
      <c r="B46" s="79"/>
      <c r="C46" s="5" t="str">
        <f>_xlfn.CONCAT("(",ROUND(VLOOKUP($H45,'mod2'!A:G,3,0),4),")")</f>
        <v>(0.9658)</v>
      </c>
      <c r="D46" s="5" t="str">
        <f>_xlfn.CONCAT("(",ROUND(VLOOKUP($H45,'mod2.fr'!$A:H,3,0),4),")")</f>
        <v>(0.9996)</v>
      </c>
      <c r="E46" s="5" t="str">
        <f>_xlfn.CONCAT("(",ROUND(VLOOKUP($H45,'mod3.fr'!$A:G,3,0),4),")")</f>
        <v>(0.0322)</v>
      </c>
      <c r="F46" s="5" t="str">
        <f>_xlfn.CONCAT("(",ROUND(VLOOKUP($H45,'mod4.fr'!$A:H,3,0),4),")")</f>
        <v>(0.0322)</v>
      </c>
    </row>
    <row r="47" spans="2:8" x14ac:dyDescent="0.25">
      <c r="B47" s="78" t="s">
        <v>130</v>
      </c>
      <c r="C47" s="4" t="str">
        <f>_xlfn.CONCAT(ROUND(VLOOKUP($H47,'mod2'!A:G,2,0),4)," ",VLOOKUP($H47,'mod2'!A:G,7,0))</f>
        <v>-0.0875 ***</v>
      </c>
      <c r="D47" s="4" t="str">
        <f>_xlfn.CONCAT(ROUND(VLOOKUP($H47,'mod2.fr'!$A:H,2,0),4)," ",VLOOKUP($H47,'mod2.fr'!$A:H,7,0))</f>
        <v xml:space="preserve">-0.0851 </v>
      </c>
      <c r="E47" s="4" t="str">
        <f>_xlfn.CONCAT(ROUND(VLOOKUP($H47,'mod3.fr'!$A:G,2,0),4)," ",VLOOKUP($H47,'mod3.fr'!$A:G,5,0))</f>
        <v>-0.1287 ***</v>
      </c>
      <c r="F47" s="4" t="str">
        <f>_xlfn.CONCAT(ROUND(VLOOKUP($H47,'mod4.fr'!$A:H,2,0),4)," ",VLOOKUP($H47,'mod4.fr'!$A:H,5,0))</f>
        <v>-0.1366 ***</v>
      </c>
      <c r="H47" t="s">
        <v>39</v>
      </c>
    </row>
    <row r="48" spans="2:8" x14ac:dyDescent="0.25">
      <c r="B48" s="79"/>
      <c r="C48" s="5" t="str">
        <f>_xlfn.CONCAT("(",ROUND(VLOOKUP($H47,'mod2'!A:G,3,0),4),")")</f>
        <v>(0.9162)</v>
      </c>
      <c r="D48" s="5" t="str">
        <f>_xlfn.CONCAT("(",ROUND(VLOOKUP($H47,'mod2.fr'!$A:H,3,0),4),")")</f>
        <v>(0.9184)</v>
      </c>
      <c r="E48" s="5" t="str">
        <f>_xlfn.CONCAT("(",ROUND(VLOOKUP($H47,'mod3.fr'!$A:G,3,0),4),")")</f>
        <v>(0.0344)</v>
      </c>
      <c r="F48" s="5" t="str">
        <f>_xlfn.CONCAT("(",ROUND(VLOOKUP($H47,'mod4.fr'!$A:H,3,0),4),")")</f>
        <v>(0.0344)</v>
      </c>
    </row>
    <row r="49" spans="2:8" x14ac:dyDescent="0.25">
      <c r="B49" s="78" t="s">
        <v>129</v>
      </c>
      <c r="C49" s="4" t="str">
        <f>_xlfn.CONCAT(ROUND(VLOOKUP($H49,'mod2'!A:G,2,0),4)," ",VLOOKUP($H49,'mod2'!A:G,7,0))</f>
        <v>-0.1376 ***</v>
      </c>
      <c r="D49" s="4" t="str">
        <f>_xlfn.CONCAT(ROUND(VLOOKUP($H49,'mod2.fr'!$A:H,2,0),4)," ",VLOOKUP($H49,'mod2.fr'!$A:H,7,0))</f>
        <v>-0.157 ***</v>
      </c>
      <c r="E49" s="4" t="str">
        <f>_xlfn.CONCAT(ROUND(VLOOKUP($H49,'mod3.fr'!$A:G,2,0),4)," ",VLOOKUP($H49,'mod3.fr'!$A:G,5,0))</f>
        <v>-0.2338 ***</v>
      </c>
      <c r="F49" s="4" t="str">
        <f>_xlfn.CONCAT(ROUND(VLOOKUP($H49,'mod4.fr'!$A:H,2,0),4)," ",VLOOKUP($H49,'mod4.fr'!$A:H,5,0))</f>
        <v>-0.2376 ***</v>
      </c>
      <c r="H49" t="s">
        <v>40</v>
      </c>
    </row>
    <row r="50" spans="2:8" x14ac:dyDescent="0.25">
      <c r="B50" s="79"/>
      <c r="C50" s="5" t="str">
        <f>_xlfn.CONCAT("(",ROUND(VLOOKUP($H49,'mod2'!A:G,3,0),4),")")</f>
        <v>(0.8714)</v>
      </c>
      <c r="D50" s="5" t="str">
        <f>_xlfn.CONCAT("(",ROUND(VLOOKUP($H49,'mod2.fr'!$A:H,3,0),4),")")</f>
        <v>(0.8547)</v>
      </c>
      <c r="E50" s="5" t="str">
        <f>_xlfn.CONCAT("(",ROUND(VLOOKUP($H49,'mod3.fr'!$A:G,3,0),4),")")</f>
        <v>(0.0375)</v>
      </c>
      <c r="F50" s="5" t="str">
        <f>_xlfn.CONCAT("(",ROUND(VLOOKUP($H49,'mod4.fr'!$A:H,3,0),4),")")</f>
        <v>(0.0375)</v>
      </c>
    </row>
    <row r="51" spans="2:8" x14ac:dyDescent="0.25">
      <c r="B51" s="78" t="s">
        <v>103</v>
      </c>
      <c r="C51" s="4" t="str">
        <f>_xlfn.CONCAT(ROUND(VLOOKUP($H51,'mod2'!A:G,2,0),4)," ",VLOOKUP($H51,'mod2'!A:G,7,0))</f>
        <v>-0.0473 *</v>
      </c>
      <c r="D51" s="4" t="str">
        <f>_xlfn.CONCAT(ROUND(VLOOKUP($H51,'mod2.fr'!$A:H,2,0),4)," ",VLOOKUP($H51,'mod2.fr'!$A:H,7,0))</f>
        <v xml:space="preserve">-0.0582 </v>
      </c>
      <c r="E51" s="4" t="str">
        <f>_xlfn.CONCAT(ROUND(VLOOKUP($H51,'mod3.fr'!$A:G,2,0),4)," ",VLOOKUP($H51,'mod3.fr'!$A:G,5,0))</f>
        <v>-0.1166 ***</v>
      </c>
      <c r="F51" s="4" t="str">
        <f>_xlfn.CONCAT(ROUND(VLOOKUP($H51,'mod4.fr'!$A:H,2,0),4)," ",VLOOKUP($H51,'mod4.fr'!$A:H,5,0))</f>
        <v>-0.124 ***</v>
      </c>
      <c r="H51" t="s">
        <v>41</v>
      </c>
    </row>
    <row r="52" spans="2:8" x14ac:dyDescent="0.25">
      <c r="B52" s="79"/>
      <c r="C52" s="5" t="str">
        <f>_xlfn.CONCAT("(",ROUND(VLOOKUP($H51,'mod2'!A:G,3,0),4),")")</f>
        <v>(0.9538)</v>
      </c>
      <c r="D52" s="5" t="str">
        <f>_xlfn.CONCAT("(",ROUND(VLOOKUP($H51,'mod2.fr'!$A:H,3,0),4),")")</f>
        <v>(0.9435)</v>
      </c>
      <c r="E52" s="5" t="str">
        <f>_xlfn.CONCAT("(",ROUND(VLOOKUP($H51,'mod3.fr'!$A:G,3,0),4),")")</f>
        <v>(0.0309)</v>
      </c>
      <c r="F52" s="5" t="str">
        <f>_xlfn.CONCAT("(",ROUND(VLOOKUP($H51,'mod4.fr'!$A:H,3,0),4),")")</f>
        <v>(0.0309)</v>
      </c>
    </row>
    <row r="53" spans="2:8" x14ac:dyDescent="0.25">
      <c r="B53" s="78" t="s">
        <v>510</v>
      </c>
      <c r="C53" s="4" t="str">
        <f>_xlfn.CONCAT(ROUND(VLOOKUP($H53,'mod2'!A:G,2,0),4)," ",VLOOKUP($H53,'mod2'!A:G,7,0))</f>
        <v>-0.0396 .</v>
      </c>
      <c r="D53" s="4" t="str">
        <f>_xlfn.CONCAT(ROUND(VLOOKUP($H53,'mod2.fr'!$A:H,2,0),4)," ",VLOOKUP($H53,'mod2.fr'!$A:H,7,0))</f>
        <v xml:space="preserve">-0.0534 </v>
      </c>
      <c r="E53" s="4" t="str">
        <f>_xlfn.CONCAT(ROUND(VLOOKUP($H53,'mod3.fr'!$A:G,2,0),4)," ",VLOOKUP($H53,'mod3.fr'!$A:G,5,0))</f>
        <v>-0.0502 ^</v>
      </c>
      <c r="F53" s="4" t="str">
        <f>_xlfn.CONCAT(ROUND(VLOOKUP($H53,'mod4.fr'!$A:H,2,0),4)," ",VLOOKUP($H53,'mod4.fr'!$A:H,5,0))</f>
        <v xml:space="preserve">-0.0441 </v>
      </c>
      <c r="H53" t="s">
        <v>507</v>
      </c>
    </row>
    <row r="54" spans="2:8" x14ac:dyDescent="0.25">
      <c r="B54" s="79"/>
      <c r="C54" s="5" t="str">
        <f>_xlfn.CONCAT("(",ROUND(VLOOKUP($H53,'mod2'!A:G,3,0),4),")")</f>
        <v>(0.9612)</v>
      </c>
      <c r="D54" s="5" t="str">
        <f>_xlfn.CONCAT("(",ROUND(VLOOKUP($H53,'mod2.fr'!$A:H,3,0),4),")")</f>
        <v>(0.948)</v>
      </c>
      <c r="E54" s="5" t="str">
        <f>_xlfn.CONCAT("(",ROUND(VLOOKUP($H53,'mod3.fr'!$A:G,3,0),4),")")</f>
        <v>(0.0273)</v>
      </c>
      <c r="F54" s="5" t="str">
        <f>_xlfn.CONCAT("(",ROUND(VLOOKUP($H53,'mod4.fr'!$A:H,3,0),4),")")</f>
        <v>(0.0273)</v>
      </c>
    </row>
    <row r="55" spans="2:8" x14ac:dyDescent="0.25">
      <c r="B55" s="78" t="s">
        <v>511</v>
      </c>
      <c r="C55" s="4" t="str">
        <f>_xlfn.CONCAT(ROUND(VLOOKUP($H55,'mod2'!A:G,2,0),4)," ",VLOOKUP($H55,'mod2'!A:G,7,0))</f>
        <v xml:space="preserve">-0.0293 </v>
      </c>
      <c r="D55" s="4" t="str">
        <f>_xlfn.CONCAT(ROUND(VLOOKUP($H55,'mod2.fr'!$A:H,2,0),4)," ",VLOOKUP($H55,'mod2.fr'!$A:H,7,0))</f>
        <v xml:space="preserve">-0.0295 </v>
      </c>
      <c r="E55" s="4" t="str">
        <f>_xlfn.CONCAT(ROUND(VLOOKUP($H55,'mod3.fr'!$A:G,2,0),4)," ",VLOOKUP($H55,'mod3.fr'!$A:G,5,0))</f>
        <v xml:space="preserve">-0.0277 </v>
      </c>
      <c r="F55" s="4" t="str">
        <f>_xlfn.CONCAT(ROUND(VLOOKUP($H55,'mod4.fr'!$A:H,2,0),4)," ",VLOOKUP($H55,'mod4.fr'!$A:H,5,0))</f>
        <v xml:space="preserve">-0.0267 </v>
      </c>
      <c r="H55" t="s">
        <v>508</v>
      </c>
    </row>
    <row r="56" spans="2:8" x14ac:dyDescent="0.25">
      <c r="B56" s="79"/>
      <c r="C56" s="5" t="str">
        <f>_xlfn.CONCAT("(",ROUND(VLOOKUP($H55,'mod2'!A:G,3,0),4),")")</f>
        <v>(0.9711)</v>
      </c>
      <c r="D56" s="5" t="str">
        <f>_xlfn.CONCAT("(",ROUND(VLOOKUP($H55,'mod2.fr'!$A:H,3,0),4),")")</f>
        <v>(0.971)</v>
      </c>
      <c r="E56" s="5" t="str">
        <f>_xlfn.CONCAT("(",ROUND(VLOOKUP($H55,'mod3.fr'!$A:G,3,0),4),")")</f>
        <v>(0.034)</v>
      </c>
      <c r="F56" s="5" t="str">
        <f>_xlfn.CONCAT("(",ROUND(VLOOKUP($H55,'mod4.fr'!$A:H,3,0),4),")")</f>
        <v>(0.0341)</v>
      </c>
    </row>
    <row r="57" spans="2:8" x14ac:dyDescent="0.25">
      <c r="B57" s="78" t="s">
        <v>512</v>
      </c>
      <c r="C57" s="4" t="str">
        <f>_xlfn.CONCAT(ROUND(VLOOKUP($H57,'mod2'!A:G,2,0),4)," ",VLOOKUP($H57,'mod2'!A:G,7,0))</f>
        <v xml:space="preserve">-0.0263 </v>
      </c>
      <c r="D57" s="4" t="str">
        <f>_xlfn.CONCAT(ROUND(VLOOKUP($H57,'mod2.fr'!$A:H,2,0),4)," ",VLOOKUP($H57,'mod2.fr'!$A:H,7,0))</f>
        <v xml:space="preserve">-0.0256 </v>
      </c>
      <c r="E57" s="4" t="str">
        <f>_xlfn.CONCAT(ROUND(VLOOKUP($H57,'mod3.fr'!$A:G,2,0),4)," ",VLOOKUP($H57,'mod3.fr'!$A:G,5,0))</f>
        <v xml:space="preserve">-0.0211 </v>
      </c>
      <c r="F57" s="4" t="str">
        <f>_xlfn.CONCAT(ROUND(VLOOKUP($H57,'mod4.fr'!$A:H,2,0),4)," ",VLOOKUP($H57,'mod4.fr'!$A:H,5,0))</f>
        <v xml:space="preserve">-0.0171 </v>
      </c>
      <c r="H57" t="s">
        <v>509</v>
      </c>
    </row>
    <row r="58" spans="2:8" x14ac:dyDescent="0.25">
      <c r="B58" s="79"/>
      <c r="C58" s="5" t="str">
        <f>_xlfn.CONCAT("(",ROUND(VLOOKUP($H57,'mod2'!A:G,3,0),4),")")</f>
        <v>(0.974)</v>
      </c>
      <c r="D58" s="5" t="str">
        <f>_xlfn.CONCAT("(",ROUND(VLOOKUP($H57,'mod2.fr'!$A:H,3,0),4),")")</f>
        <v>(0.9747)</v>
      </c>
      <c r="E58" s="5" t="str">
        <f>_xlfn.CONCAT("(",ROUND(VLOOKUP($H57,'mod3.fr'!$A:G,3,0),4),")")</f>
        <v>(0.0292)</v>
      </c>
      <c r="F58" s="5" t="str">
        <f>_xlfn.CONCAT("(",ROUND(VLOOKUP($H57,'mod4.fr'!$A:H,3,0),4),")")</f>
        <v>(0.0293)</v>
      </c>
    </row>
    <row r="59" spans="2:8" x14ac:dyDescent="0.25">
      <c r="B59" s="78" t="s">
        <v>104</v>
      </c>
      <c r="C59" s="4"/>
      <c r="E59" s="4" t="str">
        <f>_xlfn.CONCAT(ROUND(VLOOKUP($H59,'mod3.fr'!$A:G,2,0),4)," ",VLOOKUP($H59,'mod3.fr'!$A:G,5,0))</f>
        <v>-0.0833 ***</v>
      </c>
      <c r="F59" s="4" t="str">
        <f>_xlfn.CONCAT(ROUND(VLOOKUP($H59,'mod4.fr'!$A:H,2,0),4)," ",VLOOKUP($H59,'mod4.fr'!$A:H,5,0))</f>
        <v>-0.0836 ***</v>
      </c>
      <c r="H59" t="s">
        <v>43</v>
      </c>
    </row>
    <row r="60" spans="2:8" x14ac:dyDescent="0.25">
      <c r="B60" s="79"/>
      <c r="C60" s="5"/>
      <c r="D60" s="3"/>
      <c r="E60" s="5" t="str">
        <f>_xlfn.CONCAT("(",ROUND(VLOOKUP($H59,'mod3.fr'!$A:G,3,0),4),")")</f>
        <v>(0.0072)</v>
      </c>
      <c r="F60" s="5" t="str">
        <f>_xlfn.CONCAT("(",ROUND(VLOOKUP($H59,'mod4.fr'!$A:H,3,0),4),")")</f>
        <v>(0.0073)</v>
      </c>
    </row>
    <row r="61" spans="2:8" x14ac:dyDescent="0.25">
      <c r="B61" s="78" t="s">
        <v>105</v>
      </c>
      <c r="C61" s="4"/>
      <c r="E61" s="4" t="str">
        <f>_xlfn.CONCAT(ROUND(VLOOKUP($H61,'mod3.fr'!$A:G,2,0),4)," ",VLOOKUP($H61,'mod3.fr'!$A:G,5,0))</f>
        <v>0.0299 ^</v>
      </c>
      <c r="F61" s="4" t="str">
        <f>_xlfn.CONCAT(ROUND(VLOOKUP($H61,'mod4.fr'!$A:H,2,0),4)," ",VLOOKUP($H61,'mod4.fr'!$A:H,5,0))</f>
        <v>0.0308 ^</v>
      </c>
      <c r="H61" t="s">
        <v>44</v>
      </c>
    </row>
    <row r="62" spans="2:8" x14ac:dyDescent="0.25">
      <c r="B62" s="79"/>
      <c r="C62" s="5"/>
      <c r="D62" s="3"/>
      <c r="E62" s="5" t="str">
        <f>_xlfn.CONCAT("(",ROUND(VLOOKUP($H61,'mod3.fr'!$A:G,3,0),4),")")</f>
        <v>(0.0176)</v>
      </c>
      <c r="F62" s="5" t="str">
        <f>_xlfn.CONCAT("(",ROUND(VLOOKUP($H61,'mod4.fr'!$A:H,3,0),4),")")</f>
        <v>(0.0177)</v>
      </c>
    </row>
    <row r="63" spans="2:8" x14ac:dyDescent="0.25">
      <c r="B63" s="78" t="s">
        <v>135</v>
      </c>
      <c r="C63" s="4"/>
      <c r="E63" s="4" t="str">
        <f>_xlfn.CONCAT(ROUND(VLOOKUP($H63,'mod3.fr'!$A:G,2,0),4)," ",VLOOKUP($H63,'mod3.fr'!$A:G,5,0))</f>
        <v xml:space="preserve">-0.1843 </v>
      </c>
      <c r="F63" s="4" t="str">
        <f>_xlfn.CONCAT(ROUND(VLOOKUP($H63,'mod4.fr'!$A:H,2,0),4)," ",VLOOKUP($H63,'mod4.fr'!$A:H,5,0))</f>
        <v xml:space="preserve">0.3075 </v>
      </c>
      <c r="H63" t="s">
        <v>45</v>
      </c>
    </row>
    <row r="64" spans="2:8" x14ac:dyDescent="0.25">
      <c r="B64" s="79"/>
      <c r="C64" s="5"/>
      <c r="D64" s="3"/>
      <c r="E64" s="5" t="str">
        <f>_xlfn.CONCAT("(",ROUND(VLOOKUP($H63,'mod3.fr'!$A:G,3,0),4),")")</f>
        <v>(0.1887)</v>
      </c>
      <c r="F64" s="5" t="str">
        <f>_xlfn.CONCAT("(",ROUND(VLOOKUP($H63,'mod4.fr'!$A:H,3,0),4),")")</f>
        <v>(0.2781)</v>
      </c>
    </row>
    <row r="65" spans="2:8" x14ac:dyDescent="0.25">
      <c r="B65" s="78" t="s">
        <v>136</v>
      </c>
      <c r="C65" s="4"/>
      <c r="E65" s="4" t="str">
        <f>_xlfn.CONCAT(ROUND(VLOOKUP($H65,'mod3.fr'!$A:G,2,0),4)," ",VLOOKUP($H65,'mod3.fr'!$A:G,5,0))</f>
        <v>-0.4848 ***</v>
      </c>
      <c r="F65" s="4" t="str">
        <f>_xlfn.CONCAT(ROUND(VLOOKUP($H65,'mod4.fr'!$A:H,2,0),4)," ",VLOOKUP($H65,'mod4.fr'!$A:H,5,0))</f>
        <v xml:space="preserve">0.0177 </v>
      </c>
      <c r="H65" t="s">
        <v>132</v>
      </c>
    </row>
    <row r="66" spans="2:8" x14ac:dyDescent="0.25">
      <c r="B66" s="79"/>
      <c r="C66" s="5"/>
      <c r="D66" s="3"/>
      <c r="E66" s="5" t="str">
        <f>_xlfn.CONCAT("(",ROUND(VLOOKUP($H65,'mod3.fr'!$A:G,3,0),4),")")</f>
        <v>(0.0837)</v>
      </c>
      <c r="F66" s="5" t="str">
        <f>_xlfn.CONCAT("(",ROUND(VLOOKUP($H65,'mod4.fr'!$A:H,3,0),4),")")</f>
        <v>(0.2179)</v>
      </c>
    </row>
    <row r="67" spans="2:8" x14ac:dyDescent="0.25">
      <c r="B67" s="78" t="s">
        <v>137</v>
      </c>
      <c r="C67" s="4"/>
      <c r="E67" s="4" t="str">
        <f>_xlfn.CONCAT(ROUND(VLOOKUP($H67,'mod3.fr'!$A:G,2,0),4)," ",VLOOKUP($H67,'mod3.fr'!$A:G,5,0))</f>
        <v>-0.3545 ***</v>
      </c>
      <c r="F67" s="4" t="str">
        <f>_xlfn.CONCAT(ROUND(VLOOKUP($H67,'mod4.fr'!$A:H,2,0),4)," ",VLOOKUP($H67,'mod4.fr'!$A:H,5,0))</f>
        <v xml:space="preserve">0.1239 </v>
      </c>
      <c r="H67" t="s">
        <v>133</v>
      </c>
    </row>
    <row r="68" spans="2:8" x14ac:dyDescent="0.25">
      <c r="B68" s="79"/>
      <c r="C68" s="5"/>
      <c r="D68" s="3"/>
      <c r="E68" s="5" t="str">
        <f>_xlfn.CONCAT("(",ROUND(VLOOKUP($H67,'mod3.fr'!$A:G,3,0),4),")")</f>
        <v>(0.0755)</v>
      </c>
      <c r="F68" s="5" t="str">
        <f>_xlfn.CONCAT("(",ROUND(VLOOKUP($H67,'mod4.fr'!$A:H,3,0),4),")")</f>
        <v>(0.2147)</v>
      </c>
    </row>
    <row r="69" spans="2:8" x14ac:dyDescent="0.25">
      <c r="B69" s="78" t="s">
        <v>139</v>
      </c>
      <c r="C69" s="4"/>
      <c r="E69" s="4" t="str">
        <f>_xlfn.CONCAT(ROUND(VLOOKUP($H69,'mod3.fr'!$A:G,2,0),4)," ",VLOOKUP($H69,'mod3.fr'!$A:G,5,0))</f>
        <v>-0.3497 ***</v>
      </c>
      <c r="F69" s="4" t="str">
        <f>_xlfn.CONCAT(ROUND(VLOOKUP($H69,'mod4.fr'!$A:H,2,0),4)," ",VLOOKUP($H69,'mod4.fr'!$A:H,5,0))</f>
        <v xml:space="preserve">0.1508 </v>
      </c>
      <c r="H69" t="s">
        <v>46</v>
      </c>
    </row>
    <row r="70" spans="2:8" x14ac:dyDescent="0.25">
      <c r="B70" s="79"/>
      <c r="C70" s="5"/>
      <c r="D70" s="3"/>
      <c r="E70" s="5" t="str">
        <f>_xlfn.CONCAT("(",ROUND(VLOOKUP($H69,'mod3.fr'!$A:G,3,0),4),")")</f>
        <v>(0.0673)</v>
      </c>
      <c r="F70" s="5" t="str">
        <f>_xlfn.CONCAT("(",ROUND(VLOOKUP($H69,'mod4.fr'!$A:H,3,0),4),")")</f>
        <v>(0.2132)</v>
      </c>
    </row>
    <row r="71" spans="2:8" x14ac:dyDescent="0.25">
      <c r="B71" s="78" t="s">
        <v>138</v>
      </c>
      <c r="C71" s="4"/>
      <c r="E71" s="4" t="str">
        <f>_xlfn.CONCAT(ROUND(VLOOKUP($H71,'mod3.fr'!$A:G,2,0),4)," ",VLOOKUP($H71,'mod3.fr'!$A:G,5,0))</f>
        <v>-0.1205 ***</v>
      </c>
      <c r="F71" s="4" t="str">
        <f>_xlfn.CONCAT(ROUND(VLOOKUP($H71,'mod4.fr'!$A:H,2,0),4)," ",VLOOKUP($H71,'mod4.fr'!$A:H,5,0))</f>
        <v>0.3789 ^</v>
      </c>
      <c r="H71" t="s">
        <v>134</v>
      </c>
    </row>
    <row r="72" spans="2:8" x14ac:dyDescent="0.25">
      <c r="B72" s="79"/>
      <c r="C72" s="5"/>
      <c r="D72" s="3"/>
      <c r="E72" s="5" t="str">
        <f>_xlfn.CONCAT("(",ROUND(VLOOKUP($H71,'mod3.fr'!$A:G,3,0),4),")")</f>
        <v>(0.0234)</v>
      </c>
      <c r="F72" s="5" t="str">
        <f>_xlfn.CONCAT("(",ROUND(VLOOKUP($H71,'mod4.fr'!$A:H,3,0),4),")")</f>
        <v>(0.2025)</v>
      </c>
    </row>
    <row r="73" spans="2:8" x14ac:dyDescent="0.25">
      <c r="B73" s="78" t="s">
        <v>106</v>
      </c>
      <c r="C73" s="4"/>
      <c r="E73" s="4"/>
      <c r="F73" s="4" t="str">
        <f>_xlfn.CONCAT(ROUND(VLOOKUP($H73,'mod4.fr'!$A:H,2,0),4)," ",VLOOKUP($H73,'mod4.fr'!$A:H,5,0))</f>
        <v xml:space="preserve">0.0237 </v>
      </c>
      <c r="H73" t="s">
        <v>106</v>
      </c>
    </row>
    <row r="74" spans="2:8" x14ac:dyDescent="0.25">
      <c r="B74" s="79"/>
      <c r="C74" s="5"/>
      <c r="D74" s="3"/>
      <c r="E74" s="5"/>
      <c r="F74" s="5" t="str">
        <f>_xlfn.CONCAT("(",ROUND(VLOOKUP($H73,'mod4.fr'!$A:H,3,0),4),")")</f>
        <v>(0.0653)</v>
      </c>
    </row>
    <row r="75" spans="2:8" x14ac:dyDescent="0.25">
      <c r="B75" s="9" t="s">
        <v>107</v>
      </c>
      <c r="C75" s="4" t="s">
        <v>112</v>
      </c>
      <c r="D75" s="2" t="s">
        <v>112</v>
      </c>
      <c r="E75" s="4" t="s">
        <v>112</v>
      </c>
      <c r="F75" s="2" t="s">
        <v>112</v>
      </c>
    </row>
    <row r="76" spans="2:8" x14ac:dyDescent="0.25">
      <c r="B76" s="9" t="s">
        <v>108</v>
      </c>
      <c r="C76" s="4" t="s">
        <v>112</v>
      </c>
      <c r="D76" s="2" t="s">
        <v>112</v>
      </c>
      <c r="E76" s="4" t="s">
        <v>112</v>
      </c>
      <c r="F76" s="2" t="s">
        <v>112</v>
      </c>
    </row>
    <row r="77" spans="2:8" ht="15.75" thickBot="1" x14ac:dyDescent="0.3">
      <c r="B77" s="10" t="s">
        <v>113</v>
      </c>
      <c r="C77" s="7"/>
      <c r="D77" s="8"/>
      <c r="E77" s="7"/>
      <c r="F77" s="8"/>
    </row>
  </sheetData>
  <mergeCells count="36">
    <mergeCell ref="B3:B4"/>
    <mergeCell ref="B63:B64"/>
    <mergeCell ref="B65:B66"/>
    <mergeCell ref="B73:B74"/>
    <mergeCell ref="B61:B62"/>
    <mergeCell ref="B25:B26"/>
    <mergeCell ref="B27:B28"/>
    <mergeCell ref="B37:B38"/>
    <mergeCell ref="B39:B40"/>
    <mergeCell ref="B41:B42"/>
    <mergeCell ref="B43:B44"/>
    <mergeCell ref="B45:B46"/>
    <mergeCell ref="B49:B50"/>
    <mergeCell ref="B51:B52"/>
    <mergeCell ref="B47:B48"/>
    <mergeCell ref="B59:B60"/>
    <mergeCell ref="B19:B20"/>
    <mergeCell ref="B21:B22"/>
    <mergeCell ref="B29:B30"/>
    <mergeCell ref="B31:B32"/>
    <mergeCell ref="B33:B34"/>
    <mergeCell ref="B5:B6"/>
    <mergeCell ref="B7:B8"/>
    <mergeCell ref="B9:B10"/>
    <mergeCell ref="B17:B18"/>
    <mergeCell ref="B15:B16"/>
    <mergeCell ref="B11:B12"/>
    <mergeCell ref="B13:B14"/>
    <mergeCell ref="B67:B68"/>
    <mergeCell ref="B69:B70"/>
    <mergeCell ref="B71:B72"/>
    <mergeCell ref="B23:B24"/>
    <mergeCell ref="B35:B36"/>
    <mergeCell ref="B53:B54"/>
    <mergeCell ref="B55:B56"/>
    <mergeCell ref="B57:B58"/>
  </mergeCells>
  <pageMargins left="0.7" right="0.7" top="0.75" bottom="0.75" header="0.3" footer="0.3"/>
  <pageSetup scale="60"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B77A-E7B8-4222-98B0-49B82EC36D00}">
  <dimension ref="A1:S81"/>
  <sheetViews>
    <sheetView workbookViewId="0">
      <selection activeCell="Z16" sqref="Z1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0.12460455312369</v>
      </c>
      <c r="D2">
        <v>0.100833837869685</v>
      </c>
      <c r="E2">
        <v>0.216554684441436</v>
      </c>
      <c r="F2">
        <v>-0.155087482731564</v>
      </c>
      <c r="G2">
        <v>0.13888242417388499</v>
      </c>
      <c r="H2">
        <v>0.26413037979938098</v>
      </c>
      <c r="I2">
        <v>6.8231841870709603E-2</v>
      </c>
      <c r="J2">
        <v>7.7589815775182702E-2</v>
      </c>
      <c r="K2">
        <v>0.379188917769546</v>
      </c>
      <c r="L2">
        <v>-0.20046961099451299</v>
      </c>
      <c r="M2">
        <v>0.106856636509671</v>
      </c>
      <c r="N2">
        <v>6.0646849375976301E-2</v>
      </c>
      <c r="P2" t="str">
        <f>IF(E2&lt;0.001,"***",IF(E2&lt;0.01,"**",IF(E2&lt;0.05,"*",IF(E2&lt;0.1,"^",""))))</f>
        <v/>
      </c>
      <c r="Q2" t="str">
        <f>IF(H2&lt;0.001,"***",IF(H2&lt;0.01,"**",IF(H2&lt;0.05,"*",IF(H2&lt;0.1,"^",""))))</f>
        <v/>
      </c>
      <c r="R2" t="str">
        <f>IF(K2&lt;0.001,"***",IF(K2&lt;0.01,"**",IF(K2&lt;0.05,"*",IF(K2&lt;0.1,"^",""))))</f>
        <v/>
      </c>
      <c r="S2" t="str">
        <f>IF(N2&lt;0.001,"***",IF(N2&lt;0.01,"**",IF(N2&lt;0.05,"*",IF(N2&lt;0.1,"^",""))))</f>
        <v>^</v>
      </c>
    </row>
    <row r="3" spans="1:19" x14ac:dyDescent="0.25">
      <c r="A3">
        <v>2</v>
      </c>
      <c r="B3" t="s">
        <v>10</v>
      </c>
      <c r="C3">
        <v>-9.8102534174941095E-2</v>
      </c>
      <c r="D3">
        <v>5.6379799261061098E-2</v>
      </c>
      <c r="E3">
        <v>8.1853775037402293E-2</v>
      </c>
      <c r="F3">
        <v>-4.0248702960678097E-2</v>
      </c>
      <c r="G3">
        <v>4.7950058242410998E-2</v>
      </c>
      <c r="H3">
        <v>0.40125162170897599</v>
      </c>
      <c r="I3">
        <v>-2.4707498592363E-2</v>
      </c>
      <c r="J3">
        <v>3.7128718765258403E-2</v>
      </c>
      <c r="K3">
        <v>0.50575939530068803</v>
      </c>
      <c r="L3">
        <v>-1.7952632276336099E-3</v>
      </c>
      <c r="M3">
        <v>3.4378285210789401E-2</v>
      </c>
      <c r="N3">
        <v>0.95835272080443101</v>
      </c>
      <c r="P3" t="str">
        <f t="shared" ref="P3:P30" si="0">IF(E3&lt;0.001,"***",IF(E3&lt;0.01,"**",IF(E3&lt;0.05,"*",IF(E3&lt;0.1,"^",""))))</f>
        <v>^</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-0.15560764870541299</v>
      </c>
      <c r="D4">
        <v>5.8855516236239601E-2</v>
      </c>
      <c r="E4">
        <v>8.1958719263337497E-3</v>
      </c>
      <c r="F4">
        <v>5.0640447563796397E-2</v>
      </c>
      <c r="G4">
        <v>6.2567699660040499E-2</v>
      </c>
      <c r="H4">
        <v>0.41830209109309502</v>
      </c>
      <c r="I4">
        <v>-0.12814013141394701</v>
      </c>
      <c r="J4">
        <v>3.9725003715419198E-2</v>
      </c>
      <c r="K4">
        <v>1.25673987894737E-3</v>
      </c>
      <c r="L4">
        <v>2.8913943301247498E-3</v>
      </c>
      <c r="M4">
        <v>4.5290984559975503E-2</v>
      </c>
      <c r="N4">
        <v>0.94909731353307503</v>
      </c>
      <c r="P4" t="str">
        <f t="shared" si="0"/>
        <v>**</v>
      </c>
      <c r="Q4" t="str">
        <f t="shared" si="1"/>
        <v/>
      </c>
      <c r="R4" t="str">
        <f t="shared" si="2"/>
        <v>**</v>
      </c>
      <c r="S4" t="str">
        <f t="shared" si="3"/>
        <v/>
      </c>
    </row>
    <row r="5" spans="1:19" x14ac:dyDescent="0.25">
      <c r="A5">
        <v>4</v>
      </c>
      <c r="B5" t="s">
        <v>24</v>
      </c>
      <c r="C5">
        <v>-3.1829083287878701E-2</v>
      </c>
      <c r="D5">
        <v>6.0783918473153002E-2</v>
      </c>
      <c r="E5">
        <v>0.60052675481239803</v>
      </c>
      <c r="F5">
        <v>-2.2716653909375599E-2</v>
      </c>
      <c r="G5">
        <v>6.3867048254581199E-2</v>
      </c>
      <c r="H5">
        <v>0.72207527350922596</v>
      </c>
      <c r="I5">
        <v>-6.94081821555764E-3</v>
      </c>
      <c r="J5">
        <v>4.5571982337320099E-2</v>
      </c>
      <c r="K5">
        <v>0.87894677183218595</v>
      </c>
      <c r="L5">
        <v>-3.16141813448272E-2</v>
      </c>
      <c r="M5">
        <v>4.43354025906487E-2</v>
      </c>
      <c r="N5">
        <v>0.47580333806990799</v>
      </c>
      <c r="P5" t="str">
        <f t="shared" si="0"/>
        <v/>
      </c>
      <c r="Q5" t="str">
        <f t="shared" si="1"/>
        <v/>
      </c>
      <c r="R5" t="str">
        <f t="shared" si="2"/>
        <v/>
      </c>
      <c r="S5" t="str">
        <f t="shared" si="3"/>
        <v/>
      </c>
    </row>
    <row r="6" spans="1:19" x14ac:dyDescent="0.25">
      <c r="A6">
        <v>5</v>
      </c>
      <c r="B6" t="s">
        <v>23</v>
      </c>
      <c r="C6">
        <v>-0.26326238643425498</v>
      </c>
      <c r="D6">
        <v>5.60316920260076E-2</v>
      </c>
      <c r="E6" s="1">
        <v>2.6213686374898498E-6</v>
      </c>
      <c r="F6">
        <v>-0.17033825656552701</v>
      </c>
      <c r="G6">
        <v>5.2644505832826802E-2</v>
      </c>
      <c r="H6">
        <v>1.2137368007609801E-3</v>
      </c>
      <c r="I6">
        <v>-0.221238757341915</v>
      </c>
      <c r="J6">
        <v>4.18150630678749E-2</v>
      </c>
      <c r="K6" s="1">
        <v>1.2172481855809999E-7</v>
      </c>
      <c r="L6">
        <v>-0.16214475743332199</v>
      </c>
      <c r="M6">
        <v>4.14374595443536E-2</v>
      </c>
      <c r="N6" s="1">
        <v>9.1156732983321804E-5</v>
      </c>
      <c r="P6" t="str">
        <f t="shared" si="0"/>
        <v>***</v>
      </c>
      <c r="Q6" t="str">
        <f t="shared" si="1"/>
        <v>**</v>
      </c>
      <c r="R6" t="str">
        <f t="shared" si="2"/>
        <v>***</v>
      </c>
      <c r="S6" t="str">
        <f t="shared" si="3"/>
        <v>***</v>
      </c>
    </row>
    <row r="7" spans="1:19" x14ac:dyDescent="0.25">
      <c r="A7">
        <v>6</v>
      </c>
      <c r="B7" t="s">
        <v>25</v>
      </c>
      <c r="C7">
        <v>3.5343855495716399E-2</v>
      </c>
      <c r="D7">
        <v>4.2029277032108001E-2</v>
      </c>
      <c r="E7">
        <v>0.40038481050668001</v>
      </c>
      <c r="F7">
        <v>1.5115121090492701E-3</v>
      </c>
      <c r="G7">
        <v>5.0478522945646198E-2</v>
      </c>
      <c r="H7">
        <v>0.97611197978744701</v>
      </c>
      <c r="I7">
        <v>3.3733048972991002E-2</v>
      </c>
      <c r="J7">
        <v>4.1994207058796203E-2</v>
      </c>
      <c r="K7">
        <v>0.42181370870922702</v>
      </c>
      <c r="L7">
        <v>1.6459158817206799E-3</v>
      </c>
      <c r="M7">
        <v>5.0494462179245601E-2</v>
      </c>
      <c r="N7">
        <v>0.97399678506155896</v>
      </c>
      <c r="P7" t="str">
        <f t="shared" si="0"/>
        <v/>
      </c>
      <c r="Q7" t="str">
        <f t="shared" si="1"/>
        <v/>
      </c>
      <c r="R7" t="str">
        <f t="shared" si="2"/>
        <v/>
      </c>
      <c r="S7" t="str">
        <f t="shared" si="3"/>
        <v/>
      </c>
    </row>
    <row r="8" spans="1:19" x14ac:dyDescent="0.25">
      <c r="A8">
        <v>7</v>
      </c>
      <c r="B8" t="s">
        <v>26</v>
      </c>
      <c r="C8">
        <v>-0.17067966596491899</v>
      </c>
      <c r="D8">
        <v>7.0574304621142503E-2</v>
      </c>
      <c r="E8">
        <v>1.55872495172227E-2</v>
      </c>
      <c r="F8">
        <v>-1.5419789977399E-2</v>
      </c>
      <c r="G8">
        <v>9.4082285893705306E-2</v>
      </c>
      <c r="H8">
        <v>0.86981234959362597</v>
      </c>
      <c r="I8">
        <v>-0.17769687221566699</v>
      </c>
      <c r="J8">
        <v>7.0492575058004603E-2</v>
      </c>
      <c r="K8">
        <v>1.1709220939058899E-2</v>
      </c>
      <c r="L8">
        <v>-1.2382244635979599E-2</v>
      </c>
      <c r="M8">
        <v>9.4076871544368404E-2</v>
      </c>
      <c r="N8">
        <v>0.89528615352691499</v>
      </c>
      <c r="P8" t="str">
        <f t="shared" si="0"/>
        <v>*</v>
      </c>
      <c r="Q8" t="str">
        <f t="shared" si="1"/>
        <v/>
      </c>
      <c r="R8" t="str">
        <f t="shared" si="2"/>
        <v>*</v>
      </c>
      <c r="S8" t="str">
        <f t="shared" si="3"/>
        <v/>
      </c>
    </row>
    <row r="9" spans="1:19" x14ac:dyDescent="0.25">
      <c r="A9">
        <v>8</v>
      </c>
      <c r="B9" t="s">
        <v>30</v>
      </c>
      <c r="C9">
        <v>0.184998488142707</v>
      </c>
      <c r="D9">
        <v>4.6066560408689498E-2</v>
      </c>
      <c r="E9" s="1">
        <v>5.9220518559111001E-5</v>
      </c>
      <c r="F9">
        <v>0.24338302821827501</v>
      </c>
      <c r="G9">
        <v>4.67743317270857E-2</v>
      </c>
      <c r="H9" s="1">
        <v>1.9573204146361399E-7</v>
      </c>
      <c r="I9">
        <v>0.184875798963795</v>
      </c>
      <c r="J9">
        <v>4.6058273159299203E-2</v>
      </c>
      <c r="K9" s="1">
        <v>5.9709937484053698E-5</v>
      </c>
      <c r="L9">
        <v>0.246555992466406</v>
      </c>
      <c r="M9">
        <v>4.6776866085991499E-2</v>
      </c>
      <c r="N9" s="1">
        <v>1.3575944335375599E-7</v>
      </c>
      <c r="P9" t="str">
        <f t="shared" si="0"/>
        <v>***</v>
      </c>
      <c r="Q9" t="str">
        <f t="shared" si="1"/>
        <v>***</v>
      </c>
      <c r="R9" t="str">
        <f t="shared" si="2"/>
        <v>***</v>
      </c>
      <c r="S9" t="str">
        <f t="shared" si="3"/>
        <v>***</v>
      </c>
    </row>
    <row r="10" spans="1:19" x14ac:dyDescent="0.25">
      <c r="A10">
        <v>9</v>
      </c>
      <c r="B10" t="s">
        <v>27</v>
      </c>
      <c r="C10">
        <v>0.148093525816405</v>
      </c>
      <c r="D10">
        <v>6.7871416151312605E-2</v>
      </c>
      <c r="E10">
        <v>2.9111603442027099E-2</v>
      </c>
      <c r="F10">
        <v>0.200731447237495</v>
      </c>
      <c r="G10">
        <v>7.2904943435936703E-2</v>
      </c>
      <c r="H10">
        <v>5.8992203052219399E-3</v>
      </c>
      <c r="I10">
        <v>0.15063053864357101</v>
      </c>
      <c r="J10">
        <v>6.78020258334322E-2</v>
      </c>
      <c r="K10">
        <v>2.630879557614E-2</v>
      </c>
      <c r="L10">
        <v>0.19973542433730701</v>
      </c>
      <c r="M10">
        <v>7.2902116269962305E-2</v>
      </c>
      <c r="N10">
        <v>6.1481183489517904E-3</v>
      </c>
      <c r="P10" t="str">
        <f t="shared" si="0"/>
        <v>*</v>
      </c>
      <c r="Q10" t="str">
        <f t="shared" si="1"/>
        <v>**</v>
      </c>
      <c r="R10" t="str">
        <f t="shared" si="2"/>
        <v>*</v>
      </c>
      <c r="S10" t="str">
        <f t="shared" si="3"/>
        <v>**</v>
      </c>
    </row>
    <row r="11" spans="1:19" x14ac:dyDescent="0.25">
      <c r="A11">
        <v>10</v>
      </c>
      <c r="B11" t="s">
        <v>29</v>
      </c>
      <c r="C11">
        <v>8.5299887937840699E-2</v>
      </c>
      <c r="D11">
        <v>4.3745076910200999E-2</v>
      </c>
      <c r="E11">
        <v>5.1184326298871603E-2</v>
      </c>
      <c r="F11">
        <v>0.13444184083923999</v>
      </c>
      <c r="G11">
        <v>4.0323338108782698E-2</v>
      </c>
      <c r="H11">
        <v>8.5577417534576895E-4</v>
      </c>
      <c r="I11">
        <v>8.7287296516230406E-2</v>
      </c>
      <c r="J11">
        <v>4.3713960795470699E-2</v>
      </c>
      <c r="K11">
        <v>4.5848754283083298E-2</v>
      </c>
      <c r="L11">
        <v>0.13657622037594899</v>
      </c>
      <c r="M11">
        <v>4.0328456749007299E-2</v>
      </c>
      <c r="N11">
        <v>7.0765320677379495E-4</v>
      </c>
      <c r="P11" t="str">
        <f t="shared" si="0"/>
        <v>^</v>
      </c>
      <c r="Q11" t="str">
        <f t="shared" si="1"/>
        <v>***</v>
      </c>
      <c r="R11" t="str">
        <f t="shared" si="2"/>
        <v>*</v>
      </c>
      <c r="S11" t="str">
        <f t="shared" si="3"/>
        <v>***</v>
      </c>
    </row>
    <row r="12" spans="1:19" x14ac:dyDescent="0.25">
      <c r="A12">
        <v>11</v>
      </c>
      <c r="B12" t="s">
        <v>28</v>
      </c>
      <c r="C12">
        <v>3.1779076479559798E-2</v>
      </c>
      <c r="D12">
        <v>0.100177485950663</v>
      </c>
      <c r="E12">
        <v>0.75107081011056998</v>
      </c>
      <c r="F12">
        <v>0.20273915619503199</v>
      </c>
      <c r="G12">
        <v>0.114725810591294</v>
      </c>
      <c r="H12">
        <v>7.7201009257240799E-2</v>
      </c>
      <c r="I12">
        <v>3.8361063542614697E-2</v>
      </c>
      <c r="J12">
        <v>0.100039246183536</v>
      </c>
      <c r="K12">
        <v>0.70137861790726097</v>
      </c>
      <c r="L12">
        <v>0.19991981888933999</v>
      </c>
      <c r="M12">
        <v>0.11473853911372101</v>
      </c>
      <c r="N12">
        <v>8.1439408094834506E-2</v>
      </c>
      <c r="P12" t="str">
        <f t="shared" si="0"/>
        <v/>
      </c>
      <c r="Q12" t="str">
        <f t="shared" si="1"/>
        <v>^</v>
      </c>
      <c r="R12" t="str">
        <f t="shared" si="2"/>
        <v/>
      </c>
      <c r="S12" t="str">
        <f t="shared" si="3"/>
        <v>^</v>
      </c>
    </row>
    <row r="13" spans="1:19" x14ac:dyDescent="0.25">
      <c r="A13">
        <v>12</v>
      </c>
      <c r="B13" t="s">
        <v>177</v>
      </c>
      <c r="C13">
        <v>-5.8025122475857602E-2</v>
      </c>
      <c r="D13">
        <v>4.7865124184772401E-2</v>
      </c>
      <c r="E13">
        <v>0.22541169489437399</v>
      </c>
      <c r="F13">
        <v>-6.5454054122801003E-2</v>
      </c>
      <c r="G13">
        <v>4.7610563526370699E-2</v>
      </c>
      <c r="H13">
        <v>0.16919963697982299</v>
      </c>
      <c r="I13">
        <v>-5.6663406830108398E-2</v>
      </c>
      <c r="J13">
        <v>4.7831815265480797E-2</v>
      </c>
      <c r="K13">
        <v>0.236160433269408</v>
      </c>
      <c r="L13">
        <v>-6.5462392834885599E-2</v>
      </c>
      <c r="M13">
        <v>4.7581865340937501E-2</v>
      </c>
      <c r="N13">
        <v>0.16888836149658401</v>
      </c>
      <c r="P13" t="str">
        <f t="shared" si="0"/>
        <v/>
      </c>
      <c r="Q13" t="str">
        <f t="shared" si="1"/>
        <v/>
      </c>
      <c r="R13" t="str">
        <f t="shared" si="2"/>
        <v/>
      </c>
      <c r="S13" t="str">
        <f t="shared" si="3"/>
        <v/>
      </c>
    </row>
    <row r="14" spans="1:19" x14ac:dyDescent="0.25">
      <c r="A14">
        <v>13</v>
      </c>
      <c r="B14" t="s">
        <v>31</v>
      </c>
      <c r="C14">
        <v>-3.91126577471766E-2</v>
      </c>
      <c r="D14">
        <v>9.8693834418559102E-3</v>
      </c>
      <c r="E14" s="1">
        <v>7.4004632392710197E-5</v>
      </c>
      <c r="F14">
        <v>-5.8512364077253597E-2</v>
      </c>
      <c r="G14">
        <v>9.9691152300159895E-3</v>
      </c>
      <c r="H14" s="1">
        <v>4.3747054867537802E-9</v>
      </c>
      <c r="I14">
        <v>-3.89384504964825E-2</v>
      </c>
      <c r="J14">
        <v>9.8583574786569803E-3</v>
      </c>
      <c r="K14" s="1">
        <v>7.8219500586951303E-5</v>
      </c>
      <c r="L14">
        <v>-5.8695349619589797E-2</v>
      </c>
      <c r="M14">
        <v>9.9564191226695908E-3</v>
      </c>
      <c r="N14" s="1">
        <v>3.7416691966995999E-9</v>
      </c>
      <c r="P14" t="str">
        <f t="shared" si="0"/>
        <v>***</v>
      </c>
      <c r="Q14" t="str">
        <f t="shared" si="1"/>
        <v>***</v>
      </c>
      <c r="R14" t="str">
        <f t="shared" si="2"/>
        <v>***</v>
      </c>
      <c r="S14" t="str">
        <f t="shared" si="3"/>
        <v>***</v>
      </c>
    </row>
    <row r="15" spans="1:19" x14ac:dyDescent="0.25">
      <c r="A15">
        <v>14</v>
      </c>
      <c r="B15" t="s">
        <v>32</v>
      </c>
      <c r="C15">
        <v>2.43695155644248E-2</v>
      </c>
      <c r="D15">
        <v>1.95109500659113E-2</v>
      </c>
      <c r="E15">
        <v>0.21165872025219601</v>
      </c>
      <c r="F15">
        <v>2.03466692067963E-2</v>
      </c>
      <c r="G15">
        <v>2.47148814456714E-2</v>
      </c>
      <c r="H15">
        <v>0.410362549743017</v>
      </c>
      <c r="I15">
        <v>2.3012054820088799E-2</v>
      </c>
      <c r="J15">
        <v>1.9501772018281099E-2</v>
      </c>
      <c r="K15">
        <v>0.238000952401654</v>
      </c>
      <c r="L15">
        <v>2.0110100248864601E-2</v>
      </c>
      <c r="M15">
        <v>2.4716973956852399E-2</v>
      </c>
      <c r="N15">
        <v>0.41586555402892</v>
      </c>
      <c r="P15" t="str">
        <f t="shared" si="0"/>
        <v/>
      </c>
      <c r="Q15" t="str">
        <f t="shared" si="1"/>
        <v/>
      </c>
      <c r="R15" t="str">
        <f t="shared" si="2"/>
        <v/>
      </c>
      <c r="S15" t="str">
        <f t="shared" si="3"/>
        <v/>
      </c>
    </row>
    <row r="16" spans="1:19" x14ac:dyDescent="0.25">
      <c r="A16">
        <v>15</v>
      </c>
      <c r="B16" t="s">
        <v>33</v>
      </c>
      <c r="C16">
        <v>2.60261878431058E-2</v>
      </c>
      <c r="D16">
        <v>6.1919837276791598E-3</v>
      </c>
      <c r="E16" s="1">
        <v>2.6316000838577698E-5</v>
      </c>
      <c r="F16">
        <v>4.5713546158276299E-3</v>
      </c>
      <c r="G16">
        <v>5.2245114651528098E-3</v>
      </c>
      <c r="H16">
        <v>0.38158358259379699</v>
      </c>
      <c r="I16">
        <v>2.59350844357416E-2</v>
      </c>
      <c r="J16">
        <v>6.1916908375426504E-3</v>
      </c>
      <c r="K16" s="1">
        <v>2.8056716779967198E-5</v>
      </c>
      <c r="L16">
        <v>4.5653279348577998E-3</v>
      </c>
      <c r="M16">
        <v>5.2287166516694801E-3</v>
      </c>
      <c r="N16">
        <v>0.382594457931137</v>
      </c>
      <c r="P16" t="str">
        <f t="shared" si="0"/>
        <v>***</v>
      </c>
      <c r="Q16" t="str">
        <f t="shared" si="1"/>
        <v/>
      </c>
      <c r="R16" t="str">
        <f t="shared" si="2"/>
        <v>***</v>
      </c>
      <c r="S16" t="str">
        <f t="shared" si="3"/>
        <v/>
      </c>
    </row>
    <row r="17" spans="1:19" x14ac:dyDescent="0.25">
      <c r="A17">
        <v>16</v>
      </c>
      <c r="B17" t="s">
        <v>118</v>
      </c>
      <c r="C17">
        <v>-6.8897960622377004E-3</v>
      </c>
      <c r="D17">
        <v>8.9735632871549599E-3</v>
      </c>
      <c r="E17">
        <v>0.44261302217790799</v>
      </c>
      <c r="F17">
        <v>-1.33936644797729E-2</v>
      </c>
      <c r="G17">
        <v>9.23901500333771E-3</v>
      </c>
      <c r="H17">
        <v>0.147146289505518</v>
      </c>
      <c r="I17">
        <v>-6.5266824326554E-3</v>
      </c>
      <c r="J17">
        <v>8.9637022033859804E-3</v>
      </c>
      <c r="K17">
        <v>0.46653797514280998</v>
      </c>
      <c r="L17">
        <v>-1.3535188622764E-2</v>
      </c>
      <c r="M17">
        <v>9.2365633408332901E-3</v>
      </c>
      <c r="N17">
        <v>0.14281392220410299</v>
      </c>
      <c r="P17" t="str">
        <f t="shared" si="0"/>
        <v/>
      </c>
      <c r="Q17" t="str">
        <f t="shared" si="1"/>
        <v/>
      </c>
      <c r="R17" t="str">
        <f t="shared" si="2"/>
        <v/>
      </c>
      <c r="S17" t="str">
        <f t="shared" si="3"/>
        <v/>
      </c>
    </row>
    <row r="18" spans="1:19" x14ac:dyDescent="0.25">
      <c r="A18">
        <v>17</v>
      </c>
      <c r="B18" t="s">
        <v>34</v>
      </c>
      <c r="C18">
        <v>4.7243937648436202E-3</v>
      </c>
      <c r="D18">
        <v>7.2887471929242002E-4</v>
      </c>
      <c r="E18" s="1">
        <v>9.0656482321094206E-11</v>
      </c>
      <c r="F18">
        <v>3.55405861629122E-3</v>
      </c>
      <c r="G18">
        <v>6.8855194907631702E-4</v>
      </c>
      <c r="H18" s="1">
        <v>2.4479317906056497E-7</v>
      </c>
      <c r="I18">
        <v>4.7392701368929001E-3</v>
      </c>
      <c r="J18">
        <v>7.2875928992402396E-4</v>
      </c>
      <c r="K18" s="1">
        <v>7.86272158492807E-11</v>
      </c>
      <c r="L18">
        <v>3.53984216129327E-3</v>
      </c>
      <c r="M18">
        <v>6.8868111223714396E-4</v>
      </c>
      <c r="N18" s="1">
        <v>2.7469336749685901E-7</v>
      </c>
      <c r="P18" t="str">
        <f t="shared" si="0"/>
        <v>***</v>
      </c>
      <c r="Q18" t="str">
        <f t="shared" si="1"/>
        <v>***</v>
      </c>
      <c r="R18" t="str">
        <f t="shared" si="2"/>
        <v>***</v>
      </c>
      <c r="S18" t="str">
        <f t="shared" si="3"/>
        <v>***</v>
      </c>
    </row>
    <row r="19" spans="1:19" x14ac:dyDescent="0.25">
      <c r="A19">
        <v>18</v>
      </c>
      <c r="B19" t="s">
        <v>35</v>
      </c>
      <c r="C19">
        <v>1.36821957577516E-4</v>
      </c>
      <c r="D19">
        <v>1.7298373276326999E-4</v>
      </c>
      <c r="E19">
        <v>0.42897156980757101</v>
      </c>
      <c r="F19">
        <v>4.1266570713060699E-4</v>
      </c>
      <c r="G19">
        <v>1.6585696359646299E-4</v>
      </c>
      <c r="H19">
        <v>1.2843415674987599E-2</v>
      </c>
      <c r="I19">
        <v>1.2212066309954601E-4</v>
      </c>
      <c r="J19">
        <v>1.7235209077359401E-4</v>
      </c>
      <c r="K19">
        <v>0.47860165165221902</v>
      </c>
      <c r="L19">
        <v>4.0549599099243099E-4</v>
      </c>
      <c r="M19">
        <v>1.6574208545551999E-4</v>
      </c>
      <c r="N19">
        <v>1.4423153452051101E-2</v>
      </c>
      <c r="P19" t="str">
        <f t="shared" si="0"/>
        <v/>
      </c>
      <c r="Q19" t="str">
        <f t="shared" si="1"/>
        <v>*</v>
      </c>
      <c r="R19" t="str">
        <f t="shared" si="2"/>
        <v/>
      </c>
      <c r="S19" t="str">
        <f t="shared" si="3"/>
        <v>*</v>
      </c>
    </row>
    <row r="20" spans="1:19" x14ac:dyDescent="0.25">
      <c r="A20">
        <v>19</v>
      </c>
      <c r="B20" t="s">
        <v>36</v>
      </c>
      <c r="C20">
        <v>-1.83517680342346E-4</v>
      </c>
      <c r="D20">
        <v>2.45451057485906E-4</v>
      </c>
      <c r="E20">
        <v>0.45465606435351602</v>
      </c>
      <c r="F20" s="1">
        <v>2.04459534406061E-5</v>
      </c>
      <c r="G20">
        <v>1.99114954947313E-4</v>
      </c>
      <c r="H20">
        <v>0.91821363949992796</v>
      </c>
      <c r="I20">
        <v>-1.6797703143583501E-4</v>
      </c>
      <c r="J20">
        <v>2.4491946843454898E-4</v>
      </c>
      <c r="K20">
        <v>0.49281024162217402</v>
      </c>
      <c r="L20" s="1">
        <v>3.5784949437103198E-5</v>
      </c>
      <c r="M20">
        <v>1.98553122639958E-4</v>
      </c>
      <c r="N20">
        <v>0.85697311393862097</v>
      </c>
      <c r="P20" t="str">
        <f t="shared" si="0"/>
        <v/>
      </c>
      <c r="Q20" t="str">
        <f t="shared" si="1"/>
        <v/>
      </c>
      <c r="R20" t="str">
        <f t="shared" si="2"/>
        <v/>
      </c>
      <c r="S20" t="str">
        <f t="shared" si="3"/>
        <v/>
      </c>
    </row>
    <row r="21" spans="1:19" x14ac:dyDescent="0.25">
      <c r="A21">
        <v>20</v>
      </c>
      <c r="B21" t="s">
        <v>37</v>
      </c>
      <c r="C21">
        <v>1.7490175651435701E-2</v>
      </c>
      <c r="D21">
        <v>2.9950814483670402E-2</v>
      </c>
      <c r="E21">
        <v>0.55924502200608495</v>
      </c>
      <c r="F21">
        <v>-1.2613556232916301E-2</v>
      </c>
      <c r="G21">
        <v>3.11483519557577E-2</v>
      </c>
      <c r="H21">
        <v>0.685513530159503</v>
      </c>
      <c r="I21">
        <v>1.66885268148373E-2</v>
      </c>
      <c r="J21">
        <v>2.9938832822609798E-2</v>
      </c>
      <c r="K21">
        <v>0.57723998774595497</v>
      </c>
      <c r="L21">
        <v>-1.28578786324957E-2</v>
      </c>
      <c r="M21">
        <v>3.1144952904994201E-2</v>
      </c>
      <c r="N21">
        <v>0.679723930566836</v>
      </c>
      <c r="P21" t="str">
        <f t="shared" si="0"/>
        <v/>
      </c>
      <c r="Q21" t="str">
        <f t="shared" si="1"/>
        <v/>
      </c>
      <c r="R21" t="str">
        <f t="shared" si="2"/>
        <v/>
      </c>
      <c r="S21" t="str">
        <f t="shared" si="3"/>
        <v/>
      </c>
    </row>
    <row r="22" spans="1:19" x14ac:dyDescent="0.25">
      <c r="A22">
        <v>21</v>
      </c>
      <c r="B22" t="s">
        <v>38</v>
      </c>
      <c r="C22">
        <v>6.2511043715911097E-2</v>
      </c>
      <c r="D22">
        <v>4.3874488956535201E-2</v>
      </c>
      <c r="E22">
        <v>0.15422377546511301</v>
      </c>
      <c r="F22">
        <v>-7.0376145163319997E-2</v>
      </c>
      <c r="G22">
        <v>4.8020372116530902E-2</v>
      </c>
      <c r="H22">
        <v>0.14277155255608701</v>
      </c>
      <c r="I22">
        <v>6.20544153910162E-2</v>
      </c>
      <c r="J22">
        <v>4.3831747982067203E-2</v>
      </c>
      <c r="K22">
        <v>0.156851264813682</v>
      </c>
      <c r="L22">
        <v>-7.1476588244373696E-2</v>
      </c>
      <c r="M22">
        <v>4.79797690227073E-2</v>
      </c>
      <c r="N22">
        <v>0.13629695949468601</v>
      </c>
      <c r="P22" t="str">
        <f t="shared" si="0"/>
        <v/>
      </c>
      <c r="Q22" t="str">
        <f t="shared" si="1"/>
        <v/>
      </c>
      <c r="R22" t="str">
        <f t="shared" si="2"/>
        <v/>
      </c>
      <c r="S22" t="str">
        <f t="shared" si="3"/>
        <v/>
      </c>
    </row>
    <row r="23" spans="1:19" x14ac:dyDescent="0.25">
      <c r="A23">
        <v>22</v>
      </c>
      <c r="B23" t="s">
        <v>40</v>
      </c>
      <c r="C23">
        <v>-0.17487130587633201</v>
      </c>
      <c r="D23">
        <v>5.45445168902709E-2</v>
      </c>
      <c r="E23">
        <v>1.3458039937906999E-3</v>
      </c>
      <c r="F23">
        <v>-0.29312280808983598</v>
      </c>
      <c r="G23">
        <v>5.1936617315447402E-2</v>
      </c>
      <c r="H23" s="1">
        <v>1.6628281751529501E-8</v>
      </c>
      <c r="I23">
        <v>-0.17239304274324499</v>
      </c>
      <c r="J23">
        <v>5.4521693952185799E-2</v>
      </c>
      <c r="K23">
        <v>1.56734509769074E-3</v>
      </c>
      <c r="L23">
        <v>-0.293865322769436</v>
      </c>
      <c r="M23">
        <v>5.1995360449556702E-2</v>
      </c>
      <c r="N23" s="1">
        <v>1.5881280068796901E-8</v>
      </c>
      <c r="P23" t="str">
        <f t="shared" si="0"/>
        <v>**</v>
      </c>
      <c r="Q23" t="str">
        <f t="shared" si="1"/>
        <v>***</v>
      </c>
      <c r="R23" t="str">
        <f t="shared" si="2"/>
        <v>**</v>
      </c>
      <c r="S23" t="str">
        <f t="shared" si="3"/>
        <v>***</v>
      </c>
    </row>
    <row r="24" spans="1:19" x14ac:dyDescent="0.25">
      <c r="A24">
        <v>23</v>
      </c>
      <c r="B24" t="s">
        <v>41</v>
      </c>
      <c r="C24">
        <v>-6.1158606555161803E-2</v>
      </c>
      <c r="D24">
        <v>4.4187104983868297E-2</v>
      </c>
      <c r="E24">
        <v>0.16633314055311099</v>
      </c>
      <c r="F24">
        <v>-0.18183993139323301</v>
      </c>
      <c r="G24">
        <v>4.3633877783229899E-2</v>
      </c>
      <c r="H24" s="1">
        <v>3.0809021823508003E-5</v>
      </c>
      <c r="I24">
        <v>-6.0348812919136199E-2</v>
      </c>
      <c r="J24">
        <v>4.4191973641481502E-2</v>
      </c>
      <c r="K24">
        <v>0.17206274360027499</v>
      </c>
      <c r="L24">
        <v>-0.18307926825128201</v>
      </c>
      <c r="M24">
        <v>4.3667105972157901E-2</v>
      </c>
      <c r="N24" s="1">
        <v>2.7575986504158001E-5</v>
      </c>
      <c r="P24" t="str">
        <f t="shared" si="0"/>
        <v/>
      </c>
      <c r="Q24" t="str">
        <f t="shared" si="1"/>
        <v>***</v>
      </c>
      <c r="R24" t="str">
        <f t="shared" si="2"/>
        <v/>
      </c>
      <c r="S24" t="str">
        <f t="shared" si="3"/>
        <v>***</v>
      </c>
    </row>
    <row r="25" spans="1:19" x14ac:dyDescent="0.25">
      <c r="A25">
        <v>24</v>
      </c>
      <c r="B25" t="s">
        <v>39</v>
      </c>
      <c r="C25">
        <v>-6.8208007572613194E-2</v>
      </c>
      <c r="D25">
        <v>5.0058041705351899E-2</v>
      </c>
      <c r="E25">
        <v>0.17301541256175201</v>
      </c>
      <c r="F25">
        <v>-0.19145634384753299</v>
      </c>
      <c r="G25">
        <v>4.7551235636456503E-2</v>
      </c>
      <c r="H25" s="1">
        <v>5.6657318840191997E-5</v>
      </c>
      <c r="I25">
        <v>-6.7433202554627106E-2</v>
      </c>
      <c r="J25">
        <v>5.0064044525377799E-2</v>
      </c>
      <c r="K25">
        <v>0.177999953651545</v>
      </c>
      <c r="L25">
        <v>-0.193590804279064</v>
      </c>
      <c r="M25">
        <v>4.7589973459923898E-2</v>
      </c>
      <c r="N25" s="1">
        <v>4.7440649517005399E-5</v>
      </c>
      <c r="P25" t="str">
        <f t="shared" si="0"/>
        <v/>
      </c>
      <c r="Q25" t="str">
        <f t="shared" si="1"/>
        <v>***</v>
      </c>
      <c r="R25" t="str">
        <f t="shared" si="2"/>
        <v/>
      </c>
      <c r="S25" t="str">
        <f t="shared" si="3"/>
        <v>***</v>
      </c>
    </row>
    <row r="26" spans="1:19" x14ac:dyDescent="0.25">
      <c r="A26">
        <v>25</v>
      </c>
      <c r="B26" t="s">
        <v>43</v>
      </c>
      <c r="C26">
        <v>-8.26999131144458E-2</v>
      </c>
      <c r="D26">
        <v>1.0535128286981599E-2</v>
      </c>
      <c r="E26" s="1">
        <v>4.10782519111308E-15</v>
      </c>
      <c r="F26">
        <v>-8.7062143407797096E-2</v>
      </c>
      <c r="G26">
        <v>1.01144066320723E-2</v>
      </c>
      <c r="H26">
        <v>0</v>
      </c>
      <c r="I26">
        <v>-8.2353066363054603E-2</v>
      </c>
      <c r="J26">
        <v>1.05323696890428E-2</v>
      </c>
      <c r="K26" s="1">
        <v>5.3290705182007498E-15</v>
      </c>
      <c r="L26">
        <v>-8.7065189547341604E-2</v>
      </c>
      <c r="M26">
        <v>1.0117405712603601E-2</v>
      </c>
      <c r="N26">
        <v>0</v>
      </c>
      <c r="P26" t="str">
        <f t="shared" si="0"/>
        <v>***</v>
      </c>
      <c r="Q26" t="str">
        <f t="shared" si="1"/>
        <v>***</v>
      </c>
      <c r="R26" t="str">
        <f t="shared" si="2"/>
        <v>***</v>
      </c>
      <c r="S26" t="str">
        <f t="shared" si="3"/>
        <v>***</v>
      </c>
    </row>
    <row r="27" spans="1:19" x14ac:dyDescent="0.25">
      <c r="A27">
        <v>26</v>
      </c>
      <c r="B27" t="s">
        <v>44</v>
      </c>
      <c r="C27">
        <v>4.0819445175252198E-2</v>
      </c>
      <c r="D27">
        <v>2.46688247053834E-2</v>
      </c>
      <c r="E27">
        <v>9.7985853001332404E-2</v>
      </c>
      <c r="F27">
        <v>1.54418150287435E-2</v>
      </c>
      <c r="G27">
        <v>2.5695619041267399E-2</v>
      </c>
      <c r="H27">
        <v>0.547872439915706</v>
      </c>
      <c r="I27">
        <v>4.0531699787997602E-2</v>
      </c>
      <c r="J27">
        <v>2.4668115609421601E-2</v>
      </c>
      <c r="K27">
        <v>0.10036627835834699</v>
      </c>
      <c r="L27">
        <v>1.58458367470387E-2</v>
      </c>
      <c r="M27">
        <v>2.5710439023970001E-2</v>
      </c>
      <c r="N27">
        <v>0.53768388123725996</v>
      </c>
      <c r="P27" t="str">
        <f t="shared" si="0"/>
        <v>^</v>
      </c>
      <c r="Q27" t="str">
        <f t="shared" si="1"/>
        <v/>
      </c>
      <c r="R27" t="str">
        <f t="shared" si="2"/>
        <v/>
      </c>
      <c r="S27" t="str">
        <f t="shared" si="3"/>
        <v/>
      </c>
    </row>
    <row r="28" spans="1:19" x14ac:dyDescent="0.25">
      <c r="A28">
        <v>27</v>
      </c>
      <c r="B28" t="s">
        <v>134</v>
      </c>
      <c r="C28">
        <v>0.27875537568329101</v>
      </c>
      <c r="D28">
        <v>0.43654790516632103</v>
      </c>
      <c r="E28">
        <v>0.52311912943660899</v>
      </c>
      <c r="F28">
        <v>0.41040078219626203</v>
      </c>
      <c r="G28">
        <v>0.23053744825280101</v>
      </c>
      <c r="H28">
        <v>7.5044642758168995E-2</v>
      </c>
      <c r="I28">
        <v>0.28186848565578398</v>
      </c>
      <c r="J28">
        <v>0.43651971229106001</v>
      </c>
      <c r="K28">
        <v>0.51846222368731798</v>
      </c>
      <c r="L28">
        <v>0.40612841896944202</v>
      </c>
      <c r="M28">
        <v>0.23058434214613199</v>
      </c>
      <c r="N28">
        <v>7.81874807569818E-2</v>
      </c>
      <c r="P28" t="str">
        <f t="shared" si="0"/>
        <v/>
      </c>
      <c r="Q28" t="str">
        <f t="shared" si="1"/>
        <v>^</v>
      </c>
      <c r="R28" t="str">
        <f t="shared" si="2"/>
        <v/>
      </c>
      <c r="S28" t="str">
        <f t="shared" si="3"/>
        <v>^</v>
      </c>
    </row>
    <row r="29" spans="1:19" x14ac:dyDescent="0.25">
      <c r="A29">
        <v>28</v>
      </c>
      <c r="B29" t="s">
        <v>148</v>
      </c>
      <c r="C29">
        <v>-2.6977134576160199E-2</v>
      </c>
      <c r="D29">
        <v>0.46027189671837099</v>
      </c>
      <c r="E29">
        <v>0.95326170944311395</v>
      </c>
      <c r="F29">
        <v>-9.2845723326919399E-2</v>
      </c>
      <c r="G29">
        <v>0.27733389705932798</v>
      </c>
      <c r="H29">
        <v>0.73779137146814699</v>
      </c>
      <c r="I29">
        <v>-2.33749135482706E-2</v>
      </c>
      <c r="J29">
        <v>0.46022151923340299</v>
      </c>
      <c r="K29">
        <v>0.95949240477935005</v>
      </c>
      <c r="L29">
        <v>-0.107839048856625</v>
      </c>
      <c r="M29">
        <v>0.27740062045659403</v>
      </c>
      <c r="N29">
        <v>0.69746227095447499</v>
      </c>
      <c r="P29" t="str">
        <f t="shared" si="0"/>
        <v/>
      </c>
      <c r="Q29" t="str">
        <f t="shared" si="1"/>
        <v/>
      </c>
      <c r="R29" t="str">
        <f t="shared" si="2"/>
        <v/>
      </c>
      <c r="S29" t="str">
        <f t="shared" si="3"/>
        <v/>
      </c>
    </row>
    <row r="30" spans="1:19" x14ac:dyDescent="0.25">
      <c r="A30">
        <v>29</v>
      </c>
      <c r="B30" t="s">
        <v>46</v>
      </c>
      <c r="C30">
        <v>7.6597060668081404E-2</v>
      </c>
      <c r="D30">
        <v>0.447535950247958</v>
      </c>
      <c r="E30">
        <v>0.86410356777159902</v>
      </c>
      <c r="F30">
        <v>0.17532752004416699</v>
      </c>
      <c r="G30">
        <v>0.24781281461488899</v>
      </c>
      <c r="H30">
        <v>0.47925592874911599</v>
      </c>
      <c r="I30">
        <v>8.0111614540166298E-2</v>
      </c>
      <c r="J30">
        <v>0.44749707713296399</v>
      </c>
      <c r="K30">
        <v>0.85792079080936301</v>
      </c>
      <c r="L30">
        <v>0.17144563740251501</v>
      </c>
      <c r="M30">
        <v>0.24785808410680599</v>
      </c>
      <c r="N30">
        <v>0.48912017015477599</v>
      </c>
      <c r="P30" t="str">
        <f t="shared" si="0"/>
        <v/>
      </c>
      <c r="Q30" t="str">
        <f t="shared" si="1"/>
        <v/>
      </c>
      <c r="R30" t="str">
        <f t="shared" si="2"/>
        <v/>
      </c>
      <c r="S30" t="str">
        <f t="shared" si="3"/>
        <v/>
      </c>
    </row>
    <row r="31" spans="1:19" x14ac:dyDescent="0.25">
      <c r="A31">
        <v>30</v>
      </c>
      <c r="B31" t="s">
        <v>132</v>
      </c>
      <c r="C31">
        <v>-0.17897694687670401</v>
      </c>
      <c r="D31">
        <v>0.45571526084395197</v>
      </c>
      <c r="E31">
        <v>0.69451260126661496</v>
      </c>
      <c r="F31">
        <v>9.2778278747953594E-2</v>
      </c>
      <c r="G31">
        <v>0.25262470869598203</v>
      </c>
      <c r="H31">
        <v>0.71342707118056403</v>
      </c>
      <c r="I31">
        <v>-0.17446527489703001</v>
      </c>
      <c r="J31">
        <v>0.45566005046803298</v>
      </c>
      <c r="K31">
        <v>0.70180523471559397</v>
      </c>
      <c r="L31">
        <v>9.1463000712764295E-2</v>
      </c>
      <c r="M31">
        <v>0.25272500539155301</v>
      </c>
      <c r="N31">
        <v>0.71742137447313503</v>
      </c>
    </row>
    <row r="32" spans="1:19" x14ac:dyDescent="0.25">
      <c r="A32">
        <v>31</v>
      </c>
      <c r="B32" t="s">
        <v>133</v>
      </c>
      <c r="C32">
        <v>0.12992689138396099</v>
      </c>
      <c r="D32">
        <v>0.45312619435886498</v>
      </c>
      <c r="E32">
        <v>0.77431565523800305</v>
      </c>
      <c r="F32">
        <v>8.3119234288128202E-2</v>
      </c>
      <c r="G32">
        <v>0.24735586970215301</v>
      </c>
      <c r="H32">
        <v>0.73684750788723996</v>
      </c>
      <c r="I32">
        <v>0.13161488444519001</v>
      </c>
      <c r="J32">
        <v>0.45308555019897601</v>
      </c>
      <c r="K32">
        <v>0.77144467016162999</v>
      </c>
      <c r="L32">
        <v>7.5441468438491296E-2</v>
      </c>
      <c r="M32">
        <v>0.24752847626126501</v>
      </c>
      <c r="N32">
        <v>0.76053451671955297</v>
      </c>
    </row>
    <row r="33" spans="1:14" x14ac:dyDescent="0.25">
      <c r="A33">
        <v>32</v>
      </c>
      <c r="B33" t="s">
        <v>45</v>
      </c>
      <c r="C33">
        <v>0.19720818240038501</v>
      </c>
      <c r="D33">
        <v>0.53054490733633197</v>
      </c>
      <c r="E33">
        <v>0.71010971223032004</v>
      </c>
      <c r="F33">
        <v>0.30016915593697002</v>
      </c>
      <c r="G33">
        <v>0.33644395944455002</v>
      </c>
      <c r="H33">
        <v>0.37229552980028202</v>
      </c>
      <c r="I33">
        <v>0.204538797165189</v>
      </c>
      <c r="J33">
        <v>0.53038419083124699</v>
      </c>
      <c r="K33">
        <v>0.69976129675332699</v>
      </c>
      <c r="L33">
        <v>0.30399369021030098</v>
      </c>
      <c r="M33">
        <v>0.33647603805986698</v>
      </c>
      <c r="N33">
        <v>0.36628015466106201</v>
      </c>
    </row>
    <row r="34" spans="1:14" x14ac:dyDescent="0.25">
      <c r="A34">
        <v>33</v>
      </c>
      <c r="B34" t="s">
        <v>106</v>
      </c>
      <c r="C34">
        <v>2.3444709363650201E-2</v>
      </c>
      <c r="D34">
        <v>0.10837644423688</v>
      </c>
      <c r="E34">
        <v>0.82873316416485798</v>
      </c>
      <c r="F34">
        <v>1.6092944080801599E-2</v>
      </c>
      <c r="G34">
        <v>8.2375014036881203E-2</v>
      </c>
      <c r="H34">
        <v>0.84510959542410402</v>
      </c>
      <c r="I34">
        <v>2.4577771785245998E-2</v>
      </c>
      <c r="J34">
        <v>0.10833686119144501</v>
      </c>
      <c r="K34">
        <v>0.82052922251538196</v>
      </c>
      <c r="L34">
        <v>1.65354730541841E-2</v>
      </c>
      <c r="M34">
        <v>8.2388852236771601E-2</v>
      </c>
      <c r="N34">
        <v>0.84093287108299097</v>
      </c>
    </row>
    <row r="35" spans="1:14" x14ac:dyDescent="0.25">
      <c r="A35">
        <v>34</v>
      </c>
      <c r="B35" t="s">
        <v>47</v>
      </c>
      <c r="C35">
        <v>-3.4991277786865102E-2</v>
      </c>
      <c r="D35">
        <v>0.31661242255771499</v>
      </c>
      <c r="E35">
        <v>0.91199881064382304</v>
      </c>
      <c r="F35">
        <v>0.39042089941909702</v>
      </c>
      <c r="G35">
        <v>0.27945141822206598</v>
      </c>
      <c r="H35">
        <v>0.16238423021412901</v>
      </c>
      <c r="I35">
        <v>-3.4783578561176497E-2</v>
      </c>
      <c r="J35">
        <v>0.31673233355202901</v>
      </c>
      <c r="K35">
        <v>0.91255204491572095</v>
      </c>
      <c r="L35">
        <v>0.37299663549158502</v>
      </c>
      <c r="M35">
        <v>0.27920309153570499</v>
      </c>
      <c r="N35">
        <v>0.18157115973048299</v>
      </c>
    </row>
    <row r="36" spans="1:14" x14ac:dyDescent="0.25">
      <c r="A36">
        <v>35</v>
      </c>
      <c r="B36" t="s">
        <v>62</v>
      </c>
      <c r="C36">
        <v>9.9207062984458302E-3</v>
      </c>
      <c r="D36">
        <v>0.258490827772414</v>
      </c>
      <c r="E36">
        <v>0.96938523642857399</v>
      </c>
      <c r="F36">
        <v>0.187664767732584</v>
      </c>
      <c r="G36">
        <v>0.23795617870619201</v>
      </c>
      <c r="H36">
        <v>0.43031505742549803</v>
      </c>
      <c r="I36">
        <v>1.33909850734372E-2</v>
      </c>
      <c r="J36">
        <v>0.25855038219304599</v>
      </c>
      <c r="K36">
        <v>0.95869398727518396</v>
      </c>
      <c r="L36">
        <v>0.17557833458972899</v>
      </c>
      <c r="M36">
        <v>0.23782301210165799</v>
      </c>
      <c r="N36">
        <v>0.46034850392093302</v>
      </c>
    </row>
    <row r="37" spans="1:14" x14ac:dyDescent="0.25">
      <c r="A37">
        <v>36</v>
      </c>
      <c r="B37" t="s">
        <v>58</v>
      </c>
      <c r="C37">
        <v>0.16016278124349401</v>
      </c>
      <c r="D37">
        <v>0.26461709422999402</v>
      </c>
      <c r="E37">
        <v>0.54500465097845296</v>
      </c>
      <c r="F37">
        <v>0.30903853316702901</v>
      </c>
      <c r="G37">
        <v>0.25017871839475497</v>
      </c>
      <c r="H37">
        <v>0.21672963682789201</v>
      </c>
      <c r="I37">
        <v>0.163180697503026</v>
      </c>
      <c r="J37">
        <v>0.26462377807354498</v>
      </c>
      <c r="K37">
        <v>0.53746449856078604</v>
      </c>
      <c r="L37">
        <v>0.29415272667880699</v>
      </c>
      <c r="M37">
        <v>0.24993524724526001</v>
      </c>
      <c r="N37">
        <v>0.23922913868271101</v>
      </c>
    </row>
    <row r="38" spans="1:14" x14ac:dyDescent="0.25">
      <c r="A38">
        <v>37</v>
      </c>
      <c r="B38" t="s">
        <v>61</v>
      </c>
      <c r="C38">
        <v>3.7417563657310797E-2</v>
      </c>
      <c r="D38">
        <v>0.26105037799048503</v>
      </c>
      <c r="E38">
        <v>0.88602589434485202</v>
      </c>
      <c r="F38">
        <v>0.35572441547334999</v>
      </c>
      <c r="G38">
        <v>0.24273496565390101</v>
      </c>
      <c r="H38">
        <v>0.14278868193410599</v>
      </c>
      <c r="I38">
        <v>4.3080063709497601E-2</v>
      </c>
      <c r="J38">
        <v>0.26109623513500602</v>
      </c>
      <c r="K38">
        <v>0.86894643920863102</v>
      </c>
      <c r="L38">
        <v>0.34601283299183</v>
      </c>
      <c r="M38">
        <v>0.24263709536330599</v>
      </c>
      <c r="N38">
        <v>0.15385366825293301</v>
      </c>
    </row>
    <row r="39" spans="1:14" x14ac:dyDescent="0.25">
      <c r="A39">
        <v>38</v>
      </c>
      <c r="B39" t="s">
        <v>54</v>
      </c>
      <c r="C39">
        <v>8.5074529184335196E-2</v>
      </c>
      <c r="D39">
        <v>0.28412520960499399</v>
      </c>
      <c r="E39">
        <v>0.76461488104904796</v>
      </c>
      <c r="F39">
        <v>0.204529460565362</v>
      </c>
      <c r="G39">
        <v>0.30987064768322597</v>
      </c>
      <c r="H39">
        <v>0.50922311118363806</v>
      </c>
      <c r="I39">
        <v>8.4887545266952205E-2</v>
      </c>
      <c r="J39">
        <v>0.28422183889888702</v>
      </c>
      <c r="K39">
        <v>0.765194510928628</v>
      </c>
      <c r="L39">
        <v>0.19013530051417099</v>
      </c>
      <c r="M39">
        <v>0.30998463700689899</v>
      </c>
      <c r="N39">
        <v>0.53963166725766198</v>
      </c>
    </row>
    <row r="40" spans="1:14" x14ac:dyDescent="0.25">
      <c r="A40">
        <v>39</v>
      </c>
      <c r="B40" t="s">
        <v>64</v>
      </c>
      <c r="C40">
        <v>0.42531292122887698</v>
      </c>
      <c r="D40">
        <v>0.39070848585189599</v>
      </c>
      <c r="E40">
        <v>0.27634424692458698</v>
      </c>
      <c r="F40">
        <v>0.331345156946102</v>
      </c>
      <c r="G40">
        <v>0.25882544109880401</v>
      </c>
      <c r="H40">
        <v>0.20047911603580101</v>
      </c>
      <c r="I40">
        <v>0.42698307713115202</v>
      </c>
      <c r="J40">
        <v>0.390721068429215</v>
      </c>
      <c r="K40">
        <v>0.27447814460631198</v>
      </c>
      <c r="L40">
        <v>0.31655926939663598</v>
      </c>
      <c r="M40">
        <v>0.25866258826305699</v>
      </c>
      <c r="N40">
        <v>0.221016023295906</v>
      </c>
    </row>
    <row r="41" spans="1:14" x14ac:dyDescent="0.25">
      <c r="A41">
        <v>40</v>
      </c>
      <c r="B41" t="s">
        <v>60</v>
      </c>
      <c r="C41">
        <v>-1.51851712701643E-2</v>
      </c>
      <c r="D41">
        <v>0.273900222937145</v>
      </c>
      <c r="E41">
        <v>0.95578751376523496</v>
      </c>
      <c r="F41">
        <v>0.322341921136655</v>
      </c>
      <c r="G41">
        <v>0.273848658096848</v>
      </c>
      <c r="H41">
        <v>0.23916336905160501</v>
      </c>
      <c r="I41">
        <v>-1.5115440895582999E-2</v>
      </c>
      <c r="J41">
        <v>0.273991829764202</v>
      </c>
      <c r="K41">
        <v>0.95600503053928898</v>
      </c>
      <c r="L41">
        <v>0.30872046884932097</v>
      </c>
      <c r="M41">
        <v>0.27369026074604702</v>
      </c>
      <c r="N41">
        <v>0.25932322946370001</v>
      </c>
    </row>
    <row r="42" spans="1:14" x14ac:dyDescent="0.25">
      <c r="A42">
        <v>41</v>
      </c>
      <c r="B42" t="s">
        <v>56</v>
      </c>
      <c r="C42">
        <v>0.126675867611617</v>
      </c>
      <c r="D42">
        <v>0.28107062824539197</v>
      </c>
      <c r="E42">
        <v>0.65221261578056899</v>
      </c>
      <c r="F42">
        <v>0.13455997159139299</v>
      </c>
      <c r="G42">
        <v>0.34671488693319902</v>
      </c>
      <c r="H42">
        <v>0.69794219421720305</v>
      </c>
      <c r="I42">
        <v>0.12771258161268201</v>
      </c>
      <c r="J42">
        <v>0.28119245951844202</v>
      </c>
      <c r="K42">
        <v>0.649697765874237</v>
      </c>
      <c r="L42">
        <v>0.111735192869865</v>
      </c>
      <c r="M42">
        <v>0.34659871400017001</v>
      </c>
      <c r="N42">
        <v>0.747167676126821</v>
      </c>
    </row>
    <row r="43" spans="1:14" x14ac:dyDescent="0.25">
      <c r="A43">
        <v>42</v>
      </c>
      <c r="B43" t="s">
        <v>52</v>
      </c>
      <c r="C43">
        <v>-4.3409331741104097E-2</v>
      </c>
      <c r="D43">
        <v>0.32507758189677</v>
      </c>
      <c r="E43">
        <v>0.89377005053749703</v>
      </c>
      <c r="F43">
        <v>0.14276192333172899</v>
      </c>
      <c r="G43">
        <v>0.38615215748209503</v>
      </c>
      <c r="H43">
        <v>0.711603193683361</v>
      </c>
      <c r="I43">
        <v>-3.8311782890965498E-2</v>
      </c>
      <c r="J43">
        <v>0.32513438670345002</v>
      </c>
      <c r="K43">
        <v>0.90619943873183595</v>
      </c>
      <c r="L43">
        <v>0.12710833309112199</v>
      </c>
      <c r="M43">
        <v>0.38630424025265298</v>
      </c>
      <c r="N43">
        <v>0.74212782976193004</v>
      </c>
    </row>
    <row r="44" spans="1:14" x14ac:dyDescent="0.25">
      <c r="A44">
        <v>43</v>
      </c>
      <c r="B44" t="s">
        <v>67</v>
      </c>
      <c r="C44">
        <v>0.10617516142733401</v>
      </c>
      <c r="D44">
        <v>0.27853676780325298</v>
      </c>
      <c r="E44">
        <v>0.70306298563321201</v>
      </c>
      <c r="F44">
        <v>0.33271289291000899</v>
      </c>
      <c r="G44">
        <v>0.240083190164289</v>
      </c>
      <c r="H44">
        <v>0.16580084797064401</v>
      </c>
      <c r="I44">
        <v>0.112200087363554</v>
      </c>
      <c r="J44">
        <v>0.27859430992353701</v>
      </c>
      <c r="K44">
        <v>0.68714210575593804</v>
      </c>
      <c r="L44">
        <v>0.32008984452761102</v>
      </c>
      <c r="M44">
        <v>0.239878927328639</v>
      </c>
      <c r="N44">
        <v>0.182079076087346</v>
      </c>
    </row>
    <row r="45" spans="1:14" x14ac:dyDescent="0.25">
      <c r="A45">
        <v>44</v>
      </c>
      <c r="B45" t="s">
        <v>57</v>
      </c>
      <c r="C45">
        <v>-0.13551484799746799</v>
      </c>
      <c r="D45">
        <v>0.320328638495264</v>
      </c>
      <c r="E45">
        <v>0.67225919704151504</v>
      </c>
      <c r="F45">
        <v>0.24364718615925901</v>
      </c>
      <c r="G45">
        <v>0.275415955443998</v>
      </c>
      <c r="H45">
        <v>0.376344527196116</v>
      </c>
      <c r="I45">
        <v>-0.12497468412022</v>
      </c>
      <c r="J45">
        <v>0.32020398101311198</v>
      </c>
      <c r="K45">
        <v>0.69631686995699704</v>
      </c>
      <c r="L45">
        <v>0.232122569792859</v>
      </c>
      <c r="M45">
        <v>0.275189618475015</v>
      </c>
      <c r="N45">
        <v>0.39894860855348702</v>
      </c>
    </row>
    <row r="46" spans="1:14" x14ac:dyDescent="0.25">
      <c r="A46">
        <v>45</v>
      </c>
      <c r="B46" t="s">
        <v>53</v>
      </c>
      <c r="C46">
        <v>-1.0355957674307701E-2</v>
      </c>
      <c r="D46">
        <v>0.39950867391850597</v>
      </c>
      <c r="E46">
        <v>0.97931976444862101</v>
      </c>
      <c r="F46">
        <v>-0.16745352310967099</v>
      </c>
      <c r="G46">
        <v>0.58859456576902003</v>
      </c>
      <c r="H46">
        <v>0.77602935709550802</v>
      </c>
      <c r="I46">
        <v>-3.83910530574511E-3</v>
      </c>
      <c r="J46">
        <v>0.39947952003864301</v>
      </c>
      <c r="K46">
        <v>0.99233223345161103</v>
      </c>
      <c r="L46">
        <v>-0.21245016824122201</v>
      </c>
      <c r="M46">
        <v>0.58869919834050899</v>
      </c>
      <c r="N46">
        <v>0.71818864529542903</v>
      </c>
    </row>
    <row r="47" spans="1:14" x14ac:dyDescent="0.25">
      <c r="A47">
        <v>46</v>
      </c>
      <c r="B47" t="s">
        <v>66</v>
      </c>
      <c r="C47">
        <v>-6.4583008673827699E-2</v>
      </c>
      <c r="D47">
        <v>0.27900171349422198</v>
      </c>
      <c r="E47">
        <v>0.81694277867190002</v>
      </c>
      <c r="F47">
        <v>0.429844767373121</v>
      </c>
      <c r="G47">
        <v>0.24777850751056099</v>
      </c>
      <c r="H47">
        <v>8.2777228376492706E-2</v>
      </c>
      <c r="I47">
        <v>-6.1142758983607701E-2</v>
      </c>
      <c r="J47">
        <v>0.27905916130195202</v>
      </c>
      <c r="K47">
        <v>0.82656964761933505</v>
      </c>
      <c r="L47">
        <v>0.41632050849227897</v>
      </c>
      <c r="M47">
        <v>0.24757860931308601</v>
      </c>
      <c r="N47">
        <v>9.2652450770284903E-2</v>
      </c>
    </row>
    <row r="48" spans="1:14" x14ac:dyDescent="0.25">
      <c r="A48">
        <v>47</v>
      </c>
      <c r="B48" t="s">
        <v>48</v>
      </c>
      <c r="C48">
        <v>0.43345324958791698</v>
      </c>
      <c r="D48">
        <v>0.31920570540221299</v>
      </c>
      <c r="E48">
        <v>0.17449161737914101</v>
      </c>
      <c r="F48">
        <v>-5.1756811742450198E-2</v>
      </c>
      <c r="G48">
        <v>0.343595579151523</v>
      </c>
      <c r="H48">
        <v>0.880265276686784</v>
      </c>
      <c r="I48">
        <v>0.440076508748377</v>
      </c>
      <c r="J48">
        <v>0.31915340403196901</v>
      </c>
      <c r="K48">
        <v>0.16792956900942499</v>
      </c>
      <c r="L48">
        <v>-6.5834375546157897E-2</v>
      </c>
      <c r="M48">
        <v>0.34347096610502897</v>
      </c>
      <c r="N48">
        <v>0.84799775217328999</v>
      </c>
    </row>
    <row r="49" spans="1:14" x14ac:dyDescent="0.25">
      <c r="A49">
        <v>48</v>
      </c>
      <c r="B49" t="s">
        <v>59</v>
      </c>
      <c r="C49">
        <v>3.58242734561251E-2</v>
      </c>
      <c r="D49">
        <v>0.27549022288745401</v>
      </c>
      <c r="E49">
        <v>0.89653614443668295</v>
      </c>
      <c r="F49">
        <v>0.31961690092956102</v>
      </c>
      <c r="G49">
        <v>0.24631657893110301</v>
      </c>
      <c r="H49">
        <v>0.19442969617108799</v>
      </c>
      <c r="I49">
        <v>3.7070095200247302E-2</v>
      </c>
      <c r="J49">
        <v>0.27547384883995002</v>
      </c>
      <c r="K49">
        <v>0.89295306969853105</v>
      </c>
      <c r="L49">
        <v>0.303998582636682</v>
      </c>
      <c r="M49">
        <v>0.246125109945491</v>
      </c>
      <c r="N49">
        <v>0.216778987873433</v>
      </c>
    </row>
    <row r="50" spans="1:14" x14ac:dyDescent="0.25">
      <c r="A50">
        <v>49</v>
      </c>
      <c r="B50" t="s">
        <v>50</v>
      </c>
      <c r="C50">
        <v>-0.174172588161422</v>
      </c>
      <c r="D50">
        <v>0.55886200690835897</v>
      </c>
      <c r="E50">
        <v>0.75530211930096902</v>
      </c>
      <c r="F50">
        <v>-7.8789769578237398E-2</v>
      </c>
      <c r="G50">
        <v>0.30795059135289898</v>
      </c>
      <c r="H50">
        <v>0.79806513247293798</v>
      </c>
      <c r="I50">
        <v>-0.167474052145722</v>
      </c>
      <c r="J50">
        <v>0.55831213574272698</v>
      </c>
      <c r="K50">
        <v>0.76420391801346899</v>
      </c>
      <c r="L50">
        <v>-8.5894798251243298E-2</v>
      </c>
      <c r="M50">
        <v>0.30794511003904801</v>
      </c>
      <c r="N50">
        <v>0.78029937080837997</v>
      </c>
    </row>
    <row r="51" spans="1:14" x14ac:dyDescent="0.25">
      <c r="A51">
        <v>50</v>
      </c>
      <c r="B51" t="s">
        <v>65</v>
      </c>
      <c r="C51">
        <v>8.6443334257492704E-2</v>
      </c>
      <c r="D51">
        <v>0.42224036032765599</v>
      </c>
      <c r="E51">
        <v>0.83778666032256099</v>
      </c>
      <c r="F51">
        <v>0.42254913618546203</v>
      </c>
      <c r="G51">
        <v>0.25602168650045798</v>
      </c>
      <c r="H51">
        <v>9.8852413661977195E-2</v>
      </c>
      <c r="I51">
        <v>9.0228251346475802E-2</v>
      </c>
      <c r="J51">
        <v>0.42227024899997301</v>
      </c>
      <c r="K51">
        <v>0.83080114372193603</v>
      </c>
      <c r="L51">
        <v>0.41234856822025701</v>
      </c>
      <c r="M51">
        <v>0.25587961021829297</v>
      </c>
      <c r="N51">
        <v>0.10707199890699499</v>
      </c>
    </row>
    <row r="52" spans="1:14" x14ac:dyDescent="0.25">
      <c r="A52">
        <v>51</v>
      </c>
      <c r="B52" t="s">
        <v>55</v>
      </c>
      <c r="C52">
        <v>-0.23213241544112501</v>
      </c>
      <c r="D52">
        <v>0.30662399603302598</v>
      </c>
      <c r="E52">
        <v>0.44901459483921202</v>
      </c>
      <c r="F52">
        <v>0.28953685497630099</v>
      </c>
      <c r="G52">
        <v>0.29215589385274698</v>
      </c>
      <c r="H52">
        <v>0.321668258347033</v>
      </c>
      <c r="I52">
        <v>-0.22049330625773</v>
      </c>
      <c r="J52">
        <v>0.30650311621250698</v>
      </c>
      <c r="K52">
        <v>0.47190461667267602</v>
      </c>
      <c r="L52">
        <v>0.27039389514184398</v>
      </c>
      <c r="M52">
        <v>0.291975873708121</v>
      </c>
      <c r="N52">
        <v>0.35440284419931301</v>
      </c>
    </row>
    <row r="53" spans="1:14" x14ac:dyDescent="0.25">
      <c r="A53">
        <v>52</v>
      </c>
      <c r="B53" t="s">
        <v>51</v>
      </c>
      <c r="C53">
        <v>-0.61205950977175305</v>
      </c>
      <c r="D53">
        <v>0.44117760917958698</v>
      </c>
      <c r="E53">
        <v>0.16534076046326199</v>
      </c>
      <c r="F53">
        <v>0.13008428694905799</v>
      </c>
      <c r="G53">
        <v>0.54799552668397999</v>
      </c>
      <c r="H53">
        <v>0.81236043445512696</v>
      </c>
      <c r="I53">
        <v>-0.613966609122087</v>
      </c>
      <c r="J53">
        <v>0.441168127155116</v>
      </c>
      <c r="K53">
        <v>0.164018119615369</v>
      </c>
      <c r="L53">
        <v>0.110318276734672</v>
      </c>
      <c r="M53">
        <v>0.54893604672487895</v>
      </c>
      <c r="N53">
        <v>0.84072402705001403</v>
      </c>
    </row>
    <row r="54" spans="1:14" x14ac:dyDescent="0.25">
      <c r="A54">
        <v>53</v>
      </c>
      <c r="B54" t="s">
        <v>49</v>
      </c>
      <c r="C54">
        <v>-0.49498784995285</v>
      </c>
      <c r="D54">
        <v>0.41416770793803898</v>
      </c>
      <c r="E54">
        <v>0.23203284964580501</v>
      </c>
      <c r="F54">
        <v>0.33288953491110801</v>
      </c>
      <c r="G54">
        <v>0.33221213973503799</v>
      </c>
      <c r="H54">
        <v>0.31632473598753502</v>
      </c>
      <c r="I54">
        <v>-0.48365258985354798</v>
      </c>
      <c r="J54">
        <v>0.41426153538326899</v>
      </c>
      <c r="K54">
        <v>0.24300631884013299</v>
      </c>
      <c r="L54">
        <v>0.30659722153595198</v>
      </c>
      <c r="M54">
        <v>0.33204642596088602</v>
      </c>
      <c r="N54">
        <v>0.35582145952350702</v>
      </c>
    </row>
    <row r="55" spans="1:14" x14ac:dyDescent="0.25">
      <c r="A55">
        <v>54</v>
      </c>
      <c r="B55" t="s">
        <v>63</v>
      </c>
      <c r="C55">
        <v>0.122466764757268</v>
      </c>
      <c r="D55">
        <v>0.51953381738727999</v>
      </c>
      <c r="E55">
        <v>0.81364658363397602</v>
      </c>
      <c r="F55">
        <v>0.45052738966703998</v>
      </c>
      <c r="G55">
        <v>0.38488133605624703</v>
      </c>
      <c r="H55">
        <v>0.24177495945084199</v>
      </c>
      <c r="I55">
        <v>0.13551230163928699</v>
      </c>
      <c r="J55">
        <v>0.51910917746218499</v>
      </c>
      <c r="K55">
        <v>0.79405565630210495</v>
      </c>
      <c r="L55">
        <v>0.44996172866045098</v>
      </c>
      <c r="M55">
        <v>0.38425890750969199</v>
      </c>
      <c r="N55">
        <v>0.24160448033104201</v>
      </c>
    </row>
    <row r="56" spans="1:14" x14ac:dyDescent="0.25">
      <c r="A56">
        <v>55</v>
      </c>
      <c r="B56" t="s">
        <v>74</v>
      </c>
      <c r="C56">
        <v>-0.72030395673145498</v>
      </c>
      <c r="D56">
        <v>0.51157697506408295</v>
      </c>
      <c r="E56">
        <v>0.15912900023967999</v>
      </c>
      <c r="F56">
        <v>-0.71491644923384401</v>
      </c>
      <c r="G56">
        <v>0.31297211097953198</v>
      </c>
      <c r="H56">
        <v>2.23549837817766E-2</v>
      </c>
      <c r="I56">
        <v>-0.72601611181203296</v>
      </c>
      <c r="J56">
        <v>0.51163781522459295</v>
      </c>
      <c r="K56">
        <v>0.15589784679006399</v>
      </c>
      <c r="L56">
        <v>-0.69810814431470503</v>
      </c>
      <c r="M56">
        <v>0.31289286138032202</v>
      </c>
      <c r="N56">
        <v>2.5671779504144902E-2</v>
      </c>
    </row>
    <row r="57" spans="1:14" x14ac:dyDescent="0.25">
      <c r="A57">
        <v>56</v>
      </c>
      <c r="B57" t="s">
        <v>84</v>
      </c>
      <c r="C57">
        <v>-0.54788260009285605</v>
      </c>
      <c r="D57">
        <v>0.55196637171498197</v>
      </c>
      <c r="E57">
        <v>0.32090423626590803</v>
      </c>
      <c r="F57">
        <v>-0.79844910498369304</v>
      </c>
      <c r="G57">
        <v>0.32630687096267702</v>
      </c>
      <c r="H57">
        <v>1.44080002846045E-2</v>
      </c>
      <c r="I57">
        <v>-0.57080756217018203</v>
      </c>
      <c r="J57">
        <v>0.55184598960287701</v>
      </c>
      <c r="K57">
        <v>0.30096777456349899</v>
      </c>
      <c r="L57">
        <v>-0.77854703877926701</v>
      </c>
      <c r="M57">
        <v>0.32617044541715801</v>
      </c>
      <c r="N57">
        <v>1.6989581708943699E-2</v>
      </c>
    </row>
    <row r="58" spans="1:14" x14ac:dyDescent="0.25">
      <c r="A58">
        <v>57</v>
      </c>
      <c r="B58" t="s">
        <v>72</v>
      </c>
      <c r="C58">
        <v>-0.40682875109009597</v>
      </c>
      <c r="D58">
        <v>0.50777532656278701</v>
      </c>
      <c r="E58">
        <v>0.423016829393282</v>
      </c>
      <c r="F58">
        <v>-0.80363381158759895</v>
      </c>
      <c r="G58">
        <v>0.31217803831681901</v>
      </c>
      <c r="H58">
        <v>1.0044882371924101E-2</v>
      </c>
      <c r="I58">
        <v>-0.41440321510284001</v>
      </c>
      <c r="J58">
        <v>0.50780202646681705</v>
      </c>
      <c r="K58">
        <v>0.41445873218913798</v>
      </c>
      <c r="L58">
        <v>-0.78765542648517195</v>
      </c>
      <c r="M58">
        <v>0.31202525693378202</v>
      </c>
      <c r="N58">
        <v>1.1591830561051999E-2</v>
      </c>
    </row>
    <row r="59" spans="1:14" x14ac:dyDescent="0.25">
      <c r="A59">
        <v>58</v>
      </c>
      <c r="B59" t="s">
        <v>79</v>
      </c>
      <c r="C59">
        <v>-0.46029254447465701</v>
      </c>
      <c r="D59">
        <v>0.50877173820571198</v>
      </c>
      <c r="E59">
        <v>0.36561730755764799</v>
      </c>
      <c r="F59">
        <v>-0.91465618199896204</v>
      </c>
      <c r="G59">
        <v>0.30715614135760699</v>
      </c>
      <c r="H59">
        <v>2.9030493739583599E-3</v>
      </c>
      <c r="I59">
        <v>-0.47008285691645801</v>
      </c>
      <c r="J59">
        <v>0.50877562529712095</v>
      </c>
      <c r="K59">
        <v>0.35551273985633502</v>
      </c>
      <c r="L59">
        <v>-0.89982262476989505</v>
      </c>
      <c r="M59">
        <v>0.30709541381215499</v>
      </c>
      <c r="N59">
        <v>3.3884458334872999E-3</v>
      </c>
    </row>
    <row r="60" spans="1:14" x14ac:dyDescent="0.25">
      <c r="A60">
        <v>59</v>
      </c>
      <c r="B60" t="s">
        <v>71</v>
      </c>
      <c r="C60">
        <v>-0.43646252696985999</v>
      </c>
      <c r="D60">
        <v>0.51783970026538395</v>
      </c>
      <c r="E60">
        <v>0.39931089754243798</v>
      </c>
      <c r="F60">
        <v>-0.52338942902645202</v>
      </c>
      <c r="G60">
        <v>0.331880911353585</v>
      </c>
      <c r="H60">
        <v>0.11478635159912701</v>
      </c>
      <c r="I60">
        <v>-0.43732564092458398</v>
      </c>
      <c r="J60">
        <v>0.51786039404631301</v>
      </c>
      <c r="K60">
        <v>0.39839811179157703</v>
      </c>
      <c r="L60">
        <v>-0.50599065417387601</v>
      </c>
      <c r="M60">
        <v>0.33186595334810398</v>
      </c>
      <c r="N60">
        <v>0.127337975798997</v>
      </c>
    </row>
    <row r="61" spans="1:14" x14ac:dyDescent="0.25">
      <c r="A61">
        <v>60</v>
      </c>
      <c r="B61" t="s">
        <v>78</v>
      </c>
      <c r="C61">
        <v>-0.44161070347762998</v>
      </c>
      <c r="D61">
        <v>0.50649960068883604</v>
      </c>
      <c r="E61">
        <v>0.38326971813340499</v>
      </c>
      <c r="F61">
        <v>-0.79374307443410197</v>
      </c>
      <c r="G61">
        <v>0.30524369285971398</v>
      </c>
      <c r="H61">
        <v>9.3126377608239198E-3</v>
      </c>
      <c r="I61">
        <v>-0.44932256771367202</v>
      </c>
      <c r="J61">
        <v>0.50654843618041101</v>
      </c>
      <c r="K61">
        <v>0.37506390927621702</v>
      </c>
      <c r="L61">
        <v>-0.77391795328617896</v>
      </c>
      <c r="M61">
        <v>0.30512576320094897</v>
      </c>
      <c r="N61">
        <v>1.12001903759662E-2</v>
      </c>
    </row>
    <row r="62" spans="1:14" x14ac:dyDescent="0.25">
      <c r="A62">
        <v>61</v>
      </c>
      <c r="B62" t="s">
        <v>68</v>
      </c>
      <c r="C62">
        <v>-0.239725521133272</v>
      </c>
      <c r="D62">
        <v>0.54007333344269604</v>
      </c>
      <c r="E62">
        <v>0.65713233066254595</v>
      </c>
      <c r="F62">
        <v>-0.59174498502315498</v>
      </c>
      <c r="G62">
        <v>0.40224466105807499</v>
      </c>
      <c r="H62">
        <v>0.14126214971328799</v>
      </c>
      <c r="I62">
        <v>-0.25005090306685601</v>
      </c>
      <c r="J62">
        <v>0.54009941537088302</v>
      </c>
      <c r="K62">
        <v>0.64338444188412802</v>
      </c>
      <c r="L62">
        <v>-0.56916261759822395</v>
      </c>
      <c r="M62">
        <v>0.40203641138665602</v>
      </c>
      <c r="N62">
        <v>0.15686359881644199</v>
      </c>
    </row>
    <row r="63" spans="1:14" x14ac:dyDescent="0.25">
      <c r="A63">
        <v>62</v>
      </c>
      <c r="B63" t="s">
        <v>80</v>
      </c>
      <c r="C63">
        <v>-0.35124031981568998</v>
      </c>
      <c r="D63">
        <v>0.51874308618045695</v>
      </c>
      <c r="E63">
        <v>0.49834327188187399</v>
      </c>
      <c r="F63">
        <v>-0.77523087203029195</v>
      </c>
      <c r="G63">
        <v>0.38312203134248002</v>
      </c>
      <c r="H63">
        <v>4.30260752137629E-2</v>
      </c>
      <c r="I63">
        <v>-0.357395821236561</v>
      </c>
      <c r="J63">
        <v>0.51877431795783502</v>
      </c>
      <c r="K63">
        <v>0.49087140714954902</v>
      </c>
      <c r="L63">
        <v>-0.75307282954075805</v>
      </c>
      <c r="M63">
        <v>0.38314306876207699</v>
      </c>
      <c r="N63">
        <v>4.9354848169219902E-2</v>
      </c>
    </row>
    <row r="64" spans="1:14" x14ac:dyDescent="0.25">
      <c r="A64">
        <v>63</v>
      </c>
      <c r="B64" t="s">
        <v>76</v>
      </c>
      <c r="C64">
        <v>-0.40568555551629198</v>
      </c>
      <c r="D64">
        <v>0.51352723787691801</v>
      </c>
      <c r="E64">
        <v>0.42952886282242397</v>
      </c>
      <c r="F64">
        <v>-0.91587318016561103</v>
      </c>
      <c r="G64">
        <v>0.350680599969179</v>
      </c>
      <c r="H64">
        <v>9.0092779903431196E-3</v>
      </c>
      <c r="I64">
        <v>-0.41413440794471101</v>
      </c>
      <c r="J64">
        <v>0.51360231617630903</v>
      </c>
      <c r="K64">
        <v>0.420050966906166</v>
      </c>
      <c r="L64">
        <v>-0.89416183214209899</v>
      </c>
      <c r="M64">
        <v>0.35059178084029802</v>
      </c>
      <c r="N64">
        <v>1.0758833463929E-2</v>
      </c>
    </row>
    <row r="65" spans="1:14" x14ac:dyDescent="0.25">
      <c r="A65">
        <v>64</v>
      </c>
      <c r="B65" t="s">
        <v>82</v>
      </c>
      <c r="C65">
        <v>-0.57184218285188304</v>
      </c>
      <c r="D65">
        <v>0.52795425677687802</v>
      </c>
      <c r="E65">
        <v>0.27875149075051397</v>
      </c>
      <c r="F65">
        <v>-0.92830643554005099</v>
      </c>
      <c r="G65">
        <v>0.32192189015727002</v>
      </c>
      <c r="H65">
        <v>3.9310943171168003E-3</v>
      </c>
      <c r="I65">
        <v>-0.57848521594087599</v>
      </c>
      <c r="J65">
        <v>0.52795001261011598</v>
      </c>
      <c r="K65">
        <v>0.27320146999885297</v>
      </c>
      <c r="L65">
        <v>-0.91091235927916303</v>
      </c>
      <c r="M65">
        <v>0.321859939226603</v>
      </c>
      <c r="N65">
        <v>4.6525981094586201E-3</v>
      </c>
    </row>
    <row r="66" spans="1:14" x14ac:dyDescent="0.25">
      <c r="A66">
        <v>65</v>
      </c>
      <c r="B66" t="s">
        <v>81</v>
      </c>
      <c r="C66">
        <v>-0.38290056912779502</v>
      </c>
      <c r="D66">
        <v>0.51659441045797305</v>
      </c>
      <c r="E66">
        <v>0.45857125387006797</v>
      </c>
      <c r="F66">
        <v>-0.99594091969082299</v>
      </c>
      <c r="G66">
        <v>0.32081664247311398</v>
      </c>
      <c r="H66">
        <v>1.9066991909780799E-3</v>
      </c>
      <c r="I66">
        <v>-0.389985299241632</v>
      </c>
      <c r="J66">
        <v>0.51664785943854596</v>
      </c>
      <c r="K66">
        <v>0.45034635019701003</v>
      </c>
      <c r="L66">
        <v>-0.98189379805886501</v>
      </c>
      <c r="M66">
        <v>0.32072381666844202</v>
      </c>
      <c r="N66">
        <v>2.2023596171683001E-3</v>
      </c>
    </row>
    <row r="67" spans="1:14" x14ac:dyDescent="0.25">
      <c r="A67">
        <v>66</v>
      </c>
      <c r="B67" t="s">
        <v>70</v>
      </c>
      <c r="C67">
        <v>-0.54878924639235505</v>
      </c>
      <c r="D67">
        <v>0.55108292575421802</v>
      </c>
      <c r="E67">
        <v>0.31932892732692802</v>
      </c>
      <c r="F67">
        <v>-0.77945327691821997</v>
      </c>
      <c r="G67">
        <v>0.32187324708729198</v>
      </c>
      <c r="H67">
        <v>1.54516855656731E-2</v>
      </c>
      <c r="I67">
        <v>-0.55358100355387596</v>
      </c>
      <c r="J67">
        <v>0.55109185748753597</v>
      </c>
      <c r="K67">
        <v>0.31512960008076002</v>
      </c>
      <c r="L67">
        <v>-0.76021747192867095</v>
      </c>
      <c r="M67">
        <v>0.321740428135317</v>
      </c>
      <c r="N67">
        <v>1.8136057336338399E-2</v>
      </c>
    </row>
    <row r="68" spans="1:14" x14ac:dyDescent="0.25">
      <c r="A68">
        <v>67</v>
      </c>
      <c r="B68" t="s">
        <v>77</v>
      </c>
      <c r="C68">
        <v>-0.40412434562738397</v>
      </c>
      <c r="D68">
        <v>0.51892470963484305</v>
      </c>
      <c r="E68">
        <v>0.43611368057739802</v>
      </c>
      <c r="F68">
        <v>-0.85585674895345698</v>
      </c>
      <c r="G68">
        <v>0.312018978795435</v>
      </c>
      <c r="H68">
        <v>6.0887406150608196E-3</v>
      </c>
      <c r="I68">
        <v>-0.40633074025905802</v>
      </c>
      <c r="J68">
        <v>0.51898879936073306</v>
      </c>
      <c r="K68">
        <v>0.433669532475769</v>
      </c>
      <c r="L68">
        <v>-0.84229467681800396</v>
      </c>
      <c r="M68">
        <v>0.31196384012213701</v>
      </c>
      <c r="N68">
        <v>6.9344614823729804E-3</v>
      </c>
    </row>
    <row r="69" spans="1:14" x14ac:dyDescent="0.25">
      <c r="A69">
        <v>68</v>
      </c>
      <c r="B69" t="s">
        <v>75</v>
      </c>
      <c r="C69">
        <v>-0.46322486207042801</v>
      </c>
      <c r="D69">
        <v>0.52755425028439795</v>
      </c>
      <c r="E69">
        <v>0.37991056512674698</v>
      </c>
      <c r="F69">
        <v>-1.01425439777728</v>
      </c>
      <c r="G69">
        <v>0.33202509654628898</v>
      </c>
      <c r="H69">
        <v>2.2524653623016101E-3</v>
      </c>
      <c r="I69">
        <v>-0.46800081310441999</v>
      </c>
      <c r="J69">
        <v>0.52757327934776899</v>
      </c>
      <c r="K69">
        <v>0.37503469987257798</v>
      </c>
      <c r="L69">
        <v>-0.99355773187243002</v>
      </c>
      <c r="M69">
        <v>0.33189651562709999</v>
      </c>
      <c r="N69">
        <v>2.75728042712475E-3</v>
      </c>
    </row>
    <row r="70" spans="1:14" x14ac:dyDescent="0.25">
      <c r="A70">
        <v>69</v>
      </c>
      <c r="B70" t="s">
        <v>69</v>
      </c>
      <c r="C70">
        <v>-1.1085450904115699</v>
      </c>
      <c r="D70">
        <v>0.66599088233326398</v>
      </c>
      <c r="E70">
        <v>9.6011571643552798E-2</v>
      </c>
      <c r="F70">
        <v>-1.1001807579977501</v>
      </c>
      <c r="G70">
        <v>0.41877552712419402</v>
      </c>
      <c r="H70">
        <v>8.6106612725486108E-3</v>
      </c>
      <c r="I70">
        <v>-1.1154907423637399</v>
      </c>
      <c r="J70">
        <v>0.66612826954809501</v>
      </c>
      <c r="K70">
        <v>9.4014996370967399E-2</v>
      </c>
      <c r="L70">
        <v>-1.09086093347798</v>
      </c>
      <c r="M70">
        <v>0.41832635170996402</v>
      </c>
      <c r="N70">
        <v>9.1158337079009204E-3</v>
      </c>
    </row>
    <row r="71" spans="1:14" x14ac:dyDescent="0.25">
      <c r="A71">
        <v>70</v>
      </c>
      <c r="B71" t="s">
        <v>83</v>
      </c>
      <c r="C71">
        <v>-0.314274259790564</v>
      </c>
      <c r="D71">
        <v>0.79925345046503704</v>
      </c>
      <c r="E71">
        <v>0.69416455950724898</v>
      </c>
      <c r="F71">
        <v>-0.83683078895056795</v>
      </c>
      <c r="G71">
        <v>0.58377882407741699</v>
      </c>
      <c r="H71">
        <v>0.15172290199561</v>
      </c>
      <c r="I71">
        <v>-0.32094728338504602</v>
      </c>
      <c r="J71">
        <v>0.799086941398372</v>
      </c>
      <c r="K71">
        <v>0.68794714122390999</v>
      </c>
      <c r="L71">
        <v>-0.81457032393970197</v>
      </c>
      <c r="M71">
        <v>0.583048753968746</v>
      </c>
      <c r="N71">
        <v>0.16238715821253599</v>
      </c>
    </row>
    <row r="72" spans="1:14" x14ac:dyDescent="0.25">
      <c r="A72">
        <v>71</v>
      </c>
      <c r="B72" t="s">
        <v>73</v>
      </c>
      <c r="C72">
        <v>-1.2772367324524601</v>
      </c>
      <c r="D72">
        <v>1.16746235308292</v>
      </c>
      <c r="E72">
        <v>0.27394261199980102</v>
      </c>
      <c r="F72">
        <v>-1.0399683587828401</v>
      </c>
      <c r="G72">
        <v>0.42513021320173799</v>
      </c>
      <c r="H72">
        <v>1.44356920045129E-2</v>
      </c>
      <c r="I72">
        <v>-1.30010330728818</v>
      </c>
      <c r="J72">
        <v>1.1670035231898901</v>
      </c>
      <c r="K72">
        <v>0.26525662242001202</v>
      </c>
      <c r="L72">
        <v>-1.00583552196411</v>
      </c>
      <c r="M72">
        <v>0.424860764325178</v>
      </c>
      <c r="N72">
        <v>1.79112647187172E-2</v>
      </c>
    </row>
    <row r="73" spans="1:14" x14ac:dyDescent="0.25">
      <c r="A73">
        <v>72</v>
      </c>
      <c r="B73" t="s">
        <v>507</v>
      </c>
      <c r="C73">
        <v>-3.8032529251795698E-2</v>
      </c>
      <c r="D73">
        <v>3.7789948797382199E-2</v>
      </c>
      <c r="E73">
        <v>0.31421397150872499</v>
      </c>
      <c r="F73">
        <v>-6.08693645438406E-2</v>
      </c>
      <c r="G73">
        <v>4.08672604636134E-2</v>
      </c>
      <c r="H73">
        <v>0.136371335191738</v>
      </c>
      <c r="I73">
        <v>-3.8116046199448299E-2</v>
      </c>
      <c r="J73">
        <v>3.7693070545234297E-2</v>
      </c>
      <c r="K73">
        <v>0.311910391360394</v>
      </c>
      <c r="L73">
        <v>-6.6024610352134E-2</v>
      </c>
      <c r="M73">
        <v>4.0794966867571301E-2</v>
      </c>
      <c r="N73">
        <v>0.105565673913849</v>
      </c>
    </row>
    <row r="74" spans="1:14" x14ac:dyDescent="0.25">
      <c r="A74">
        <v>73</v>
      </c>
      <c r="B74" t="s">
        <v>508</v>
      </c>
      <c r="C74">
        <v>-0.11545695451262</v>
      </c>
      <c r="D74">
        <v>6.2032701021376702E-2</v>
      </c>
      <c r="E74">
        <v>6.2712089501249998E-2</v>
      </c>
      <c r="F74">
        <v>1.25173032100409E-2</v>
      </c>
      <c r="G74">
        <v>4.24114359438795E-2</v>
      </c>
      <c r="H74">
        <v>0.76788707835043701</v>
      </c>
      <c r="I74">
        <v>-0.127565705310246</v>
      </c>
      <c r="J74">
        <v>6.1534040159124399E-2</v>
      </c>
      <c r="K74">
        <v>3.8163750253869297E-2</v>
      </c>
      <c r="L74">
        <v>1.08979749165931E-2</v>
      </c>
      <c r="M74">
        <v>4.2308696003137303E-2</v>
      </c>
      <c r="N74">
        <v>0.79672922409581803</v>
      </c>
    </row>
    <row r="75" spans="1:14" x14ac:dyDescent="0.25">
      <c r="A75">
        <v>74</v>
      </c>
      <c r="B75" t="s">
        <v>509</v>
      </c>
      <c r="C75">
        <v>7.2608796057401703E-3</v>
      </c>
      <c r="D75">
        <v>4.4421665497604998E-2</v>
      </c>
      <c r="E75">
        <v>0.87016133084218705</v>
      </c>
      <c r="F75">
        <v>-3.7260928847549002E-2</v>
      </c>
      <c r="G75">
        <v>3.9351487066261799E-2</v>
      </c>
      <c r="H75">
        <v>0.34370261402836</v>
      </c>
      <c r="I75">
        <v>8.6291617539497201E-3</v>
      </c>
      <c r="J75">
        <v>4.4398165134249101E-2</v>
      </c>
      <c r="K75">
        <v>0.84589516525019004</v>
      </c>
      <c r="L75">
        <v>-3.8529211336293598E-2</v>
      </c>
      <c r="M75">
        <v>3.9346576702696603E-2</v>
      </c>
      <c r="N75">
        <v>0.32746806829907799</v>
      </c>
    </row>
    <row r="76" spans="1:14" x14ac:dyDescent="0.25">
      <c r="A76">
        <v>75</v>
      </c>
      <c r="B76" t="s">
        <v>140</v>
      </c>
      <c r="C76">
        <v>-3.6229729505810201E-2</v>
      </c>
      <c r="D76">
        <v>0.214954460478571</v>
      </c>
      <c r="E76">
        <v>0.86615370354647703</v>
      </c>
      <c r="F76">
        <v>-0.25499259226571402</v>
      </c>
      <c r="G76">
        <v>0.312830160453965</v>
      </c>
      <c r="H76">
        <v>0.41500642037146401</v>
      </c>
      <c r="I76" t="s">
        <v>173</v>
      </c>
      <c r="J76" t="s">
        <v>173</v>
      </c>
      <c r="K76" t="s">
        <v>173</v>
      </c>
      <c r="L76" t="s">
        <v>173</v>
      </c>
      <c r="M76" t="s">
        <v>173</v>
      </c>
      <c r="N76" t="s">
        <v>173</v>
      </c>
    </row>
    <row r="77" spans="1:14" x14ac:dyDescent="0.25">
      <c r="A77">
        <v>76</v>
      </c>
      <c r="B77" t="s">
        <v>87</v>
      </c>
      <c r="C77">
        <v>9.2067515802555094E-2</v>
      </c>
      <c r="D77">
        <v>9.6109027064480601E-2</v>
      </c>
      <c r="E77">
        <v>0.33808863656031402</v>
      </c>
      <c r="F77">
        <v>4.9153654005209699E-2</v>
      </c>
      <c r="G77">
        <v>8.6358000910329594E-2</v>
      </c>
      <c r="H77">
        <v>0.56923079349633399</v>
      </c>
      <c r="I77" t="s">
        <v>173</v>
      </c>
      <c r="J77" t="s">
        <v>173</v>
      </c>
      <c r="K77" t="s">
        <v>173</v>
      </c>
      <c r="L77" t="s">
        <v>173</v>
      </c>
      <c r="M77" t="s">
        <v>173</v>
      </c>
      <c r="N77" t="s">
        <v>173</v>
      </c>
    </row>
    <row r="78" spans="1:14" x14ac:dyDescent="0.25">
      <c r="A78">
        <v>77</v>
      </c>
      <c r="B78" t="s">
        <v>88</v>
      </c>
      <c r="C78">
        <v>3.2945367076864497E-2</v>
      </c>
      <c r="D78">
        <v>9.7756844801930795E-2</v>
      </c>
      <c r="E78">
        <v>0.73610679530810796</v>
      </c>
      <c r="F78">
        <v>-9.3044884035407796E-2</v>
      </c>
      <c r="G78">
        <v>0.10021929945404801</v>
      </c>
      <c r="H78">
        <v>0.35319346266704499</v>
      </c>
      <c r="I78" t="s">
        <v>173</v>
      </c>
      <c r="J78" t="s">
        <v>173</v>
      </c>
      <c r="K78" t="s">
        <v>173</v>
      </c>
      <c r="L78" t="s">
        <v>173</v>
      </c>
      <c r="M78" t="s">
        <v>173</v>
      </c>
      <c r="N78" t="s">
        <v>173</v>
      </c>
    </row>
    <row r="79" spans="1:14" x14ac:dyDescent="0.25">
      <c r="A79">
        <v>78</v>
      </c>
      <c r="B79" t="s">
        <v>141</v>
      </c>
      <c r="C79">
        <v>-0.211359244992675</v>
      </c>
      <c r="D79">
        <v>0.177059117458923</v>
      </c>
      <c r="E79">
        <v>0.232586994351621</v>
      </c>
      <c r="F79">
        <v>-2.39532939619727E-2</v>
      </c>
      <c r="G79">
        <v>0.25130716207025799</v>
      </c>
      <c r="H79">
        <v>0.92406478092993705</v>
      </c>
      <c r="I79" t="s">
        <v>173</v>
      </c>
      <c r="J79" t="s">
        <v>173</v>
      </c>
      <c r="K79" t="s">
        <v>173</v>
      </c>
      <c r="L79" t="s">
        <v>173</v>
      </c>
      <c r="M79" t="s">
        <v>173</v>
      </c>
      <c r="N79" t="s">
        <v>173</v>
      </c>
    </row>
    <row r="80" spans="1:14" x14ac:dyDescent="0.25">
      <c r="A80">
        <v>79</v>
      </c>
      <c r="B80" t="s">
        <v>85</v>
      </c>
      <c r="C80">
        <v>0.13943931027481499</v>
      </c>
      <c r="D80">
        <v>7.9503571621951402E-2</v>
      </c>
      <c r="E80">
        <v>7.9451963555959307E-2</v>
      </c>
      <c r="F80">
        <v>8.1327482304777904E-2</v>
      </c>
      <c r="G80">
        <v>7.1650811393849004E-2</v>
      </c>
      <c r="H80">
        <v>0.25635303131856502</v>
      </c>
      <c r="I80" t="s">
        <v>173</v>
      </c>
      <c r="J80" t="s">
        <v>173</v>
      </c>
      <c r="K80" t="s">
        <v>173</v>
      </c>
      <c r="L80" t="s">
        <v>173</v>
      </c>
      <c r="M80" t="s">
        <v>173</v>
      </c>
      <c r="N80" t="s">
        <v>173</v>
      </c>
    </row>
    <row r="81" spans="1:14" x14ac:dyDescent="0.25">
      <c r="A81">
        <v>80</v>
      </c>
      <c r="B81" t="s">
        <v>86</v>
      </c>
      <c r="C81">
        <v>5.8047819137639803E-2</v>
      </c>
      <c r="D81">
        <v>8.1576051118247103E-2</v>
      </c>
      <c r="E81">
        <v>0.476725406599527</v>
      </c>
      <c r="F81">
        <v>-7.8988543430208696E-2</v>
      </c>
      <c r="G81">
        <v>8.8268043093340298E-2</v>
      </c>
      <c r="H81">
        <v>0.37085586028870599</v>
      </c>
      <c r="I81" t="s">
        <v>173</v>
      </c>
      <c r="J81" t="s">
        <v>173</v>
      </c>
      <c r="K81" t="s">
        <v>173</v>
      </c>
      <c r="L81" t="s">
        <v>173</v>
      </c>
      <c r="M81" t="s">
        <v>173</v>
      </c>
      <c r="N81" t="s">
        <v>173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258-0279-42C9-AFDD-19DB817A80C5}">
  <sheetPr>
    <pageSetUpPr fitToPage="1"/>
  </sheetPr>
  <dimension ref="B2:H90"/>
  <sheetViews>
    <sheetView workbookViewId="0">
      <selection activeCell="B1" sqref="B1:F78"/>
    </sheetView>
  </sheetViews>
  <sheetFormatPr defaultRowHeight="15" x14ac:dyDescent="0.25"/>
  <cols>
    <col min="1" max="1" width="3" bestFit="1" customWidth="1"/>
    <col min="2" max="2" width="23.140625" bestFit="1" customWidth="1"/>
    <col min="3" max="6" width="15.7109375" style="2" customWidth="1"/>
  </cols>
  <sheetData>
    <row r="2" spans="2:8" ht="15.75" thickBot="1" x14ac:dyDescent="0.3">
      <c r="B2" s="6"/>
      <c r="C2" s="80" t="s">
        <v>111</v>
      </c>
      <c r="D2" s="80"/>
      <c r="E2" s="80" t="s">
        <v>150</v>
      </c>
      <c r="F2" s="80"/>
    </row>
    <row r="3" spans="2:8" x14ac:dyDescent="0.25">
      <c r="B3" s="78" t="s">
        <v>123</v>
      </c>
      <c r="C3" s="4" t="str">
        <f>_xlfn.CONCAT(ROUND(VLOOKUP($H3,'Interactions by Gender '!$B:$S,8,0),4)," ",VLOOKUP($H3,'Interactions by Gender '!$B:$S,17,0))</f>
        <v xml:space="preserve">0.0682 </v>
      </c>
      <c r="D3" s="4" t="str">
        <f>_xlfn.CONCAT(ROUND(VLOOKUP($H3,'Interactions by Gender '!$B:$S,2,0),4)," ",VLOOKUP($H3,'Interactions by Gender '!$B:$S,15,0))</f>
        <v xml:space="preserve">0.1246 </v>
      </c>
      <c r="E3" s="4" t="str">
        <f>_xlfn.CONCAT(ROUND(VLOOKUP($H3,'Interactions by Gender '!$B:$S,11,0),4)," ",VLOOKUP($H3,'Interactions by Gender '!$B:$S,18,0))</f>
        <v>-0.2005 ^</v>
      </c>
      <c r="F3" s="4" t="str">
        <f>_xlfn.CONCAT(ROUND(VLOOKUP($H3,'Interactions by Gender '!$B:$S,5,0),4)," ",VLOOKUP($H3,'Interactions by Gender '!$B:$S,16,0))</f>
        <v xml:space="preserve">-0.1551 </v>
      </c>
      <c r="H3" t="s">
        <v>120</v>
      </c>
    </row>
    <row r="4" spans="2:8" x14ac:dyDescent="0.25">
      <c r="B4" s="79" t="s">
        <v>1</v>
      </c>
      <c r="C4" s="5" t="str">
        <f>_xlfn.CONCAT("(",ROUND(VLOOKUP($H3,'Interactions by Gender '!$B:$S,9,0),4),")")</f>
        <v>(0.0776)</v>
      </c>
      <c r="D4" s="5" t="str">
        <f>_xlfn.CONCAT("(",ROUND(VLOOKUP($H3,'Interactions by Gender '!$B:$S,3,0),4),")")</f>
        <v>(0.1008)</v>
      </c>
      <c r="E4" s="5" t="str">
        <f>_xlfn.CONCAT("(",ROUND(VLOOKUP($H3,'Interactions by Gender '!$B:$S,12,0),4),")")</f>
        <v>(0.1069)</v>
      </c>
      <c r="F4" s="5" t="str">
        <f>_xlfn.CONCAT("(",ROUND(VLOOKUP($H3,'Interactions by Gender '!$B:$S,6,0),4),")")</f>
        <v>(0.1389)</v>
      </c>
    </row>
    <row r="5" spans="2:8" x14ac:dyDescent="0.25">
      <c r="B5" s="78" t="s">
        <v>0</v>
      </c>
      <c r="C5" s="4" t="str">
        <f>_xlfn.CONCAT(ROUND(VLOOKUP($H5,'Interactions by Gender '!$B:$S,8,0),4)," ",VLOOKUP($H5,'Interactions by Gender '!$B:$S,17,0))</f>
        <v xml:space="preserve">-0.0247 </v>
      </c>
      <c r="D5" s="4" t="str">
        <f>_xlfn.CONCAT(ROUND(VLOOKUP($H5,'Interactions by Gender '!$B:$S,2,0),4)," ",VLOOKUP($H5,'Interactions by Gender '!$B:$S,15,0))</f>
        <v>-0.0981 ^</v>
      </c>
      <c r="E5" s="4" t="str">
        <f>_xlfn.CONCAT(ROUND(VLOOKUP($H5,'Interactions by Gender '!$B:$S,11,0),4)," ",VLOOKUP($H5,'Interactions by Gender '!$B:$S,18,0))</f>
        <v xml:space="preserve">-0.0018 </v>
      </c>
      <c r="F5" s="4" t="str">
        <f>_xlfn.CONCAT(ROUND(VLOOKUP($H5,'Interactions by Gender '!$B:$S,5,0),4)," ",VLOOKUP($H5,'Interactions by Gender '!$B:$S,16,0))</f>
        <v xml:space="preserve">-0.0402 </v>
      </c>
      <c r="H5" t="s">
        <v>10</v>
      </c>
    </row>
    <row r="6" spans="2:8" x14ac:dyDescent="0.25">
      <c r="B6" s="79" t="s">
        <v>1</v>
      </c>
      <c r="C6" s="5" t="str">
        <f>_xlfn.CONCAT("(",ROUND(VLOOKUP($H5,'Interactions by Gender '!$B:$S,9,0),4),")")</f>
        <v>(0.0371)</v>
      </c>
      <c r="D6" s="5" t="str">
        <f>_xlfn.CONCAT("(",ROUND(VLOOKUP($H5,'Interactions by Gender '!$B:$S,3,0),4),")")</f>
        <v>(0.0564)</v>
      </c>
      <c r="E6" s="5" t="str">
        <f>_xlfn.CONCAT("(",ROUND(VLOOKUP($H5,'Interactions by Gender '!$B:$S,12,0),4),")")</f>
        <v>(0.0344)</v>
      </c>
      <c r="F6" s="5" t="str">
        <f>_xlfn.CONCAT("(",ROUND(VLOOKUP($H5,'Interactions by Gender '!$B:$S,6,0),4),")")</f>
        <v>(0.048)</v>
      </c>
    </row>
    <row r="7" spans="2:8" x14ac:dyDescent="0.25">
      <c r="B7" s="78" t="s">
        <v>2</v>
      </c>
      <c r="C7" s="4" t="str">
        <f>_xlfn.CONCAT(ROUND(VLOOKUP($H7,'Interactions by Gender '!$B:$S,8,0),4)," ",VLOOKUP($H7,'Interactions by Gender '!$B:$S,17,0))</f>
        <v>-0.1281 **</v>
      </c>
      <c r="D7" s="4" t="str">
        <f>_xlfn.CONCAT(ROUND(VLOOKUP($H7,'Interactions by Gender '!$B:$S,2,0),4)," ",VLOOKUP($H7,'Interactions by Gender '!$B:$S,15,0))</f>
        <v>-0.1556 **</v>
      </c>
      <c r="E7" s="4" t="str">
        <f>_xlfn.CONCAT(ROUND(VLOOKUP($H7,'Interactions by Gender '!$B:$S,11,0),4)," ",VLOOKUP($H7,'Interactions by Gender '!$B:$S,18,0))</f>
        <v xml:space="preserve">0.0029 </v>
      </c>
      <c r="F7" s="4" t="str">
        <f>_xlfn.CONCAT(ROUND(VLOOKUP($H7,'Interactions by Gender '!$B:$S,5,0),4)," ",VLOOKUP($H7,'Interactions by Gender '!$B:$S,16,0))</f>
        <v xml:space="preserve">0.0506 </v>
      </c>
      <c r="H7" t="s">
        <v>12</v>
      </c>
    </row>
    <row r="8" spans="2:8" x14ac:dyDescent="0.25">
      <c r="B8" s="79" t="s">
        <v>1</v>
      </c>
      <c r="C8" s="5" t="str">
        <f>_xlfn.CONCAT("(",ROUND(VLOOKUP($H7,'Interactions by Gender '!$B:$S,9,0),4),")")</f>
        <v>(0.0397)</v>
      </c>
      <c r="D8" s="5" t="str">
        <f>_xlfn.CONCAT("(",ROUND(VLOOKUP($H7,'Interactions by Gender '!$B:$S,3,0),4),")")</f>
        <v>(0.0589)</v>
      </c>
      <c r="E8" s="5" t="str">
        <f>_xlfn.CONCAT("(",ROUND(VLOOKUP($H7,'Interactions by Gender '!$B:$S,12,0),4),")")</f>
        <v>(0.0453)</v>
      </c>
      <c r="F8" s="5" t="str">
        <f>_xlfn.CONCAT("(",ROUND(VLOOKUP($H7,'Interactions by Gender '!$B:$S,6,0),4),")")</f>
        <v>(0.0626)</v>
      </c>
    </row>
    <row r="9" spans="2:8" x14ac:dyDescent="0.25">
      <c r="B9" s="78" t="s">
        <v>90</v>
      </c>
      <c r="C9" s="4" t="str">
        <f>_xlfn.CONCAT(ROUND(VLOOKUP($H9,'Interactions by Gender '!$B:$S,8,0),4)," ",VLOOKUP($H9,'Interactions by Gender '!$B:$S,17,0))</f>
        <v>-0.2212 ***</v>
      </c>
      <c r="D9" s="4" t="str">
        <f>_xlfn.CONCAT(ROUND(VLOOKUP($H9,'Interactions by Gender '!$B:$S,2,0),4)," ",VLOOKUP($H9,'Interactions by Gender '!$B:$S,15,0))</f>
        <v>-0.2633 ***</v>
      </c>
      <c r="E9" s="4" t="str">
        <f>_xlfn.CONCAT(ROUND(VLOOKUP($H9,'Interactions by Gender '!$B:$S,11,0),4)," ",VLOOKUP($H9,'Interactions by Gender '!$B:$S,18,0))</f>
        <v>-0.1621 ***</v>
      </c>
      <c r="F9" s="4" t="str">
        <f>_xlfn.CONCAT(ROUND(VLOOKUP($H9,'Interactions by Gender '!$B:$S,5,0),4)," ",VLOOKUP($H9,'Interactions by Gender '!$B:$S,16,0))</f>
        <v>-0.1703 **</v>
      </c>
      <c r="H9" t="s">
        <v>23</v>
      </c>
    </row>
    <row r="10" spans="2:8" x14ac:dyDescent="0.25">
      <c r="B10" s="79"/>
      <c r="C10" s="5" t="str">
        <f>_xlfn.CONCAT("(",ROUND(VLOOKUP($H9,'Interactions by Gender '!$B:$S,9,0),4),")")</f>
        <v>(0.0418)</v>
      </c>
      <c r="D10" s="5" t="str">
        <f>_xlfn.CONCAT("(",ROUND(VLOOKUP($H9,'Interactions by Gender '!$B:$S,3,0),4),")")</f>
        <v>(0.056)</v>
      </c>
      <c r="E10" s="5" t="str">
        <f>_xlfn.CONCAT("(",ROUND(VLOOKUP($H9,'Interactions by Gender '!$B:$S,12,0),4),")")</f>
        <v>(0.0414)</v>
      </c>
      <c r="F10" s="5" t="str">
        <f>_xlfn.CONCAT("(",ROUND(VLOOKUP($H9,'Interactions by Gender '!$B:$S,6,0),4),")")</f>
        <v>(0.0526)</v>
      </c>
    </row>
    <row r="11" spans="2:8" x14ac:dyDescent="0.25">
      <c r="B11" s="78" t="s">
        <v>142</v>
      </c>
      <c r="C11" s="4"/>
      <c r="D11" s="4" t="str">
        <f>_xlfn.CONCAT(ROUND(VLOOKUP($H11,'Interactions by Gender '!$B:$S,2,0),4)," ",VLOOKUP($H11,'Interactions by Gender '!$B:$S,15,0))</f>
        <v xml:space="preserve">-0.2114 </v>
      </c>
      <c r="E11" s="4"/>
      <c r="F11" s="4" t="str">
        <f>_xlfn.CONCAT(ROUND(VLOOKUP($H11,'Interactions by Gender '!$B:$S,5,0),4)," ",VLOOKUP($H11,'Interactions by Gender '!$B:$S,16,0))</f>
        <v xml:space="preserve">-0.024 </v>
      </c>
      <c r="H11" t="s">
        <v>141</v>
      </c>
    </row>
    <row r="12" spans="2:8" x14ac:dyDescent="0.25">
      <c r="B12" s="79" t="s">
        <v>1</v>
      </c>
      <c r="C12" s="5"/>
      <c r="D12" s="5" t="str">
        <f>_xlfn.CONCAT("(",ROUND(VLOOKUP($H11,'Interactions by Gender '!$B:$S,3,0),4),")")</f>
        <v>(0.1771)</v>
      </c>
      <c r="E12" s="5"/>
      <c r="F12" s="5" t="str">
        <f>_xlfn.CONCAT("(",ROUND(VLOOKUP($H11,'Interactions by Gender '!$B:$S,6,0),4),")")</f>
        <v>(0.2513)</v>
      </c>
    </row>
    <row r="13" spans="2:8" x14ac:dyDescent="0.25">
      <c r="B13" s="78" t="s">
        <v>144</v>
      </c>
      <c r="C13" s="4"/>
      <c r="D13" s="4" t="str">
        <f>_xlfn.CONCAT(ROUND(VLOOKUP($H13,'Interactions by Gender '!$B:$S,2,0),4)," ",VLOOKUP($H13,'Interactions by Gender '!$B:$S,15,0))</f>
        <v xml:space="preserve">0.1394 </v>
      </c>
      <c r="E13" s="4"/>
      <c r="F13" s="4" t="str">
        <f>_xlfn.CONCAT(ROUND(VLOOKUP($H13,'Interactions by Gender '!$B:$S,5,0),4)," ",VLOOKUP($H13,'Interactions by Gender '!$B:$S,16,0))</f>
        <v xml:space="preserve">0.0813 </v>
      </c>
      <c r="H13" t="s">
        <v>85</v>
      </c>
    </row>
    <row r="14" spans="2:8" x14ac:dyDescent="0.25">
      <c r="B14" s="79" t="s">
        <v>1</v>
      </c>
      <c r="C14" s="5"/>
      <c r="D14" s="5" t="str">
        <f>_xlfn.CONCAT("(",ROUND(VLOOKUP($H13,'Interactions by Gender '!$B:$S,3,0),4),")")</f>
        <v>(0.0795)</v>
      </c>
      <c r="E14" s="5"/>
      <c r="F14" s="5" t="str">
        <f>_xlfn.CONCAT("(",ROUND(VLOOKUP($H13,'Interactions by Gender '!$B:$S,6,0),4),")")</f>
        <v>(0.0717)</v>
      </c>
    </row>
    <row r="15" spans="2:8" x14ac:dyDescent="0.25">
      <c r="B15" s="78" t="s">
        <v>146</v>
      </c>
      <c r="C15" s="4"/>
      <c r="D15" s="4" t="str">
        <f>_xlfn.CONCAT(ROUND(VLOOKUP($H15,'Interactions by Gender '!$B:$S,2,0),4)," ",VLOOKUP($H15,'Interactions by Gender '!$B:$S,15,0))</f>
        <v xml:space="preserve">0.058 </v>
      </c>
      <c r="E15" s="4"/>
      <c r="F15" s="4" t="str">
        <f>_xlfn.CONCAT(ROUND(VLOOKUP($H15,'Interactions by Gender '!$B:$S,5,0),4)," ",VLOOKUP($H15,'Interactions by Gender '!$B:$S,16,0))</f>
        <v xml:space="preserve">-0.079 </v>
      </c>
      <c r="H15" t="s">
        <v>86</v>
      </c>
    </row>
    <row r="16" spans="2:8" x14ac:dyDescent="0.25">
      <c r="B16" s="79" t="s">
        <v>1</v>
      </c>
      <c r="C16" s="5"/>
      <c r="D16" s="5" t="str">
        <f>_xlfn.CONCAT("(",ROUND(VLOOKUP($H15,'Interactions by Gender '!$B:$S,3,0),4),")")</f>
        <v>(0.0816)</v>
      </c>
      <c r="E16" s="5"/>
      <c r="F16" s="5" t="str">
        <f>_xlfn.CONCAT("(",ROUND(VLOOKUP($H15,'Interactions by Gender '!$B:$S,6,0),4),")")</f>
        <v>(0.0883)</v>
      </c>
    </row>
    <row r="17" spans="2:8" x14ac:dyDescent="0.25">
      <c r="B17" s="78" t="s">
        <v>91</v>
      </c>
      <c r="C17" s="4" t="str">
        <f>_xlfn.CONCAT(ROUND(VLOOKUP($H17,'Interactions by Gender '!$B:$S,8,0),4)," ",VLOOKUP($H17,'Interactions by Gender '!$B:$S,17,0))</f>
        <v xml:space="preserve">-0.0069 </v>
      </c>
      <c r="D17" s="4" t="str">
        <f>_xlfn.CONCAT(ROUND(VLOOKUP($H17,'Interactions by Gender '!$B:$S,2,0),4)," ",VLOOKUP($H17,'Interactions by Gender '!$B:$S,15,0))</f>
        <v xml:space="preserve">-0.0318 </v>
      </c>
      <c r="E17" s="4" t="str">
        <f>_xlfn.CONCAT(ROUND(VLOOKUP($H17,'Interactions by Gender '!$B:$S,11,0),4)," ",VLOOKUP($H17,'Interactions by Gender '!$B:$S,18,0))</f>
        <v xml:space="preserve">-0.0316 </v>
      </c>
      <c r="F17" s="4" t="str">
        <f>_xlfn.CONCAT(ROUND(VLOOKUP($H17,'Interactions by Gender '!$B:$S,5,0),4)," ",VLOOKUP($H17,'Interactions by Gender '!$B:$S,16,0))</f>
        <v xml:space="preserve">-0.0227 </v>
      </c>
      <c r="H17" t="s">
        <v>24</v>
      </c>
    </row>
    <row r="18" spans="2:8" x14ac:dyDescent="0.25">
      <c r="B18" s="79"/>
      <c r="C18" s="5" t="str">
        <f>_xlfn.CONCAT("(",ROUND(VLOOKUP($H17,'Interactions by Gender '!$B:$S,9,0),4),")")</f>
        <v>(0.0456)</v>
      </c>
      <c r="D18" s="5" t="str">
        <f>_xlfn.CONCAT("(",ROUND(VLOOKUP($H17,'Interactions by Gender '!$B:$S,3,0),4),")")</f>
        <v>(0.0608)</v>
      </c>
      <c r="E18" s="5" t="str">
        <f>_xlfn.CONCAT("(",ROUND(VLOOKUP($H17,'Interactions by Gender '!$B:$S,12,0),4),")")</f>
        <v>(0.0443)</v>
      </c>
      <c r="F18" s="5" t="str">
        <f>_xlfn.CONCAT("(",ROUND(VLOOKUP($H17,'Interactions by Gender '!$B:$S,6,0),4),")")</f>
        <v>(0.0639)</v>
      </c>
    </row>
    <row r="19" spans="2:8" x14ac:dyDescent="0.25">
      <c r="B19" s="78" t="s">
        <v>143</v>
      </c>
      <c r="C19" s="4"/>
      <c r="D19" s="4" t="str">
        <f>_xlfn.CONCAT(ROUND(VLOOKUP($H19,'Interactions by Gender '!$B:$S,2,0),4)," ",VLOOKUP($H19,'Interactions by Gender '!$B:$S,15,0))</f>
        <v xml:space="preserve">-0.0362 </v>
      </c>
      <c r="E19" s="4"/>
      <c r="F19" s="4" t="str">
        <f>_xlfn.CONCAT(ROUND(VLOOKUP($H19,'Interactions by Gender '!$B:$S,5,0),4)," ",VLOOKUP($H19,'Interactions by Gender '!$B:$S,16,0))</f>
        <v xml:space="preserve">-0.255 </v>
      </c>
      <c r="H19" t="s">
        <v>140</v>
      </c>
    </row>
    <row r="20" spans="2:8" x14ac:dyDescent="0.25">
      <c r="B20" s="79" t="s">
        <v>1</v>
      </c>
      <c r="C20" s="5"/>
      <c r="D20" s="5" t="str">
        <f>_xlfn.CONCAT("(",ROUND(VLOOKUP($H19,'Interactions by Gender '!$B:$S,3,0),4),")")</f>
        <v>(0.215)</v>
      </c>
      <c r="E20" s="5"/>
      <c r="F20" s="5" t="str">
        <f>_xlfn.CONCAT("(",ROUND(VLOOKUP($H19,'Interactions by Gender '!$B:$S,6,0),4),")")</f>
        <v>(0.3128)</v>
      </c>
    </row>
    <row r="21" spans="2:8" x14ac:dyDescent="0.25">
      <c r="B21" s="78" t="s">
        <v>145</v>
      </c>
      <c r="C21" s="4"/>
      <c r="D21" s="4" t="str">
        <f>_xlfn.CONCAT(ROUND(VLOOKUP($H21,'Interactions by Gender '!$B:$S,2,0),4)," ",VLOOKUP($H21,'Interactions by Gender '!$B:$S,15,0))</f>
        <v xml:space="preserve">0.0921 </v>
      </c>
      <c r="E21" s="4"/>
      <c r="F21" s="4" t="str">
        <f>_xlfn.CONCAT(ROUND(VLOOKUP($H21,'Interactions by Gender '!$B:$S,5,0),4)," ",VLOOKUP($H21,'Interactions by Gender '!$B:$S,16,0))</f>
        <v xml:space="preserve">0.0492 </v>
      </c>
      <c r="H21" t="s">
        <v>87</v>
      </c>
    </row>
    <row r="22" spans="2:8" x14ac:dyDescent="0.25">
      <c r="B22" s="79" t="s">
        <v>1</v>
      </c>
      <c r="C22" s="5"/>
      <c r="D22" s="5" t="str">
        <f>_xlfn.CONCAT("(",ROUND(VLOOKUP($H21,'Interactions by Gender '!$B:$S,3,0),4),")")</f>
        <v>(0.0961)</v>
      </c>
      <c r="E22" s="5"/>
      <c r="F22" s="5" t="str">
        <f>_xlfn.CONCAT("(",ROUND(VLOOKUP($H21,'Interactions by Gender '!$B:$S,6,0),4),")")</f>
        <v>(0.0864)</v>
      </c>
    </row>
    <row r="23" spans="2:8" x14ac:dyDescent="0.25">
      <c r="B23" s="78" t="s">
        <v>147</v>
      </c>
      <c r="C23" s="4"/>
      <c r="D23" s="4" t="str">
        <f>_xlfn.CONCAT(ROUND(VLOOKUP($H23,'Interactions by Gender '!$B:$S,2,0),4)," ",VLOOKUP($H23,'Interactions by Gender '!$B:$S,15,0))</f>
        <v xml:space="preserve">0.0329 </v>
      </c>
      <c r="E23" s="4"/>
      <c r="F23" s="4" t="str">
        <f>_xlfn.CONCAT(ROUND(VLOOKUP($H23,'Interactions by Gender '!$B:$S,5,0),4)," ",VLOOKUP($H23,'Interactions by Gender '!$B:$S,16,0))</f>
        <v xml:space="preserve">-0.093 </v>
      </c>
      <c r="H23" t="s">
        <v>88</v>
      </c>
    </row>
    <row r="24" spans="2:8" x14ac:dyDescent="0.25">
      <c r="B24" s="79" t="s">
        <v>1</v>
      </c>
      <c r="C24" s="5"/>
      <c r="D24" s="5" t="str">
        <f>_xlfn.CONCAT("(",ROUND(VLOOKUP($H23,'Interactions by Gender '!$B:$S,3,0),4),")")</f>
        <v>(0.0978)</v>
      </c>
      <c r="E24" s="5"/>
      <c r="F24" s="5" t="str">
        <f>_xlfn.CONCAT("(",ROUND(VLOOKUP($H23,'Interactions by Gender '!$B:$S,6,0),4),")")</f>
        <v>(0.1002)</v>
      </c>
    </row>
    <row r="25" spans="2:8" x14ac:dyDescent="0.25">
      <c r="B25" s="78" t="s">
        <v>92</v>
      </c>
      <c r="C25" s="4" t="str">
        <f>_xlfn.CONCAT(ROUND(VLOOKUP($H25,'Interactions by Gender '!$B:$S,8,0),4)," ",VLOOKUP($H25,'Interactions by Gender '!$B:$S,17,0))</f>
        <v xml:space="preserve">0.0337 </v>
      </c>
      <c r="D25" s="4" t="str">
        <f>_xlfn.CONCAT(ROUND(VLOOKUP($H25,'Interactions by Gender '!$B:$S,2,0),4)," ",VLOOKUP($H25,'Interactions by Gender '!$B:$S,15,0))</f>
        <v xml:space="preserve">0.0353 </v>
      </c>
      <c r="E25" s="4" t="str">
        <f>_xlfn.CONCAT(ROUND(VLOOKUP($H25,'Interactions by Gender '!$B:$S,11,0),4)," ",VLOOKUP($H25,'Interactions by Gender '!$B:$S,18,0))</f>
        <v xml:space="preserve">0.0016 </v>
      </c>
      <c r="F25" s="4" t="str">
        <f>_xlfn.CONCAT(ROUND(VLOOKUP($H25,'Interactions by Gender '!$B:$S,5,0),4)," ",VLOOKUP($H25,'Interactions by Gender '!$B:$S,16,0))</f>
        <v xml:space="preserve">0.0015 </v>
      </c>
      <c r="H25" t="s">
        <v>25</v>
      </c>
    </row>
    <row r="26" spans="2:8" x14ac:dyDescent="0.25">
      <c r="B26" s="79"/>
      <c r="C26" s="5" t="str">
        <f>_xlfn.CONCAT("(",ROUND(VLOOKUP($H25,'Interactions by Gender '!$B:$S,9,0),4),")")</f>
        <v>(0.042)</v>
      </c>
      <c r="D26" s="5" t="str">
        <f>_xlfn.CONCAT("(",ROUND(VLOOKUP($H25,'Interactions by Gender '!$B:$S,3,0),4),")")</f>
        <v>(0.042)</v>
      </c>
      <c r="E26" s="5" t="str">
        <f>_xlfn.CONCAT("(",ROUND(VLOOKUP($H25,'Interactions by Gender '!$B:$S,12,0),4),")")</f>
        <v>(0.0505)</v>
      </c>
      <c r="F26" s="5" t="str">
        <f>_xlfn.CONCAT("(",ROUND(VLOOKUP($H25,'Interactions by Gender '!$B:$S,6,0),4),")")</f>
        <v>(0.0505)</v>
      </c>
    </row>
    <row r="27" spans="2:8" x14ac:dyDescent="0.25">
      <c r="B27" s="78" t="s">
        <v>93</v>
      </c>
      <c r="C27" s="4" t="str">
        <f>_xlfn.CONCAT(ROUND(VLOOKUP($H27,'Interactions by Gender '!$B:$S,8,0),4)," ",VLOOKUP($H27,'Interactions by Gender '!$B:$S,17,0))</f>
        <v>-0.1777 *</v>
      </c>
      <c r="D27" s="4" t="str">
        <f>_xlfn.CONCAT(ROUND(VLOOKUP($H27,'Interactions by Gender '!$B:$S,2,0),4)," ",VLOOKUP($H27,'Interactions by Gender '!$B:$S,15,0))</f>
        <v>-0.1707 *</v>
      </c>
      <c r="E27" s="4" t="str">
        <f>_xlfn.CONCAT(ROUND(VLOOKUP($H27,'Interactions by Gender '!$B:$S,11,0),4)," ",VLOOKUP($H27,'Interactions by Gender '!$B:$S,18,0))</f>
        <v xml:space="preserve">-0.0124 </v>
      </c>
      <c r="F27" s="4" t="str">
        <f>_xlfn.CONCAT(ROUND(VLOOKUP($H27,'Interactions by Gender '!$B:$S,5,0),4)," ",VLOOKUP($H27,'Interactions by Gender '!$B:$S,16,0))</f>
        <v xml:space="preserve">-0.0154 </v>
      </c>
      <c r="H27" t="s">
        <v>26</v>
      </c>
    </row>
    <row r="28" spans="2:8" x14ac:dyDescent="0.25">
      <c r="B28" s="79"/>
      <c r="C28" s="5" t="str">
        <f>_xlfn.CONCAT("(",ROUND(VLOOKUP($H27,'Interactions by Gender '!$B:$S,9,0),4),")")</f>
        <v>(0.0705)</v>
      </c>
      <c r="D28" s="5" t="str">
        <f>_xlfn.CONCAT("(",ROUND(VLOOKUP($H27,'Interactions by Gender '!$B:$S,3,0),4),")")</f>
        <v>(0.0706)</v>
      </c>
      <c r="E28" s="5" t="str">
        <f>_xlfn.CONCAT("(",ROUND(VLOOKUP($H27,'Interactions by Gender '!$B:$S,12,0),4),")")</f>
        <v>(0.0941)</v>
      </c>
      <c r="F28" s="5" t="str">
        <f>_xlfn.CONCAT("(",ROUND(VLOOKUP($H27,'Interactions by Gender '!$B:$S,6,0),4),")")</f>
        <v>(0.0941)</v>
      </c>
    </row>
    <row r="29" spans="2:8" x14ac:dyDescent="0.25">
      <c r="B29" s="78" t="s">
        <v>32</v>
      </c>
      <c r="C29" s="4" t="str">
        <f>_xlfn.CONCAT(ROUND(VLOOKUP($H29,'Interactions by Gender '!$B:$S,8,0),4)," ",VLOOKUP($H29,'Interactions by Gender '!$B:$S,17,0))</f>
        <v xml:space="preserve">0.023 </v>
      </c>
      <c r="D29" s="4" t="str">
        <f>_xlfn.CONCAT(ROUND(VLOOKUP($H29,'Interactions by Gender '!$B:$S,2,0),4)," ",VLOOKUP($H29,'Interactions by Gender '!$B:$S,15,0))</f>
        <v xml:space="preserve">0.0244 </v>
      </c>
      <c r="E29" s="4" t="str">
        <f>_xlfn.CONCAT(ROUND(VLOOKUP($H29,'Interactions by Gender '!$B:$S,11,0),4)," ",VLOOKUP($H29,'Interactions by Gender '!$B:$S,18,0))</f>
        <v xml:space="preserve">0.0201 </v>
      </c>
      <c r="F29" s="4" t="str">
        <f>_xlfn.CONCAT(ROUND(VLOOKUP($H29,'Interactions by Gender '!$B:$S,5,0),4)," ",VLOOKUP($H29,'Interactions by Gender '!$B:$S,16,0))</f>
        <v xml:space="preserve">0.0203 </v>
      </c>
      <c r="H29" t="s">
        <v>32</v>
      </c>
    </row>
    <row r="30" spans="2:8" x14ac:dyDescent="0.25">
      <c r="B30" s="79"/>
      <c r="C30" s="5" t="str">
        <f>_xlfn.CONCAT("(",ROUND(VLOOKUP($H29,'Interactions by Gender '!$B:$S,9,0),4),")")</f>
        <v>(0.0195)</v>
      </c>
      <c r="D30" s="5" t="str">
        <f>_xlfn.CONCAT("(",ROUND(VLOOKUP($H29,'Interactions by Gender '!$B:$S,3,0),4),")")</f>
        <v>(0.0195)</v>
      </c>
      <c r="E30" s="5" t="str">
        <f>_xlfn.CONCAT("(",ROUND(VLOOKUP($H29,'Interactions by Gender '!$B:$S,12,0),4),")")</f>
        <v>(0.0247)</v>
      </c>
      <c r="F30" s="5" t="str">
        <f>_xlfn.CONCAT("(",ROUND(VLOOKUP($H29,'Interactions by Gender '!$B:$S,6,0),4),")")</f>
        <v>(0.0247)</v>
      </c>
    </row>
    <row r="31" spans="2:8" x14ac:dyDescent="0.25">
      <c r="B31" s="78" t="s">
        <v>94</v>
      </c>
      <c r="C31" s="4" t="str">
        <f>_xlfn.CONCAT(ROUND(VLOOKUP($H31,'Interactions by Gender '!$B:$S,8,0),4)," ",VLOOKUP($H31,'Interactions by Gender '!$B:$S,17,0))</f>
        <v>0.0259 ***</v>
      </c>
      <c r="D31" s="4" t="str">
        <f>_xlfn.CONCAT(ROUND(VLOOKUP($H31,'Interactions by Gender '!$B:$S,2,0),4)," ",VLOOKUP($H31,'Interactions by Gender '!$B:$S,15,0))</f>
        <v>0.026 ***</v>
      </c>
      <c r="E31" s="4" t="str">
        <f>_xlfn.CONCAT(ROUND(VLOOKUP($H31,'Interactions by Gender '!$B:$S,11,0),4)," ",VLOOKUP($H31,'Interactions by Gender '!$B:$S,18,0))</f>
        <v xml:space="preserve">0.0046 </v>
      </c>
      <c r="F31" s="4" t="str">
        <f>_xlfn.CONCAT(ROUND(VLOOKUP($H31,'Interactions by Gender '!$B:$S,5,0),4)," ",VLOOKUP($H31,'Interactions by Gender '!$B:$S,16,0))</f>
        <v xml:space="preserve">0.0046 </v>
      </c>
      <c r="H31" t="s">
        <v>33</v>
      </c>
    </row>
    <row r="32" spans="2:8" x14ac:dyDescent="0.25">
      <c r="B32" s="79"/>
      <c r="C32" s="5" t="str">
        <f>_xlfn.CONCAT("(",ROUND(VLOOKUP($H31,'Interactions by Gender '!$B:$S,9,0),4),")")</f>
        <v>(0.0062)</v>
      </c>
      <c r="D32" s="5" t="str">
        <f>_xlfn.CONCAT("(",ROUND(VLOOKUP($H31,'Interactions by Gender '!$B:$S,3,0),4),")")</f>
        <v>(0.0062)</v>
      </c>
      <c r="E32" s="5" t="str">
        <f>_xlfn.CONCAT("(",ROUND(VLOOKUP($H31,'Interactions by Gender '!$B:$S,12,0),4),")")</f>
        <v>(0.0052)</v>
      </c>
      <c r="F32" s="5" t="str">
        <f>_xlfn.CONCAT("(",ROUND(VLOOKUP($H31,'Interactions by Gender '!$B:$S,6,0),4),")")</f>
        <v>(0.0052)</v>
      </c>
    </row>
    <row r="33" spans="2:8" x14ac:dyDescent="0.25">
      <c r="B33" s="78" t="s">
        <v>128</v>
      </c>
      <c r="C33" s="4" t="str">
        <f>_xlfn.CONCAT(ROUND(VLOOKUP($H33,'Interactions by Gender '!$B:$S,8,0),4)," ",VLOOKUP($H33,'Interactions by Gender '!$B:$S,17,0))</f>
        <v xml:space="preserve">-0.0065 </v>
      </c>
      <c r="D33" s="4" t="str">
        <f>_xlfn.CONCAT(ROUND(VLOOKUP($H33,'Interactions by Gender '!$B:$S,2,0),4)," ",VLOOKUP($H33,'Interactions by Gender '!$B:$S,15,0))</f>
        <v xml:space="preserve">-0.0069 </v>
      </c>
      <c r="E33" s="4" t="str">
        <f>_xlfn.CONCAT(ROUND(VLOOKUP($H33,'Interactions by Gender '!$B:$S,11,0),4)," ",VLOOKUP($H33,'Interactions by Gender '!$B:$S,18,0))</f>
        <v xml:space="preserve">-0.0135 </v>
      </c>
      <c r="F33" s="4" t="str">
        <f>_xlfn.CONCAT(ROUND(VLOOKUP($H33,'Interactions by Gender '!$B:$S,5,0),4)," ",VLOOKUP($H33,'Interactions by Gender '!$B:$S,16,0))</f>
        <v xml:space="preserve">-0.0134 </v>
      </c>
      <c r="H33" t="s">
        <v>118</v>
      </c>
    </row>
    <row r="34" spans="2:8" x14ac:dyDescent="0.25">
      <c r="B34" s="79"/>
      <c r="C34" s="5" t="str">
        <f>_xlfn.CONCAT("(",ROUND(VLOOKUP($H33,'Interactions by Gender '!$B:$S,9,0),4),")")</f>
        <v>(0.009)</v>
      </c>
      <c r="D34" s="5" t="str">
        <f>_xlfn.CONCAT("(",ROUND(VLOOKUP($H33,'Interactions by Gender '!$B:$S,3,0),4),")")</f>
        <v>(0.009)</v>
      </c>
      <c r="E34" s="5" t="str">
        <f>_xlfn.CONCAT("(",ROUND(VLOOKUP($H33,'Interactions by Gender '!$B:$S,12,0),4),")")</f>
        <v>(0.0092)</v>
      </c>
      <c r="F34" s="5" t="str">
        <f>_xlfn.CONCAT("(",ROUND(VLOOKUP($H33,'Interactions by Gender '!$B:$S,6,0),4),")")</f>
        <v>(0.0092)</v>
      </c>
    </row>
    <row r="35" spans="2:8" x14ac:dyDescent="0.25">
      <c r="B35" s="78" t="s">
        <v>95</v>
      </c>
      <c r="C35" s="4" t="str">
        <f>_xlfn.CONCAT(ROUND(VLOOKUP($H35,'Interactions by Gender '!$B:$S,8,0),4)," ",VLOOKUP($H35,'Interactions by Gender '!$B:$S,17,0))</f>
        <v>0.0873 *</v>
      </c>
      <c r="D35" s="4" t="str">
        <f>_xlfn.CONCAT(ROUND(VLOOKUP($H35,'Interactions by Gender '!$B:$S,2,0),4)," ",VLOOKUP($H35,'Interactions by Gender '!$B:$S,15,0))</f>
        <v>0.0853 ^</v>
      </c>
      <c r="E35" s="4" t="str">
        <f>_xlfn.CONCAT(ROUND(VLOOKUP($H35,'Interactions by Gender '!$B:$S,11,0),4)," ",VLOOKUP($H35,'Interactions by Gender '!$B:$S,18,0))</f>
        <v>0.1366 ***</v>
      </c>
      <c r="F35" s="4" t="str">
        <f>_xlfn.CONCAT(ROUND(VLOOKUP($H35,'Interactions by Gender '!$B:$S,5,0),4)," ",VLOOKUP($H35,'Interactions by Gender '!$B:$S,16,0))</f>
        <v>0.1344 ***</v>
      </c>
      <c r="H35" t="s">
        <v>29</v>
      </c>
    </row>
    <row r="36" spans="2:8" x14ac:dyDescent="0.25">
      <c r="B36" s="79"/>
      <c r="C36" s="5" t="str">
        <f>_xlfn.CONCAT("(",ROUND(VLOOKUP($H35,'Interactions by Gender '!$B:$S,9,0),4),")")</f>
        <v>(0.0437)</v>
      </c>
      <c r="D36" s="5" t="str">
        <f>_xlfn.CONCAT("(",ROUND(VLOOKUP($H35,'Interactions by Gender '!$B:$S,3,0),4),")")</f>
        <v>(0.0437)</v>
      </c>
      <c r="E36" s="5" t="str">
        <f>_xlfn.CONCAT("(",ROUND(VLOOKUP($H35,'Interactions by Gender '!$B:$S,12,0),4),")")</f>
        <v>(0.0403)</v>
      </c>
      <c r="F36" s="5" t="str">
        <f>_xlfn.CONCAT("(",ROUND(VLOOKUP($H35,'Interactions by Gender '!$B:$S,6,0),4),")")</f>
        <v>(0.0403)</v>
      </c>
    </row>
    <row r="37" spans="2:8" x14ac:dyDescent="0.25">
      <c r="B37" s="78" t="s">
        <v>96</v>
      </c>
      <c r="C37" s="4" t="str">
        <f>_xlfn.CONCAT(ROUND(VLOOKUP($H37,'Interactions by Gender '!$B:$S,8,0),4)," ",VLOOKUP($H37,'Interactions by Gender '!$B:$S,17,0))</f>
        <v>0.1849 ***</v>
      </c>
      <c r="D37" s="4" t="str">
        <f>_xlfn.CONCAT(ROUND(VLOOKUP($H37,'Interactions by Gender '!$B:$S,2,0),4)," ",VLOOKUP($H37,'Interactions by Gender '!$B:$S,15,0))</f>
        <v>0.185 ***</v>
      </c>
      <c r="E37" s="4" t="str">
        <f>_xlfn.CONCAT(ROUND(VLOOKUP($H37,'Interactions by Gender '!$B:$S,11,0),4)," ",VLOOKUP($H37,'Interactions by Gender '!$B:$S,18,0))</f>
        <v>0.2466 ***</v>
      </c>
      <c r="F37" s="4" t="str">
        <f>_xlfn.CONCAT(ROUND(VLOOKUP($H37,'Interactions by Gender '!$B:$S,5,0),4)," ",VLOOKUP($H37,'Interactions by Gender '!$B:$S,16,0))</f>
        <v>0.2434 ***</v>
      </c>
      <c r="H37" t="s">
        <v>30</v>
      </c>
    </row>
    <row r="38" spans="2:8" x14ac:dyDescent="0.25">
      <c r="B38" s="79"/>
      <c r="C38" s="5" t="str">
        <f>_xlfn.CONCAT("(",ROUND(VLOOKUP($H37,'Interactions by Gender '!$B:$S,9,0),4),")")</f>
        <v>(0.0461)</v>
      </c>
      <c r="D38" s="5" t="str">
        <f>_xlfn.CONCAT("(",ROUND(VLOOKUP($H37,'Interactions by Gender '!$B:$S,3,0),4),")")</f>
        <v>(0.0461)</v>
      </c>
      <c r="E38" s="5" t="str">
        <f>_xlfn.CONCAT("(",ROUND(VLOOKUP($H37,'Interactions by Gender '!$B:$S,12,0),4),")")</f>
        <v>(0.0468)</v>
      </c>
      <c r="F38" s="5" t="str">
        <f>_xlfn.CONCAT("(",ROUND(VLOOKUP($H37,'Interactions by Gender '!$B:$S,6,0),4),")")</f>
        <v>(0.0468)</v>
      </c>
    </row>
    <row r="39" spans="2:8" x14ac:dyDescent="0.25">
      <c r="B39" s="78" t="s">
        <v>97</v>
      </c>
      <c r="C39" s="4" t="str">
        <f>_xlfn.CONCAT(ROUND(VLOOKUP($H39,'Interactions by Gender '!$B:$S,8,0),4)," ",VLOOKUP($H39,'Interactions by Gender '!$B:$S,17,0))</f>
        <v>0.1506 *</v>
      </c>
      <c r="D39" s="4" t="str">
        <f>_xlfn.CONCAT(ROUND(VLOOKUP($H39,'Interactions by Gender '!$B:$S,2,0),4)," ",VLOOKUP($H39,'Interactions by Gender '!$B:$S,15,0))</f>
        <v>0.1481 *</v>
      </c>
      <c r="E39" s="4" t="str">
        <f>_xlfn.CONCAT(ROUND(VLOOKUP($H39,'Interactions by Gender '!$B:$S,11,0),4)," ",VLOOKUP($H39,'Interactions by Gender '!$B:$S,18,0))</f>
        <v>0.1997 **</v>
      </c>
      <c r="F39" s="4" t="str">
        <f>_xlfn.CONCAT(ROUND(VLOOKUP($H39,'Interactions by Gender '!$B:$S,5,0),4)," ",VLOOKUP($H39,'Interactions by Gender '!$B:$S,16,0))</f>
        <v>0.2007 **</v>
      </c>
      <c r="H39" t="s">
        <v>27</v>
      </c>
    </row>
    <row r="40" spans="2:8" x14ac:dyDescent="0.25">
      <c r="B40" s="79"/>
      <c r="C40" s="5" t="str">
        <f>_xlfn.CONCAT("(",ROUND(VLOOKUP($H39,'Interactions by Gender '!$B:$S,9,0),4),")")</f>
        <v>(0.0678)</v>
      </c>
      <c r="D40" s="5" t="str">
        <f>_xlfn.CONCAT("(",ROUND(VLOOKUP($H39,'Interactions by Gender '!$B:$S,3,0),4),")")</f>
        <v>(0.0679)</v>
      </c>
      <c r="E40" s="5" t="str">
        <f>_xlfn.CONCAT("(",ROUND(VLOOKUP($H39,'Interactions by Gender '!$B:$S,12,0),4),")")</f>
        <v>(0.0729)</v>
      </c>
      <c r="F40" s="5" t="str">
        <f>_xlfn.CONCAT("(",ROUND(VLOOKUP($H39,'Interactions by Gender '!$B:$S,6,0),4),")")</f>
        <v>(0.0729)</v>
      </c>
    </row>
    <row r="41" spans="2:8" x14ac:dyDescent="0.25">
      <c r="B41" s="78" t="s">
        <v>98</v>
      </c>
      <c r="C41" s="4" t="str">
        <f>_xlfn.CONCAT(ROUND(VLOOKUP($H41,'Interactions by Gender '!$B:$S,8,0),4)," ",VLOOKUP($H41,'Interactions by Gender '!$B:$S,17,0))</f>
        <v xml:space="preserve">0.0384 </v>
      </c>
      <c r="D41" s="4" t="str">
        <f>_xlfn.CONCAT(ROUND(VLOOKUP($H41,'Interactions by Gender '!$B:$S,2,0),4)," ",VLOOKUP($H41,'Interactions by Gender '!$B:$S,15,0))</f>
        <v xml:space="preserve">0.0318 </v>
      </c>
      <c r="E41" s="4" t="str">
        <f>_xlfn.CONCAT(ROUND(VLOOKUP($H41,'Interactions by Gender '!$B:$S,11,0),4)," ",VLOOKUP($H41,'Interactions by Gender '!$B:$S,18,0))</f>
        <v>0.1999 ^</v>
      </c>
      <c r="F41" s="4" t="str">
        <f>_xlfn.CONCAT(ROUND(VLOOKUP($H41,'Interactions by Gender '!$B:$S,5,0),4)," ",VLOOKUP($H41,'Interactions by Gender '!$B:$S,16,0))</f>
        <v>0.2027 ^</v>
      </c>
      <c r="H41" t="s">
        <v>28</v>
      </c>
    </row>
    <row r="42" spans="2:8" x14ac:dyDescent="0.25">
      <c r="B42" s="79"/>
      <c r="C42" s="5" t="str">
        <f>_xlfn.CONCAT("(",ROUND(VLOOKUP($H41,'Interactions by Gender '!$B:$S,9,0),4),")")</f>
        <v>(0.1)</v>
      </c>
      <c r="D42" s="5" t="str">
        <f>_xlfn.CONCAT("(",ROUND(VLOOKUP($H41,'Interactions by Gender '!$B:$S,3,0),4),")")</f>
        <v>(0.1002)</v>
      </c>
      <c r="E42" s="5" t="str">
        <f>_xlfn.CONCAT("(",ROUND(VLOOKUP($H41,'Interactions by Gender '!$B:$S,12,0),4),")")</f>
        <v>(0.1147)</v>
      </c>
      <c r="F42" s="5" t="str">
        <f>_xlfn.CONCAT("(",ROUND(VLOOKUP($H41,'Interactions by Gender '!$B:$S,6,0),4),")")</f>
        <v>(0.1147)</v>
      </c>
    </row>
    <row r="43" spans="2:8" x14ac:dyDescent="0.25">
      <c r="B43" s="78" t="s">
        <v>31</v>
      </c>
      <c r="C43" s="4" t="str">
        <f>_xlfn.CONCAT(ROUND(VLOOKUP($H43,'Interactions by Gender '!$B:$S,8,0),4)," ",VLOOKUP($H43,'Interactions by Gender '!$B:$S,17,0))</f>
        <v>-0.0389 ***</v>
      </c>
      <c r="D43" s="4" t="str">
        <f>_xlfn.CONCAT(ROUND(VLOOKUP($H43,'Interactions by Gender '!$B:$S,2,0),4)," ",VLOOKUP($H43,'Interactions by Gender '!$B:$S,15,0))</f>
        <v>-0.0391 ***</v>
      </c>
      <c r="E43" s="4" t="str">
        <f>_xlfn.CONCAT(ROUND(VLOOKUP($H43,'Interactions by Gender '!$B:$S,11,0),4)," ",VLOOKUP($H43,'Interactions by Gender '!$B:$S,18,0))</f>
        <v>-0.0587 ***</v>
      </c>
      <c r="F43" s="4" t="str">
        <f>_xlfn.CONCAT(ROUND(VLOOKUP($H43,'Interactions by Gender '!$B:$S,5,0),4)," ",VLOOKUP($H43,'Interactions by Gender '!$B:$S,16,0))</f>
        <v>-0.0585 ***</v>
      </c>
      <c r="H43" t="s">
        <v>31</v>
      </c>
    </row>
    <row r="44" spans="2:8" x14ac:dyDescent="0.25">
      <c r="B44" s="79"/>
      <c r="C44" s="5" t="str">
        <f>_xlfn.CONCAT("(",ROUND(VLOOKUP($H43,'Interactions by Gender '!$B:$S,9,0),4),")")</f>
        <v>(0.0099)</v>
      </c>
      <c r="D44" s="5" t="str">
        <f>_xlfn.CONCAT("(",ROUND(VLOOKUP($H43,'Interactions by Gender '!$B:$S,3,0),4),")")</f>
        <v>(0.0099)</v>
      </c>
      <c r="E44" s="5" t="str">
        <f>_xlfn.CONCAT("(",ROUND(VLOOKUP($H43,'Interactions by Gender '!$B:$S,12,0),4),")")</f>
        <v>(0.01)</v>
      </c>
      <c r="F44" s="5" t="str">
        <f>_xlfn.CONCAT("(",ROUND(VLOOKUP($H43,'Interactions by Gender '!$B:$S,6,0),4),")")</f>
        <v>(0.01)</v>
      </c>
    </row>
    <row r="45" spans="2:8" x14ac:dyDescent="0.25">
      <c r="B45" s="78" t="s">
        <v>513</v>
      </c>
      <c r="C45" s="4" t="str">
        <f>_xlfn.CONCAT(ROUND(VLOOKUP($H45,'Interactions by Gender '!$B:$S,8,0),4)," ",VLOOKUP($H45,'Interactions by Gender '!$B:$S,17,0))</f>
        <v xml:space="preserve">-0.0567 </v>
      </c>
      <c r="D45" s="4" t="str">
        <f>_xlfn.CONCAT(ROUND(VLOOKUP($H45,'Interactions by Gender '!$B:$S,2,0),4)," ",VLOOKUP($H45,'Interactions by Gender '!$B:$S,15,0))</f>
        <v xml:space="preserve">-0.058 </v>
      </c>
      <c r="E45" s="4" t="str">
        <f>_xlfn.CONCAT(ROUND(VLOOKUP($H45,'Interactions by Gender '!$B:$S,11,0),4)," ",VLOOKUP($H45,'Interactions by Gender '!$B:$S,18,0))</f>
        <v xml:space="preserve">-0.0655 </v>
      </c>
      <c r="F45" s="4" t="str">
        <f>_xlfn.CONCAT(ROUND(VLOOKUP($H45,'Interactions by Gender '!$B:$S,5,0),4)," ",VLOOKUP($H45,'Interactions by Gender '!$B:$S,16,0))</f>
        <v xml:space="preserve">-0.0655 </v>
      </c>
      <c r="H45" t="s">
        <v>177</v>
      </c>
    </row>
    <row r="46" spans="2:8" x14ac:dyDescent="0.25">
      <c r="B46" s="79"/>
      <c r="C46" s="5" t="str">
        <f>_xlfn.CONCAT("(",ROUND(VLOOKUP($H45,'Interactions by Gender '!$B:$S,9,0),4),")")</f>
        <v>(0.0478)</v>
      </c>
      <c r="D46" s="5" t="str">
        <f>_xlfn.CONCAT("(",ROUND(VLOOKUP($H45,'Interactions by Gender '!$B:$S,3,0),4),")")</f>
        <v>(0.0479)</v>
      </c>
      <c r="E46" s="5" t="str">
        <f>_xlfn.CONCAT("(",ROUND(VLOOKUP($H45,'Interactions by Gender '!$B:$S,12,0),4),")")</f>
        <v>(0.0476)</v>
      </c>
      <c r="F46" s="5" t="str">
        <f>_xlfn.CONCAT("(",ROUND(VLOOKUP($H45,'Interactions by Gender '!$B:$S,6,0),4),")")</f>
        <v>(0.0476)</v>
      </c>
    </row>
    <row r="47" spans="2:8" x14ac:dyDescent="0.25">
      <c r="B47" s="78" t="s">
        <v>34</v>
      </c>
      <c r="C47" s="4" t="str">
        <f>_xlfn.CONCAT(ROUND(VLOOKUP($H47,'Interactions by Gender '!$B:$S,8,0),4)," ",VLOOKUP($H47,'Interactions by Gender '!$B:$S,17,0))</f>
        <v>0.0047 ***</v>
      </c>
      <c r="D47" s="4" t="str">
        <f>_xlfn.CONCAT(ROUND(VLOOKUP($H47,'Interactions by Gender '!$B:$S,2,0),4)," ",VLOOKUP($H47,'Interactions by Gender '!$B:$S,15,0))</f>
        <v>0.0047 ***</v>
      </c>
      <c r="E47" s="4" t="str">
        <f>_xlfn.CONCAT(ROUND(VLOOKUP($H47,'Interactions by Gender '!$B:$S,11,0),4)," ",VLOOKUP($H47,'Interactions by Gender '!$B:$S,18,0))</f>
        <v>0.0035 ***</v>
      </c>
      <c r="F47" s="4" t="str">
        <f>_xlfn.CONCAT(ROUND(VLOOKUP($H47,'Interactions by Gender '!$B:$S,5,0),4)," ",VLOOKUP($H47,'Interactions by Gender '!$B:$S,16,0))</f>
        <v>0.0036 ***</v>
      </c>
      <c r="H47" t="s">
        <v>34</v>
      </c>
    </row>
    <row r="48" spans="2:8" x14ac:dyDescent="0.25">
      <c r="B48" s="79"/>
      <c r="C48" s="5" t="str">
        <f>_xlfn.CONCAT("(",ROUND(VLOOKUP($H47,'Interactions by Gender '!$B:$S,9,0),4),")")</f>
        <v>(0.0007)</v>
      </c>
      <c r="D48" s="5" t="str">
        <f>_xlfn.CONCAT("(",ROUND(VLOOKUP($H47,'Interactions by Gender '!$B:$S,3,0),4),")")</f>
        <v>(0.0007)</v>
      </c>
      <c r="E48" s="5" t="str">
        <f>_xlfn.CONCAT("(",ROUND(VLOOKUP($H47,'Interactions by Gender '!$B:$S,12,0),4),")")</f>
        <v>(0.0007)</v>
      </c>
      <c r="F48" s="5" t="str">
        <f>_xlfn.CONCAT("(",ROUND(VLOOKUP($H47,'Interactions by Gender '!$B:$S,6,0),4),")")</f>
        <v>(0.0007)</v>
      </c>
    </row>
    <row r="49" spans="2:8" x14ac:dyDescent="0.25">
      <c r="B49" s="78" t="s">
        <v>99</v>
      </c>
      <c r="C49" s="4" t="str">
        <f>_xlfn.CONCAT(ROUND(VLOOKUP($H49,'Interactions by Gender '!$B:$S,8,0),4)," ",VLOOKUP($H49,'Interactions by Gender '!$B:$S,17,0))</f>
        <v xml:space="preserve">0.0001 </v>
      </c>
      <c r="D49" s="4" t="str">
        <f>_xlfn.CONCAT(ROUND(VLOOKUP($H49,'Interactions by Gender '!$B:$S,2,0),4)," ",VLOOKUP($H49,'Interactions by Gender '!$B:$S,15,0))</f>
        <v xml:space="preserve">0.0001 </v>
      </c>
      <c r="E49" s="4" t="str">
        <f>_xlfn.CONCAT(ROUND(VLOOKUP($H49,'Interactions by Gender '!$B:$S,11,0),4)," ",VLOOKUP($H49,'Interactions by Gender '!$B:$S,18,0))</f>
        <v>0.0004 *</v>
      </c>
      <c r="F49" s="4" t="str">
        <f>_xlfn.CONCAT(ROUND(VLOOKUP($H49,'Interactions by Gender '!$B:$S,5,0),4)," ",VLOOKUP($H49,'Interactions by Gender '!$B:$S,16,0))</f>
        <v>0.0004 *</v>
      </c>
      <c r="H49" t="s">
        <v>35</v>
      </c>
    </row>
    <row r="50" spans="2:8" x14ac:dyDescent="0.25">
      <c r="B50" s="79"/>
      <c r="C50" s="5" t="str">
        <f>_xlfn.CONCAT("(",ROUND(VLOOKUP($H49,'Interactions by Gender '!$B:$S,9,0),4),")")</f>
        <v>(0.0002)</v>
      </c>
      <c r="D50" s="5" t="str">
        <f>_xlfn.CONCAT("(",ROUND(VLOOKUP($H49,'Interactions by Gender '!$B:$S,3,0),4),")")</f>
        <v>(0.0002)</v>
      </c>
      <c r="E50" s="5" t="str">
        <f>_xlfn.CONCAT("(",ROUND(VLOOKUP($H49,'Interactions by Gender '!$B:$S,12,0),4),")")</f>
        <v>(0.0002)</v>
      </c>
      <c r="F50" s="5" t="str">
        <f>_xlfn.CONCAT("(",ROUND(VLOOKUP($H49,'Interactions by Gender '!$B:$S,6,0),4),")")</f>
        <v>(0.0002)</v>
      </c>
    </row>
    <row r="51" spans="2:8" x14ac:dyDescent="0.25">
      <c r="B51" s="78" t="s">
        <v>100</v>
      </c>
      <c r="C51" s="4" t="str">
        <f>_xlfn.CONCAT(ROUND(VLOOKUP($H51,'Interactions by Gender '!$B:$S,8,0),4)," ",VLOOKUP($H51,'Interactions by Gender '!$B:$S,17,0))</f>
        <v xml:space="preserve">-0.0002 </v>
      </c>
      <c r="D51" s="4" t="str">
        <f>_xlfn.CONCAT(ROUND(VLOOKUP($H51,'Interactions by Gender '!$B:$S,2,0),4)," ",VLOOKUP($H51,'Interactions by Gender '!$B:$S,15,0))</f>
        <v xml:space="preserve">-0.0002 </v>
      </c>
      <c r="E51" s="4" t="str">
        <f>_xlfn.CONCAT(ROUND(VLOOKUP($H51,'Interactions by Gender '!$B:$S,11,0),4)," ",VLOOKUP($H51,'Interactions by Gender '!$B:$S,18,0))</f>
        <v xml:space="preserve">0 </v>
      </c>
      <c r="F51" s="4" t="str">
        <f>_xlfn.CONCAT(ROUND(VLOOKUP($H51,'Interactions by Gender '!$B:$S,5,0),4)," ",VLOOKUP($H51,'Interactions by Gender '!$B:$S,16,0))</f>
        <v xml:space="preserve">0 </v>
      </c>
      <c r="H51" t="s">
        <v>36</v>
      </c>
    </row>
    <row r="52" spans="2:8" x14ac:dyDescent="0.25">
      <c r="B52" s="79"/>
      <c r="C52" s="5" t="str">
        <f>_xlfn.CONCAT("(",ROUND(VLOOKUP($H51,'Interactions by Gender '!$B:$S,9,0),4),")")</f>
        <v>(0.0002)</v>
      </c>
      <c r="D52" s="5" t="str">
        <f>_xlfn.CONCAT("(",ROUND(VLOOKUP($H51,'Interactions by Gender '!$B:$S,3,0),4),")")</f>
        <v>(0.0002)</v>
      </c>
      <c r="E52" s="5" t="str">
        <f>_xlfn.CONCAT("(",ROUND(VLOOKUP($H51,'Interactions by Gender '!$B:$S,12,0),4),")")</f>
        <v>(0.0002)</v>
      </c>
      <c r="F52" s="5" t="str">
        <f>_xlfn.CONCAT("(",ROUND(VLOOKUP($H51,'Interactions by Gender '!$B:$S,6,0),4),")")</f>
        <v>(0.0002)</v>
      </c>
    </row>
    <row r="53" spans="2:8" x14ac:dyDescent="0.25">
      <c r="B53" s="78" t="s">
        <v>101</v>
      </c>
      <c r="C53" s="4" t="str">
        <f>_xlfn.CONCAT(ROUND(VLOOKUP($H53,'Interactions by Gender '!$B:$S,8,0),4)," ",VLOOKUP($H53,'Interactions by Gender '!$B:$S,17,0))</f>
        <v xml:space="preserve">0.0167 </v>
      </c>
      <c r="D53" s="4" t="str">
        <f>_xlfn.CONCAT(ROUND(VLOOKUP($H53,'Interactions by Gender '!$B:$S,2,0),4)," ",VLOOKUP($H53,'Interactions by Gender '!$B:$S,15,0))</f>
        <v xml:space="preserve">0.0175 </v>
      </c>
      <c r="E53" s="4" t="str">
        <f>_xlfn.CONCAT(ROUND(VLOOKUP($H53,'Interactions by Gender '!$B:$S,11,0),4)," ",VLOOKUP($H53,'Interactions by Gender '!$B:$S,18,0))</f>
        <v xml:space="preserve">-0.0129 </v>
      </c>
      <c r="F53" s="4" t="str">
        <f>_xlfn.CONCAT(ROUND(VLOOKUP($H53,'Interactions by Gender '!$B:$S,5,0),4)," ",VLOOKUP($H53,'Interactions by Gender '!$B:$S,16,0))</f>
        <v xml:space="preserve">-0.0126 </v>
      </c>
      <c r="H53" t="s">
        <v>37</v>
      </c>
    </row>
    <row r="54" spans="2:8" x14ac:dyDescent="0.25">
      <c r="B54" s="79"/>
      <c r="C54" s="5" t="str">
        <f>_xlfn.CONCAT("(",ROUND(VLOOKUP($H53,'Interactions by Gender '!$B:$S,9,0),4),")")</f>
        <v>(0.0299)</v>
      </c>
      <c r="D54" s="5" t="str">
        <f>_xlfn.CONCAT("(",ROUND(VLOOKUP($H53,'Interactions by Gender '!$B:$S,3,0),4),")")</f>
        <v>(0.03)</v>
      </c>
      <c r="E54" s="5" t="str">
        <f>_xlfn.CONCAT("(",ROUND(VLOOKUP($H53,'Interactions by Gender '!$B:$S,12,0),4),")")</f>
        <v>(0.0311)</v>
      </c>
      <c r="F54" s="5" t="str">
        <f>_xlfn.CONCAT("(",ROUND(VLOOKUP($H53,'Interactions by Gender '!$B:$S,6,0),4),")")</f>
        <v>(0.0311)</v>
      </c>
    </row>
    <row r="55" spans="2:8" x14ac:dyDescent="0.25">
      <c r="B55" s="78" t="s">
        <v>102</v>
      </c>
      <c r="C55" s="4" t="str">
        <f>_xlfn.CONCAT(ROUND(VLOOKUP($H55,'Interactions by Gender '!$B:$S,8,0),4)," ",VLOOKUP($H55,'Interactions by Gender '!$B:$S,17,0))</f>
        <v xml:space="preserve">0.0621 </v>
      </c>
      <c r="D55" s="4" t="str">
        <f>_xlfn.CONCAT(ROUND(VLOOKUP($H55,'Interactions by Gender '!$B:$S,2,0),4)," ",VLOOKUP($H55,'Interactions by Gender '!$B:$S,15,0))</f>
        <v xml:space="preserve">0.0625 </v>
      </c>
      <c r="E55" s="4" t="str">
        <f>_xlfn.CONCAT(ROUND(VLOOKUP($H55,'Interactions by Gender '!$B:$S,11,0),4)," ",VLOOKUP($H55,'Interactions by Gender '!$B:$S,18,0))</f>
        <v xml:space="preserve">-0.0715 </v>
      </c>
      <c r="F55" s="4" t="str">
        <f>_xlfn.CONCAT(ROUND(VLOOKUP($H55,'Interactions by Gender '!$B:$S,5,0),4)," ",VLOOKUP($H55,'Interactions by Gender '!$B:$S,16,0))</f>
        <v xml:space="preserve">-0.0704 </v>
      </c>
      <c r="H55" t="s">
        <v>38</v>
      </c>
    </row>
    <row r="56" spans="2:8" x14ac:dyDescent="0.25">
      <c r="B56" s="79"/>
      <c r="C56" s="5" t="str">
        <f>_xlfn.CONCAT("(",ROUND(VLOOKUP($H55,'Interactions by Gender '!$B:$S,9,0),4),")")</f>
        <v>(0.0438)</v>
      </c>
      <c r="D56" s="5" t="str">
        <f>_xlfn.CONCAT("(",ROUND(VLOOKUP($H55,'Interactions by Gender '!$B:$S,3,0),4),")")</f>
        <v>(0.0439)</v>
      </c>
      <c r="E56" s="5" t="str">
        <f>_xlfn.CONCAT("(",ROUND(VLOOKUP($H55,'Interactions by Gender '!$B:$S,12,0),4),")")</f>
        <v>(0.048)</v>
      </c>
      <c r="F56" s="5" t="str">
        <f>_xlfn.CONCAT("(",ROUND(VLOOKUP($H55,'Interactions by Gender '!$B:$S,6,0),4),")")</f>
        <v>(0.048)</v>
      </c>
    </row>
    <row r="57" spans="2:8" x14ac:dyDescent="0.25">
      <c r="B57" s="78" t="s">
        <v>130</v>
      </c>
      <c r="C57" s="4" t="str">
        <f>_xlfn.CONCAT(ROUND(VLOOKUP($H57,'Interactions by Gender '!$B:$S,8,0),4)," ",VLOOKUP($H57,'Interactions by Gender '!$B:$S,17,0))</f>
        <v xml:space="preserve">-0.0674 </v>
      </c>
      <c r="D57" s="4" t="str">
        <f>_xlfn.CONCAT(ROUND(VLOOKUP($H57,'Interactions by Gender '!$B:$S,2,0),4)," ",VLOOKUP($H57,'Interactions by Gender '!$B:$S,15,0))</f>
        <v xml:space="preserve">-0.0682 </v>
      </c>
      <c r="E57" s="4" t="str">
        <f>_xlfn.CONCAT(ROUND(VLOOKUP($H57,'Interactions by Gender '!$B:$S,11,0),4)," ",VLOOKUP($H57,'Interactions by Gender '!$B:$S,18,0))</f>
        <v>-0.1936 ***</v>
      </c>
      <c r="F57" s="4" t="str">
        <f>_xlfn.CONCAT(ROUND(VLOOKUP($H57,'Interactions by Gender '!$B:$S,5,0),4)," ",VLOOKUP($H57,'Interactions by Gender '!$B:$S,16,0))</f>
        <v>-0.1915 ***</v>
      </c>
      <c r="H57" t="s">
        <v>39</v>
      </c>
    </row>
    <row r="58" spans="2:8" x14ac:dyDescent="0.25">
      <c r="B58" s="79"/>
      <c r="C58" s="5" t="str">
        <f>_xlfn.CONCAT("(",ROUND(VLOOKUP($H57,'Interactions by Gender '!$B:$S,9,0),4),")")</f>
        <v>(0.0501)</v>
      </c>
      <c r="D58" s="5" t="str">
        <f>_xlfn.CONCAT("(",ROUND(VLOOKUP($H57,'Interactions by Gender '!$B:$S,3,0),4),")")</f>
        <v>(0.0501)</v>
      </c>
      <c r="E58" s="5" t="str">
        <f>_xlfn.CONCAT("(",ROUND(VLOOKUP($H57,'Interactions by Gender '!$B:$S,12,0),4),")")</f>
        <v>(0.0476)</v>
      </c>
      <c r="F58" s="5" t="str">
        <f>_xlfn.CONCAT("(",ROUND(VLOOKUP($H57,'Interactions by Gender '!$B:$S,6,0),4),")")</f>
        <v>(0.0476)</v>
      </c>
    </row>
    <row r="59" spans="2:8" x14ac:dyDescent="0.25">
      <c r="B59" s="78" t="s">
        <v>129</v>
      </c>
      <c r="C59" s="4" t="str">
        <f>_xlfn.CONCAT(ROUND(VLOOKUP($H59,'Interactions by Gender '!$B:$S,8,0),4)," ",VLOOKUP($H59,'Interactions by Gender '!$B:$S,17,0))</f>
        <v>-0.1724 **</v>
      </c>
      <c r="D59" s="4" t="str">
        <f>_xlfn.CONCAT(ROUND(VLOOKUP($H59,'Interactions by Gender '!$B:$S,2,0),4)," ",VLOOKUP($H59,'Interactions by Gender '!$B:$S,15,0))</f>
        <v>-0.1749 **</v>
      </c>
      <c r="E59" s="4" t="str">
        <f>_xlfn.CONCAT(ROUND(VLOOKUP($H59,'Interactions by Gender '!$B:$S,11,0),4)," ",VLOOKUP($H59,'Interactions by Gender '!$B:$S,18,0))</f>
        <v>-0.2939 ***</v>
      </c>
      <c r="F59" s="4" t="str">
        <f>_xlfn.CONCAT(ROUND(VLOOKUP($H59,'Interactions by Gender '!$B:$S,5,0),4)," ",VLOOKUP($H59,'Interactions by Gender '!$B:$S,16,0))</f>
        <v>-0.2931 ***</v>
      </c>
      <c r="H59" t="s">
        <v>40</v>
      </c>
    </row>
    <row r="60" spans="2:8" x14ac:dyDescent="0.25">
      <c r="B60" s="79"/>
      <c r="C60" s="5" t="str">
        <f>_xlfn.CONCAT("(",ROUND(VLOOKUP($H59,'Interactions by Gender '!$B:$S,9,0),4),")")</f>
        <v>(0.0545)</v>
      </c>
      <c r="D60" s="5" t="str">
        <f>_xlfn.CONCAT("(",ROUND(VLOOKUP($H59,'Interactions by Gender '!$B:$S,3,0),4),")")</f>
        <v>(0.0545)</v>
      </c>
      <c r="E60" s="5" t="str">
        <f>_xlfn.CONCAT("(",ROUND(VLOOKUP($H59,'Interactions by Gender '!$B:$S,12,0),4),")")</f>
        <v>(0.052)</v>
      </c>
      <c r="F60" s="5" t="str">
        <f>_xlfn.CONCAT("(",ROUND(VLOOKUP($H59,'Interactions by Gender '!$B:$S,6,0),4),")")</f>
        <v>(0.0519)</v>
      </c>
    </row>
    <row r="61" spans="2:8" x14ac:dyDescent="0.25">
      <c r="B61" s="78" t="s">
        <v>103</v>
      </c>
      <c r="C61" s="4" t="str">
        <f>_xlfn.CONCAT(ROUND(VLOOKUP($H61,'Interactions by Gender '!$B:$S,8,0),4)," ",VLOOKUP($H61,'Interactions by Gender '!$B:$S,17,0))</f>
        <v xml:space="preserve">-0.0603 </v>
      </c>
      <c r="D61" s="4" t="str">
        <f>_xlfn.CONCAT(ROUND(VLOOKUP($H61,'Interactions by Gender '!$B:$S,2,0),4)," ",VLOOKUP($H61,'Interactions by Gender '!$B:$S,15,0))</f>
        <v xml:space="preserve">-0.0612 </v>
      </c>
      <c r="E61" s="4" t="str">
        <f>_xlfn.CONCAT(ROUND(VLOOKUP($H61,'Interactions by Gender '!$B:$S,11,0),4)," ",VLOOKUP($H61,'Interactions by Gender '!$B:$S,18,0))</f>
        <v>-0.1831 ***</v>
      </c>
      <c r="F61" s="4" t="str">
        <f>_xlfn.CONCAT(ROUND(VLOOKUP($H61,'Interactions by Gender '!$B:$S,5,0),4)," ",VLOOKUP($H61,'Interactions by Gender '!$B:$S,16,0))</f>
        <v>-0.1818 ***</v>
      </c>
      <c r="H61" t="s">
        <v>41</v>
      </c>
    </row>
    <row r="62" spans="2:8" x14ac:dyDescent="0.25">
      <c r="B62" s="79"/>
      <c r="C62" s="5" t="str">
        <f>_xlfn.CONCAT("(",ROUND(VLOOKUP($H61,'Interactions by Gender '!$B:$S,9,0),4),")")</f>
        <v>(0.0442)</v>
      </c>
      <c r="D62" s="5" t="str">
        <f>_xlfn.CONCAT("(",ROUND(VLOOKUP($H61,'Interactions by Gender '!$B:$S,3,0),4),")")</f>
        <v>(0.0442)</v>
      </c>
      <c r="E62" s="5" t="str">
        <f>_xlfn.CONCAT("(",ROUND(VLOOKUP($H61,'Interactions by Gender '!$B:$S,12,0),4),")")</f>
        <v>(0.0437)</v>
      </c>
      <c r="F62" s="5" t="str">
        <f>_xlfn.CONCAT("(",ROUND(VLOOKUP($H61,'Interactions by Gender '!$B:$S,6,0),4),")")</f>
        <v>(0.0436)</v>
      </c>
    </row>
    <row r="63" spans="2:8" x14ac:dyDescent="0.25">
      <c r="B63" s="78" t="s">
        <v>510</v>
      </c>
      <c r="C63" s="4" t="str">
        <f>_xlfn.CONCAT(ROUND(VLOOKUP($H63,'Interactions by Gender '!$B:$S,8,0),4)," ",VLOOKUP($H63,'Interactions by Gender '!$B:$S,17,0))</f>
        <v xml:space="preserve">-0.0381 </v>
      </c>
      <c r="D63" s="4" t="str">
        <f>_xlfn.CONCAT(ROUND(VLOOKUP($H63,'Interactions by Gender '!$B:$S,2,0),4)," ",VLOOKUP($H63,'Interactions by Gender '!$B:$S,15,0))</f>
        <v xml:space="preserve">-0.038 </v>
      </c>
      <c r="E63" s="4" t="str">
        <f>_xlfn.CONCAT(ROUND(VLOOKUP($H63,'Interactions by Gender '!$B:$S,11,0),4)," ",VLOOKUP($H63,'Interactions by Gender '!$B:$S,18,0))</f>
        <v xml:space="preserve">-0.066 </v>
      </c>
      <c r="F63" s="4" t="str">
        <f>_xlfn.CONCAT(ROUND(VLOOKUP($H63,'Interactions by Gender '!$B:$S,5,0),4)," ",VLOOKUP($H63,'Interactions by Gender '!$B:$S,16,0))</f>
        <v xml:space="preserve">-0.0609 </v>
      </c>
      <c r="H63" t="s">
        <v>507</v>
      </c>
    </row>
    <row r="64" spans="2:8" x14ac:dyDescent="0.25">
      <c r="B64" s="79"/>
      <c r="C64" s="5" t="str">
        <f>_xlfn.CONCAT("(",ROUND(VLOOKUP($H63,'Interactions by Gender '!$B:$S,9,0),4),")")</f>
        <v>(0.0377)</v>
      </c>
      <c r="D64" s="5" t="str">
        <f>_xlfn.CONCAT("(",ROUND(VLOOKUP($H63,'Interactions by Gender '!$B:$S,3,0),4),")")</f>
        <v>(0.0378)</v>
      </c>
      <c r="E64" s="5" t="str">
        <f>_xlfn.CONCAT("(",ROUND(VLOOKUP($H63,'Interactions by Gender '!$B:$S,12,0),4),")")</f>
        <v>(0.0408)</v>
      </c>
      <c r="F64" s="5" t="str">
        <f>_xlfn.CONCAT("(",ROUND(VLOOKUP($H63,'Interactions by Gender '!$B:$S,6,0),4),")")</f>
        <v>(0.0409)</v>
      </c>
    </row>
    <row r="65" spans="2:8" x14ac:dyDescent="0.25">
      <c r="B65" s="78" t="s">
        <v>511</v>
      </c>
      <c r="C65" s="4" t="str">
        <f>_xlfn.CONCAT(ROUND(VLOOKUP($H65,'Interactions by Gender '!$B:$S,8,0),4)," ",VLOOKUP($H65,'Interactions by Gender '!$B:$S,17,0))</f>
        <v xml:space="preserve">-0.1276 </v>
      </c>
      <c r="D65" s="4" t="str">
        <f>_xlfn.CONCAT(ROUND(VLOOKUP($H65,'Interactions by Gender '!$B:$S,2,0),4)," ",VLOOKUP($H65,'Interactions by Gender '!$B:$S,15,0))</f>
        <v xml:space="preserve">-0.1155 </v>
      </c>
      <c r="E65" s="4" t="str">
        <f>_xlfn.CONCAT(ROUND(VLOOKUP($H65,'Interactions by Gender '!$B:$S,11,0),4)," ",VLOOKUP($H65,'Interactions by Gender '!$B:$S,18,0))</f>
        <v xml:space="preserve">0.0109 </v>
      </c>
      <c r="F65" s="4" t="str">
        <f>_xlfn.CONCAT(ROUND(VLOOKUP($H65,'Interactions by Gender '!$B:$S,5,0),4)," ",VLOOKUP($H65,'Interactions by Gender '!$B:$S,16,0))</f>
        <v xml:space="preserve">0.0125 </v>
      </c>
      <c r="H65" t="s">
        <v>508</v>
      </c>
    </row>
    <row r="66" spans="2:8" x14ac:dyDescent="0.25">
      <c r="B66" s="79"/>
      <c r="C66" s="5" t="str">
        <f>_xlfn.CONCAT("(",ROUND(VLOOKUP($H65,'Interactions by Gender '!$B:$S,9,0),4),")")</f>
        <v>(0.0615)</v>
      </c>
      <c r="D66" s="5" t="str">
        <f>_xlfn.CONCAT("(",ROUND(VLOOKUP($H65,'Interactions by Gender '!$B:$S,3,0),4),")")</f>
        <v>(0.062)</v>
      </c>
      <c r="E66" s="5" t="str">
        <f>_xlfn.CONCAT("(",ROUND(VLOOKUP($H65,'Interactions by Gender '!$B:$S,12,0),4),")")</f>
        <v>(0.0423)</v>
      </c>
      <c r="F66" s="5" t="str">
        <f>_xlfn.CONCAT("(",ROUND(VLOOKUP($H65,'Interactions by Gender '!$B:$S,6,0),4),")")</f>
        <v>(0.0424)</v>
      </c>
    </row>
    <row r="67" spans="2:8" x14ac:dyDescent="0.25">
      <c r="B67" s="78" t="s">
        <v>512</v>
      </c>
      <c r="C67" s="4" t="str">
        <f>_xlfn.CONCAT(ROUND(VLOOKUP($H67,'Interactions by Gender '!$B:$S,8,0),4)," ",VLOOKUP($H67,'Interactions by Gender '!$B:$S,17,0))</f>
        <v xml:space="preserve">0.0086 </v>
      </c>
      <c r="D67" s="4" t="str">
        <f>_xlfn.CONCAT(ROUND(VLOOKUP($H67,'Interactions by Gender '!$B:$S,2,0),4)," ",VLOOKUP($H67,'Interactions by Gender '!$B:$S,15,0))</f>
        <v xml:space="preserve">0.0073 </v>
      </c>
      <c r="E67" s="4" t="str">
        <f>_xlfn.CONCAT(ROUND(VLOOKUP($H67,'Interactions by Gender '!$B:$S,11,0),4)," ",VLOOKUP($H67,'Interactions by Gender '!$B:$S,18,0))</f>
        <v xml:space="preserve">-0.0385 </v>
      </c>
      <c r="F67" s="4" t="str">
        <f>_xlfn.CONCAT(ROUND(VLOOKUP($H67,'Interactions by Gender '!$B:$S,5,0),4)," ",VLOOKUP($H67,'Interactions by Gender '!$B:$S,16,0))</f>
        <v xml:space="preserve">-0.0373 </v>
      </c>
      <c r="H67" t="s">
        <v>509</v>
      </c>
    </row>
    <row r="68" spans="2:8" x14ac:dyDescent="0.25">
      <c r="B68" s="79"/>
      <c r="C68" s="5" t="str">
        <f>_xlfn.CONCAT("(",ROUND(VLOOKUP($H67,'Interactions by Gender '!$B:$S,9,0),4),")")</f>
        <v>(0.0444)</v>
      </c>
      <c r="D68" s="5" t="str">
        <f>_xlfn.CONCAT("(",ROUND(VLOOKUP($H67,'Interactions by Gender '!$B:$S,3,0),4),")")</f>
        <v>(0.0444)</v>
      </c>
      <c r="E68" s="5" t="str">
        <f>_xlfn.CONCAT("(",ROUND(VLOOKUP($H67,'Interactions by Gender '!$B:$S,12,0),4),")")</f>
        <v>(0.0393)</v>
      </c>
      <c r="F68" s="5" t="str">
        <f>_xlfn.CONCAT("(",ROUND(VLOOKUP($H67,'Interactions by Gender '!$B:$S,6,0),4),")")</f>
        <v>(0.0394)</v>
      </c>
    </row>
    <row r="69" spans="2:8" x14ac:dyDescent="0.25">
      <c r="B69" s="78" t="s">
        <v>104</v>
      </c>
      <c r="C69" s="4" t="str">
        <f>_xlfn.CONCAT(ROUND(VLOOKUP($H69,'Interactions by Gender '!$B:$S,8,0),4)," ",VLOOKUP($H69,'Interactions by Gender '!$B:$S,17,0))</f>
        <v>-0.0824 ***</v>
      </c>
      <c r="D69" s="4" t="str">
        <f>_xlfn.CONCAT(ROUND(VLOOKUP($H69,'Interactions by Gender '!$B:$S,2,0),4)," ",VLOOKUP($H69,'Interactions by Gender '!$B:$S,15,0))</f>
        <v>-0.0827 ***</v>
      </c>
      <c r="E69" s="4" t="str">
        <f>_xlfn.CONCAT(ROUND(VLOOKUP($H69,'Interactions by Gender '!$B:$S,11,0),4)," ",VLOOKUP($H69,'Interactions by Gender '!$B:$S,18,0))</f>
        <v>-0.0871 ***</v>
      </c>
      <c r="F69" s="4" t="str">
        <f>_xlfn.CONCAT(ROUND(VLOOKUP($H69,'Interactions by Gender '!$B:$S,5,0),4)," ",VLOOKUP($H69,'Interactions by Gender '!$B:$S,16,0))</f>
        <v>-0.0871 ***</v>
      </c>
      <c r="H69" t="s">
        <v>43</v>
      </c>
    </row>
    <row r="70" spans="2:8" x14ac:dyDescent="0.25">
      <c r="B70" s="79"/>
      <c r="C70" s="5" t="str">
        <f>_xlfn.CONCAT("(",ROUND(VLOOKUP($H69,'Interactions by Gender '!$B:$S,9,0),4),")")</f>
        <v>(0.0105)</v>
      </c>
      <c r="D70" s="5" t="str">
        <f>_xlfn.CONCAT("(",ROUND(VLOOKUP($H69,'Interactions by Gender '!$B:$S,3,0),4),")")</f>
        <v>(0.0105)</v>
      </c>
      <c r="E70" s="5" t="str">
        <f>_xlfn.CONCAT("(",ROUND(VLOOKUP($H69,'Interactions by Gender '!$B:$S,12,0),4),")")</f>
        <v>(0.0101)</v>
      </c>
      <c r="F70" s="5" t="str">
        <f>_xlfn.CONCAT("(",ROUND(VLOOKUP($H69,'Interactions by Gender '!$B:$S,6,0),4),")")</f>
        <v>(0.0101)</v>
      </c>
    </row>
    <row r="71" spans="2:8" x14ac:dyDescent="0.25">
      <c r="B71" s="78" t="s">
        <v>105</v>
      </c>
      <c r="C71" s="4" t="str">
        <f>_xlfn.CONCAT(ROUND(VLOOKUP($H71,'Interactions by Gender '!$B:$S,8,0),4)," ",VLOOKUP($H71,'Interactions by Gender '!$B:$S,17,0))</f>
        <v xml:space="preserve">0.0405 </v>
      </c>
      <c r="D71" s="4" t="str">
        <f>_xlfn.CONCAT(ROUND(VLOOKUP($H71,'Interactions by Gender '!$B:$S,2,0),4)," ",VLOOKUP($H71,'Interactions by Gender '!$B:$S,15,0))</f>
        <v>0.0408 ^</v>
      </c>
      <c r="E71" s="4" t="str">
        <f>_xlfn.CONCAT(ROUND(VLOOKUP($H71,'Interactions by Gender '!$B:$S,11,0),4)," ",VLOOKUP($H71,'Interactions by Gender '!$B:$S,18,0))</f>
        <v xml:space="preserve">0.0158 </v>
      </c>
      <c r="F71" s="4" t="str">
        <f>_xlfn.CONCAT(ROUND(VLOOKUP($H71,'Interactions by Gender '!$B:$S,5,0),4)," ",VLOOKUP($H71,'Interactions by Gender '!$B:$S,16,0))</f>
        <v xml:space="preserve">0.0154 </v>
      </c>
      <c r="H71" t="s">
        <v>44</v>
      </c>
    </row>
    <row r="72" spans="2:8" x14ac:dyDescent="0.25">
      <c r="B72" s="79"/>
      <c r="C72" s="5" t="str">
        <f>_xlfn.CONCAT("(",ROUND(VLOOKUP($H71,'Interactions by Gender '!$B:$S,9,0),4),")")</f>
        <v>(0.0247)</v>
      </c>
      <c r="D72" s="5" t="str">
        <f>_xlfn.CONCAT("(",ROUND(VLOOKUP($H71,'Interactions by Gender '!$B:$S,3,0),4),")")</f>
        <v>(0.0247)</v>
      </c>
      <c r="E72" s="5" t="str">
        <f>_xlfn.CONCAT("(",ROUND(VLOOKUP($H71,'Interactions by Gender '!$B:$S,12,0),4),")")</f>
        <v>(0.0257)</v>
      </c>
      <c r="F72" s="5" t="str">
        <f>_xlfn.CONCAT("(",ROUND(VLOOKUP($H71,'Interactions by Gender '!$B:$S,6,0),4),")")</f>
        <v>(0.0257)</v>
      </c>
    </row>
    <row r="73" spans="2:8" x14ac:dyDescent="0.25">
      <c r="B73" s="78" t="s">
        <v>149</v>
      </c>
      <c r="C73" s="4" t="str">
        <f>_xlfn.CONCAT(ROUND(VLOOKUP($H73,'Interactions by Gender '!$B:$S,8,0),4)," ",VLOOKUP($H73,'Interactions by Gender '!$B:$S,17,0))</f>
        <v xml:space="preserve">-0.0234 </v>
      </c>
      <c r="D73" s="4" t="str">
        <f>_xlfn.CONCAT(ROUND(VLOOKUP($H73,'Interactions by Gender '!$B:$S,2,0),4)," ",VLOOKUP($H73,'Interactions by Gender '!$B:$S,15,0))</f>
        <v xml:space="preserve">-0.027 </v>
      </c>
      <c r="E73" s="4" t="str">
        <f>_xlfn.CONCAT(ROUND(VLOOKUP($H73,'Interactions by Gender '!$B:$S,11,0),4)," ",VLOOKUP($H73,'Interactions by Gender '!$B:$S,18,0))</f>
        <v xml:space="preserve">-0.1078 </v>
      </c>
      <c r="F73" s="4" t="str">
        <f>_xlfn.CONCAT(ROUND(VLOOKUP($H73,'Interactions by Gender '!$B:$S,5,0),4)," ",VLOOKUP($H73,'Interactions by Gender '!$B:$S,16,0))</f>
        <v xml:space="preserve">-0.0928 </v>
      </c>
      <c r="H73" t="s">
        <v>148</v>
      </c>
    </row>
    <row r="74" spans="2:8" x14ac:dyDescent="0.25">
      <c r="B74" s="79"/>
      <c r="C74" s="5" t="str">
        <f>_xlfn.CONCAT("(",ROUND(VLOOKUP($H73,'Interactions by Gender '!$B:$S,9,0),4),")")</f>
        <v>(0.4602)</v>
      </c>
      <c r="D74" s="5" t="str">
        <f>_xlfn.CONCAT("(",ROUND(VLOOKUP($H73,'Interactions by Gender '!$B:$S,3,0),4),")")</f>
        <v>(0.4603)</v>
      </c>
      <c r="E74" s="5" t="str">
        <f>_xlfn.CONCAT("(",ROUND(VLOOKUP($H73,'Interactions by Gender '!$B:$S,12,0),4),")")</f>
        <v>(0.2774)</v>
      </c>
      <c r="F74" s="5" t="str">
        <f>_xlfn.CONCAT("(",ROUND(VLOOKUP($H73,'Interactions by Gender '!$B:$S,6,0),4),")")</f>
        <v>(0.2773)</v>
      </c>
    </row>
    <row r="75" spans="2:8" x14ac:dyDescent="0.25">
      <c r="B75" s="78" t="s">
        <v>135</v>
      </c>
      <c r="C75" s="4" t="str">
        <f>_xlfn.CONCAT(ROUND(VLOOKUP($H75,'Interactions by Gender '!$B:$S,8,0),4)," ",VLOOKUP($H75,'Interactions by Gender '!$B:$S,17,0))</f>
        <v xml:space="preserve">0.2045 </v>
      </c>
      <c r="D75" s="4" t="str">
        <f>_xlfn.CONCAT(ROUND(VLOOKUP($H75,'Interactions by Gender '!$B:$S,2,0),4)," ",VLOOKUP($H75,'Interactions by Gender '!$B:$S,15,0))</f>
        <v xml:space="preserve">0.1972 </v>
      </c>
      <c r="E75" s="4" t="str">
        <f>_xlfn.CONCAT(ROUND(VLOOKUP($H75,'Interactions by Gender '!$B:$S,11,0),4)," ",VLOOKUP($H75,'Interactions by Gender '!$B:$S,18,0))</f>
        <v xml:space="preserve">0.304 </v>
      </c>
      <c r="F75" s="4" t="str">
        <f>_xlfn.CONCAT(ROUND(VLOOKUP($H75,'Interactions by Gender '!$B:$S,5,0),4)," ",VLOOKUP($H75,'Interactions by Gender '!$B:$S,16,0))</f>
        <v xml:space="preserve">0.3002 </v>
      </c>
      <c r="H75" t="s">
        <v>45</v>
      </c>
    </row>
    <row r="76" spans="2:8" x14ac:dyDescent="0.25">
      <c r="B76" s="79"/>
      <c r="C76" s="5" t="str">
        <f>_xlfn.CONCAT("(",ROUND(VLOOKUP($H75,'Interactions by Gender '!$B:$S,9,0),4),")")</f>
        <v>(0.5304)</v>
      </c>
      <c r="D76" s="5" t="str">
        <f>_xlfn.CONCAT("(",ROUND(VLOOKUP($H75,'Interactions by Gender '!$B:$S,3,0),4),")")</f>
        <v>(0.5305)</v>
      </c>
      <c r="E76" s="5" t="str">
        <f>_xlfn.CONCAT("(",ROUND(VLOOKUP($H75,'Interactions by Gender '!$B:$S,12,0),4),")")</f>
        <v>(0.3365)</v>
      </c>
      <c r="F76" s="5" t="str">
        <f>_xlfn.CONCAT("(",ROUND(VLOOKUP($H75,'Interactions by Gender '!$B:$S,6,0),4),")")</f>
        <v>(0.3364)</v>
      </c>
    </row>
    <row r="77" spans="2:8" x14ac:dyDescent="0.25">
      <c r="B77" s="78" t="s">
        <v>136</v>
      </c>
      <c r="C77" s="4" t="str">
        <f>_xlfn.CONCAT(ROUND(VLOOKUP($H77,'Interactions by Gender '!$B:$S,8,0),4)," ",VLOOKUP($H77,'Interactions by Gender '!$B:$S,17,0))</f>
        <v xml:space="preserve">-0.1745 </v>
      </c>
      <c r="D77" s="4" t="str">
        <f>_xlfn.CONCAT(ROUND(VLOOKUP($H77,'Interactions by Gender '!$B:$S,2,0),4)," ",VLOOKUP($H77,'Interactions by Gender '!$B:$S,15,0))</f>
        <v xml:space="preserve">-0.179 </v>
      </c>
      <c r="E77" s="4" t="str">
        <f>_xlfn.CONCAT(ROUND(VLOOKUP($H77,'Interactions by Gender '!$B:$S,11,0),4)," ",VLOOKUP($H77,'Interactions by Gender '!$B:$S,18,0))</f>
        <v xml:space="preserve">0.0915 </v>
      </c>
      <c r="F77" s="4" t="str">
        <f>_xlfn.CONCAT(ROUND(VLOOKUP($H77,'Interactions by Gender '!$B:$S,5,0),4)," ",VLOOKUP($H77,'Interactions by Gender '!$B:$S,16,0))</f>
        <v xml:space="preserve">0.0928 </v>
      </c>
      <c r="H77" t="s">
        <v>132</v>
      </c>
    </row>
    <row r="78" spans="2:8" x14ac:dyDescent="0.25">
      <c r="B78" s="79"/>
      <c r="C78" s="5" t="str">
        <f>_xlfn.CONCAT("(",ROUND(VLOOKUP($H77,'Interactions by Gender '!$B:$S,9,0),4),")")</f>
        <v>(0.4557)</v>
      </c>
      <c r="D78" s="5" t="str">
        <f>_xlfn.CONCAT("(",ROUND(VLOOKUP($H77,'Interactions by Gender '!$B:$S,3,0),4),")")</f>
        <v>(0.4557)</v>
      </c>
      <c r="E78" s="5" t="str">
        <f>_xlfn.CONCAT("(",ROUND(VLOOKUP($H77,'Interactions by Gender '!$B:$S,12,0),4),")")</f>
        <v>(0.2527)</v>
      </c>
      <c r="F78" s="5" t="str">
        <f>_xlfn.CONCAT("(",ROUND(VLOOKUP($H77,'Interactions by Gender '!$B:$S,6,0),4),")")</f>
        <v>(0.2526)</v>
      </c>
    </row>
    <row r="79" spans="2:8" x14ac:dyDescent="0.25">
      <c r="B79" s="78" t="s">
        <v>137</v>
      </c>
      <c r="C79" s="4" t="str">
        <f>_xlfn.CONCAT(ROUND(VLOOKUP($H79,'Interactions by Gender '!$B:$S,8,0),4)," ",VLOOKUP($H79,'Interactions by Gender '!$B:$S,17,0))</f>
        <v xml:space="preserve">0.1316 </v>
      </c>
      <c r="D79" s="4" t="str">
        <f>_xlfn.CONCAT(ROUND(VLOOKUP($H79,'Interactions by Gender '!$B:$S,2,0),4)," ",VLOOKUP($H79,'Interactions by Gender '!$B:$S,15,0))</f>
        <v xml:space="preserve">0.1299 </v>
      </c>
      <c r="E79" s="4" t="str">
        <f>_xlfn.CONCAT(ROUND(VLOOKUP($H79,'Interactions by Gender '!$B:$S,11,0),4)," ",VLOOKUP($H79,'Interactions by Gender '!$B:$S,18,0))</f>
        <v xml:space="preserve">0.0754 </v>
      </c>
      <c r="F79" s="4" t="str">
        <f>_xlfn.CONCAT(ROUND(VLOOKUP($H79,'Interactions by Gender '!$B:$S,5,0),4)," ",VLOOKUP($H79,'Interactions by Gender '!$B:$S,16,0))</f>
        <v xml:space="preserve">0.0831 </v>
      </c>
      <c r="H79" t="s">
        <v>133</v>
      </c>
    </row>
    <row r="80" spans="2:8" x14ac:dyDescent="0.25">
      <c r="B80" s="79"/>
      <c r="C80" s="5" t="str">
        <f>_xlfn.CONCAT("(",ROUND(VLOOKUP($H79,'Interactions by Gender '!$B:$S,9,0),4),")")</f>
        <v>(0.4531)</v>
      </c>
      <c r="D80" s="5" t="str">
        <f>_xlfn.CONCAT("(",ROUND(VLOOKUP($H79,'Interactions by Gender '!$B:$S,3,0),4),")")</f>
        <v>(0.4531)</v>
      </c>
      <c r="E80" s="5" t="str">
        <f>_xlfn.CONCAT("(",ROUND(VLOOKUP($H79,'Interactions by Gender '!$B:$S,12,0),4),")")</f>
        <v>(0.2475)</v>
      </c>
      <c r="F80" s="5" t="str">
        <f>_xlfn.CONCAT("(",ROUND(VLOOKUP($H79,'Interactions by Gender '!$B:$S,6,0),4),")")</f>
        <v>(0.2474)</v>
      </c>
    </row>
    <row r="81" spans="2:8" x14ac:dyDescent="0.25">
      <c r="B81" s="78" t="s">
        <v>139</v>
      </c>
      <c r="C81" s="4" t="str">
        <f>_xlfn.CONCAT(ROUND(VLOOKUP($H81,'Interactions by Gender '!$B:$S,8,0),4)," ",VLOOKUP($H81,'Interactions by Gender '!$B:$S,17,0))</f>
        <v xml:space="preserve">0.0801 </v>
      </c>
      <c r="D81" s="4" t="str">
        <f>_xlfn.CONCAT(ROUND(VLOOKUP($H81,'Interactions by Gender '!$B:$S,2,0),4)," ",VLOOKUP($H81,'Interactions by Gender '!$B:$S,15,0))</f>
        <v xml:space="preserve">0.0766 </v>
      </c>
      <c r="E81" s="4" t="str">
        <f>_xlfn.CONCAT(ROUND(VLOOKUP($H81,'Interactions by Gender '!$B:$S,11,0),4)," ",VLOOKUP($H81,'Interactions by Gender '!$B:$S,18,0))</f>
        <v xml:space="preserve">0.1714 </v>
      </c>
      <c r="F81" s="4" t="str">
        <f>_xlfn.CONCAT(ROUND(VLOOKUP($H81,'Interactions by Gender '!$B:$S,5,0),4)," ",VLOOKUP($H81,'Interactions by Gender '!$B:$S,16,0))</f>
        <v xml:space="preserve">0.1753 </v>
      </c>
      <c r="H81" t="s">
        <v>46</v>
      </c>
    </row>
    <row r="82" spans="2:8" x14ac:dyDescent="0.25">
      <c r="B82" s="79"/>
      <c r="C82" s="5" t="str">
        <f>_xlfn.CONCAT("(",ROUND(VLOOKUP($H81,'Interactions by Gender '!$B:$S,9,0),4),")")</f>
        <v>(0.4475)</v>
      </c>
      <c r="D82" s="5" t="str">
        <f>_xlfn.CONCAT("(",ROUND(VLOOKUP($H81,'Interactions by Gender '!$B:$S,3,0),4),")")</f>
        <v>(0.4475)</v>
      </c>
      <c r="E82" s="5" t="str">
        <f>_xlfn.CONCAT("(",ROUND(VLOOKUP($H81,'Interactions by Gender '!$B:$S,12,0),4),")")</f>
        <v>(0.2479)</v>
      </c>
      <c r="F82" s="5" t="str">
        <f>_xlfn.CONCAT("(",ROUND(VLOOKUP($H81,'Interactions by Gender '!$B:$S,6,0),4),")")</f>
        <v>(0.2478)</v>
      </c>
    </row>
    <row r="83" spans="2:8" x14ac:dyDescent="0.25">
      <c r="B83" s="78" t="s">
        <v>138</v>
      </c>
      <c r="C83" s="4" t="str">
        <f>_xlfn.CONCAT(ROUND(VLOOKUP($H83,'Interactions by Gender '!$B:$S,8,0),4)," ",VLOOKUP($H83,'Interactions by Gender '!$B:$S,17,0))</f>
        <v xml:space="preserve">0.2819 </v>
      </c>
      <c r="D83" s="4" t="str">
        <f>_xlfn.CONCAT(ROUND(VLOOKUP($H83,'Interactions by Gender '!$B:$S,2,0),4)," ",VLOOKUP($H83,'Interactions by Gender '!$B:$S,15,0))</f>
        <v xml:space="preserve">0.2788 </v>
      </c>
      <c r="E83" s="4" t="str">
        <f>_xlfn.CONCAT(ROUND(VLOOKUP($H83,'Interactions by Gender '!$B:$S,11,0),4)," ",VLOOKUP($H83,'Interactions by Gender '!$B:$S,18,0))</f>
        <v>0.4061 ^</v>
      </c>
      <c r="F83" s="4" t="str">
        <f>_xlfn.CONCAT(ROUND(VLOOKUP($H83,'Interactions by Gender '!$B:$S,5,0),4)," ",VLOOKUP($H83,'Interactions by Gender '!$B:$S,16,0))</f>
        <v>0.4104 ^</v>
      </c>
      <c r="H83" t="s">
        <v>134</v>
      </c>
    </row>
    <row r="84" spans="2:8" x14ac:dyDescent="0.25">
      <c r="B84" s="79"/>
      <c r="C84" s="5" t="str">
        <f>_xlfn.CONCAT("(",ROUND(VLOOKUP($H83,'Interactions by Gender '!$B:$S,9,0),4),")")</f>
        <v>(0.4365)</v>
      </c>
      <c r="D84" s="5" t="str">
        <f>_xlfn.CONCAT("(",ROUND(VLOOKUP($H83,'Interactions by Gender '!$B:$S,3,0),4),")")</f>
        <v>(0.4365)</v>
      </c>
      <c r="E84" s="5" t="str">
        <f>_xlfn.CONCAT("(",ROUND(VLOOKUP($H83,'Interactions by Gender '!$B:$S,12,0),4),")")</f>
        <v>(0.2306)</v>
      </c>
      <c r="F84" s="5" t="str">
        <f>_xlfn.CONCAT("(",ROUND(VLOOKUP($H83,'Interactions by Gender '!$B:$S,6,0),4),")")</f>
        <v>(0.2305)</v>
      </c>
    </row>
    <row r="85" spans="2:8" x14ac:dyDescent="0.25">
      <c r="B85" s="78" t="s">
        <v>106</v>
      </c>
      <c r="C85" s="4" t="str">
        <f>_xlfn.CONCAT(ROUND(VLOOKUP($H85,'Interactions by Gender '!$B:$S,8,0),4)," ",VLOOKUP($H85,'Interactions by Gender '!$B:$S,17,0))</f>
        <v xml:space="preserve">0.0246 </v>
      </c>
      <c r="D85" s="4" t="str">
        <f>_xlfn.CONCAT(ROUND(VLOOKUP($H85,'Interactions by Gender '!$B:$S,2,0),4)," ",VLOOKUP($H85,'Interactions by Gender '!$B:$S,15,0))</f>
        <v xml:space="preserve">0.0234 </v>
      </c>
      <c r="E85" s="4" t="str">
        <f>_xlfn.CONCAT(ROUND(VLOOKUP($H85,'Interactions by Gender '!$B:$S,11,0),4)," ",VLOOKUP($H85,'Interactions by Gender '!$B:$S,18,0))</f>
        <v xml:space="preserve">0.0165 </v>
      </c>
      <c r="F85" s="4" t="str">
        <f>_xlfn.CONCAT(ROUND(VLOOKUP($H85,'Interactions by Gender '!$B:$S,5,0),4)," ",VLOOKUP($H85,'Interactions by Gender '!$B:$S,16,0))</f>
        <v xml:space="preserve">0.0161 </v>
      </c>
      <c r="H85" t="s">
        <v>106</v>
      </c>
    </row>
    <row r="86" spans="2:8" x14ac:dyDescent="0.25">
      <c r="B86" s="79"/>
      <c r="C86" s="5" t="str">
        <f>_xlfn.CONCAT("(",ROUND(VLOOKUP($H85,'Interactions by Gender '!$B:$S,9,0),4),")")</f>
        <v>(0.1083)</v>
      </c>
      <c r="D86" s="5" t="str">
        <f>_xlfn.CONCAT("(",ROUND(VLOOKUP($H85,'Interactions by Gender '!$B:$S,3,0),4),")")</f>
        <v>(0.1084)</v>
      </c>
      <c r="E86" s="5" t="str">
        <f>_xlfn.CONCAT("(",ROUND(VLOOKUP($H85,'Interactions by Gender '!$B:$S,12,0),4),")")</f>
        <v>(0.0824)</v>
      </c>
      <c r="F86" s="5" t="str">
        <f>_xlfn.CONCAT("(",ROUND(VLOOKUP($H85,'Interactions by Gender '!$B:$S,6,0),4),")")</f>
        <v>(0.0824)</v>
      </c>
    </row>
    <row r="87" spans="2:8" x14ac:dyDescent="0.25">
      <c r="B87" s="13" t="s">
        <v>174</v>
      </c>
      <c r="C87" s="4">
        <v>7711</v>
      </c>
      <c r="D87" s="2">
        <v>7711</v>
      </c>
      <c r="E87" s="4">
        <v>7773</v>
      </c>
      <c r="F87" s="4">
        <v>7773</v>
      </c>
    </row>
    <row r="88" spans="2:8" x14ac:dyDescent="0.25">
      <c r="B88" s="9" t="s">
        <v>107</v>
      </c>
      <c r="C88" s="4" t="s">
        <v>112</v>
      </c>
      <c r="D88" s="2" t="s">
        <v>112</v>
      </c>
      <c r="E88" s="4" t="s">
        <v>112</v>
      </c>
      <c r="F88" s="2" t="s">
        <v>112</v>
      </c>
    </row>
    <row r="89" spans="2:8" x14ac:dyDescent="0.25">
      <c r="B89" s="9" t="s">
        <v>108</v>
      </c>
      <c r="C89" s="4" t="s">
        <v>112</v>
      </c>
      <c r="D89" s="2" t="s">
        <v>112</v>
      </c>
      <c r="E89" s="4" t="s">
        <v>112</v>
      </c>
      <c r="F89" s="2" t="s">
        <v>112</v>
      </c>
    </row>
    <row r="90" spans="2:8" ht="15.75" thickBot="1" x14ac:dyDescent="0.3">
      <c r="B90" s="10" t="s">
        <v>113</v>
      </c>
      <c r="C90" s="7">
        <v>0.40753289999999998</v>
      </c>
      <c r="D90" s="8">
        <v>0.40727259999999998</v>
      </c>
      <c r="E90" s="7">
        <v>0.40729389999999999</v>
      </c>
      <c r="F90" s="7">
        <v>0.40544940000000002</v>
      </c>
    </row>
  </sheetData>
  <mergeCells count="44">
    <mergeCell ref="B81:B82"/>
    <mergeCell ref="B83:B84"/>
    <mergeCell ref="B73:B74"/>
    <mergeCell ref="B85:B86"/>
    <mergeCell ref="B57:B58"/>
    <mergeCell ref="B69:B70"/>
    <mergeCell ref="B71:B72"/>
    <mergeCell ref="B75:B76"/>
    <mergeCell ref="B77:B78"/>
    <mergeCell ref="B79:B80"/>
    <mergeCell ref="B63:B64"/>
    <mergeCell ref="B65:B66"/>
    <mergeCell ref="B67:B68"/>
    <mergeCell ref="B21:B22"/>
    <mergeCell ref="B61:B62"/>
    <mergeCell ref="B39:B40"/>
    <mergeCell ref="B41:B42"/>
    <mergeCell ref="B43:B44"/>
    <mergeCell ref="B31:B32"/>
    <mergeCell ref="B33:B34"/>
    <mergeCell ref="B47:B48"/>
    <mergeCell ref="B49:B50"/>
    <mergeCell ref="B51:B52"/>
    <mergeCell ref="B53:B54"/>
    <mergeCell ref="B55:B56"/>
    <mergeCell ref="B59:B60"/>
    <mergeCell ref="B29:B30"/>
    <mergeCell ref="B45:B46"/>
    <mergeCell ref="B15:B16"/>
    <mergeCell ref="B37:B38"/>
    <mergeCell ref="C2:D2"/>
    <mergeCell ref="E2:F2"/>
    <mergeCell ref="B3:B4"/>
    <mergeCell ref="B5:B6"/>
    <mergeCell ref="B7:B8"/>
    <mergeCell ref="B23:B24"/>
    <mergeCell ref="B17:B18"/>
    <mergeCell ref="B9:B10"/>
    <mergeCell ref="B25:B26"/>
    <mergeCell ref="B27:B28"/>
    <mergeCell ref="B35:B36"/>
    <mergeCell ref="B11:B12"/>
    <mergeCell ref="B19:B20"/>
    <mergeCell ref="B13:B14"/>
  </mergeCells>
  <pageMargins left="0.7" right="0.7" top="0.75" bottom="0.75" header="0.3" footer="0.3"/>
  <pageSetup scale="52"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B7F-17C7-4191-86D7-09A0150F588B}">
  <dimension ref="A1:S57"/>
  <sheetViews>
    <sheetView topLeftCell="A2" workbookViewId="0">
      <selection activeCell="P20" sqref="P20"/>
    </sheetView>
  </sheetViews>
  <sheetFormatPr defaultRowHeight="15" x14ac:dyDescent="0.25"/>
  <cols>
    <col min="1" max="1" width="11.5703125" bestFit="1" customWidth="1"/>
    <col min="2" max="2" width="49.140625" bestFit="1" customWidth="1"/>
    <col min="3" max="3" width="12" bestFit="1" customWidth="1"/>
    <col min="4" max="4" width="6.5703125" bestFit="1" customWidth="1"/>
    <col min="5" max="5" width="12" bestFit="1" customWidth="1"/>
    <col min="6" max="6" width="6.5703125" bestFit="1" customWidth="1"/>
    <col min="7" max="7" width="12" bestFit="1" customWidth="1"/>
    <col min="8" max="8" width="6.5703125" bestFit="1" customWidth="1"/>
    <col min="9" max="9" width="12" bestFit="1" customWidth="1"/>
    <col min="10" max="10" width="6.5703125" bestFit="1" customWidth="1"/>
    <col min="11" max="11" width="12" bestFit="1" customWidth="1"/>
    <col min="12" max="12" width="6.5703125" bestFit="1" customWidth="1"/>
    <col min="13" max="13" width="22.140625" bestFit="1" customWidth="1"/>
    <col min="15" max="15" width="12.5703125" bestFit="1" customWidth="1"/>
    <col min="16" max="18" width="12.7109375" bestFit="1" customWidth="1"/>
    <col min="19" max="19" width="6.7109375" bestFit="1" customWidth="1"/>
  </cols>
  <sheetData>
    <row r="1" spans="1:19" ht="15.75" x14ac:dyDescent="0.25">
      <c r="A1" s="58" t="s">
        <v>609</v>
      </c>
      <c r="B1" s="58"/>
      <c r="C1" s="58"/>
      <c r="D1" s="58"/>
      <c r="E1" s="58"/>
      <c r="F1" s="58"/>
      <c r="G1" s="58"/>
      <c r="H1" s="58"/>
      <c r="I1" s="58"/>
      <c r="J1" s="58"/>
      <c r="K1" s="58"/>
      <c r="L1" s="58"/>
    </row>
    <row r="2" spans="1:19" ht="15.75" x14ac:dyDescent="0.25">
      <c r="A2" s="59" t="s">
        <v>610</v>
      </c>
      <c r="B2" s="59"/>
      <c r="C2" s="59"/>
      <c r="D2" s="59"/>
      <c r="E2" s="59"/>
      <c r="F2" s="59"/>
      <c r="G2" s="59"/>
      <c r="H2" s="59"/>
      <c r="I2" s="59"/>
      <c r="J2" s="59"/>
      <c r="K2" s="59"/>
      <c r="L2" s="59"/>
    </row>
    <row r="3" spans="1:19" x14ac:dyDescent="0.25">
      <c r="A3" s="30"/>
      <c r="B3" s="30"/>
      <c r="C3" s="60" t="s">
        <v>608</v>
      </c>
      <c r="D3" s="61"/>
      <c r="E3" s="60" t="s">
        <v>123</v>
      </c>
      <c r="F3" s="61"/>
      <c r="G3" s="60" t="s">
        <v>607</v>
      </c>
      <c r="H3" s="61"/>
      <c r="I3" s="60" t="s">
        <v>0</v>
      </c>
      <c r="J3" s="61"/>
      <c r="K3" s="60" t="s">
        <v>2</v>
      </c>
      <c r="L3" s="61"/>
    </row>
    <row r="4" spans="1:19" x14ac:dyDescent="0.25">
      <c r="A4" s="31" t="s">
        <v>17</v>
      </c>
      <c r="B4" s="32" t="s">
        <v>606</v>
      </c>
      <c r="C4" s="33" t="s">
        <v>605</v>
      </c>
      <c r="D4" s="34" t="s">
        <v>604</v>
      </c>
      <c r="E4" s="33" t="s">
        <v>605</v>
      </c>
      <c r="F4" s="34" t="s">
        <v>604</v>
      </c>
      <c r="G4" s="33" t="s">
        <v>605</v>
      </c>
      <c r="H4" s="34" t="s">
        <v>604</v>
      </c>
      <c r="I4" s="33" t="s">
        <v>605</v>
      </c>
      <c r="J4" s="34" t="s">
        <v>604</v>
      </c>
      <c r="K4" s="33" t="s">
        <v>605</v>
      </c>
      <c r="L4" s="34" t="s">
        <v>604</v>
      </c>
      <c r="M4" t="s">
        <v>19</v>
      </c>
    </row>
    <row r="5" spans="1:19" x14ac:dyDescent="0.25">
      <c r="A5" s="35" t="s">
        <v>603</v>
      </c>
      <c r="B5" s="36" t="s">
        <v>602</v>
      </c>
      <c r="C5" s="37" t="str">
        <f>FIXED(VLOOKUP($M5,'Full Sample by BMI Level'!$A:$AH,3,0),3)</f>
        <v>12.607</v>
      </c>
      <c r="D5" s="38" t="str">
        <f>FIXED(VLOOKUP($M5,'Full Sample by BMI Level'!$A:$AH,4,0),3)</f>
        <v>17.537</v>
      </c>
      <c r="E5" s="37" t="str">
        <f>FIXED(VLOOKUP($M5,'Full Sample by BMI Level'!$A:$AH,31,0),3)</f>
        <v>11.330</v>
      </c>
      <c r="F5" s="38" t="str">
        <f>FIXED(VLOOKUP($M5,'Full Sample by BMI Level'!$A:$AH,32,0),3)</f>
        <v>14.036</v>
      </c>
      <c r="G5" s="37" t="str">
        <f>FIXED(VLOOKUP($M5,'Full Sample by BMI Level'!$A:$AH,10,0),3)</f>
        <v>11.419</v>
      </c>
      <c r="H5" s="38" t="str">
        <f>FIXED(VLOOKUP($M5,'Full Sample by BMI Level'!$A:$AH,11,0),3)</f>
        <v>15.932</v>
      </c>
      <c r="I5" s="37" t="str">
        <f>FIXED(VLOOKUP($M5,'Full Sample by BMI Level'!$A:$AH,17,0),3)</f>
        <v>12.907</v>
      </c>
      <c r="J5" s="38" t="str">
        <f>FIXED(VLOOKUP($M5,'Full Sample by BMI Level'!$A:$AH,18,0),3)</f>
        <v>17.344</v>
      </c>
      <c r="K5" s="37" t="str">
        <f>FIXED(VLOOKUP($M5,'Full Sample by BMI Level'!$A:$AH,24,0),3)</f>
        <v>14.675</v>
      </c>
      <c r="L5" s="38" t="str">
        <f>FIXED(VLOOKUP($M5,'Full Sample by BMI Level'!$A:$AH,25,0),3)</f>
        <v>20.541</v>
      </c>
      <c r="M5" t="s">
        <v>525</v>
      </c>
    </row>
    <row r="6" spans="1:19" x14ac:dyDescent="0.25">
      <c r="A6" s="35" t="s">
        <v>524</v>
      </c>
      <c r="B6" s="36" t="s">
        <v>601</v>
      </c>
      <c r="C6" s="37" t="str">
        <f>FIXED(VLOOKUP($M6,'Full Sample by BMI Level'!$A:$AH,3,0),3)</f>
        <v>26.759</v>
      </c>
      <c r="D6" s="38" t="str">
        <f>FIXED(VLOOKUP($M6,'Full Sample by BMI Level'!$A:$AH,4,0),3)</f>
        <v>6.607</v>
      </c>
      <c r="E6" s="37" t="str">
        <f>FIXED(VLOOKUP($M6,'Full Sample by BMI Level'!$A:$AH,31,0),3)</f>
        <v>17.535</v>
      </c>
      <c r="F6" s="38" t="str">
        <f>FIXED(VLOOKUP($M6,'Full Sample by BMI Level'!$A:$AH,32,0),3)</f>
        <v>1.017</v>
      </c>
      <c r="G6" s="37" t="str">
        <f>FIXED(VLOOKUP($M6,'Full Sample by BMI Level'!$A:$AH,10,0),3)</f>
        <v>22.091</v>
      </c>
      <c r="H6" s="38" t="str">
        <f>FIXED(VLOOKUP($M6,'Full Sample by BMI Level'!$A:$AH,11,0),3)</f>
        <v>1.700</v>
      </c>
      <c r="I6" s="37" t="str">
        <f>FIXED(VLOOKUP($M6,'Full Sample by BMI Level'!$A:$AH,17,0),3)</f>
        <v>27.212</v>
      </c>
      <c r="J6" s="38" t="str">
        <f>FIXED(VLOOKUP($M6,'Full Sample by BMI Level'!$A:$AH,18,0),3)</f>
        <v>1.476</v>
      </c>
      <c r="K6" s="37" t="str">
        <f>FIXED(VLOOKUP($M6,'Full Sample by BMI Level'!$A:$AH,24,0),3)</f>
        <v>36.124</v>
      </c>
      <c r="L6" s="38" t="str">
        <f>FIXED(VLOOKUP($M6,'Full Sample by BMI Level'!$A:$AH,25,0),3)</f>
        <v>5.753</v>
      </c>
      <c r="M6" t="s">
        <v>524</v>
      </c>
      <c r="P6" t="s">
        <v>123</v>
      </c>
      <c r="Q6" t="s">
        <v>607</v>
      </c>
      <c r="R6" t="s">
        <v>0</v>
      </c>
      <c r="S6" t="s">
        <v>2</v>
      </c>
    </row>
    <row r="7" spans="1:19" x14ac:dyDescent="0.25">
      <c r="A7" s="35" t="s">
        <v>600</v>
      </c>
      <c r="B7" s="39" t="s">
        <v>599</v>
      </c>
      <c r="C7" s="37" t="str">
        <f>FIXED(VLOOKUP($M7,'Full Sample by BMI Level'!$A:$AH,3,0),3)</f>
        <v>0.026</v>
      </c>
      <c r="D7" s="38" t="str">
        <f>FIXED(VLOOKUP($M7,'Full Sample by BMI Level'!$A:$AH,4,0),3)</f>
        <v>0.158</v>
      </c>
      <c r="E7" s="37"/>
      <c r="F7" s="38"/>
      <c r="G7" s="37"/>
      <c r="H7" s="38"/>
      <c r="I7" s="37"/>
      <c r="J7" s="38"/>
      <c r="K7" s="37"/>
      <c r="L7" s="38"/>
      <c r="M7" t="s">
        <v>120</v>
      </c>
      <c r="O7" t="s">
        <v>123</v>
      </c>
    </row>
    <row r="8" spans="1:19" x14ac:dyDescent="0.25">
      <c r="A8" s="35" t="s">
        <v>598</v>
      </c>
      <c r="B8" s="36" t="s">
        <v>597</v>
      </c>
      <c r="C8" s="37" t="str">
        <f>FIXED(VLOOKUP($M8,'Full Sample by BMI Level'!$A:$AH,3,0),3)</f>
        <v>0.463</v>
      </c>
      <c r="D8" s="38" t="str">
        <f>FIXED(VLOOKUP($M8,'Full Sample by BMI Level'!$A:$AH,4,0),3)</f>
        <v>0.499</v>
      </c>
      <c r="E8" s="37"/>
      <c r="F8" s="38"/>
      <c r="G8" s="37"/>
      <c r="H8" s="38"/>
      <c r="I8" s="37"/>
      <c r="J8" s="38"/>
      <c r="K8" s="37"/>
      <c r="L8" s="38"/>
      <c r="M8" t="s">
        <v>522</v>
      </c>
      <c r="O8" t="s">
        <v>607</v>
      </c>
      <c r="P8">
        <f>((E5-G5)/(SQRT(((F5^2)/E55)+((H5^2)/G55))))</f>
        <v>-0.12112946950439071</v>
      </c>
    </row>
    <row r="9" spans="1:19" x14ac:dyDescent="0.25">
      <c r="A9" s="35" t="s">
        <v>596</v>
      </c>
      <c r="B9" s="36" t="s">
        <v>595</v>
      </c>
      <c r="C9" s="37" t="str">
        <f>FIXED(VLOOKUP($M9,'Full Sample by BMI Level'!$A:$AH,3,0),3)</f>
        <v>0.268</v>
      </c>
      <c r="D9" s="38" t="str">
        <f>FIXED(VLOOKUP($M9,'Full Sample by BMI Level'!$A:$AH,4,0),3)</f>
        <v>0.443</v>
      </c>
      <c r="E9" s="37"/>
      <c r="F9" s="38"/>
      <c r="G9" s="37"/>
      <c r="H9" s="38"/>
      <c r="I9" s="37"/>
      <c r="J9" s="38"/>
      <c r="K9" s="37"/>
      <c r="L9" s="38"/>
      <c r="M9" t="s">
        <v>10</v>
      </c>
      <c r="O9" t="s">
        <v>0</v>
      </c>
      <c r="P9">
        <f>(E5-I5)/(SQRT(((F5^2)/E55)+((J5^2)/I55)))</f>
        <v>-2.0751493121983455</v>
      </c>
      <c r="Q9">
        <f>((G5-I5)/(SQRT(((H5^2)/G55)+((J5^2)/I55))))</f>
        <v>-4.4935257601196366</v>
      </c>
    </row>
    <row r="10" spans="1:19" x14ac:dyDescent="0.25">
      <c r="A10" s="35" t="s">
        <v>594</v>
      </c>
      <c r="B10" s="36" t="s">
        <v>593</v>
      </c>
      <c r="C10" s="37" t="str">
        <f>FIXED(VLOOKUP($M10,'Full Sample by BMI Level'!$A:$AH,3,0),3)</f>
        <v>0.243</v>
      </c>
      <c r="D10" s="38" t="str">
        <f>FIXED(VLOOKUP($M10,'Full Sample by BMI Level'!$A:$AH,4,0),3)</f>
        <v>0.429</v>
      </c>
      <c r="E10" s="37"/>
      <c r="F10" s="38"/>
      <c r="G10" s="37"/>
      <c r="H10" s="38"/>
      <c r="I10" s="37"/>
      <c r="J10" s="38"/>
      <c r="K10" s="37"/>
      <c r="L10" s="38"/>
      <c r="M10" t="s">
        <v>12</v>
      </c>
      <c r="O10" t="s">
        <v>2</v>
      </c>
      <c r="P10">
        <f>(E5-K5)/(SQRT(((F5^2)/E55)+((L5^2)/K55)))</f>
        <v>-4.2555931291670763</v>
      </c>
      <c r="Q10">
        <f>(G5-K5)/(SQRT(((H5^2)/G55)+((L5^2)/K55)))</f>
        <v>-8.4077068058975524</v>
      </c>
      <c r="R10">
        <f>((I5-K5)/(SQRT(((J5^2)/I55)+((L5^2)/K55))))</f>
        <v>-4.0815950431794992</v>
      </c>
    </row>
    <row r="11" spans="1:19" x14ac:dyDescent="0.25">
      <c r="A11" s="35" t="s">
        <v>507</v>
      </c>
      <c r="B11" s="39" t="s">
        <v>592</v>
      </c>
      <c r="C11" s="37" t="str">
        <f>FIXED(VLOOKUP($M11,'Full Sample by BMI Level'!$A:$AH,3,0),3)</f>
        <v>0.427</v>
      </c>
      <c r="D11" s="38" t="str">
        <f>FIXED(VLOOKUP($M11,'Full Sample by BMI Level'!$A:$AH,4,0),3)</f>
        <v>0.495</v>
      </c>
      <c r="E11" s="37" t="str">
        <f>FIXED(VLOOKUP($M11,'Full Sample by BMI Level'!$A:$AH,31,0),3)</f>
        <v>0.092</v>
      </c>
      <c r="F11" s="38" t="str">
        <f>FIXED(VLOOKUP($M11,'Full Sample by BMI Level'!$A:$AH,32,0),3)</f>
        <v>0.289</v>
      </c>
      <c r="G11" s="37" t="str">
        <f>FIXED(VLOOKUP($M11,'Full Sample by BMI Level'!$A:$AH,10,0),3)</f>
        <v>0.228</v>
      </c>
      <c r="H11" s="38" t="str">
        <f>FIXED(VLOOKUP($M11,'Full Sample by BMI Level'!$A:$AH,11,0),3)</f>
        <v>0.420</v>
      </c>
      <c r="I11" s="37" t="str">
        <f>FIXED(VLOOKUP($M11,'Full Sample by BMI Level'!$A:$AH,17,0),3)</f>
        <v>0.502</v>
      </c>
      <c r="J11" s="38" t="str">
        <f>FIXED(VLOOKUP($M11,'Full Sample by BMI Level'!$A:$AH,18,0),3)</f>
        <v>0.500</v>
      </c>
      <c r="K11" s="37" t="str">
        <f>FIXED(VLOOKUP($M11,'Full Sample by BMI Level'!$A:$AH,24,0),3)</f>
        <v>0.757</v>
      </c>
      <c r="L11" s="38" t="str">
        <f>FIXED(VLOOKUP($M11,'Full Sample by BMI Level'!$A:$AH,25,0),3)</f>
        <v>0.429</v>
      </c>
      <c r="M11" t="s">
        <v>507</v>
      </c>
    </row>
    <row r="12" spans="1:19" x14ac:dyDescent="0.25">
      <c r="A12" s="35" t="s">
        <v>508</v>
      </c>
      <c r="B12" s="39" t="s">
        <v>591</v>
      </c>
      <c r="C12" s="37" t="str">
        <f>FIXED(VLOOKUP($M12,'Full Sample by BMI Level'!$A:$AH,3,0),3)</f>
        <v>0.166</v>
      </c>
      <c r="D12" s="38" t="str">
        <f>FIXED(VLOOKUP($M12,'Full Sample by BMI Level'!$A:$AH,4,0),3)</f>
        <v>0.372</v>
      </c>
      <c r="E12" s="37" t="str">
        <f>FIXED(VLOOKUP($M12,'Full Sample by BMI Level'!$A:$AH,31,0),3)</f>
        <v>0.488</v>
      </c>
      <c r="F12" s="38" t="str">
        <f>FIXED(VLOOKUP($M12,'Full Sample by BMI Level'!$A:$AH,32,0),3)</f>
        <v>0.501</v>
      </c>
      <c r="G12" s="37" t="str">
        <f>FIXED(VLOOKUP($M12,'Full Sample by BMI Level'!$A:$AH,10,0),3)</f>
        <v>0.283</v>
      </c>
      <c r="H12" s="38" t="str">
        <f>FIXED(VLOOKUP($M12,'Full Sample by BMI Level'!$A:$AH,11,0),3)</f>
        <v>0.451</v>
      </c>
      <c r="I12" s="37" t="str">
        <f>FIXED(VLOOKUP($M12,'Full Sample by BMI Level'!$A:$AH,17,0),3)</f>
        <v>0.075</v>
      </c>
      <c r="J12" s="38" t="str">
        <f>FIXED(VLOOKUP($M12,'Full Sample by BMI Level'!$A:$AH,18,0),3)</f>
        <v>0.264</v>
      </c>
      <c r="K12" s="37" t="str">
        <f>FIXED(VLOOKUP($M12,'Full Sample by BMI Level'!$A:$AH,24,0),3)</f>
        <v>0.009</v>
      </c>
      <c r="L12" s="38" t="str">
        <f>FIXED(VLOOKUP($M12,'Full Sample by BMI Level'!$A:$AH,25,0),3)</f>
        <v>0.093</v>
      </c>
      <c r="M12" t="s">
        <v>508</v>
      </c>
    </row>
    <row r="13" spans="1:19" x14ac:dyDescent="0.25">
      <c r="A13" s="35" t="s">
        <v>509</v>
      </c>
      <c r="B13" s="39" t="s">
        <v>590</v>
      </c>
      <c r="C13" s="37" t="str">
        <f>FIXED(VLOOKUP($M13,'Full Sample by BMI Level'!$A:$AH,3,0),3)</f>
        <v>0.217</v>
      </c>
      <c r="D13" s="38" t="str">
        <f>FIXED(VLOOKUP($M13,'Full Sample by BMI Level'!$A:$AH,4,0),3)</f>
        <v>0.412</v>
      </c>
      <c r="E13" s="37" t="str">
        <f>FIXED(VLOOKUP($M13,'Full Sample by BMI Level'!$A:$AH,31,0),3)</f>
        <v>0.161</v>
      </c>
      <c r="F13" s="38" t="str">
        <f>FIXED(VLOOKUP($M13,'Full Sample by BMI Level'!$A:$AH,32,0),3)</f>
        <v>0.368</v>
      </c>
      <c r="G13" s="37" t="str">
        <f>FIXED(VLOOKUP($M13,'Full Sample by BMI Level'!$A:$AH,10,0),3)</f>
        <v>0.276</v>
      </c>
      <c r="H13" s="38" t="str">
        <f>FIXED(VLOOKUP($M13,'Full Sample by BMI Level'!$A:$AH,11,0),3)</f>
        <v>0.447</v>
      </c>
      <c r="I13" s="37" t="str">
        <f>FIXED(VLOOKUP($M13,'Full Sample by BMI Level'!$A:$AH,17,0),3)</f>
        <v>0.235</v>
      </c>
      <c r="J13" s="38" t="str">
        <f>FIXED(VLOOKUP($M13,'Full Sample by BMI Level'!$A:$AH,18,0),3)</f>
        <v>0.424</v>
      </c>
      <c r="K13" s="37" t="str">
        <f>FIXED(VLOOKUP($M13,'Full Sample by BMI Level'!$A:$AH,24,0),3)</f>
        <v>0.091</v>
      </c>
      <c r="L13" s="38" t="str">
        <f>FIXED(VLOOKUP($M13,'Full Sample by BMI Level'!$A:$AH,25,0),3)</f>
        <v>0.288</v>
      </c>
      <c r="M13" t="s">
        <v>509</v>
      </c>
    </row>
    <row r="14" spans="1:19" x14ac:dyDescent="0.25">
      <c r="A14" s="35" t="s">
        <v>515</v>
      </c>
      <c r="B14" s="39" t="s">
        <v>589</v>
      </c>
      <c r="C14" s="37" t="str">
        <f>FIXED(VLOOKUP($M14,'Full Sample by BMI Level'!$A:$AH,3,0),3)</f>
        <v>0.190</v>
      </c>
      <c r="D14" s="38" t="str">
        <f>FIXED(VLOOKUP($M14,'Full Sample by BMI Level'!$A:$AH,4,0),3)</f>
        <v>0.393</v>
      </c>
      <c r="E14" s="37" t="str">
        <f>FIXED(VLOOKUP($M14,'Full Sample by BMI Level'!$A:$AH,31,0),3)</f>
        <v>0.258</v>
      </c>
      <c r="F14" s="38" t="str">
        <f>FIXED(VLOOKUP($M14,'Full Sample by BMI Level'!$A:$AH,32,0),3)</f>
        <v>0.438</v>
      </c>
      <c r="G14" s="37" t="str">
        <f>FIXED(VLOOKUP($M14,'Full Sample by BMI Level'!$A:$AH,10,0),3)</f>
        <v>0.213</v>
      </c>
      <c r="H14" s="38" t="str">
        <f>FIXED(VLOOKUP($M14,'Full Sample by BMI Level'!$A:$AH,11,0),3)</f>
        <v>0.410</v>
      </c>
      <c r="I14" s="37" t="str">
        <f>FIXED(VLOOKUP($M14,'Full Sample by BMI Level'!$A:$AH,17,0),3)</f>
        <v>0.188</v>
      </c>
      <c r="J14" s="38" t="str">
        <f>FIXED(VLOOKUP($M14,'Full Sample by BMI Level'!$A:$AH,18,0),3)</f>
        <v>0.390</v>
      </c>
      <c r="K14" s="37" t="str">
        <f>FIXED(VLOOKUP($M14,'Full Sample by BMI Level'!$A:$AH,24,0),3)</f>
        <v>0.143</v>
      </c>
      <c r="L14" s="38" t="str">
        <f>FIXED(VLOOKUP($M14,'Full Sample by BMI Level'!$A:$AH,25,0),3)</f>
        <v>0.350</v>
      </c>
      <c r="M14" t="s">
        <v>515</v>
      </c>
    </row>
    <row r="15" spans="1:19" x14ac:dyDescent="0.25">
      <c r="A15" s="35" t="s">
        <v>31</v>
      </c>
      <c r="B15" s="36" t="s">
        <v>588</v>
      </c>
      <c r="C15" s="37" t="str">
        <f>FIXED(VLOOKUP($M15,'Full Sample by BMI Level'!$A:$AH,3,0),3)</f>
        <v>22.796</v>
      </c>
      <c r="D15" s="38" t="str">
        <f>FIXED(VLOOKUP($M15,'Full Sample by BMI Level'!$A:$AH,4,0),3)</f>
        <v>3.545</v>
      </c>
      <c r="E15" s="37" t="str">
        <f>FIXED(VLOOKUP($M15,'Full Sample by BMI Level'!$A:$AH,31,0),3)</f>
        <v>21.440</v>
      </c>
      <c r="F15" s="38" t="str">
        <f>FIXED(VLOOKUP($M15,'Full Sample by BMI Level'!$A:$AH,32,0),3)</f>
        <v>3.550</v>
      </c>
      <c r="G15" s="37" t="str">
        <f>FIXED(VLOOKUP($M15,'Full Sample by BMI Level'!$A:$AH,10,0),3)</f>
        <v>22.123</v>
      </c>
      <c r="H15" s="38" t="str">
        <f>FIXED(VLOOKUP($M15,'Full Sample by BMI Level'!$A:$AH,11,0),3)</f>
        <v>3.392</v>
      </c>
      <c r="I15" s="37" t="str">
        <f>FIXED(VLOOKUP($M15,'Full Sample by BMI Level'!$A:$AH,17,0),3)</f>
        <v>23.180</v>
      </c>
      <c r="J15" s="38" t="str">
        <f>FIXED(VLOOKUP($M15,'Full Sample by BMI Level'!$A:$AH,18,0),3)</f>
        <v>3.505</v>
      </c>
      <c r="K15" s="37" t="str">
        <f>FIXED(VLOOKUP($M15,'Full Sample by BMI Level'!$A:$AH,24,0),3)</f>
        <v>23.796</v>
      </c>
      <c r="L15" s="38" t="str">
        <f>FIXED(VLOOKUP($M15,'Full Sample by BMI Level'!$A:$AH,25,0),3)</f>
        <v>3.560</v>
      </c>
      <c r="M15" t="s">
        <v>31</v>
      </c>
    </row>
    <row r="16" spans="1:19" x14ac:dyDescent="0.25">
      <c r="A16" s="35" t="s">
        <v>177</v>
      </c>
      <c r="B16" s="39" t="s">
        <v>587</v>
      </c>
      <c r="C16" s="37" t="str">
        <f>FIXED(VLOOKUP($M16,'Full Sample by BMI Level'!$A:$AH,3,0),3)</f>
        <v>0.578</v>
      </c>
      <c r="D16" s="38" t="str">
        <f>FIXED(VLOOKUP($M16,'Full Sample by BMI Level'!$A:$AH,4,0),3)</f>
        <v>0.494</v>
      </c>
      <c r="E16" s="37" t="str">
        <f>FIXED(VLOOKUP($M16,'Full Sample by BMI Level'!$A:$AH,31,0),3)</f>
        <v>0.389</v>
      </c>
      <c r="F16" s="38" t="str">
        <f>FIXED(VLOOKUP($M16,'Full Sample by BMI Level'!$A:$AH,32,0),3)</f>
        <v>0.488</v>
      </c>
      <c r="G16" s="37" t="str">
        <f>FIXED(VLOOKUP($M16,'Full Sample by BMI Level'!$A:$AH,10,0),3)</f>
        <v>0.497</v>
      </c>
      <c r="H16" s="38" t="str">
        <f>FIXED(VLOOKUP($M16,'Full Sample by BMI Level'!$A:$AH,11,0),3)</f>
        <v>0.500</v>
      </c>
      <c r="I16" s="37" t="str">
        <f>FIXED(VLOOKUP($M16,'Full Sample by BMI Level'!$A:$AH,17,0),3)</f>
        <v>0.631</v>
      </c>
      <c r="J16" s="38" t="str">
        <f>FIXED(VLOOKUP($M16,'Full Sample by BMI Level'!$A:$AH,18,0),3)</f>
        <v>0.482</v>
      </c>
      <c r="K16" s="37" t="str">
        <f>FIXED(VLOOKUP($M16,'Full Sample by BMI Level'!$A:$AH,24,0),3)</f>
        <v>0.693</v>
      </c>
      <c r="L16" s="38" t="str">
        <f>FIXED(VLOOKUP($M16,'Full Sample by BMI Level'!$A:$AH,25,0),3)</f>
        <v>0.461</v>
      </c>
      <c r="M16" t="s">
        <v>177</v>
      </c>
    </row>
    <row r="17" spans="1:13" x14ac:dyDescent="0.25">
      <c r="A17" s="35" t="s">
        <v>89</v>
      </c>
      <c r="B17" s="36" t="s">
        <v>586</v>
      </c>
      <c r="C17" s="37" t="str">
        <f>FIXED(VLOOKUP($M17,'Full Sample by BMI Level'!$A:$AH,3,0),3)</f>
        <v>0.499</v>
      </c>
      <c r="D17" s="38" t="str">
        <f>FIXED(VLOOKUP($M17,'Full Sample by BMI Level'!$A:$AH,4,0),3)</f>
        <v>0.500</v>
      </c>
      <c r="E17" s="37" t="str">
        <f>FIXED(VLOOKUP($M17,'Full Sample by BMI Level'!$A:$AH,31,0),3)</f>
        <v>0.688</v>
      </c>
      <c r="F17" s="38" t="str">
        <f>FIXED(VLOOKUP($M17,'Full Sample by BMI Level'!$A:$AH,32,0),3)</f>
        <v>0.464</v>
      </c>
      <c r="G17" s="37" t="str">
        <f>FIXED(VLOOKUP($M17,'Full Sample by BMI Level'!$A:$AH,10,0),3)</f>
        <v>0.487</v>
      </c>
      <c r="H17" s="38" t="str">
        <f>FIXED(VLOOKUP($M17,'Full Sample by BMI Level'!$A:$AH,11,0),3)</f>
        <v>0.500</v>
      </c>
      <c r="I17" s="37" t="str">
        <f>FIXED(VLOOKUP($M17,'Full Sample by BMI Level'!$A:$AH,17,0),3)</f>
        <v>0.431</v>
      </c>
      <c r="J17" s="38" t="str">
        <f>FIXED(VLOOKUP($M17,'Full Sample by BMI Level'!$A:$AH,18,0),3)</f>
        <v>0.495</v>
      </c>
      <c r="K17" s="37" t="str">
        <f>FIXED(VLOOKUP($M17,'Full Sample by BMI Level'!$A:$AH,24,0),3)</f>
        <v>0.575</v>
      </c>
      <c r="L17" s="38" t="str">
        <f>FIXED(VLOOKUP($M17,'Full Sample by BMI Level'!$A:$AH,25,0),3)</f>
        <v>0.494</v>
      </c>
      <c r="M17" t="s">
        <v>127</v>
      </c>
    </row>
    <row r="18" spans="1:13" x14ac:dyDescent="0.25">
      <c r="A18" s="35" t="s">
        <v>585</v>
      </c>
      <c r="B18" s="36" t="s">
        <v>584</v>
      </c>
      <c r="C18" s="37" t="str">
        <f>FIXED(VLOOKUP($M18,'Full Sample by BMI Level'!$A:$AH,3,0),3)</f>
        <v>0.501</v>
      </c>
      <c r="D18" s="38" t="str">
        <f>FIXED(VLOOKUP($M18,'Full Sample by BMI Level'!$A:$AH,4,0),3)</f>
        <v>0.500</v>
      </c>
      <c r="E18" s="37" t="str">
        <f>FIXED(VLOOKUP($M18,'Full Sample by BMI Level'!$A:$AH,31,0),3)</f>
        <v>0.312</v>
      </c>
      <c r="F18" s="38" t="str">
        <f>FIXED(VLOOKUP($M18,'Full Sample by BMI Level'!$A:$AH,32,0),3)</f>
        <v>0.464</v>
      </c>
      <c r="G18" s="37" t="str">
        <f>FIXED(VLOOKUP($M18,'Full Sample by BMI Level'!$A:$AH,10,0),3)</f>
        <v>0.513</v>
      </c>
      <c r="H18" s="38" t="str">
        <f>FIXED(VLOOKUP($M18,'Full Sample by BMI Level'!$A:$AH,11,0),3)</f>
        <v>0.500</v>
      </c>
      <c r="I18" s="37" t="str">
        <f>FIXED(VLOOKUP($M18,'Full Sample by BMI Level'!$A:$AH,17,0),3)</f>
        <v>0.569</v>
      </c>
      <c r="J18" s="38" t="str">
        <f>FIXED(VLOOKUP($M18,'Full Sample by BMI Level'!$A:$AH,18,0),3)</f>
        <v>0.495</v>
      </c>
      <c r="K18" s="37" t="str">
        <f>FIXED(VLOOKUP($M18,'Full Sample by BMI Level'!$A:$AH,24,0),3)</f>
        <v>0.425</v>
      </c>
      <c r="L18" s="38" t="str">
        <f>FIXED(VLOOKUP($M18,'Full Sample by BMI Level'!$A:$AH,25,0),3)</f>
        <v>0.494</v>
      </c>
      <c r="M18" t="s">
        <v>523</v>
      </c>
    </row>
    <row r="19" spans="1:13" x14ac:dyDescent="0.25">
      <c r="A19" s="35" t="s">
        <v>583</v>
      </c>
      <c r="B19" s="36" t="s">
        <v>582</v>
      </c>
      <c r="C19" s="37" t="str">
        <f>FIXED(VLOOKUP($M19,'Full Sample by BMI Level'!$A:$AH,3,0),3)</f>
        <v>0.443</v>
      </c>
      <c r="D19" s="38" t="str">
        <f>FIXED(VLOOKUP($M19,'Full Sample by BMI Level'!$A:$AH,4,0),3)</f>
        <v>0.497</v>
      </c>
      <c r="E19" s="37" t="str">
        <f>FIXED(VLOOKUP($M19,'Full Sample by BMI Level'!$A:$AH,31,0),3)</f>
        <v>0.586</v>
      </c>
      <c r="F19" s="38" t="str">
        <f>FIXED(VLOOKUP($M19,'Full Sample by BMI Level'!$A:$AH,32,0),3)</f>
        <v>0.493</v>
      </c>
      <c r="G19" s="37" t="str">
        <f>FIXED(VLOOKUP($M19,'Full Sample by BMI Level'!$A:$AH,10,0),3)</f>
        <v>0.489</v>
      </c>
      <c r="H19" s="38" t="str">
        <f>FIXED(VLOOKUP($M19,'Full Sample by BMI Level'!$A:$AH,11,0),3)</f>
        <v>0.500</v>
      </c>
      <c r="I19" s="37" t="str">
        <f>FIXED(VLOOKUP($M19,'Full Sample by BMI Level'!$A:$AH,17,0),3)</f>
        <v>0.423</v>
      </c>
      <c r="J19" s="38" t="str">
        <f>FIXED(VLOOKUP($M19,'Full Sample by BMI Level'!$A:$AH,18,0),3)</f>
        <v>0.494</v>
      </c>
      <c r="K19" s="37" t="str">
        <f>FIXED(VLOOKUP($M19,'Full Sample by BMI Level'!$A:$AH,24,0),3)</f>
        <v>0.362</v>
      </c>
      <c r="L19" s="38" t="str">
        <f>FIXED(VLOOKUP($M19,'Full Sample by BMI Level'!$A:$AH,25,0),3)</f>
        <v>0.481</v>
      </c>
      <c r="M19" t="s">
        <v>521</v>
      </c>
    </row>
    <row r="20" spans="1:13" x14ac:dyDescent="0.25">
      <c r="A20" s="35" t="s">
        <v>90</v>
      </c>
      <c r="B20" s="36" t="s">
        <v>581</v>
      </c>
      <c r="C20" s="37" t="str">
        <f>FIXED(VLOOKUP($M20,'Full Sample by BMI Level'!$A:$AH,3,0),3)</f>
        <v>0.365</v>
      </c>
      <c r="D20" s="38" t="str">
        <f>FIXED(VLOOKUP($M20,'Full Sample by BMI Level'!$A:$AH,4,0),3)</f>
        <v>0.481</v>
      </c>
      <c r="E20" s="37" t="str">
        <f>FIXED(VLOOKUP($M20,'Full Sample by BMI Level'!$A:$AH,31,0),3)</f>
        <v>0.276</v>
      </c>
      <c r="F20" s="38" t="str">
        <f>FIXED(VLOOKUP($M20,'Full Sample by BMI Level'!$A:$AH,32,0),3)</f>
        <v>0.448</v>
      </c>
      <c r="G20" s="37" t="str">
        <f>FIXED(VLOOKUP($M20,'Full Sample by BMI Level'!$A:$AH,10,0),3)</f>
        <v>0.341</v>
      </c>
      <c r="H20" s="38" t="str">
        <f>FIXED(VLOOKUP($M20,'Full Sample by BMI Level'!$A:$AH,11,0),3)</f>
        <v>0.474</v>
      </c>
      <c r="I20" s="37" t="str">
        <f>FIXED(VLOOKUP($M20,'Full Sample by BMI Level'!$A:$AH,17,0),3)</f>
        <v>0.371</v>
      </c>
      <c r="J20" s="38" t="str">
        <f>FIXED(VLOOKUP($M20,'Full Sample by BMI Level'!$A:$AH,18,0),3)</f>
        <v>0.483</v>
      </c>
      <c r="K20" s="37" t="str">
        <f>FIXED(VLOOKUP($M20,'Full Sample by BMI Level'!$A:$AH,24,0),3)</f>
        <v>0.413</v>
      </c>
      <c r="L20" s="38" t="str">
        <f>FIXED(VLOOKUP($M20,'Full Sample by BMI Level'!$A:$AH,25,0),3)</f>
        <v>0.492</v>
      </c>
      <c r="M20" t="s">
        <v>23</v>
      </c>
    </row>
    <row r="21" spans="1:13" x14ac:dyDescent="0.25">
      <c r="A21" s="35" t="s">
        <v>91</v>
      </c>
      <c r="B21" s="36" t="s">
        <v>580</v>
      </c>
      <c r="C21" s="37" t="str">
        <f>FIXED(VLOOKUP($M21,'Full Sample by BMI Level'!$A:$AH,3,0),3)</f>
        <v>0.192</v>
      </c>
      <c r="D21" s="38" t="str">
        <f>FIXED(VLOOKUP($M21,'Full Sample by BMI Level'!$A:$AH,4,0),3)</f>
        <v>0.394</v>
      </c>
      <c r="E21" s="37" t="str">
        <f>FIXED(VLOOKUP($M21,'Full Sample by BMI Level'!$A:$AH,31,0),3)</f>
        <v>0.138</v>
      </c>
      <c r="F21" s="38" t="str">
        <f>FIXED(VLOOKUP($M21,'Full Sample by BMI Level'!$A:$AH,32,0),3)</f>
        <v>0.345</v>
      </c>
      <c r="G21" s="37" t="str">
        <f>FIXED(VLOOKUP($M21,'Full Sample by BMI Level'!$A:$AH,10,0),3)</f>
        <v>0.170</v>
      </c>
      <c r="H21" s="38" t="str">
        <f>FIXED(VLOOKUP($M21,'Full Sample by BMI Level'!$A:$AH,11,0),3)</f>
        <v>0.376</v>
      </c>
      <c r="I21" s="37" t="str">
        <f>FIXED(VLOOKUP($M21,'Full Sample by BMI Level'!$A:$AH,17,0),3)</f>
        <v>0.206</v>
      </c>
      <c r="J21" s="38" t="str">
        <f>FIXED(VLOOKUP($M21,'Full Sample by BMI Level'!$A:$AH,18,0),3)</f>
        <v>0.405</v>
      </c>
      <c r="K21" s="37" t="str">
        <f>FIXED(VLOOKUP($M21,'Full Sample by BMI Level'!$A:$AH,24,0),3)</f>
        <v>0.226</v>
      </c>
      <c r="L21" s="38" t="str">
        <f>FIXED(VLOOKUP($M21,'Full Sample by BMI Level'!$A:$AH,25,0),3)</f>
        <v>0.418</v>
      </c>
      <c r="M21" t="s">
        <v>24</v>
      </c>
    </row>
    <row r="22" spans="1:13" x14ac:dyDescent="0.25">
      <c r="A22" s="35" t="s">
        <v>579</v>
      </c>
      <c r="B22" s="36" t="s">
        <v>578</v>
      </c>
      <c r="C22" s="37" t="str">
        <f>FIXED(VLOOKUP($M22,'Full Sample by BMI Level'!$A:$AH,3,0),3)</f>
        <v>0.842</v>
      </c>
      <c r="D22" s="38" t="str">
        <f>FIXED(VLOOKUP($M22,'Full Sample by BMI Level'!$A:$AH,4,0),3)</f>
        <v>0.365</v>
      </c>
      <c r="E22" s="37" t="str">
        <f>FIXED(VLOOKUP($M22,'Full Sample by BMI Level'!$A:$AH,31,0),3)</f>
        <v>0.885</v>
      </c>
      <c r="F22" s="38" t="str">
        <f>FIXED(VLOOKUP($M22,'Full Sample by BMI Level'!$A:$AH,32,0),3)</f>
        <v>0.320</v>
      </c>
      <c r="G22" s="37" t="str">
        <f>FIXED(VLOOKUP($M22,'Full Sample by BMI Level'!$A:$AH,10,0),3)</f>
        <v>0.877</v>
      </c>
      <c r="H22" s="38" t="str">
        <f>FIXED(VLOOKUP($M22,'Full Sample by BMI Level'!$A:$AH,11,0),3)</f>
        <v>0.328</v>
      </c>
      <c r="I22" s="37" t="str">
        <f>FIXED(VLOOKUP($M22,'Full Sample by BMI Level'!$A:$AH,17,0),3)</f>
        <v>0.829</v>
      </c>
      <c r="J22" s="38" t="str">
        <f>FIXED(VLOOKUP($M22,'Full Sample by BMI Level'!$A:$AH,18,0),3)</f>
        <v>0.377</v>
      </c>
      <c r="K22" s="37" t="str">
        <f>FIXED(VLOOKUP($M22,'Full Sample by BMI Level'!$A:$AH,24,0),3)</f>
        <v>0.783</v>
      </c>
      <c r="L22" s="38" t="str">
        <f>FIXED(VLOOKUP($M22,'Full Sample by BMI Level'!$A:$AH,25,0),3)</f>
        <v>0.412</v>
      </c>
      <c r="M22" t="s">
        <v>519</v>
      </c>
    </row>
    <row r="23" spans="1:13" x14ac:dyDescent="0.25">
      <c r="A23" s="35" t="s">
        <v>92</v>
      </c>
      <c r="B23" s="36" t="s">
        <v>577</v>
      </c>
      <c r="C23" s="37" t="str">
        <f>FIXED(VLOOKUP($M23,'Full Sample by BMI Level'!$A:$AH,3,0),3)</f>
        <v>0.124</v>
      </c>
      <c r="D23" s="38" t="str">
        <f>FIXED(VLOOKUP($M23,'Full Sample by BMI Level'!$A:$AH,4,0),3)</f>
        <v>0.329</v>
      </c>
      <c r="E23" s="37" t="str">
        <f>FIXED(VLOOKUP($M23,'Full Sample by BMI Level'!$A:$AH,31,0),3)</f>
        <v>0.064</v>
      </c>
      <c r="F23" s="38" t="str">
        <f>FIXED(VLOOKUP($M23,'Full Sample by BMI Level'!$A:$AH,32,0),3)</f>
        <v>0.245</v>
      </c>
      <c r="G23" s="37" t="str">
        <f>FIXED(VLOOKUP($M23,'Full Sample by BMI Level'!$A:$AH,10,0),3)</f>
        <v>0.093</v>
      </c>
      <c r="H23" s="38" t="str">
        <f>FIXED(VLOOKUP($M23,'Full Sample by BMI Level'!$A:$AH,11,0),3)</f>
        <v>0.291</v>
      </c>
      <c r="I23" s="37" t="str">
        <f>FIXED(VLOOKUP($M23,'Full Sample by BMI Level'!$A:$AH,17,0),3)</f>
        <v>0.134</v>
      </c>
      <c r="J23" s="38" t="str">
        <f>FIXED(VLOOKUP($M23,'Full Sample by BMI Level'!$A:$AH,18,0),3)</f>
        <v>0.340</v>
      </c>
      <c r="K23" s="37" t="str">
        <f>FIXED(VLOOKUP($M23,'Full Sample by BMI Level'!$A:$AH,24,0),3)</f>
        <v>0.177</v>
      </c>
      <c r="L23" s="38" t="str">
        <f>FIXED(VLOOKUP($M23,'Full Sample by BMI Level'!$A:$AH,25,0),3)</f>
        <v>0.382</v>
      </c>
      <c r="M23" t="s">
        <v>25</v>
      </c>
    </row>
    <row r="24" spans="1:13" x14ac:dyDescent="0.25">
      <c r="A24" s="35" t="s">
        <v>93</v>
      </c>
      <c r="B24" s="36" t="s">
        <v>576</v>
      </c>
      <c r="C24" s="37" t="str">
        <f>FIXED(VLOOKUP($M24,'Full Sample by BMI Level'!$A:$AH,3,0),3)</f>
        <v>0.035</v>
      </c>
      <c r="D24" s="38" t="str">
        <f>FIXED(VLOOKUP($M24,'Full Sample by BMI Level'!$A:$AH,4,0),3)</f>
        <v>0.183</v>
      </c>
      <c r="E24" s="37" t="str">
        <f>FIXED(VLOOKUP($M24,'Full Sample by BMI Level'!$A:$AH,31,0),3)</f>
        <v>0.051</v>
      </c>
      <c r="F24" s="38" t="str">
        <f>FIXED(VLOOKUP($M24,'Full Sample by BMI Level'!$A:$AH,32,0),3)</f>
        <v>0.221</v>
      </c>
      <c r="G24" s="37" t="str">
        <f>FIXED(VLOOKUP($M24,'Full Sample by BMI Level'!$A:$AH,10,0),3)</f>
        <v>0.029</v>
      </c>
      <c r="H24" s="38" t="str">
        <f>FIXED(VLOOKUP($M24,'Full Sample by BMI Level'!$A:$AH,11,0),3)</f>
        <v>0.169</v>
      </c>
      <c r="I24" s="37" t="str">
        <f>FIXED(VLOOKUP($M24,'Full Sample by BMI Level'!$A:$AH,17,0),3)</f>
        <v>0.037</v>
      </c>
      <c r="J24" s="38" t="str">
        <f>FIXED(VLOOKUP($M24,'Full Sample by BMI Level'!$A:$AH,18,0),3)</f>
        <v>0.190</v>
      </c>
      <c r="K24" s="37" t="str">
        <f>FIXED(VLOOKUP($M24,'Full Sample by BMI Level'!$A:$AH,24,0),3)</f>
        <v>0.040</v>
      </c>
      <c r="L24" s="38" t="str">
        <f>FIXED(VLOOKUP($M24,'Full Sample by BMI Level'!$A:$AH,25,0),3)</f>
        <v>0.197</v>
      </c>
      <c r="M24" t="s">
        <v>26</v>
      </c>
    </row>
    <row r="25" spans="1:13" x14ac:dyDescent="0.25">
      <c r="A25" s="35" t="s">
        <v>32</v>
      </c>
      <c r="B25" s="36" t="s">
        <v>575</v>
      </c>
      <c r="C25" s="37" t="str">
        <f>FIXED(VLOOKUP($M25,'Full Sample by BMI Level'!$A:$AH,3,0),3)</f>
        <v>0.453</v>
      </c>
      <c r="D25" s="38" t="str">
        <f>FIXED(VLOOKUP($M25,'Full Sample by BMI Level'!$A:$AH,4,0),3)</f>
        <v>0.790</v>
      </c>
      <c r="E25" s="37" t="str">
        <f>FIXED(VLOOKUP($M25,'Full Sample by BMI Level'!$A:$AH,31,0),3)</f>
        <v>0.338</v>
      </c>
      <c r="F25" s="38" t="str">
        <f>FIXED(VLOOKUP($M25,'Full Sample by BMI Level'!$A:$AH,32,0),3)</f>
        <v>0.708</v>
      </c>
      <c r="G25" s="37" t="str">
        <f>FIXED(VLOOKUP($M25,'Full Sample by BMI Level'!$A:$AH,10,0),3)</f>
        <v>0.385</v>
      </c>
      <c r="H25" s="38" t="str">
        <f>FIXED(VLOOKUP($M25,'Full Sample by BMI Level'!$A:$AH,11,0),3)</f>
        <v>0.755</v>
      </c>
      <c r="I25" s="37" t="str">
        <f>FIXED(VLOOKUP($M25,'Full Sample by BMI Level'!$A:$AH,17,0),3)</f>
        <v>0.458</v>
      </c>
      <c r="J25" s="38" t="str">
        <f>FIXED(VLOOKUP($M25,'Full Sample by BMI Level'!$A:$AH,18,0),3)</f>
        <v>0.777</v>
      </c>
      <c r="K25" s="37" t="str">
        <f>FIXED(VLOOKUP($M25,'Full Sample by BMI Level'!$A:$AH,24,0),3)</f>
        <v>0.589</v>
      </c>
      <c r="L25" s="38" t="str">
        <f>FIXED(VLOOKUP($M25,'Full Sample by BMI Level'!$A:$AH,25,0),3)</f>
        <v>0.859</v>
      </c>
      <c r="M25" t="s">
        <v>32</v>
      </c>
    </row>
    <row r="26" spans="1:13" x14ac:dyDescent="0.25">
      <c r="A26" s="35" t="s">
        <v>33</v>
      </c>
      <c r="B26" s="36" t="s">
        <v>574</v>
      </c>
      <c r="C26" s="37" t="str">
        <f>FIXED(VLOOKUP($M26,'Full Sample by BMI Level'!$A:$AH,3,0),3)</f>
        <v>10.438</v>
      </c>
      <c r="D26" s="38" t="str">
        <f>FIXED(VLOOKUP($M26,'Full Sample by BMI Level'!$A:$AH,4,0),3)</f>
        <v>2.466</v>
      </c>
      <c r="E26" s="37" t="str">
        <f>FIXED(VLOOKUP($M26,'Full Sample by BMI Level'!$A:$AH,31,0),3)</f>
        <v>10.450</v>
      </c>
      <c r="F26" s="38" t="str">
        <f>FIXED(VLOOKUP($M26,'Full Sample by BMI Level'!$A:$AH,32,0),3)</f>
        <v>2.177</v>
      </c>
      <c r="G26" s="37" t="str">
        <f>FIXED(VLOOKUP($M26,'Full Sample by BMI Level'!$A:$AH,10,0),3)</f>
        <v>10.492</v>
      </c>
      <c r="H26" s="38" t="str">
        <f>FIXED(VLOOKUP($M26,'Full Sample by BMI Level'!$A:$AH,11,0),3)</f>
        <v>2.417</v>
      </c>
      <c r="I26" s="37" t="str">
        <f>FIXED(VLOOKUP($M26,'Full Sample by BMI Level'!$A:$AH,17,0),3)</f>
        <v>10.436</v>
      </c>
      <c r="J26" s="38" t="str">
        <f>FIXED(VLOOKUP($M26,'Full Sample by BMI Level'!$A:$AH,18,0),3)</f>
        <v>2.523</v>
      </c>
      <c r="K26" s="37" t="str">
        <f>FIXED(VLOOKUP($M26,'Full Sample by BMI Level'!$A:$AH,24,0),3)</f>
        <v>10.337</v>
      </c>
      <c r="L26" s="38" t="str">
        <f>FIXED(VLOOKUP($M26,'Full Sample by BMI Level'!$A:$AH,25,0),3)</f>
        <v>2.521</v>
      </c>
      <c r="M26" t="s">
        <v>33</v>
      </c>
    </row>
    <row r="27" spans="1:13" x14ac:dyDescent="0.25">
      <c r="A27" s="35" t="s">
        <v>118</v>
      </c>
      <c r="B27" s="36" t="s">
        <v>573</v>
      </c>
      <c r="C27" s="37" t="str">
        <f>FIXED(VLOOKUP($M27,'Full Sample by BMI Level'!$A:$AH,3,0),3)</f>
        <v>3.662</v>
      </c>
      <c r="D27" s="38" t="str">
        <f>FIXED(VLOOKUP($M27,'Full Sample by BMI Level'!$A:$AH,4,0),3)</f>
        <v>1.803</v>
      </c>
      <c r="E27" s="37" t="str">
        <f>FIXED(VLOOKUP($M27,'Full Sample by BMI Level'!$A:$AH,31,0),3)</f>
        <v>3.514</v>
      </c>
      <c r="F27" s="38" t="str">
        <f>FIXED(VLOOKUP($M27,'Full Sample by BMI Level'!$A:$AH,32,0),3)</f>
        <v>1.871</v>
      </c>
      <c r="G27" s="37" t="str">
        <f>FIXED(VLOOKUP($M27,'Full Sample by BMI Level'!$A:$AH,10,0),3)</f>
        <v>3.649</v>
      </c>
      <c r="H27" s="38" t="str">
        <f>FIXED(VLOOKUP($M27,'Full Sample by BMI Level'!$A:$AH,11,0),3)</f>
        <v>1.784</v>
      </c>
      <c r="I27" s="37" t="str">
        <f>FIXED(VLOOKUP($M27,'Full Sample by BMI Level'!$A:$AH,17,0),3)</f>
        <v>3.632</v>
      </c>
      <c r="J27" s="38" t="str">
        <f>FIXED(VLOOKUP($M27,'Full Sample by BMI Level'!$A:$AH,18,0),3)</f>
        <v>1.830</v>
      </c>
      <c r="K27" s="37" t="str">
        <f>FIXED(VLOOKUP($M27,'Full Sample by BMI Level'!$A:$AH,24,0),3)</f>
        <v>3.734</v>
      </c>
      <c r="L27" s="38" t="str">
        <f>FIXED(VLOOKUP($M27,'Full Sample by BMI Level'!$A:$AH,25,0),3)</f>
        <v>1.801</v>
      </c>
      <c r="M27" t="s">
        <v>118</v>
      </c>
    </row>
    <row r="28" spans="1:13" x14ac:dyDescent="0.25">
      <c r="A28" s="35" t="s">
        <v>572</v>
      </c>
      <c r="B28" s="36" t="s">
        <v>571</v>
      </c>
      <c r="C28" s="37" t="str">
        <f>FIXED(VLOOKUP($M28,'Full Sample by BMI Level'!$A:$AH,3,0),3)</f>
        <v>0.221</v>
      </c>
      <c r="D28" s="38" t="str">
        <f>FIXED(VLOOKUP($M28,'Full Sample by BMI Level'!$A:$AH,4,0),3)</f>
        <v>0.415</v>
      </c>
      <c r="E28" s="37" t="str">
        <f>FIXED(VLOOKUP($M28,'Full Sample by BMI Level'!$A:$AH,31,0),3)</f>
        <v>0.304</v>
      </c>
      <c r="F28" s="38" t="str">
        <f>FIXED(VLOOKUP($M28,'Full Sample by BMI Level'!$A:$AH,32,0),3)</f>
        <v>0.461</v>
      </c>
      <c r="G28" s="37" t="str">
        <f>FIXED(VLOOKUP($M28,'Full Sample by BMI Level'!$A:$AH,10,0),3)</f>
        <v>0.221</v>
      </c>
      <c r="H28" s="38" t="str">
        <f>FIXED(VLOOKUP($M28,'Full Sample by BMI Level'!$A:$AH,11,0),3)</f>
        <v>0.415</v>
      </c>
      <c r="I28" s="37" t="str">
        <f>FIXED(VLOOKUP($M28,'Full Sample by BMI Level'!$A:$AH,17,0),3)</f>
        <v>0.202</v>
      </c>
      <c r="J28" s="38" t="str">
        <f>FIXED(VLOOKUP($M28,'Full Sample by BMI Level'!$A:$AH,18,0),3)</f>
        <v>0.401</v>
      </c>
      <c r="K28" s="37" t="str">
        <f>FIXED(VLOOKUP($M28,'Full Sample by BMI Level'!$A:$AH,24,0),3)</f>
        <v>0.233</v>
      </c>
      <c r="L28" s="38" t="str">
        <f>FIXED(VLOOKUP($M28,'Full Sample by BMI Level'!$A:$AH,25,0),3)</f>
        <v>0.423</v>
      </c>
      <c r="M28" t="s">
        <v>517</v>
      </c>
    </row>
    <row r="29" spans="1:13" x14ac:dyDescent="0.25">
      <c r="A29" s="35" t="s">
        <v>95</v>
      </c>
      <c r="B29" s="36" t="s">
        <v>570</v>
      </c>
      <c r="C29" s="37" t="str">
        <f>FIXED(VLOOKUP($M29,'Full Sample by BMI Level'!$A:$AH,3,0),3)</f>
        <v>0.317</v>
      </c>
      <c r="D29" s="38" t="str">
        <f>FIXED(VLOOKUP($M29,'Full Sample by BMI Level'!$A:$AH,4,0),3)</f>
        <v>0.465</v>
      </c>
      <c r="E29" s="37" t="str">
        <f>FIXED(VLOOKUP($M29,'Full Sample by BMI Level'!$A:$AH,31,0),3)</f>
        <v>0.276</v>
      </c>
      <c r="F29" s="38" t="str">
        <f>FIXED(VLOOKUP($M29,'Full Sample by BMI Level'!$A:$AH,32,0),3)</f>
        <v>0.448</v>
      </c>
      <c r="G29" s="37" t="str">
        <f>FIXED(VLOOKUP($M29,'Full Sample by BMI Level'!$A:$AH,10,0),3)</f>
        <v>0.303</v>
      </c>
      <c r="H29" s="38" t="str">
        <f>FIXED(VLOOKUP($M29,'Full Sample by BMI Level'!$A:$AH,11,0),3)</f>
        <v>0.459</v>
      </c>
      <c r="I29" s="37" t="str">
        <f>FIXED(VLOOKUP($M29,'Full Sample by BMI Level'!$A:$AH,17,0),3)</f>
        <v>0.331</v>
      </c>
      <c r="J29" s="38" t="str">
        <f>FIXED(VLOOKUP($M29,'Full Sample by BMI Level'!$A:$AH,18,0),3)</f>
        <v>0.471</v>
      </c>
      <c r="K29" s="37" t="str">
        <f>FIXED(VLOOKUP($M29,'Full Sample by BMI Level'!$A:$AH,24,0),3)</f>
        <v>0.334</v>
      </c>
      <c r="L29" s="38" t="str">
        <f>FIXED(VLOOKUP($M29,'Full Sample by BMI Level'!$A:$AH,25,0),3)</f>
        <v>0.472</v>
      </c>
      <c r="M29" t="s">
        <v>29</v>
      </c>
    </row>
    <row r="30" spans="1:13" x14ac:dyDescent="0.25">
      <c r="A30" s="35" t="s">
        <v>96</v>
      </c>
      <c r="B30" s="36" t="s">
        <v>569</v>
      </c>
      <c r="C30" s="37" t="str">
        <f>FIXED(VLOOKUP($M30,'Full Sample by BMI Level'!$A:$AH,3,0),3)</f>
        <v>0.361</v>
      </c>
      <c r="D30" s="38" t="str">
        <f>FIXED(VLOOKUP($M30,'Full Sample by BMI Level'!$A:$AH,4,0),3)</f>
        <v>0.480</v>
      </c>
      <c r="E30" s="37" t="str">
        <f>FIXED(VLOOKUP($M30,'Full Sample by BMI Level'!$A:$AH,31,0),3)</f>
        <v>0.345</v>
      </c>
      <c r="F30" s="38" t="str">
        <f>FIXED(VLOOKUP($M30,'Full Sample by BMI Level'!$A:$AH,32,0),3)</f>
        <v>0.476</v>
      </c>
      <c r="G30" s="37" t="str">
        <f>FIXED(VLOOKUP($M30,'Full Sample by BMI Level'!$A:$AH,10,0),3)</f>
        <v>0.369</v>
      </c>
      <c r="H30" s="38" t="str">
        <f>FIXED(VLOOKUP($M30,'Full Sample by BMI Level'!$A:$AH,11,0),3)</f>
        <v>0.483</v>
      </c>
      <c r="I30" s="37" t="str">
        <f>FIXED(VLOOKUP($M30,'Full Sample by BMI Level'!$A:$AH,17,0),3)</f>
        <v>0.357</v>
      </c>
      <c r="J30" s="38" t="str">
        <f>FIXED(VLOOKUP($M30,'Full Sample by BMI Level'!$A:$AH,18,0),3)</f>
        <v>0.479</v>
      </c>
      <c r="K30" s="37" t="str">
        <f>FIXED(VLOOKUP($M30,'Full Sample by BMI Level'!$A:$AH,24,0),3)</f>
        <v>0.353</v>
      </c>
      <c r="L30" s="38" t="str">
        <f>FIXED(VLOOKUP($M30,'Full Sample by BMI Level'!$A:$AH,25,0),3)</f>
        <v>0.478</v>
      </c>
      <c r="M30" t="s">
        <v>30</v>
      </c>
    </row>
    <row r="31" spans="1:13" x14ac:dyDescent="0.25">
      <c r="A31" s="35" t="s">
        <v>97</v>
      </c>
      <c r="B31" s="36" t="s">
        <v>568</v>
      </c>
      <c r="C31" s="37" t="str">
        <f>FIXED(VLOOKUP($M31,'Full Sample by BMI Level'!$A:$AH,3,0),3)</f>
        <v>0.078</v>
      </c>
      <c r="D31" s="38" t="str">
        <f>FIXED(VLOOKUP($M31,'Full Sample by BMI Level'!$A:$AH,4,0),3)</f>
        <v>0.268</v>
      </c>
      <c r="E31" s="37" t="str">
        <f>FIXED(VLOOKUP($M31,'Full Sample by BMI Level'!$A:$AH,31,0),3)</f>
        <v>0.049</v>
      </c>
      <c r="F31" s="38" t="str">
        <f>FIXED(VLOOKUP($M31,'Full Sample by BMI Level'!$A:$AH,32,0),3)</f>
        <v>0.215</v>
      </c>
      <c r="G31" s="37" t="str">
        <f>FIXED(VLOOKUP($M31,'Full Sample by BMI Level'!$A:$AH,10,0),3)</f>
        <v>0.084</v>
      </c>
      <c r="H31" s="38" t="str">
        <f>FIXED(VLOOKUP($M31,'Full Sample by BMI Level'!$A:$AH,11,0),3)</f>
        <v>0.277</v>
      </c>
      <c r="I31" s="37" t="str">
        <f>FIXED(VLOOKUP($M31,'Full Sample by BMI Level'!$A:$AH,17,0),3)</f>
        <v>0.085</v>
      </c>
      <c r="J31" s="38" t="str">
        <f>FIXED(VLOOKUP($M31,'Full Sample by BMI Level'!$A:$AH,18,0),3)</f>
        <v>0.279</v>
      </c>
      <c r="K31" s="37" t="str">
        <f>FIXED(VLOOKUP($M31,'Full Sample by BMI Level'!$A:$AH,24,0),3)</f>
        <v>0.063</v>
      </c>
      <c r="L31" s="38" t="str">
        <f>FIXED(VLOOKUP($M31,'Full Sample by BMI Level'!$A:$AH,25,0),3)</f>
        <v>0.243</v>
      </c>
      <c r="M31" t="s">
        <v>27</v>
      </c>
    </row>
    <row r="32" spans="1:13" x14ac:dyDescent="0.25">
      <c r="A32" s="35" t="s">
        <v>98</v>
      </c>
      <c r="B32" s="36" t="s">
        <v>567</v>
      </c>
      <c r="C32" s="37" t="str">
        <f>FIXED(VLOOKUP($M32,'Full Sample by BMI Level'!$A:$AH,3,0),3)</f>
        <v>0.023</v>
      </c>
      <c r="D32" s="38" t="str">
        <f>FIXED(VLOOKUP($M32,'Full Sample by BMI Level'!$A:$AH,4,0),3)</f>
        <v>0.148</v>
      </c>
      <c r="E32" s="37" t="str">
        <f>FIXED(VLOOKUP($M32,'Full Sample by BMI Level'!$A:$AH,31,0),3)</f>
        <v>0.026</v>
      </c>
      <c r="F32" s="38" t="str">
        <f>FIXED(VLOOKUP($M32,'Full Sample by BMI Level'!$A:$AH,32,0),3)</f>
        <v>0.158</v>
      </c>
      <c r="G32" s="37" t="str">
        <f>FIXED(VLOOKUP($M32,'Full Sample by BMI Level'!$A:$AH,10,0),3)</f>
        <v>0.024</v>
      </c>
      <c r="H32" s="38" t="str">
        <f>FIXED(VLOOKUP($M32,'Full Sample by BMI Level'!$A:$AH,11,0),3)</f>
        <v>0.153</v>
      </c>
      <c r="I32" s="37" t="str">
        <f>FIXED(VLOOKUP($M32,'Full Sample by BMI Level'!$A:$AH,17,0),3)</f>
        <v>0.025</v>
      </c>
      <c r="J32" s="38" t="str">
        <f>FIXED(VLOOKUP($M32,'Full Sample by BMI Level'!$A:$AH,18,0),3)</f>
        <v>0.156</v>
      </c>
      <c r="K32" s="37" t="str">
        <f>FIXED(VLOOKUP($M32,'Full Sample by BMI Level'!$A:$AH,24,0),3)</f>
        <v>0.017</v>
      </c>
      <c r="L32" s="38" t="str">
        <f>FIXED(VLOOKUP($M32,'Full Sample by BMI Level'!$A:$AH,25,0),3)</f>
        <v>0.129</v>
      </c>
      <c r="M32" t="s">
        <v>28</v>
      </c>
    </row>
    <row r="33" spans="1:13" x14ac:dyDescent="0.25">
      <c r="A33" s="35" t="s">
        <v>34</v>
      </c>
      <c r="B33" s="36" t="s">
        <v>566</v>
      </c>
      <c r="C33" s="37" t="str">
        <f>FIXED(VLOOKUP($M33,'Full Sample by BMI Level'!$A:$AH,3,0),3)</f>
        <v>38.563</v>
      </c>
      <c r="D33" s="38" t="str">
        <f>FIXED(VLOOKUP($M33,'Full Sample by BMI Level'!$A:$AH,4,0),3)</f>
        <v>28.572</v>
      </c>
      <c r="E33" s="37" t="str">
        <f>FIXED(VLOOKUP($M33,'Full Sample by BMI Level'!$A:$AH,31,0),3)</f>
        <v>38.113</v>
      </c>
      <c r="F33" s="38" t="str">
        <f>FIXED(VLOOKUP($M33,'Full Sample by BMI Level'!$A:$AH,32,0),3)</f>
        <v>28.377</v>
      </c>
      <c r="G33" s="37" t="str">
        <f>FIXED(VLOOKUP($M33,'Full Sample by BMI Level'!$A:$AH,10,0),3)</f>
        <v>40.848</v>
      </c>
      <c r="H33" s="38" t="str">
        <f>FIXED(VLOOKUP($M33,'Full Sample by BMI Level'!$A:$AH,11,0),3)</f>
        <v>29.384</v>
      </c>
      <c r="I33" s="37" t="str">
        <f>FIXED(VLOOKUP($M33,'Full Sample by BMI Level'!$A:$AH,17,0),3)</f>
        <v>37.912</v>
      </c>
      <c r="J33" s="38" t="str">
        <f>FIXED(VLOOKUP($M33,'Full Sample by BMI Level'!$A:$AH,18,0),3)</f>
        <v>28.379</v>
      </c>
      <c r="K33" s="37" t="str">
        <f>FIXED(VLOOKUP($M33,'Full Sample by BMI Level'!$A:$AH,24,0),3)</f>
        <v>34.977</v>
      </c>
      <c r="L33" s="38" t="str">
        <f>FIXED(VLOOKUP($M33,'Full Sample by BMI Level'!$A:$AH,25,0),3)</f>
        <v>26.784</v>
      </c>
      <c r="M33" t="s">
        <v>34</v>
      </c>
    </row>
    <row r="34" spans="1:13" x14ac:dyDescent="0.25">
      <c r="A34" s="35" t="s">
        <v>35</v>
      </c>
      <c r="B34" s="36" t="s">
        <v>565</v>
      </c>
      <c r="C34" s="37" t="str">
        <f>FIXED(VLOOKUP($M34,'Full Sample by BMI Level'!$A:$AH,3,0),3)</f>
        <v>21.655</v>
      </c>
      <c r="D34" s="38" t="str">
        <f>FIXED(VLOOKUP($M34,'Full Sample by BMI Level'!$A:$AH,4,0),3)</f>
        <v>51.615</v>
      </c>
      <c r="E34" s="37" t="str">
        <f>FIXED(VLOOKUP($M34,'Full Sample by BMI Level'!$A:$AH,31,0),3)</f>
        <v>15.425</v>
      </c>
      <c r="F34" s="38" t="str">
        <f>FIXED(VLOOKUP($M34,'Full Sample by BMI Level'!$A:$AH,32,0),3)</f>
        <v>36.544</v>
      </c>
      <c r="G34" s="37" t="str">
        <f>FIXED(VLOOKUP($M34,'Full Sample by BMI Level'!$A:$AH,10,0),3)</f>
        <v>19.754</v>
      </c>
      <c r="H34" s="38" t="str">
        <f>FIXED(VLOOKUP($M34,'Full Sample by BMI Level'!$A:$AH,11,0),3)</f>
        <v>49.229</v>
      </c>
      <c r="I34" s="37" t="str">
        <f>FIXED(VLOOKUP($M34,'Full Sample by BMI Level'!$A:$AH,17,0),3)</f>
        <v>22.063</v>
      </c>
      <c r="J34" s="38" t="str">
        <f>FIXED(VLOOKUP($M34,'Full Sample by BMI Level'!$A:$AH,18,0),3)</f>
        <v>51.395</v>
      </c>
      <c r="K34" s="37" t="str">
        <f>FIXED(VLOOKUP($M34,'Full Sample by BMI Level'!$A:$AH,24,0),3)</f>
        <v>25.483</v>
      </c>
      <c r="L34" s="38" t="str">
        <f>FIXED(VLOOKUP($M34,'Full Sample by BMI Level'!$A:$AH,25,0),3)</f>
        <v>57.131</v>
      </c>
      <c r="M34" t="s">
        <v>35</v>
      </c>
    </row>
    <row r="35" spans="1:13" x14ac:dyDescent="0.25">
      <c r="A35" s="35" t="s">
        <v>36</v>
      </c>
      <c r="B35" s="36" t="s">
        <v>564</v>
      </c>
      <c r="C35" s="37" t="str">
        <f>FIXED(VLOOKUP($M35,'Full Sample by BMI Level'!$A:$AH,3,0),3)</f>
        <v>182.565</v>
      </c>
      <c r="D35" s="38" t="str">
        <f>FIXED(VLOOKUP($M35,'Full Sample by BMI Level'!$A:$AH,4,0),3)</f>
        <v>147.192</v>
      </c>
      <c r="E35" s="37" t="str">
        <f>FIXED(VLOOKUP($M35,'Full Sample by BMI Level'!$A:$AH,31,0),3)</f>
        <v>133.432</v>
      </c>
      <c r="F35" s="38" t="str">
        <f>FIXED(VLOOKUP($M35,'Full Sample by BMI Level'!$A:$AH,32,0),3)</f>
        <v>126.932</v>
      </c>
      <c r="G35" s="37" t="str">
        <f>FIXED(VLOOKUP($M35,'Full Sample by BMI Level'!$A:$AH,10,0),3)</f>
        <v>161.805</v>
      </c>
      <c r="H35" s="38" t="str">
        <f>FIXED(VLOOKUP($M35,'Full Sample by BMI Level'!$A:$AH,11,0),3)</f>
        <v>137.712</v>
      </c>
      <c r="I35" s="37" t="str">
        <f>FIXED(VLOOKUP($M35,'Full Sample by BMI Level'!$A:$AH,17,0),3)</f>
        <v>194.127</v>
      </c>
      <c r="J35" s="38" t="str">
        <f>FIXED(VLOOKUP($M35,'Full Sample by BMI Level'!$A:$AH,18,0),3)</f>
        <v>148.620</v>
      </c>
      <c r="K35" s="37" t="str">
        <f>FIXED(VLOOKUP($M35,'Full Sample by BMI Level'!$A:$AH,24,0),3)</f>
        <v>214.542</v>
      </c>
      <c r="L35" s="38" t="str">
        <f>FIXED(VLOOKUP($M35,'Full Sample by BMI Level'!$A:$AH,25,0),3)</f>
        <v>157.165</v>
      </c>
      <c r="M35" t="s">
        <v>36</v>
      </c>
    </row>
    <row r="36" spans="1:13" x14ac:dyDescent="0.25">
      <c r="A36" s="35" t="s">
        <v>563</v>
      </c>
      <c r="B36" s="36" t="s">
        <v>562</v>
      </c>
      <c r="C36" s="37" t="str">
        <f>FIXED(VLOOKUP($M36,'Full Sample by BMI Level'!$A:$AH,3,0),3)</f>
        <v>0.592</v>
      </c>
      <c r="D36" s="38" t="str">
        <f>FIXED(VLOOKUP($M36,'Full Sample by BMI Level'!$A:$AH,4,0),3)</f>
        <v>0.492</v>
      </c>
      <c r="E36" s="37" t="str">
        <f>FIXED(VLOOKUP($M36,'Full Sample by BMI Level'!$A:$AH,31,0),3)</f>
        <v>0.621</v>
      </c>
      <c r="F36" s="38" t="str">
        <f>FIXED(VLOOKUP($M36,'Full Sample by BMI Level'!$A:$AH,32,0),3)</f>
        <v>0.486</v>
      </c>
      <c r="G36" s="37" t="str">
        <f>FIXED(VLOOKUP($M36,'Full Sample by BMI Level'!$A:$AH,10,0),3)</f>
        <v>0.658</v>
      </c>
      <c r="H36" s="38" t="str">
        <f>FIXED(VLOOKUP($M36,'Full Sample by BMI Level'!$A:$AH,11,0),3)</f>
        <v>0.475</v>
      </c>
      <c r="I36" s="37" t="str">
        <f>FIXED(VLOOKUP($M36,'Full Sample by BMI Level'!$A:$AH,17,0),3)</f>
        <v>0.620</v>
      </c>
      <c r="J36" s="38" t="str">
        <f>FIXED(VLOOKUP($M36,'Full Sample by BMI Level'!$A:$AH,18,0),3)</f>
        <v>0.486</v>
      </c>
      <c r="K36" s="37" t="str">
        <f>FIXED(VLOOKUP($M36,'Full Sample by BMI Level'!$A:$AH,24,0),3)</f>
        <v>0.431</v>
      </c>
      <c r="L36" s="38" t="str">
        <f>FIXED(VLOOKUP($M36,'Full Sample by BMI Level'!$A:$AH,25,0),3)</f>
        <v>0.495</v>
      </c>
      <c r="M36" t="s">
        <v>518</v>
      </c>
    </row>
    <row r="37" spans="1:13" x14ac:dyDescent="0.25">
      <c r="A37" s="35" t="s">
        <v>561</v>
      </c>
      <c r="B37" s="36" t="s">
        <v>560</v>
      </c>
      <c r="C37" s="37" t="str">
        <f>FIXED(VLOOKUP($M37,'Full Sample by BMI Level'!$A:$AH,3,0),3)</f>
        <v>0.298</v>
      </c>
      <c r="D37" s="38" t="str">
        <f>FIXED(VLOOKUP($M37,'Full Sample by BMI Level'!$A:$AH,4,0),3)</f>
        <v>0.457</v>
      </c>
      <c r="E37" s="37" t="str">
        <f>FIXED(VLOOKUP($M37,'Full Sample by BMI Level'!$A:$AH,31,0),3)</f>
        <v>0.243</v>
      </c>
      <c r="F37" s="38" t="str">
        <f>FIXED(VLOOKUP($M37,'Full Sample by BMI Level'!$A:$AH,32,0),3)</f>
        <v>0.429</v>
      </c>
      <c r="G37" s="37" t="str">
        <f>FIXED(VLOOKUP($M37,'Full Sample by BMI Level'!$A:$AH,10,0),3)</f>
        <v>0.263</v>
      </c>
      <c r="H37" s="38" t="str">
        <f>FIXED(VLOOKUP($M37,'Full Sample by BMI Level'!$A:$AH,11,0),3)</f>
        <v>0.440</v>
      </c>
      <c r="I37" s="37" t="str">
        <f>FIXED(VLOOKUP($M37,'Full Sample by BMI Level'!$A:$AH,17,0),3)</f>
        <v>0.287</v>
      </c>
      <c r="J37" s="38" t="str">
        <f>FIXED(VLOOKUP($M37,'Full Sample by BMI Level'!$A:$AH,18,0),3)</f>
        <v>0.452</v>
      </c>
      <c r="K37" s="37" t="str">
        <f>FIXED(VLOOKUP($M37,'Full Sample by BMI Level'!$A:$AH,24,0),3)</f>
        <v>0.381</v>
      </c>
      <c r="L37" s="38" t="str">
        <f>FIXED(VLOOKUP($M37,'Full Sample by BMI Level'!$A:$AH,25,0),3)</f>
        <v>0.486</v>
      </c>
      <c r="M37" t="s">
        <v>37</v>
      </c>
    </row>
    <row r="38" spans="1:13" x14ac:dyDescent="0.25">
      <c r="A38" s="35" t="s">
        <v>559</v>
      </c>
      <c r="B38" s="36" t="s">
        <v>558</v>
      </c>
      <c r="C38" s="37" t="str">
        <f>FIXED(VLOOKUP($M38,'Full Sample by BMI Level'!$A:$AH,3,0),3)</f>
        <v>0.111</v>
      </c>
      <c r="D38" s="38" t="str">
        <f>FIXED(VLOOKUP($M38,'Full Sample by BMI Level'!$A:$AH,4,0),3)</f>
        <v>0.314</v>
      </c>
      <c r="E38" s="37" t="str">
        <f>FIXED(VLOOKUP($M38,'Full Sample by BMI Level'!$A:$AH,31,0),3)</f>
        <v>0.136</v>
      </c>
      <c r="F38" s="38" t="str">
        <f>FIXED(VLOOKUP($M38,'Full Sample by BMI Level'!$A:$AH,32,0),3)</f>
        <v>0.343</v>
      </c>
      <c r="G38" s="37" t="str">
        <f>FIXED(VLOOKUP($M38,'Full Sample by BMI Level'!$A:$AH,10,0),3)</f>
        <v>0.079</v>
      </c>
      <c r="H38" s="38" t="str">
        <f>FIXED(VLOOKUP($M38,'Full Sample by BMI Level'!$A:$AH,11,0),3)</f>
        <v>0.270</v>
      </c>
      <c r="I38" s="37" t="str">
        <f>FIXED(VLOOKUP($M38,'Full Sample by BMI Level'!$A:$AH,17,0),3)</f>
        <v>0.093</v>
      </c>
      <c r="J38" s="38" t="str">
        <f>FIXED(VLOOKUP($M38,'Full Sample by BMI Level'!$A:$AH,18,0),3)</f>
        <v>0.291</v>
      </c>
      <c r="K38" s="37" t="str">
        <f>FIXED(VLOOKUP($M38,'Full Sample by BMI Level'!$A:$AH,24,0),3)</f>
        <v>0.187</v>
      </c>
      <c r="L38" s="38" t="str">
        <f>FIXED(VLOOKUP($M38,'Full Sample by BMI Level'!$A:$AH,25,0),3)</f>
        <v>0.390</v>
      </c>
      <c r="M38" t="s">
        <v>38</v>
      </c>
    </row>
    <row r="39" spans="1:13" x14ac:dyDescent="0.25">
      <c r="A39" s="35" t="s">
        <v>557</v>
      </c>
      <c r="B39" s="36" t="s">
        <v>556</v>
      </c>
      <c r="C39" s="37" t="str">
        <f>FIXED(VLOOKUP($M39,'Full Sample by BMI Level'!$A:$AH,3,0),3)</f>
        <v>0.212</v>
      </c>
      <c r="D39" s="38" t="str">
        <f>FIXED(VLOOKUP($M39,'Full Sample by BMI Level'!$A:$AH,4,0),3)</f>
        <v>0.409</v>
      </c>
      <c r="E39" s="37" t="str">
        <f>FIXED(VLOOKUP($M39,'Full Sample by BMI Level'!$A:$AH,31,0),3)</f>
        <v>0.258</v>
      </c>
      <c r="F39" s="38" t="str">
        <f>FIXED(VLOOKUP($M39,'Full Sample by BMI Level'!$A:$AH,32,0),3)</f>
        <v>0.438</v>
      </c>
      <c r="G39" s="37" t="str">
        <f>FIXED(VLOOKUP($M39,'Full Sample by BMI Level'!$A:$AH,10,0),3)</f>
        <v>0.217</v>
      </c>
      <c r="H39" s="38" t="str">
        <f>FIXED(VLOOKUP($M39,'Full Sample by BMI Level'!$A:$AH,11,0),3)</f>
        <v>0.412</v>
      </c>
      <c r="I39" s="37" t="str">
        <f>FIXED(VLOOKUP($M39,'Full Sample by BMI Level'!$A:$AH,17,0),3)</f>
        <v>0.218</v>
      </c>
      <c r="J39" s="38" t="str">
        <f>FIXED(VLOOKUP($M39,'Full Sample by BMI Level'!$A:$AH,18,0),3)</f>
        <v>0.413</v>
      </c>
      <c r="K39" s="37" t="str">
        <f>FIXED(VLOOKUP($M39,'Full Sample by BMI Level'!$A:$AH,24,0),3)</f>
        <v>0.190</v>
      </c>
      <c r="L39" s="38" t="str">
        <f>FIXED(VLOOKUP($M39,'Full Sample by BMI Level'!$A:$AH,25,0),3)</f>
        <v>0.392</v>
      </c>
      <c r="M39" t="s">
        <v>520</v>
      </c>
    </row>
    <row r="40" spans="1:13" x14ac:dyDescent="0.25">
      <c r="A40" s="35" t="s">
        <v>555</v>
      </c>
      <c r="B40" s="36" t="s">
        <v>554</v>
      </c>
      <c r="C40" s="37" t="str">
        <f>FIXED(VLOOKUP($M40,'Full Sample by BMI Level'!$A:$AH,3,0),3)</f>
        <v>0.143</v>
      </c>
      <c r="D40" s="38" t="str">
        <f>FIXED(VLOOKUP($M40,'Full Sample by BMI Level'!$A:$AH,4,0),3)</f>
        <v>0.350</v>
      </c>
      <c r="E40" s="37" t="str">
        <f>FIXED(VLOOKUP($M40,'Full Sample by BMI Level'!$A:$AH,31,0),3)</f>
        <v>0.133</v>
      </c>
      <c r="F40" s="38" t="str">
        <f>FIXED(VLOOKUP($M40,'Full Sample by BMI Level'!$A:$AH,32,0),3)</f>
        <v>0.340</v>
      </c>
      <c r="G40" s="37" t="str">
        <f>FIXED(VLOOKUP($M40,'Full Sample by BMI Level'!$A:$AH,10,0),3)</f>
        <v>0.152</v>
      </c>
      <c r="H40" s="38" t="str">
        <f>FIXED(VLOOKUP($M40,'Full Sample by BMI Level'!$A:$AH,11,0),3)</f>
        <v>0.359</v>
      </c>
      <c r="I40" s="37" t="str">
        <f>FIXED(VLOOKUP($M40,'Full Sample by BMI Level'!$A:$AH,17,0),3)</f>
        <v>0.135</v>
      </c>
      <c r="J40" s="38" t="str">
        <f>FIXED(VLOOKUP($M40,'Full Sample by BMI Level'!$A:$AH,18,0),3)</f>
        <v>0.342</v>
      </c>
      <c r="K40" s="37" t="str">
        <f>FIXED(VLOOKUP($M40,'Full Sample by BMI Level'!$A:$AH,24,0),3)</f>
        <v>0.136</v>
      </c>
      <c r="L40" s="38" t="str">
        <f>FIXED(VLOOKUP($M40,'Full Sample by BMI Level'!$A:$AH,25,0),3)</f>
        <v>0.342</v>
      </c>
      <c r="M40" t="s">
        <v>40</v>
      </c>
    </row>
    <row r="41" spans="1:13" x14ac:dyDescent="0.25">
      <c r="A41" s="35" t="s">
        <v>553</v>
      </c>
      <c r="B41" s="36" t="s">
        <v>552</v>
      </c>
      <c r="C41" s="37" t="str">
        <f>FIXED(VLOOKUP($M41,'Full Sample by BMI Level'!$A:$AH,3,0),3)</f>
        <v>0.436</v>
      </c>
      <c r="D41" s="38" t="str">
        <f>FIXED(VLOOKUP($M41,'Full Sample by BMI Level'!$A:$AH,4,0),3)</f>
        <v>0.496</v>
      </c>
      <c r="E41" s="37" t="str">
        <f>FIXED(VLOOKUP($M41,'Full Sample by BMI Level'!$A:$AH,31,0),3)</f>
        <v>0.414</v>
      </c>
      <c r="F41" s="38" t="str">
        <f>FIXED(VLOOKUP($M41,'Full Sample by BMI Level'!$A:$AH,32,0),3)</f>
        <v>0.493</v>
      </c>
      <c r="G41" s="37" t="str">
        <f>FIXED(VLOOKUP($M41,'Full Sample by BMI Level'!$A:$AH,10,0),3)</f>
        <v>0.419</v>
      </c>
      <c r="H41" s="38" t="str">
        <f>FIXED(VLOOKUP($M41,'Full Sample by BMI Level'!$A:$AH,11,0),3)</f>
        <v>0.493</v>
      </c>
      <c r="I41" s="37" t="str">
        <f>FIXED(VLOOKUP($M41,'Full Sample by BMI Level'!$A:$AH,17,0),3)</f>
        <v>0.422</v>
      </c>
      <c r="J41" s="38" t="str">
        <f>FIXED(VLOOKUP($M41,'Full Sample by BMI Level'!$A:$AH,18,0),3)</f>
        <v>0.494</v>
      </c>
      <c r="K41" s="37" t="str">
        <f>FIXED(VLOOKUP($M41,'Full Sample by BMI Level'!$A:$AH,24,0),3)</f>
        <v>0.485</v>
      </c>
      <c r="L41" s="38" t="str">
        <f>FIXED(VLOOKUP($M41,'Full Sample by BMI Level'!$A:$AH,25,0),3)</f>
        <v>0.500</v>
      </c>
      <c r="M41" t="s">
        <v>41</v>
      </c>
    </row>
    <row r="42" spans="1:13" x14ac:dyDescent="0.25">
      <c r="A42" s="35" t="s">
        <v>103</v>
      </c>
      <c r="B42" s="36" t="s">
        <v>551</v>
      </c>
      <c r="C42" s="37" t="str">
        <f>FIXED(VLOOKUP($M42,'Full Sample by BMI Level'!$A:$AH,3,0),3)</f>
        <v>0.210</v>
      </c>
      <c r="D42" s="38" t="str">
        <f>FIXED(VLOOKUP($M42,'Full Sample by BMI Level'!$A:$AH,4,0),3)</f>
        <v>0.407</v>
      </c>
      <c r="E42" s="37" t="str">
        <f>FIXED(VLOOKUP($M42,'Full Sample by BMI Level'!$A:$AH,31,0),3)</f>
        <v>0.194</v>
      </c>
      <c r="F42" s="38" t="str">
        <f>FIXED(VLOOKUP($M42,'Full Sample by BMI Level'!$A:$AH,32,0),3)</f>
        <v>0.396</v>
      </c>
      <c r="G42" s="37" t="str">
        <f>FIXED(VLOOKUP($M42,'Full Sample by BMI Level'!$A:$AH,10,0),3)</f>
        <v>0.213</v>
      </c>
      <c r="H42" s="38" t="str">
        <f>FIXED(VLOOKUP($M42,'Full Sample by BMI Level'!$A:$AH,11,0),3)</f>
        <v>0.409</v>
      </c>
      <c r="I42" s="37" t="str">
        <f>FIXED(VLOOKUP($M42,'Full Sample by BMI Level'!$A:$AH,17,0),3)</f>
        <v>0.225</v>
      </c>
      <c r="J42" s="38" t="str">
        <f>FIXED(VLOOKUP($M42,'Full Sample by BMI Level'!$A:$AH,18,0),3)</f>
        <v>0.417</v>
      </c>
      <c r="K42" s="37" t="str">
        <f>FIXED(VLOOKUP($M42,'Full Sample by BMI Level'!$A:$AH,24,0),3)</f>
        <v>0.190</v>
      </c>
      <c r="L42" s="38" t="str">
        <f>FIXED(VLOOKUP($M42,'Full Sample by BMI Level'!$A:$AH,25,0),3)</f>
        <v>0.392</v>
      </c>
      <c r="M42" t="s">
        <v>39</v>
      </c>
    </row>
    <row r="43" spans="1:13" x14ac:dyDescent="0.25">
      <c r="A43" s="35" t="s">
        <v>550</v>
      </c>
      <c r="B43" s="36" t="s">
        <v>549</v>
      </c>
      <c r="C43" s="37" t="str">
        <f>FIXED(VLOOKUP($M43,'Full Sample by BMI Level'!$A:$AH,3,0),3)</f>
        <v>6.012</v>
      </c>
      <c r="D43" s="38" t="str">
        <f>FIXED(VLOOKUP($M43,'Full Sample by BMI Level'!$A:$AH,4,0),3)</f>
        <v>1.868</v>
      </c>
      <c r="E43" s="37" t="str">
        <f>FIXED(VLOOKUP($M43,'Full Sample by BMI Level'!$A:$AH,31,0),3)</f>
        <v>5.608</v>
      </c>
      <c r="F43" s="38" t="str">
        <f>FIXED(VLOOKUP($M43,'Full Sample by BMI Level'!$A:$AH,32,0),3)</f>
        <v>1.677</v>
      </c>
      <c r="G43" s="37" t="str">
        <f>FIXED(VLOOKUP($M43,'Full Sample by BMI Level'!$A:$AH,10,0),3)</f>
        <v>5.759</v>
      </c>
      <c r="H43" s="38" t="str">
        <f>FIXED(VLOOKUP($M43,'Full Sample by BMI Level'!$A:$AH,11,0),3)</f>
        <v>1.703</v>
      </c>
      <c r="I43" s="37" t="str">
        <f>FIXED(VLOOKUP($M43,'Full Sample by BMI Level'!$A:$AH,17,0),3)</f>
        <v>6.129</v>
      </c>
      <c r="J43" s="38" t="str">
        <f>FIXED(VLOOKUP($M43,'Full Sample by BMI Level'!$A:$AH,18,0),3)</f>
        <v>1.891</v>
      </c>
      <c r="K43" s="37" t="str">
        <f>FIXED(VLOOKUP($M43,'Full Sample by BMI Level'!$A:$AH,24,0),3)</f>
        <v>6.406</v>
      </c>
      <c r="L43" s="38" t="str">
        <f>FIXED(VLOOKUP($M43,'Full Sample by BMI Level'!$A:$AH,25,0),3)</f>
        <v>2.067</v>
      </c>
      <c r="M43" t="s">
        <v>43</v>
      </c>
    </row>
    <row r="44" spans="1:13" x14ac:dyDescent="0.25">
      <c r="A44" s="35" t="s">
        <v>44</v>
      </c>
      <c r="B44" s="36" t="s">
        <v>548</v>
      </c>
      <c r="C44" s="37" t="str">
        <f>FIXED(VLOOKUP($M44,'Full Sample by BMI Level'!$A:$AH,3,0),3)</f>
        <v>0.074</v>
      </c>
      <c r="D44" s="38" t="str">
        <f>FIXED(VLOOKUP($M44,'Full Sample by BMI Level'!$A:$AH,4,0),3)</f>
        <v>0.516</v>
      </c>
      <c r="E44" s="37" t="str">
        <f>FIXED(VLOOKUP($M44,'Full Sample by BMI Level'!$A:$AH,31,0),3)</f>
        <v>0.072</v>
      </c>
      <c r="F44" s="38" t="str">
        <f>FIXED(VLOOKUP($M44,'Full Sample by BMI Level'!$A:$AH,32,0),3)</f>
        <v>0.486</v>
      </c>
      <c r="G44" s="37" t="str">
        <f>FIXED(VLOOKUP($M44,'Full Sample by BMI Level'!$A:$AH,10,0),3)</f>
        <v>0.084</v>
      </c>
      <c r="H44" s="38" t="str">
        <f>FIXED(VLOOKUP($M44,'Full Sample by BMI Level'!$A:$AH,11,0),3)</f>
        <v>0.548</v>
      </c>
      <c r="I44" s="37" t="str">
        <f>FIXED(VLOOKUP($M44,'Full Sample by BMI Level'!$A:$AH,17,0),3)</f>
        <v>0.070</v>
      </c>
      <c r="J44" s="38" t="str">
        <f>FIXED(VLOOKUP($M44,'Full Sample by BMI Level'!$A:$AH,18,0),3)</f>
        <v>0.495</v>
      </c>
      <c r="K44" s="37" t="str">
        <f>FIXED(VLOOKUP($M44,'Full Sample by BMI Level'!$A:$AH,24,0),3)</f>
        <v>0.059</v>
      </c>
      <c r="L44" s="38" t="str">
        <f>FIXED(VLOOKUP($M44,'Full Sample by BMI Level'!$A:$AH,25,0),3)</f>
        <v>0.478</v>
      </c>
      <c r="M44" t="s">
        <v>44</v>
      </c>
    </row>
    <row r="45" spans="1:13" x14ac:dyDescent="0.25">
      <c r="A45" s="35" t="s">
        <v>547</v>
      </c>
      <c r="B45" s="36" t="s">
        <v>546</v>
      </c>
      <c r="C45" s="37" t="str">
        <f>FIXED(VLOOKUP($M45,'Full Sample by BMI Level'!$A:$AH,3,0),3)</f>
        <v>0.631</v>
      </c>
      <c r="D45" s="38" t="str">
        <f>FIXED(VLOOKUP($M45,'Full Sample by BMI Level'!$A:$AH,4,0),3)</f>
        <v>0.482</v>
      </c>
      <c r="E45" s="37" t="str">
        <f>FIXED(VLOOKUP($M45,'Full Sample by BMI Level'!$A:$AH,31,0),3)</f>
        <v>0.678</v>
      </c>
      <c r="F45" s="38" t="str">
        <f>FIXED(VLOOKUP($M45,'Full Sample by BMI Level'!$A:$AH,32,0),3)</f>
        <v>0.468</v>
      </c>
      <c r="G45" s="37" t="str">
        <f>FIXED(VLOOKUP($M45,'Full Sample by BMI Level'!$A:$AH,10,0),3)</f>
        <v>0.651</v>
      </c>
      <c r="H45" s="38" t="str">
        <f>FIXED(VLOOKUP($M45,'Full Sample by BMI Level'!$A:$AH,11,0),3)</f>
        <v>0.477</v>
      </c>
      <c r="I45" s="37" t="str">
        <f>FIXED(VLOOKUP($M45,'Full Sample by BMI Level'!$A:$AH,17,0),3)</f>
        <v>0.622</v>
      </c>
      <c r="J45" s="38" t="str">
        <f>FIXED(VLOOKUP($M45,'Full Sample by BMI Level'!$A:$AH,18,0),3)</f>
        <v>0.485</v>
      </c>
      <c r="K45" s="37" t="str">
        <f>FIXED(VLOOKUP($M45,'Full Sample by BMI Level'!$A:$AH,24,0),3)</f>
        <v>0.599</v>
      </c>
      <c r="L45" s="38" t="str">
        <f>FIXED(VLOOKUP($M45,'Full Sample by BMI Level'!$A:$AH,25,0),3)</f>
        <v>0.490</v>
      </c>
      <c r="M45" t="s">
        <v>516</v>
      </c>
    </row>
    <row r="46" spans="1:13" x14ac:dyDescent="0.25">
      <c r="A46" s="35" t="s">
        <v>545</v>
      </c>
      <c r="B46" s="36" t="s">
        <v>544</v>
      </c>
      <c r="C46" s="37" t="str">
        <f>FIXED(VLOOKUP($M46,'Full Sample by BMI Level'!$A:$AH,3,0),3)</f>
        <v>0.011</v>
      </c>
      <c r="D46" s="38" t="str">
        <f>FIXED(VLOOKUP($M46,'Full Sample by BMI Level'!$A:$AH,4,0),3)</f>
        <v>0.104</v>
      </c>
      <c r="E46" s="37" t="str">
        <f>FIXED(VLOOKUP($M46,'Full Sample by BMI Level'!$A:$AH,31,0),3)</f>
        <v>0.003</v>
      </c>
      <c r="F46" s="38" t="str">
        <f>FIXED(VLOOKUP($M46,'Full Sample by BMI Level'!$A:$AH,32,0),3)</f>
        <v>0.051</v>
      </c>
      <c r="G46" s="37" t="str">
        <f>FIXED(VLOOKUP($M46,'Full Sample by BMI Level'!$A:$AH,10,0),3)</f>
        <v>0.011</v>
      </c>
      <c r="H46" s="38" t="str">
        <f>FIXED(VLOOKUP($M46,'Full Sample by BMI Level'!$A:$AH,11,0),3)</f>
        <v>0.104</v>
      </c>
      <c r="I46" s="37" t="str">
        <f>FIXED(VLOOKUP($M46,'Full Sample by BMI Level'!$A:$AH,17,0),3)</f>
        <v>0.013</v>
      </c>
      <c r="J46" s="38" t="str">
        <f>FIXED(VLOOKUP($M46,'Full Sample by BMI Level'!$A:$AH,18,0),3)</f>
        <v>0.114</v>
      </c>
      <c r="K46" s="37" t="str">
        <f>FIXED(VLOOKUP($M46,'Full Sample by BMI Level'!$A:$AH,24,0),3)</f>
        <v>0.009</v>
      </c>
      <c r="L46" s="38" t="str">
        <f>FIXED(VLOOKUP($M46,'Full Sample by BMI Level'!$A:$AH,25,0),3)</f>
        <v>0.097</v>
      </c>
      <c r="M46" t="s">
        <v>132</v>
      </c>
    </row>
    <row r="47" spans="1:13" x14ac:dyDescent="0.25">
      <c r="A47" s="35" t="s">
        <v>543</v>
      </c>
      <c r="B47" s="36" t="s">
        <v>542</v>
      </c>
      <c r="C47" s="37" t="str">
        <f>FIXED(VLOOKUP($M47,'Full Sample by BMI Level'!$A:$AH,3,0),3)</f>
        <v>0.007</v>
      </c>
      <c r="D47" s="38" t="str">
        <f>FIXED(VLOOKUP($M47,'Full Sample by BMI Level'!$A:$AH,4,0),3)</f>
        <v>0.083</v>
      </c>
      <c r="E47" s="37" t="str">
        <f>FIXED(VLOOKUP($M47,'Full Sample by BMI Level'!$A:$AH,31,0),3)</f>
        <v>0.005</v>
      </c>
      <c r="F47" s="38" t="str">
        <f>FIXED(VLOOKUP($M47,'Full Sample by BMI Level'!$A:$AH,32,0),3)</f>
        <v>0.071</v>
      </c>
      <c r="G47" s="37" t="str">
        <f>FIXED(VLOOKUP($M47,'Full Sample by BMI Level'!$A:$AH,10,0),3)</f>
        <v>0.007</v>
      </c>
      <c r="H47" s="38" t="str">
        <f>FIXED(VLOOKUP($M47,'Full Sample by BMI Level'!$A:$AH,11,0),3)</f>
        <v>0.081</v>
      </c>
      <c r="I47" s="37" t="str">
        <f>FIXED(VLOOKUP($M47,'Full Sample by BMI Level'!$A:$AH,17,0),3)</f>
        <v>0.007</v>
      </c>
      <c r="J47" s="38" t="str">
        <f>FIXED(VLOOKUP($M47,'Full Sample by BMI Level'!$A:$AH,18,0),3)</f>
        <v>0.081</v>
      </c>
      <c r="K47" s="37" t="str">
        <f>FIXED(VLOOKUP($M47,'Full Sample by BMI Level'!$A:$AH,24,0),3)</f>
        <v>0.008</v>
      </c>
      <c r="L47" s="38" t="str">
        <f>FIXED(VLOOKUP($M47,'Full Sample by BMI Level'!$A:$AH,25,0),3)</f>
        <v>0.091</v>
      </c>
      <c r="M47" t="s">
        <v>148</v>
      </c>
    </row>
    <row r="48" spans="1:13" x14ac:dyDescent="0.25">
      <c r="A48" s="35" t="s">
        <v>541</v>
      </c>
      <c r="B48" s="36" t="s">
        <v>540</v>
      </c>
      <c r="C48" s="37" t="str">
        <f>FIXED(VLOOKUP($M48,'Full Sample by BMI Level'!$A:$AH,3,0),3)</f>
        <v>0.002</v>
      </c>
      <c r="D48" s="38" t="str">
        <f>FIXED(VLOOKUP($M48,'Full Sample by BMI Level'!$A:$AH,4,0),3)</f>
        <v>0.045</v>
      </c>
      <c r="E48" s="37" t="s">
        <v>539</v>
      </c>
      <c r="F48" s="38" t="s">
        <v>539</v>
      </c>
      <c r="G48" s="37" t="str">
        <f>FIXED(VLOOKUP($M48,'Full Sample by BMI Level'!$A:$AH,10,0),3)</f>
        <v>0.001</v>
      </c>
      <c r="H48" s="38" t="str">
        <f>FIXED(VLOOKUP($M48,'Full Sample by BMI Level'!$A:$AH,11,0),3)</f>
        <v>0.036</v>
      </c>
      <c r="I48" s="37" t="str">
        <f>FIXED(VLOOKUP($M48,'Full Sample by BMI Level'!$A:$AH,17,0),3)</f>
        <v>0.003</v>
      </c>
      <c r="J48" s="38" t="str">
        <f>FIXED(VLOOKUP($M48,'Full Sample by BMI Level'!$A:$AH,18,0),3)</f>
        <v>0.052</v>
      </c>
      <c r="K48" s="37" t="str">
        <f>FIXED(VLOOKUP($M48,'Full Sample by BMI Level'!$A:$AH,24,0),3)</f>
        <v>0.003</v>
      </c>
      <c r="L48" s="38" t="str">
        <f>FIXED(VLOOKUP($M48,'Full Sample by BMI Level'!$A:$AH,25,0),3)</f>
        <v>0.054</v>
      </c>
      <c r="M48" t="s">
        <v>45</v>
      </c>
    </row>
    <row r="49" spans="1:13" x14ac:dyDescent="0.25">
      <c r="A49" s="35" t="s">
        <v>538</v>
      </c>
      <c r="B49" s="36" t="s">
        <v>537</v>
      </c>
      <c r="C49" s="37" t="str">
        <f>FIXED(VLOOKUP($M49,'Full Sample by BMI Level'!$A:$AH,3,0),3)</f>
        <v>0.018</v>
      </c>
      <c r="D49" s="38" t="str">
        <f>FIXED(VLOOKUP($M49,'Full Sample by BMI Level'!$A:$AH,4,0),3)</f>
        <v>0.134</v>
      </c>
      <c r="E49" s="37" t="str">
        <f>FIXED(VLOOKUP($M49,'Full Sample by BMI Level'!$A:$AH,31,0),3)</f>
        <v>0.010</v>
      </c>
      <c r="F49" s="38" t="str">
        <f>FIXED(VLOOKUP($M49,'Full Sample by BMI Level'!$A:$AH,32,0),3)</f>
        <v>0.101</v>
      </c>
      <c r="G49" s="37" t="str">
        <f>FIXED(VLOOKUP($M49,'Full Sample by BMI Level'!$A:$AH,10,0),3)</f>
        <v>0.019</v>
      </c>
      <c r="H49" s="38" t="str">
        <f>FIXED(VLOOKUP($M49,'Full Sample by BMI Level'!$A:$AH,11,0),3)</f>
        <v>0.138</v>
      </c>
      <c r="I49" s="37" t="str">
        <f>FIXED(VLOOKUP($M49,'Full Sample by BMI Level'!$A:$AH,17,0),3)</f>
        <v>0.018</v>
      </c>
      <c r="J49" s="38" t="str">
        <f>FIXED(VLOOKUP($M49,'Full Sample by BMI Level'!$A:$AH,18,0),3)</f>
        <v>0.133</v>
      </c>
      <c r="K49" s="37" t="str">
        <f>FIXED(VLOOKUP($M49,'Full Sample by BMI Level'!$A:$AH,24,0),3)</f>
        <v>0.017</v>
      </c>
      <c r="L49" s="38" t="str">
        <f>FIXED(VLOOKUP($M49,'Full Sample by BMI Level'!$A:$AH,25,0),3)</f>
        <v>0.130</v>
      </c>
      <c r="M49" t="s">
        <v>46</v>
      </c>
    </row>
    <row r="50" spans="1:13" x14ac:dyDescent="0.25">
      <c r="A50" s="35" t="s">
        <v>536</v>
      </c>
      <c r="B50" s="39" t="s">
        <v>535</v>
      </c>
      <c r="C50" s="37" t="str">
        <f>FIXED(VLOOKUP($M50,'Full Sample by BMI Level'!$A:$AH,3,0),3)</f>
        <v>0.317</v>
      </c>
      <c r="D50" s="38" t="str">
        <f>FIXED(VLOOKUP($M50,'Full Sample by BMI Level'!$A:$AH,4,0),3)</f>
        <v>0.465</v>
      </c>
      <c r="E50" s="37" t="str">
        <f>FIXED(VLOOKUP($M50,'Full Sample by BMI Level'!$A:$AH,31,0),3)</f>
        <v>0.286</v>
      </c>
      <c r="F50" s="38" t="str">
        <f>FIXED(VLOOKUP($M50,'Full Sample by BMI Level'!$A:$AH,32,0),3)</f>
        <v>0.453</v>
      </c>
      <c r="G50" s="37" t="str">
        <f>FIXED(VLOOKUP($M50,'Full Sample by BMI Level'!$A:$AH,10,0),3)</f>
        <v>0.297</v>
      </c>
      <c r="H50" s="38" t="str">
        <f>FIXED(VLOOKUP($M50,'Full Sample by BMI Level'!$A:$AH,11,0),3)</f>
        <v>0.457</v>
      </c>
      <c r="I50" s="37" t="str">
        <f>FIXED(VLOOKUP($M50,'Full Sample by BMI Level'!$A:$AH,17,0),3)</f>
        <v>0.324</v>
      </c>
      <c r="J50" s="38" t="str">
        <f>FIXED(VLOOKUP($M50,'Full Sample by BMI Level'!$A:$AH,18,0),3)</f>
        <v>0.468</v>
      </c>
      <c r="K50" s="37" t="str">
        <f>FIXED(VLOOKUP($M50,'Full Sample by BMI Level'!$A:$AH,24,0),3)</f>
        <v>0.349</v>
      </c>
      <c r="L50" s="38" t="str">
        <f>FIXED(VLOOKUP($M50,'Full Sample by BMI Level'!$A:$AH,25,0),3)</f>
        <v>0.477</v>
      </c>
      <c r="M50" t="s">
        <v>134</v>
      </c>
    </row>
    <row r="51" spans="1:13" x14ac:dyDescent="0.25">
      <c r="A51" s="35" t="s">
        <v>534</v>
      </c>
      <c r="B51" s="39" t="s">
        <v>533</v>
      </c>
      <c r="C51" s="37" t="str">
        <f>FIXED(VLOOKUP($M51,'Full Sample by BMI Level'!$A:$AH,3,0),3)</f>
        <v>0.014</v>
      </c>
      <c r="D51" s="38" t="str">
        <f>FIXED(VLOOKUP($M51,'Full Sample by BMI Level'!$A:$AH,4,0),3)</f>
        <v>0.117</v>
      </c>
      <c r="E51" s="37" t="str">
        <f>FIXED(VLOOKUP($M51,'Full Sample by BMI Level'!$A:$AH,31,0),3)</f>
        <v>0.018</v>
      </c>
      <c r="F51" s="38" t="str">
        <f>FIXED(VLOOKUP($M51,'Full Sample by BMI Level'!$A:$AH,32,0),3)</f>
        <v>0.133</v>
      </c>
      <c r="G51" s="37" t="str">
        <f>FIXED(VLOOKUP($M51,'Full Sample by BMI Level'!$A:$AH,10,0),3)</f>
        <v>0.014</v>
      </c>
      <c r="H51" s="38" t="str">
        <f>FIXED(VLOOKUP($M51,'Full Sample by BMI Level'!$A:$AH,11,0),3)</f>
        <v>0.116</v>
      </c>
      <c r="I51" s="37" t="str">
        <f>FIXED(VLOOKUP($M51,'Full Sample by BMI Level'!$A:$AH,17,0),3)</f>
        <v>0.013</v>
      </c>
      <c r="J51" s="38" t="str">
        <f>FIXED(VLOOKUP($M51,'Full Sample by BMI Level'!$A:$AH,18,0),3)</f>
        <v>0.115</v>
      </c>
      <c r="K51" s="37" t="str">
        <f>FIXED(VLOOKUP($M51,'Full Sample by BMI Level'!$A:$AH,24,0),3)</f>
        <v>0.015</v>
      </c>
      <c r="L51" s="38" t="str">
        <f>FIXED(VLOOKUP($M51,'Full Sample by BMI Level'!$A:$AH,25,0),3)</f>
        <v>0.120</v>
      </c>
      <c r="M51" t="s">
        <v>133</v>
      </c>
    </row>
    <row r="52" spans="1:13" x14ac:dyDescent="0.25">
      <c r="A52" s="31" t="s">
        <v>106</v>
      </c>
      <c r="B52" s="32" t="s">
        <v>532</v>
      </c>
      <c r="C52" s="33" t="str">
        <f>FIXED(VLOOKUP($M52,'Full Sample by BMI Level'!$A:$AH,3,0),3)</f>
        <v>0.019</v>
      </c>
      <c r="D52" s="34" t="str">
        <f>FIXED(VLOOKUP($M52,'Full Sample by BMI Level'!$A:$AH,4,0),3)</f>
        <v>0.136</v>
      </c>
      <c r="E52" s="33" t="str">
        <f>FIXED(VLOOKUP($M52,'Full Sample by BMI Level'!$A:$AH,31,0),3)</f>
        <v>0.013</v>
      </c>
      <c r="F52" s="34" t="str">
        <f>FIXED(VLOOKUP($M52,'Full Sample by BMI Level'!$A:$AH,32,0),3)</f>
        <v>0.113</v>
      </c>
      <c r="G52" s="33" t="str">
        <f>FIXED(VLOOKUP($M52,'Full Sample by BMI Level'!$A:$AH,10,0),3)</f>
        <v>0.016</v>
      </c>
      <c r="H52" s="34" t="str">
        <f>FIXED(VLOOKUP($M52,'Full Sample by BMI Level'!$A:$AH,11,0),3)</f>
        <v>0.127</v>
      </c>
      <c r="I52" s="33" t="str">
        <f>FIXED(VLOOKUP($M52,'Full Sample by BMI Level'!$A:$AH,17,0),3)</f>
        <v>0.024</v>
      </c>
      <c r="J52" s="34" t="str">
        <f>FIXED(VLOOKUP($M52,'Full Sample by BMI Level'!$A:$AH,18,0),3)</f>
        <v>0.152</v>
      </c>
      <c r="K52" s="33" t="str">
        <f>FIXED(VLOOKUP($M52,'Full Sample by BMI Level'!$A:$AH,24,0),3)</f>
        <v>0.019</v>
      </c>
      <c r="L52" s="34" t="str">
        <f>FIXED(VLOOKUP($M52,'Full Sample by BMI Level'!$A:$AH,25,0),3)</f>
        <v>0.138</v>
      </c>
      <c r="M52" t="s">
        <v>106</v>
      </c>
    </row>
    <row r="53" spans="1:13" x14ac:dyDescent="0.25">
      <c r="A53" s="40" t="s">
        <v>531</v>
      </c>
      <c r="B53" s="62" t="s">
        <v>530</v>
      </c>
      <c r="C53" s="63"/>
      <c r="D53" s="63"/>
      <c r="E53" s="63"/>
      <c r="F53" s="63"/>
      <c r="G53" s="63"/>
      <c r="H53" s="63"/>
      <c r="I53" s="63"/>
      <c r="J53" s="63"/>
      <c r="K53" s="41"/>
      <c r="L53" s="41"/>
    </row>
    <row r="54" spans="1:13" x14ac:dyDescent="0.25">
      <c r="A54" s="31" t="s">
        <v>529</v>
      </c>
      <c r="B54" s="64" t="s">
        <v>528</v>
      </c>
      <c r="C54" s="65"/>
      <c r="D54" s="65"/>
      <c r="E54" s="65"/>
      <c r="F54" s="65"/>
      <c r="G54" s="65"/>
      <c r="H54" s="65"/>
      <c r="I54" s="65"/>
      <c r="J54" s="65"/>
      <c r="K54" s="42"/>
      <c r="L54" s="42"/>
    </row>
    <row r="55" spans="1:13" x14ac:dyDescent="0.25">
      <c r="A55" s="56" t="s">
        <v>527</v>
      </c>
      <c r="B55" s="57"/>
      <c r="C55" s="54">
        <f>'Full Sample by BMI Level'!B1</f>
        <v>15228</v>
      </c>
      <c r="D55" s="55"/>
      <c r="E55" s="66">
        <f>'Full Sample by BMI Level'!AD1</f>
        <v>391</v>
      </c>
      <c r="F55" s="55"/>
      <c r="G55" s="54">
        <f>'Full Sample by BMI Level'!I1</f>
        <v>7051</v>
      </c>
      <c r="H55" s="55"/>
      <c r="I55" s="54">
        <f>'Full Sample by BMI Level'!P1</f>
        <v>4084</v>
      </c>
      <c r="J55" s="55"/>
      <c r="K55" s="54">
        <f>'Full Sample by BMI Level'!W1</f>
        <v>3702</v>
      </c>
      <c r="L55" s="55"/>
    </row>
    <row r="56" spans="1:13" ht="15.75" thickBot="1" x14ac:dyDescent="0.3">
      <c r="A56" s="67" t="s">
        <v>526</v>
      </c>
      <c r="B56" s="68"/>
      <c r="C56" s="69">
        <v>4739</v>
      </c>
      <c r="D56" s="70"/>
      <c r="E56" s="71">
        <v>229</v>
      </c>
      <c r="F56" s="70"/>
      <c r="G56" s="69">
        <v>2781</v>
      </c>
      <c r="H56" s="70"/>
      <c r="I56" s="69">
        <v>1941</v>
      </c>
      <c r="J56" s="70"/>
      <c r="K56" s="69">
        <v>1365</v>
      </c>
      <c r="L56" s="70"/>
    </row>
    <row r="57" spans="1:13" x14ac:dyDescent="0.25">
      <c r="C57">
        <f>C55/C56</f>
        <v>3.2133361468664274</v>
      </c>
      <c r="E57">
        <f>E55/E56</f>
        <v>1.7074235807860263</v>
      </c>
      <c r="G57">
        <f>G55/G56</f>
        <v>2.5354189140596906</v>
      </c>
      <c r="I57">
        <f>I55/I56</f>
        <v>2.1040700669757855</v>
      </c>
      <c r="K57">
        <f>K55/K56</f>
        <v>2.7120879120879122</v>
      </c>
    </row>
  </sheetData>
  <mergeCells count="21">
    <mergeCell ref="K56:L56"/>
    <mergeCell ref="A56:B56"/>
    <mergeCell ref="C56:D56"/>
    <mergeCell ref="E56:F56"/>
    <mergeCell ref="G56:H56"/>
    <mergeCell ref="I56:J56"/>
    <mergeCell ref="G55:H55"/>
    <mergeCell ref="I55:J55"/>
    <mergeCell ref="A55:B55"/>
    <mergeCell ref="A1:L1"/>
    <mergeCell ref="A2:L2"/>
    <mergeCell ref="K55:L55"/>
    <mergeCell ref="C3:D3"/>
    <mergeCell ref="E3:F3"/>
    <mergeCell ref="G3:H3"/>
    <mergeCell ref="I3:J3"/>
    <mergeCell ref="K3:L3"/>
    <mergeCell ref="B53:J53"/>
    <mergeCell ref="B54:J54"/>
    <mergeCell ref="C55:D55"/>
    <mergeCell ref="E55:F55"/>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AE2-1676-4813-8D66-E36575ADB7DD}">
  <dimension ref="A1:S74"/>
  <sheetViews>
    <sheetView topLeftCell="A40" workbookViewId="0">
      <selection activeCell="P30" sqref="P30:S74"/>
    </sheetView>
  </sheetViews>
  <sheetFormatPr defaultRowHeight="15" x14ac:dyDescent="0.25"/>
  <cols>
    <col min="1" max="1" width="3" bestFit="1" customWidth="1"/>
    <col min="16" max="19" width="4" bestFit="1" customWidth="1"/>
  </cols>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-0.137254271401101</v>
      </c>
      <c r="D2">
        <v>0.12227321539722601</v>
      </c>
      <c r="E2">
        <v>0.26164091645085602</v>
      </c>
      <c r="F2">
        <v>-9.5623135044405602E-2</v>
      </c>
      <c r="G2">
        <v>9.9992831443933103E-2</v>
      </c>
      <c r="H2">
        <v>0.33892073874869899</v>
      </c>
      <c r="I2">
        <v>-0.13195816201591201</v>
      </c>
      <c r="J2">
        <v>0.121425666475037</v>
      </c>
      <c r="K2">
        <v>0.277151609959078</v>
      </c>
      <c r="L2">
        <v>-8.9022721698751001E-2</v>
      </c>
      <c r="M2">
        <v>9.9420781319753501E-2</v>
      </c>
      <c r="N2">
        <v>0.37056602258201499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3.3375456786843602E-2</v>
      </c>
      <c r="D3">
        <v>4.2861479754236501E-2</v>
      </c>
      <c r="E3">
        <v>0.43616714427249298</v>
      </c>
      <c r="F3">
        <v>2.1085555179577699E-2</v>
      </c>
      <c r="G3">
        <v>3.6195861423314803E-2</v>
      </c>
      <c r="H3">
        <v>0.56020267051682804</v>
      </c>
      <c r="I3">
        <v>3.8341822793681903E-2</v>
      </c>
      <c r="J3">
        <v>4.2559455133061801E-2</v>
      </c>
      <c r="K3">
        <v>0.367641370485916</v>
      </c>
      <c r="L3">
        <v>2.6106677283396801E-2</v>
      </c>
      <c r="M3">
        <v>3.5990174070629898E-2</v>
      </c>
      <c r="N3">
        <v>0.46821681225977002</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12</v>
      </c>
      <c r="C4">
        <v>-8.5210372644230495E-2</v>
      </c>
      <c r="D4">
        <v>5.1200153047350802E-2</v>
      </c>
      <c r="E4">
        <v>9.6060459139007806E-2</v>
      </c>
      <c r="F4">
        <v>-6.7940571409013703E-2</v>
      </c>
      <c r="G4">
        <v>4.1917995239248503E-2</v>
      </c>
      <c r="H4">
        <v>0.105061128488006</v>
      </c>
      <c r="I4">
        <v>-8.0493011393435995E-2</v>
      </c>
      <c r="J4">
        <v>5.0834869074289801E-2</v>
      </c>
      <c r="K4">
        <v>0.11332548514155</v>
      </c>
      <c r="L4">
        <v>-6.7083412439974399E-2</v>
      </c>
      <c r="M4">
        <v>4.1671126541098197E-2</v>
      </c>
      <c r="N4">
        <v>0.107435064127348</v>
      </c>
      <c r="P4" t="str">
        <f t="shared" ref="P4:P30" si="3">IF(E4&lt;0.001,"***",IF(E4&lt;0.01,"**",IF(E4&lt;0.05,"*",IF(E4&lt;0.1,"^",""))))</f>
        <v>^</v>
      </c>
      <c r="Q4" t="str">
        <f t="shared" si="0"/>
        <v/>
      </c>
      <c r="R4" t="str">
        <f t="shared" si="1"/>
        <v/>
      </c>
      <c r="S4" t="str">
        <f t="shared" si="2"/>
        <v/>
      </c>
    </row>
    <row r="5" spans="1:19" x14ac:dyDescent="0.25">
      <c r="A5">
        <v>4</v>
      </c>
      <c r="B5" t="s">
        <v>127</v>
      </c>
      <c r="C5">
        <v>3.5609646869669297E-2</v>
      </c>
      <c r="D5">
        <v>4.2613149942702599E-2</v>
      </c>
      <c r="E5">
        <v>0.40335225242733602</v>
      </c>
      <c r="F5">
        <v>1.3907631111775299E-2</v>
      </c>
      <c r="G5">
        <v>3.1871370218442698E-2</v>
      </c>
      <c r="H5">
        <v>0.66257009302925696</v>
      </c>
      <c r="I5">
        <v>4.1563906954808098E-2</v>
      </c>
      <c r="J5">
        <v>4.1516992518924503E-2</v>
      </c>
      <c r="K5">
        <v>0.31676396026939502</v>
      </c>
      <c r="L5">
        <v>1.5532946653588601E-2</v>
      </c>
      <c r="M5">
        <v>3.09096581670214E-2</v>
      </c>
      <c r="N5">
        <v>0.61529666313977904</v>
      </c>
      <c r="P5" t="str">
        <f t="shared" si="3"/>
        <v/>
      </c>
      <c r="Q5" t="str">
        <f t="shared" si="0"/>
        <v/>
      </c>
      <c r="R5" t="str">
        <f t="shared" si="1"/>
        <v/>
      </c>
      <c r="S5" t="str">
        <f t="shared" si="2"/>
        <v/>
      </c>
    </row>
    <row r="6" spans="1:19" x14ac:dyDescent="0.25">
      <c r="A6">
        <v>5</v>
      </c>
      <c r="B6" t="s">
        <v>25</v>
      </c>
      <c r="C6">
        <v>-4.5490931246338399E-2</v>
      </c>
      <c r="D6">
        <v>6.4062724928878503E-2</v>
      </c>
      <c r="E6">
        <v>0.47764222046117499</v>
      </c>
      <c r="F6">
        <v>-3.8887105775189799E-2</v>
      </c>
      <c r="G6">
        <v>5.3462978517654199E-2</v>
      </c>
      <c r="H6">
        <v>0.46700231589035501</v>
      </c>
      <c r="I6">
        <v>-4.7772128236842598E-2</v>
      </c>
      <c r="J6">
        <v>6.3496785143459494E-2</v>
      </c>
      <c r="K6">
        <v>0.45183755847082901</v>
      </c>
      <c r="L6">
        <v>-4.0013406024438099E-2</v>
      </c>
      <c r="M6">
        <v>5.3106236716838701E-2</v>
      </c>
      <c r="N6">
        <v>0.45117375531989701</v>
      </c>
      <c r="P6" t="str">
        <f t="shared" si="3"/>
        <v/>
      </c>
      <c r="Q6" t="str">
        <f t="shared" si="0"/>
        <v/>
      </c>
      <c r="R6" t="str">
        <f t="shared" si="1"/>
        <v/>
      </c>
      <c r="S6" t="str">
        <f t="shared" si="2"/>
        <v/>
      </c>
    </row>
    <row r="7" spans="1:19" x14ac:dyDescent="0.25">
      <c r="A7">
        <v>6</v>
      </c>
      <c r="B7" t="s">
        <v>26</v>
      </c>
      <c r="C7">
        <v>-1.8856275508273099E-2</v>
      </c>
      <c r="D7">
        <v>0.13417042940384699</v>
      </c>
      <c r="E7">
        <v>0.888233566406325</v>
      </c>
      <c r="F7">
        <v>2.8100492939249998E-2</v>
      </c>
      <c r="G7">
        <v>0.112116410544963</v>
      </c>
      <c r="H7">
        <v>0.80209496478061504</v>
      </c>
      <c r="I7">
        <v>7.7688700610804599E-3</v>
      </c>
      <c r="J7">
        <v>0.13262215010551501</v>
      </c>
      <c r="K7">
        <v>0.95328745476304899</v>
      </c>
      <c r="L7">
        <v>5.1949167578941503E-2</v>
      </c>
      <c r="M7">
        <v>0.11082386081842199</v>
      </c>
      <c r="N7">
        <v>0.63924522860223998</v>
      </c>
      <c r="P7" t="str">
        <f t="shared" si="3"/>
        <v/>
      </c>
      <c r="Q7" t="str">
        <f t="shared" si="0"/>
        <v/>
      </c>
      <c r="R7" t="str">
        <f t="shared" si="1"/>
        <v/>
      </c>
      <c r="S7" t="str">
        <f t="shared" si="2"/>
        <v/>
      </c>
    </row>
    <row r="8" spans="1:19" x14ac:dyDescent="0.25">
      <c r="A8">
        <v>7</v>
      </c>
      <c r="B8" t="s">
        <v>30</v>
      </c>
      <c r="C8">
        <v>0.216912311845883</v>
      </c>
      <c r="D8">
        <v>5.5343475273416501E-2</v>
      </c>
      <c r="E8" s="1">
        <v>8.8775706633126297E-5</v>
      </c>
      <c r="F8">
        <v>0.17899781436983001</v>
      </c>
      <c r="G8">
        <v>4.2728656562190097E-2</v>
      </c>
      <c r="H8" s="1">
        <v>2.7997059512675298E-5</v>
      </c>
      <c r="I8">
        <v>0.20701498950577299</v>
      </c>
      <c r="J8">
        <v>5.47468203648733E-2</v>
      </c>
      <c r="K8">
        <v>1.5600194194465E-4</v>
      </c>
      <c r="L8">
        <v>0.166516772788835</v>
      </c>
      <c r="M8">
        <v>4.2265866995196702E-2</v>
      </c>
      <c r="N8" s="1">
        <v>8.1567985176869297E-5</v>
      </c>
      <c r="P8" t="str">
        <f t="shared" si="3"/>
        <v>***</v>
      </c>
      <c r="Q8" t="str">
        <f t="shared" si="0"/>
        <v>***</v>
      </c>
      <c r="R8" t="str">
        <f t="shared" si="1"/>
        <v>***</v>
      </c>
      <c r="S8" t="str">
        <f t="shared" si="2"/>
        <v>***</v>
      </c>
    </row>
    <row r="9" spans="1:19" x14ac:dyDescent="0.25">
      <c r="A9">
        <v>8</v>
      </c>
      <c r="B9" t="s">
        <v>27</v>
      </c>
      <c r="C9">
        <v>0.18773753732524301</v>
      </c>
      <c r="D9">
        <v>9.8168782965774595E-2</v>
      </c>
      <c r="E9">
        <v>5.5825486657458102E-2</v>
      </c>
      <c r="F9">
        <v>0.16907248206640901</v>
      </c>
      <c r="G9">
        <v>8.1979852236083395E-2</v>
      </c>
      <c r="H9">
        <v>3.9172878080322701E-2</v>
      </c>
      <c r="I9">
        <v>0.18655572903808099</v>
      </c>
      <c r="J9">
        <v>9.5510420665947601E-2</v>
      </c>
      <c r="K9">
        <v>5.0789979166644697E-2</v>
      </c>
      <c r="L9">
        <v>0.16144503159438001</v>
      </c>
      <c r="M9">
        <v>7.9116910481057096E-2</v>
      </c>
      <c r="N9">
        <v>4.1291779006577399E-2</v>
      </c>
      <c r="P9" t="str">
        <f t="shared" si="3"/>
        <v>^</v>
      </c>
      <c r="Q9" t="str">
        <f t="shared" si="0"/>
        <v>*</v>
      </c>
      <c r="R9" t="str">
        <f t="shared" si="1"/>
        <v>^</v>
      </c>
      <c r="S9" t="str">
        <f t="shared" si="2"/>
        <v>*</v>
      </c>
    </row>
    <row r="10" spans="1:19" x14ac:dyDescent="0.25">
      <c r="A10">
        <v>9</v>
      </c>
      <c r="B10" t="s">
        <v>29</v>
      </c>
      <c r="C10">
        <v>0.18076388697533299</v>
      </c>
      <c r="D10">
        <v>4.7645828219974901E-2</v>
      </c>
      <c r="E10">
        <v>1.48294662384307E-4</v>
      </c>
      <c r="F10">
        <v>0.143503692763915</v>
      </c>
      <c r="G10">
        <v>3.7327128308764203E-2</v>
      </c>
      <c r="H10">
        <v>1.20804450058625E-4</v>
      </c>
      <c r="I10">
        <v>0.18048083488494299</v>
      </c>
      <c r="J10">
        <v>4.7253792756527198E-2</v>
      </c>
      <c r="K10">
        <v>1.3378013512199699E-4</v>
      </c>
      <c r="L10">
        <v>0.140508543707178</v>
      </c>
      <c r="M10">
        <v>3.7060993008792301E-2</v>
      </c>
      <c r="N10">
        <v>1.4987381485641199E-4</v>
      </c>
      <c r="P10" t="str">
        <f t="shared" si="3"/>
        <v>***</v>
      </c>
      <c r="Q10" t="str">
        <f t="shared" si="0"/>
        <v>***</v>
      </c>
      <c r="R10" t="str">
        <f t="shared" si="1"/>
        <v>***</v>
      </c>
      <c r="S10" t="str">
        <f t="shared" si="2"/>
        <v>***</v>
      </c>
    </row>
    <row r="11" spans="1:19" x14ac:dyDescent="0.25">
      <c r="A11">
        <v>10</v>
      </c>
      <c r="B11" t="s">
        <v>28</v>
      </c>
      <c r="C11">
        <v>0.236299677304425</v>
      </c>
      <c r="D11">
        <v>0.15747803013988401</v>
      </c>
      <c r="E11">
        <v>0.13347853470874399</v>
      </c>
      <c r="F11">
        <v>0.23167353931510801</v>
      </c>
      <c r="G11">
        <v>0.130728125430568</v>
      </c>
      <c r="H11">
        <v>7.6364974434784794E-2</v>
      </c>
      <c r="I11">
        <v>0.251462905830105</v>
      </c>
      <c r="J11">
        <v>0.15465885428534901</v>
      </c>
      <c r="K11">
        <v>0.103966700394792</v>
      </c>
      <c r="L11">
        <v>0.243100834638866</v>
      </c>
      <c r="M11">
        <v>0.12841806318377899</v>
      </c>
      <c r="N11">
        <v>5.8352235143685399E-2</v>
      </c>
      <c r="P11" t="str">
        <f t="shared" si="3"/>
        <v/>
      </c>
      <c r="Q11" t="str">
        <f t="shared" si="0"/>
        <v>^</v>
      </c>
      <c r="R11" t="str">
        <f t="shared" si="1"/>
        <v/>
      </c>
      <c r="S11" t="str">
        <f t="shared" si="2"/>
        <v>^</v>
      </c>
    </row>
    <row r="12" spans="1:19" x14ac:dyDescent="0.25">
      <c r="A12">
        <v>11</v>
      </c>
      <c r="B12" t="s">
        <v>31</v>
      </c>
      <c r="C12">
        <v>-5.2833896118413902E-2</v>
      </c>
      <c r="D12">
        <v>1.1007243378745601E-2</v>
      </c>
      <c r="E12" s="1">
        <v>1.58728412769094E-6</v>
      </c>
      <c r="F12">
        <v>-6.0360243454449902E-2</v>
      </c>
      <c r="G12">
        <v>9.49276383097525E-3</v>
      </c>
      <c r="H12" s="1">
        <v>2.0366290386144199E-10</v>
      </c>
      <c r="I12">
        <v>-5.4269639787021803E-2</v>
      </c>
      <c r="J12">
        <v>1.0940673228717E-2</v>
      </c>
      <c r="K12" s="1">
        <v>7.0363917636928598E-7</v>
      </c>
      <c r="L12">
        <v>-6.1660161742437998E-2</v>
      </c>
      <c r="M12">
        <v>9.4427551757061898E-3</v>
      </c>
      <c r="N12" s="1">
        <v>6.58175865243611E-11</v>
      </c>
      <c r="P12" t="str">
        <f t="shared" si="3"/>
        <v>***</v>
      </c>
      <c r="Q12" t="str">
        <f t="shared" si="0"/>
        <v>***</v>
      </c>
      <c r="R12" t="str">
        <f t="shared" si="1"/>
        <v>***</v>
      </c>
      <c r="S12" t="str">
        <f t="shared" si="2"/>
        <v>***</v>
      </c>
    </row>
    <row r="13" spans="1:19" x14ac:dyDescent="0.25">
      <c r="A13">
        <v>12</v>
      </c>
      <c r="B13" t="s">
        <v>177</v>
      </c>
      <c r="C13">
        <v>2.2556923013997001E-2</v>
      </c>
      <c r="D13">
        <v>5.6017321405589397E-2</v>
      </c>
      <c r="E13">
        <v>0.68718538216541603</v>
      </c>
      <c r="F13">
        <v>2.5601141144708701E-2</v>
      </c>
      <c r="G13">
        <v>5.0943311510607998E-2</v>
      </c>
      <c r="H13">
        <v>0.61528648892608695</v>
      </c>
      <c r="I13">
        <v>2.6241665670633699E-2</v>
      </c>
      <c r="J13">
        <v>5.5630765871678103E-2</v>
      </c>
      <c r="K13">
        <v>0.63713280896717805</v>
      </c>
      <c r="L13">
        <v>3.1370895702103899E-2</v>
      </c>
      <c r="M13">
        <v>5.0596199478393999E-2</v>
      </c>
      <c r="N13">
        <v>0.53524149545538202</v>
      </c>
      <c r="P13" t="str">
        <f t="shared" si="3"/>
        <v/>
      </c>
      <c r="Q13" t="str">
        <f t="shared" si="0"/>
        <v/>
      </c>
      <c r="R13" t="str">
        <f t="shared" si="1"/>
        <v/>
      </c>
      <c r="S13" t="str">
        <f t="shared" si="2"/>
        <v/>
      </c>
    </row>
    <row r="14" spans="1:19" x14ac:dyDescent="0.25">
      <c r="A14">
        <v>13</v>
      </c>
      <c r="B14" t="s">
        <v>32</v>
      </c>
      <c r="C14">
        <v>2.6360933463408599E-2</v>
      </c>
      <c r="D14">
        <v>2.2862280186158698E-2</v>
      </c>
      <c r="E14">
        <v>0.248897379249502</v>
      </c>
      <c r="F14">
        <v>2.4936201920367398E-2</v>
      </c>
      <c r="G14">
        <v>1.9411835549110201E-2</v>
      </c>
      <c r="H14">
        <v>0.198936457853128</v>
      </c>
      <c r="I14">
        <v>3.0978819945871899E-2</v>
      </c>
      <c r="J14">
        <v>2.2682647838541799E-2</v>
      </c>
      <c r="K14">
        <v>0.17201753259619701</v>
      </c>
      <c r="L14">
        <v>2.7869332546158702E-2</v>
      </c>
      <c r="M14">
        <v>1.9305426309277299E-2</v>
      </c>
      <c r="N14">
        <v>0.14885124609652201</v>
      </c>
      <c r="P14" t="str">
        <f t="shared" si="3"/>
        <v/>
      </c>
      <c r="Q14" t="str">
        <f t="shared" si="0"/>
        <v/>
      </c>
      <c r="R14" t="str">
        <f t="shared" si="1"/>
        <v/>
      </c>
      <c r="S14" t="str">
        <f t="shared" si="2"/>
        <v/>
      </c>
    </row>
    <row r="15" spans="1:19" x14ac:dyDescent="0.25">
      <c r="A15">
        <v>14</v>
      </c>
      <c r="B15" t="s">
        <v>33</v>
      </c>
      <c r="C15">
        <v>9.0220052428744407E-3</v>
      </c>
      <c r="D15">
        <v>5.8307049289665703E-3</v>
      </c>
      <c r="E15">
        <v>0.12178449372665399</v>
      </c>
      <c r="F15">
        <v>8.7723299465366101E-3</v>
      </c>
      <c r="G15">
        <v>5.1608856768362698E-3</v>
      </c>
      <c r="H15">
        <v>8.9173784555092395E-2</v>
      </c>
      <c r="I15">
        <v>8.9124456990800904E-3</v>
      </c>
      <c r="J15">
        <v>5.8089296502760396E-3</v>
      </c>
      <c r="K15">
        <v>0.124964123267348</v>
      </c>
      <c r="L15">
        <v>8.8253969147739798E-3</v>
      </c>
      <c r="M15">
        <v>5.14351811978353E-3</v>
      </c>
      <c r="N15">
        <v>8.6193367380918207E-2</v>
      </c>
      <c r="P15" t="str">
        <f t="shared" si="3"/>
        <v/>
      </c>
      <c r="Q15" t="str">
        <f t="shared" si="0"/>
        <v>^</v>
      </c>
      <c r="R15" t="str">
        <f t="shared" si="1"/>
        <v/>
      </c>
      <c r="S15" t="str">
        <f t="shared" si="2"/>
        <v>^</v>
      </c>
    </row>
    <row r="16" spans="1:19" x14ac:dyDescent="0.25">
      <c r="A16">
        <v>15</v>
      </c>
      <c r="B16" t="s">
        <v>118</v>
      </c>
      <c r="C16">
        <v>-1.8234958465464399E-2</v>
      </c>
      <c r="D16">
        <v>1.0211661755992399E-2</v>
      </c>
      <c r="E16">
        <v>7.41479394904032E-2</v>
      </c>
      <c r="F16">
        <v>-1.5867492773366899E-2</v>
      </c>
      <c r="G16">
        <v>8.6194541618630095E-3</v>
      </c>
      <c r="H16">
        <v>6.5637241389504802E-2</v>
      </c>
      <c r="I16">
        <v>-1.98070338230131E-2</v>
      </c>
      <c r="J16">
        <v>1.01430437829447E-2</v>
      </c>
      <c r="K16">
        <v>5.08468289663788E-2</v>
      </c>
      <c r="L16">
        <v>-1.68872943093312E-2</v>
      </c>
      <c r="M16">
        <v>8.5815720352914408E-3</v>
      </c>
      <c r="N16">
        <v>4.9084658421908102E-2</v>
      </c>
      <c r="P16" t="str">
        <f t="shared" si="3"/>
        <v>^</v>
      </c>
      <c r="Q16" t="str">
        <f t="shared" si="0"/>
        <v>^</v>
      </c>
      <c r="R16" t="str">
        <f t="shared" si="1"/>
        <v>^</v>
      </c>
      <c r="S16" t="str">
        <f t="shared" si="2"/>
        <v>*</v>
      </c>
    </row>
    <row r="17" spans="1:19" x14ac:dyDescent="0.25">
      <c r="A17">
        <v>16</v>
      </c>
      <c r="B17" t="s">
        <v>34</v>
      </c>
      <c r="C17">
        <v>4.4215257066736197E-3</v>
      </c>
      <c r="D17">
        <v>1.00160873385481E-3</v>
      </c>
      <c r="E17" s="1">
        <v>1.0127925330061199E-5</v>
      </c>
      <c r="F17">
        <v>3.2596313390534501E-3</v>
      </c>
      <c r="G17">
        <v>7.5147845935002902E-4</v>
      </c>
      <c r="H17" s="1">
        <v>1.44030983223691E-5</v>
      </c>
      <c r="I17">
        <v>4.2776255644667504E-3</v>
      </c>
      <c r="J17">
        <v>9.9214453482670997E-4</v>
      </c>
      <c r="K17" s="1">
        <v>1.6215491262405701E-5</v>
      </c>
      <c r="L17">
        <v>3.1710410874610899E-3</v>
      </c>
      <c r="M17">
        <v>7.4384089620793301E-4</v>
      </c>
      <c r="N17" s="1">
        <v>2.0164304875120299E-5</v>
      </c>
      <c r="P17" t="str">
        <f t="shared" si="3"/>
        <v>***</v>
      </c>
      <c r="Q17" t="str">
        <f t="shared" si="0"/>
        <v>***</v>
      </c>
      <c r="R17" t="str">
        <f t="shared" si="1"/>
        <v>***</v>
      </c>
      <c r="S17" t="str">
        <f t="shared" si="2"/>
        <v>***</v>
      </c>
    </row>
    <row r="18" spans="1:19" x14ac:dyDescent="0.25">
      <c r="A18">
        <v>17</v>
      </c>
      <c r="B18" t="s">
        <v>35</v>
      </c>
      <c r="C18">
        <v>1.6832671504488501E-4</v>
      </c>
      <c r="D18">
        <v>2.0415793650098099E-4</v>
      </c>
      <c r="E18">
        <v>0.40965969881933501</v>
      </c>
      <c r="F18">
        <v>5.8383919496600304E-4</v>
      </c>
      <c r="G18">
        <v>1.6183677431868599E-4</v>
      </c>
      <c r="H18">
        <v>3.09065635281364E-4</v>
      </c>
      <c r="I18">
        <v>1.5427447932345E-4</v>
      </c>
      <c r="J18">
        <v>2.02186106843468E-4</v>
      </c>
      <c r="K18">
        <v>0.44544428286390803</v>
      </c>
      <c r="L18">
        <v>5.7483983090125996E-4</v>
      </c>
      <c r="M18">
        <v>1.5994152189395601E-4</v>
      </c>
      <c r="N18">
        <v>3.2556164953820901E-4</v>
      </c>
      <c r="P18" t="str">
        <f t="shared" si="3"/>
        <v/>
      </c>
      <c r="Q18" t="str">
        <f t="shared" si="0"/>
        <v>***</v>
      </c>
      <c r="R18" t="str">
        <f t="shared" si="1"/>
        <v/>
      </c>
      <c r="S18" t="str">
        <f t="shared" si="2"/>
        <v>***</v>
      </c>
    </row>
    <row r="19" spans="1:19" x14ac:dyDescent="0.25">
      <c r="A19">
        <v>18</v>
      </c>
      <c r="B19" t="s">
        <v>36</v>
      </c>
      <c r="C19">
        <v>-1.0637239614357E-4</v>
      </c>
      <c r="D19">
        <v>3.1310705661802399E-4</v>
      </c>
      <c r="E19">
        <v>0.73405857852343903</v>
      </c>
      <c r="F19">
        <v>-2.2741795587871301E-4</v>
      </c>
      <c r="G19">
        <v>2.8396716709664499E-4</v>
      </c>
      <c r="H19">
        <v>0.42321267784127697</v>
      </c>
      <c r="I19">
        <v>-1.1584188060481301E-4</v>
      </c>
      <c r="J19">
        <v>3.0256428507338098E-4</v>
      </c>
      <c r="K19">
        <v>0.70181837943626102</v>
      </c>
      <c r="L19">
        <v>-2.0857769329960099E-4</v>
      </c>
      <c r="M19">
        <v>2.73791002353142E-4</v>
      </c>
      <c r="N19">
        <v>0.446171296799519</v>
      </c>
      <c r="P19" t="str">
        <f t="shared" si="3"/>
        <v/>
      </c>
      <c r="Q19" t="str">
        <f t="shared" si="0"/>
        <v/>
      </c>
      <c r="R19" t="str">
        <f t="shared" si="1"/>
        <v/>
      </c>
      <c r="S19" t="str">
        <f t="shared" si="2"/>
        <v/>
      </c>
    </row>
    <row r="20" spans="1:19" x14ac:dyDescent="0.25">
      <c r="A20">
        <v>19</v>
      </c>
      <c r="B20" t="s">
        <v>37</v>
      </c>
      <c r="C20">
        <v>-8.9678499460155298E-3</v>
      </c>
      <c r="D20">
        <v>3.63531699232418E-2</v>
      </c>
      <c r="E20">
        <v>0.80515056363498205</v>
      </c>
      <c r="F20">
        <v>-7.4488816090886997E-3</v>
      </c>
      <c r="G20">
        <v>3.1449992974791702E-2</v>
      </c>
      <c r="H20">
        <v>0.81277437488482795</v>
      </c>
      <c r="I20">
        <v>-1.3592298369615799E-3</v>
      </c>
      <c r="J20">
        <v>3.61187271068154E-2</v>
      </c>
      <c r="K20">
        <v>0.96998087516598297</v>
      </c>
      <c r="L20">
        <v>7.36236363064193E-4</v>
      </c>
      <c r="M20">
        <v>3.1268779193029103E-2</v>
      </c>
      <c r="N20">
        <v>0.98121521308160098</v>
      </c>
      <c r="P20" t="str">
        <f t="shared" si="3"/>
        <v/>
      </c>
      <c r="Q20" t="str">
        <f t="shared" si="0"/>
        <v/>
      </c>
      <c r="R20" t="str">
        <f t="shared" si="1"/>
        <v/>
      </c>
      <c r="S20" t="str">
        <f t="shared" si="2"/>
        <v/>
      </c>
    </row>
    <row r="21" spans="1:19" x14ac:dyDescent="0.25">
      <c r="A21">
        <v>20</v>
      </c>
      <c r="B21" t="s">
        <v>38</v>
      </c>
      <c r="C21">
        <v>8.2942816332827393E-2</v>
      </c>
      <c r="D21">
        <v>5.21704557429164E-2</v>
      </c>
      <c r="E21">
        <v>0.111870274366053</v>
      </c>
      <c r="F21">
        <v>2.5793351408565101E-2</v>
      </c>
      <c r="G21">
        <v>4.38244268048468E-2</v>
      </c>
      <c r="H21">
        <v>0.55615575734262401</v>
      </c>
      <c r="I21">
        <v>8.3915918250941204E-2</v>
      </c>
      <c r="J21">
        <v>5.1842013871042002E-2</v>
      </c>
      <c r="K21">
        <v>0.105514939515198</v>
      </c>
      <c r="L21">
        <v>2.92778493132341E-2</v>
      </c>
      <c r="M21">
        <v>4.3656970764068603E-2</v>
      </c>
      <c r="N21">
        <v>0.50245371177994202</v>
      </c>
      <c r="P21" t="str">
        <f t="shared" si="3"/>
        <v/>
      </c>
      <c r="Q21" t="str">
        <f t="shared" si="0"/>
        <v/>
      </c>
      <c r="R21" t="str">
        <f t="shared" si="1"/>
        <v/>
      </c>
      <c r="S21" t="str">
        <f t="shared" si="2"/>
        <v/>
      </c>
    </row>
    <row r="22" spans="1:19" x14ac:dyDescent="0.25">
      <c r="A22">
        <v>21</v>
      </c>
      <c r="B22" t="s">
        <v>40</v>
      </c>
      <c r="C22">
        <v>-0.28505433340661102</v>
      </c>
      <c r="D22">
        <v>9.5681439495364104E-2</v>
      </c>
      <c r="E22">
        <v>2.89000212819646E-3</v>
      </c>
      <c r="F22">
        <v>-0.24012998658777601</v>
      </c>
      <c r="G22">
        <v>7.1109912511276699E-2</v>
      </c>
      <c r="H22">
        <v>7.3311732910776603E-4</v>
      </c>
      <c r="I22">
        <v>-0.25507225809398398</v>
      </c>
      <c r="J22">
        <v>9.4781997719100494E-2</v>
      </c>
      <c r="K22">
        <v>7.1206880359527798E-3</v>
      </c>
      <c r="L22">
        <v>-0.21863165532826501</v>
      </c>
      <c r="M22">
        <v>7.0535909418667997E-2</v>
      </c>
      <c r="N22">
        <v>1.9379559390930001E-3</v>
      </c>
      <c r="P22" t="str">
        <f t="shared" si="3"/>
        <v>**</v>
      </c>
      <c r="Q22" t="str">
        <f t="shared" si="0"/>
        <v>***</v>
      </c>
      <c r="R22" t="str">
        <f t="shared" si="1"/>
        <v>**</v>
      </c>
      <c r="S22" t="str">
        <f t="shared" si="2"/>
        <v>**</v>
      </c>
    </row>
    <row r="23" spans="1:19" x14ac:dyDescent="0.25">
      <c r="A23">
        <v>22</v>
      </c>
      <c r="B23" t="s">
        <v>41</v>
      </c>
      <c r="C23">
        <v>-6.5505578345491103E-2</v>
      </c>
      <c r="D23">
        <v>8.2667321645445893E-2</v>
      </c>
      <c r="E23">
        <v>0.428127531083074</v>
      </c>
      <c r="F23">
        <v>-6.6218065443304497E-2</v>
      </c>
      <c r="G23">
        <v>6.1955461642415E-2</v>
      </c>
      <c r="H23">
        <v>0.28515930438857201</v>
      </c>
      <c r="I23">
        <v>-4.7180797029120002E-2</v>
      </c>
      <c r="J23">
        <v>8.1597944562435298E-2</v>
      </c>
      <c r="K23">
        <v>0.56312193863207205</v>
      </c>
      <c r="L23">
        <v>-5.2994875848994802E-2</v>
      </c>
      <c r="M23">
        <v>6.1188667736757199E-2</v>
      </c>
      <c r="N23">
        <v>0.38644096450254001</v>
      </c>
      <c r="P23" t="str">
        <f t="shared" si="3"/>
        <v/>
      </c>
      <c r="Q23" t="str">
        <f t="shared" si="0"/>
        <v/>
      </c>
      <c r="R23" t="str">
        <f t="shared" si="1"/>
        <v/>
      </c>
      <c r="S23" t="str">
        <f t="shared" si="2"/>
        <v/>
      </c>
    </row>
    <row r="24" spans="1:19" x14ac:dyDescent="0.25">
      <c r="A24">
        <v>23</v>
      </c>
      <c r="B24" t="s">
        <v>39</v>
      </c>
      <c r="C24">
        <v>-9.8984071487894995E-2</v>
      </c>
      <c r="D24">
        <v>9.0452986494476501E-2</v>
      </c>
      <c r="E24">
        <v>0.27381679271396597</v>
      </c>
      <c r="F24">
        <v>-9.1619105599523298E-2</v>
      </c>
      <c r="G24">
        <v>6.7565357555100999E-2</v>
      </c>
      <c r="H24">
        <v>0.175096904131089</v>
      </c>
      <c r="I24">
        <v>-8.4253014526194395E-2</v>
      </c>
      <c r="J24">
        <v>8.9465013836491594E-2</v>
      </c>
      <c r="K24">
        <v>0.34632444028055098</v>
      </c>
      <c r="L24">
        <v>-7.9436008569302399E-2</v>
      </c>
      <c r="M24">
        <v>6.6861638752990102E-2</v>
      </c>
      <c r="N24">
        <v>0.23480759171024901</v>
      </c>
      <c r="P24" t="str">
        <f t="shared" si="3"/>
        <v/>
      </c>
      <c r="Q24" t="str">
        <f t="shared" si="0"/>
        <v/>
      </c>
      <c r="R24" t="str">
        <f t="shared" si="1"/>
        <v/>
      </c>
      <c r="S24" t="str">
        <f t="shared" si="2"/>
        <v/>
      </c>
    </row>
    <row r="25" spans="1:19" x14ac:dyDescent="0.25">
      <c r="A25">
        <v>24</v>
      </c>
      <c r="B25" t="s">
        <v>43</v>
      </c>
      <c r="C25">
        <v>-8.7722331160261596E-2</v>
      </c>
      <c r="D25">
        <v>1.22728194267018E-2</v>
      </c>
      <c r="E25" s="1">
        <v>8.8251628227453703E-13</v>
      </c>
      <c r="F25">
        <v>-8.1220759441579193E-2</v>
      </c>
      <c r="G25">
        <v>1.0980179387345201E-2</v>
      </c>
      <c r="H25" s="1">
        <v>1.39259981034346E-13</v>
      </c>
      <c r="I25">
        <v>-8.5368294328609096E-2</v>
      </c>
      <c r="J25">
        <v>1.21492410165024E-2</v>
      </c>
      <c r="K25" s="1">
        <v>2.11575201802816E-12</v>
      </c>
      <c r="L25">
        <v>-7.85709268918722E-2</v>
      </c>
      <c r="M25">
        <v>1.08474854358049E-2</v>
      </c>
      <c r="N25" s="1">
        <v>4.3809468670343702E-13</v>
      </c>
      <c r="P25" t="str">
        <f t="shared" si="3"/>
        <v>***</v>
      </c>
      <c r="Q25" t="str">
        <f t="shared" si="0"/>
        <v>***</v>
      </c>
      <c r="R25" t="str">
        <f t="shared" si="1"/>
        <v>***</v>
      </c>
      <c r="S25" t="str">
        <f t="shared" si="2"/>
        <v>***</v>
      </c>
    </row>
    <row r="26" spans="1:19" x14ac:dyDescent="0.25">
      <c r="A26">
        <v>25</v>
      </c>
      <c r="B26" t="s">
        <v>44</v>
      </c>
      <c r="C26">
        <v>-6.8758308445333897E-3</v>
      </c>
      <c r="D26">
        <v>3.3233608950950198E-2</v>
      </c>
      <c r="E26">
        <v>0.83609272342488195</v>
      </c>
      <c r="F26">
        <v>-4.9554933547072202E-3</v>
      </c>
      <c r="G26">
        <v>2.9749887188786E-2</v>
      </c>
      <c r="H26">
        <v>0.86770695501088102</v>
      </c>
      <c r="I26">
        <v>-6.9524272331717004E-4</v>
      </c>
      <c r="J26">
        <v>3.2292463895543501E-2</v>
      </c>
      <c r="K26">
        <v>0.98282321890081903</v>
      </c>
      <c r="L26">
        <v>-1.07801403061266E-4</v>
      </c>
      <c r="M26">
        <v>2.8660384485761602E-2</v>
      </c>
      <c r="N26">
        <v>0.996998893285448</v>
      </c>
      <c r="P26" t="str">
        <f t="shared" si="3"/>
        <v/>
      </c>
      <c r="Q26" t="str">
        <f t="shared" si="0"/>
        <v/>
      </c>
      <c r="R26" t="str">
        <f t="shared" si="1"/>
        <v/>
      </c>
      <c r="S26" t="str">
        <f t="shared" si="2"/>
        <v/>
      </c>
    </row>
    <row r="27" spans="1:19" x14ac:dyDescent="0.25">
      <c r="A27">
        <v>26</v>
      </c>
      <c r="B27" t="s">
        <v>134</v>
      </c>
      <c r="C27">
        <v>0.16711926840740601</v>
      </c>
      <c r="D27">
        <v>0.402011305149927</v>
      </c>
      <c r="E27">
        <v>0.67762377253613304</v>
      </c>
      <c r="F27">
        <v>0.256054149146412</v>
      </c>
      <c r="G27">
        <v>0.38175917429549899</v>
      </c>
      <c r="H27">
        <v>0.50239785833398198</v>
      </c>
      <c r="I27">
        <v>-0.15008816484072199</v>
      </c>
      <c r="J27">
        <v>4.0379677557775197E-2</v>
      </c>
      <c r="K27">
        <v>2.0166362266826901E-4</v>
      </c>
      <c r="L27">
        <v>-0.15870368989640099</v>
      </c>
      <c r="M27">
        <v>3.6194062283427399E-2</v>
      </c>
      <c r="N27" s="1">
        <v>1.16092896979631E-5</v>
      </c>
      <c r="P27" t="str">
        <f t="shared" si="3"/>
        <v/>
      </c>
      <c r="Q27" t="str">
        <f t="shared" si="0"/>
        <v/>
      </c>
      <c r="R27" t="str">
        <f t="shared" si="1"/>
        <v>***</v>
      </c>
      <c r="S27" t="str">
        <f t="shared" si="2"/>
        <v>***</v>
      </c>
    </row>
    <row r="28" spans="1:19" x14ac:dyDescent="0.25">
      <c r="A28">
        <v>27</v>
      </c>
      <c r="B28" t="s">
        <v>148</v>
      </c>
      <c r="C28">
        <v>-0.24730584428614699</v>
      </c>
      <c r="D28">
        <v>0.45042612632697299</v>
      </c>
      <c r="E28">
        <v>0.58297208223108599</v>
      </c>
      <c r="F28">
        <v>-6.9279422937422994E-2</v>
      </c>
      <c r="G28">
        <v>0.42656490650265599</v>
      </c>
      <c r="H28">
        <v>0.87098112013650697</v>
      </c>
      <c r="I28">
        <v>-0.58136564312578098</v>
      </c>
      <c r="J28">
        <v>0.198629608625217</v>
      </c>
      <c r="K28">
        <v>3.4237755314743298E-3</v>
      </c>
      <c r="L28">
        <v>-0.48884496448938802</v>
      </c>
      <c r="M28">
        <v>0.18467389319039801</v>
      </c>
      <c r="N28">
        <v>8.1192229700787107E-3</v>
      </c>
      <c r="P28" t="str">
        <f t="shared" si="3"/>
        <v/>
      </c>
      <c r="Q28" t="str">
        <f t="shared" si="0"/>
        <v/>
      </c>
      <c r="R28" t="str">
        <f t="shared" si="1"/>
        <v>**</v>
      </c>
      <c r="S28" t="str">
        <f t="shared" si="2"/>
        <v>**</v>
      </c>
    </row>
    <row r="29" spans="1:19" x14ac:dyDescent="0.25">
      <c r="A29">
        <v>28</v>
      </c>
      <c r="B29" t="s">
        <v>46</v>
      </c>
      <c r="C29">
        <v>5.00300838620229E-2</v>
      </c>
      <c r="D29">
        <v>0.41928935923718902</v>
      </c>
      <c r="E29">
        <v>0.90502093673921802</v>
      </c>
      <c r="F29">
        <v>0.16972166504932801</v>
      </c>
      <c r="G29">
        <v>0.39675560436827301</v>
      </c>
      <c r="H29">
        <v>0.66881579069642505</v>
      </c>
      <c r="I29">
        <v>-0.27238360095403102</v>
      </c>
      <c r="J29">
        <v>0.11537980937360801</v>
      </c>
      <c r="K29">
        <v>1.82377156896361E-2</v>
      </c>
      <c r="L29">
        <v>-0.26192660587315097</v>
      </c>
      <c r="M29">
        <v>0.106799258645072</v>
      </c>
      <c r="N29">
        <v>1.4186212165338399E-2</v>
      </c>
      <c r="P29" t="str">
        <f t="shared" si="3"/>
        <v/>
      </c>
      <c r="Q29" t="str">
        <f t="shared" si="0"/>
        <v/>
      </c>
      <c r="R29" t="str">
        <f t="shared" si="1"/>
        <v>*</v>
      </c>
      <c r="S29" t="str">
        <f t="shared" si="2"/>
        <v>*</v>
      </c>
    </row>
    <row r="30" spans="1:19" x14ac:dyDescent="0.25">
      <c r="A30">
        <v>29</v>
      </c>
      <c r="B30" t="s">
        <v>132</v>
      </c>
      <c r="C30">
        <v>-0.26250109930072302</v>
      </c>
      <c r="D30">
        <v>0.42291619332316299</v>
      </c>
      <c r="E30">
        <v>0.53480166943355101</v>
      </c>
      <c r="F30">
        <v>-0.176124955940341</v>
      </c>
      <c r="G30">
        <v>0.400545218050466</v>
      </c>
      <c r="H30">
        <v>0.66014495607070101</v>
      </c>
      <c r="I30">
        <v>-0.58225328928706699</v>
      </c>
      <c r="J30">
        <v>0.12979278971199401</v>
      </c>
      <c r="K30" s="1">
        <v>7.2565306542538002E-6</v>
      </c>
      <c r="L30">
        <v>-0.592379499408074</v>
      </c>
      <c r="M30">
        <v>0.11931460822229401</v>
      </c>
      <c r="N30" s="1">
        <v>6.8753099699096902E-7</v>
      </c>
      <c r="P30" t="str">
        <f t="shared" si="3"/>
        <v/>
      </c>
      <c r="Q30" t="str">
        <f t="shared" si="0"/>
        <v/>
      </c>
      <c r="R30" t="str">
        <f t="shared" si="1"/>
        <v>***</v>
      </c>
      <c r="S30" t="str">
        <f t="shared" si="2"/>
        <v>***</v>
      </c>
    </row>
    <row r="31" spans="1:19" x14ac:dyDescent="0.25">
      <c r="A31">
        <v>30</v>
      </c>
      <c r="B31" t="s">
        <v>133</v>
      </c>
      <c r="C31">
        <v>2.5279727837977901E-2</v>
      </c>
      <c r="D31">
        <v>0.41135991779705</v>
      </c>
      <c r="E31">
        <v>0.95099761789565795</v>
      </c>
      <c r="F31">
        <v>0.15810748999075899</v>
      </c>
      <c r="G31">
        <v>0.38593811768632202</v>
      </c>
      <c r="H31">
        <v>0.68204761909211398</v>
      </c>
      <c r="I31">
        <v>-0.24573066576667199</v>
      </c>
      <c r="J31">
        <v>0.113439036977579</v>
      </c>
      <c r="K31">
        <v>3.0296564413954501E-2</v>
      </c>
      <c r="L31">
        <v>-0.219053084354425</v>
      </c>
      <c r="M31">
        <v>0.10463915908903</v>
      </c>
      <c r="N31">
        <v>3.6312210533907603E-2</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-0.25003151033007098</v>
      </c>
      <c r="D32">
        <v>0.49878392543261002</v>
      </c>
      <c r="E32">
        <v>0.616172521033164</v>
      </c>
      <c r="F32">
        <v>-5.6613042381503997E-2</v>
      </c>
      <c r="G32">
        <v>0.46817659471247802</v>
      </c>
      <c r="H32">
        <v>0.90375249139316105</v>
      </c>
      <c r="I32">
        <v>-0.58414202473099597</v>
      </c>
      <c r="J32">
        <v>0.29386295374556498</v>
      </c>
      <c r="K32">
        <v>4.6833344897228298E-2</v>
      </c>
      <c r="L32">
        <v>-0.49688009198857203</v>
      </c>
      <c r="M32">
        <v>0.27029804125914803</v>
      </c>
      <c r="N32">
        <v>6.6023004493531906E-2</v>
      </c>
      <c r="P32" t="str">
        <f t="shared" si="4"/>
        <v/>
      </c>
      <c r="Q32" t="str">
        <f t="shared" si="5"/>
        <v/>
      </c>
      <c r="R32" t="str">
        <f t="shared" si="6"/>
        <v>*</v>
      </c>
      <c r="S32" t="str">
        <f t="shared" si="7"/>
        <v>^</v>
      </c>
    </row>
    <row r="33" spans="1:19" x14ac:dyDescent="0.25">
      <c r="A33">
        <v>32</v>
      </c>
      <c r="B33" t="s">
        <v>106</v>
      </c>
      <c r="C33">
        <v>0.139264800895185</v>
      </c>
      <c r="D33">
        <v>0.106005074102398</v>
      </c>
      <c r="E33">
        <v>0.18892833288727101</v>
      </c>
      <c r="F33">
        <v>0.109999758915726</v>
      </c>
      <c r="G33">
        <v>9.7664361385417106E-2</v>
      </c>
      <c r="H33">
        <v>0.26003687378852097</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62</v>
      </c>
      <c r="C34">
        <v>0.17804717394695399</v>
      </c>
      <c r="D34">
        <v>0.35664692125306502</v>
      </c>
      <c r="E34">
        <v>0.61762065788717802</v>
      </c>
      <c r="F34">
        <v>3.9822550478604099E-2</v>
      </c>
      <c r="G34">
        <v>0.32598128107097601</v>
      </c>
      <c r="H34">
        <v>0.90277065933129297</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64</v>
      </c>
      <c r="C35">
        <v>8.8782527403919995E-2</v>
      </c>
      <c r="D35">
        <v>0.413677148531851</v>
      </c>
      <c r="E35">
        <v>0.83006522467210897</v>
      </c>
      <c r="F35">
        <v>-5.4437681715925897E-2</v>
      </c>
      <c r="G35">
        <v>0.377136255211942</v>
      </c>
      <c r="H35">
        <v>0.88522815236118302</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67</v>
      </c>
      <c r="C36">
        <v>0.17264858335830299</v>
      </c>
      <c r="D36">
        <v>0.36301148581877102</v>
      </c>
      <c r="E36">
        <v>0.63435874587882501</v>
      </c>
      <c r="F36">
        <v>4.5562206855729197E-2</v>
      </c>
      <c r="G36">
        <v>0.33235975478179802</v>
      </c>
      <c r="H36">
        <v>0.89096201569905897</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61</v>
      </c>
      <c r="C37">
        <v>0.19248634373482901</v>
      </c>
      <c r="D37">
        <v>0.35865247887906598</v>
      </c>
      <c r="E37">
        <v>0.591479559394402</v>
      </c>
      <c r="F37">
        <v>2.49643252573345E-2</v>
      </c>
      <c r="G37">
        <v>0.32841029573724001</v>
      </c>
      <c r="H37">
        <v>0.93940663966802995</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48</v>
      </c>
      <c r="C38">
        <v>0.29413266254852799</v>
      </c>
      <c r="D38">
        <v>0.44726867416932597</v>
      </c>
      <c r="E38">
        <v>0.51078257395913995</v>
      </c>
      <c r="F38">
        <v>0.17498821162998399</v>
      </c>
      <c r="G38">
        <v>0.40596422162728402</v>
      </c>
      <c r="H38">
        <v>0.66643679027675795</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55</v>
      </c>
      <c r="C39">
        <v>-0.41990031067480599</v>
      </c>
      <c r="D39">
        <v>0.44578762117638598</v>
      </c>
      <c r="E39">
        <v>0.346228965791465</v>
      </c>
      <c r="F39">
        <v>-0.44128681249152801</v>
      </c>
      <c r="G39">
        <v>0.405567727416416</v>
      </c>
      <c r="H39">
        <v>0.27656340603289797</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54</v>
      </c>
      <c r="C40">
        <v>0.10051926764715501</v>
      </c>
      <c r="D40">
        <v>0.40457418856373401</v>
      </c>
      <c r="E40">
        <v>0.80378087730065995</v>
      </c>
      <c r="F40">
        <v>-5.3539320685237701E-2</v>
      </c>
      <c r="G40">
        <v>0.36917914344532898</v>
      </c>
      <c r="H40">
        <v>0.88469302512555303</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60</v>
      </c>
      <c r="C41">
        <v>0.13494242446754001</v>
      </c>
      <c r="D41">
        <v>0.37556996131516202</v>
      </c>
      <c r="E41">
        <v>0.71937040074313596</v>
      </c>
      <c r="F41">
        <v>1.4354793947955099E-2</v>
      </c>
      <c r="G41">
        <v>0.34540067626079402</v>
      </c>
      <c r="H41">
        <v>0.96684959527765502</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56</v>
      </c>
      <c r="C42">
        <v>-3.6909021796689902E-2</v>
      </c>
      <c r="D42">
        <v>0.39338800390341</v>
      </c>
      <c r="E42">
        <v>0.92524939924011895</v>
      </c>
      <c r="F42">
        <v>-0.14685641892603599</v>
      </c>
      <c r="G42">
        <v>0.36090904012895503</v>
      </c>
      <c r="H42">
        <v>0.68407628611926896</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52</v>
      </c>
      <c r="C43">
        <v>-4.3762674576976898E-2</v>
      </c>
      <c r="D43">
        <v>0.427954460733106</v>
      </c>
      <c r="E43">
        <v>0.91855020881793603</v>
      </c>
      <c r="F43">
        <v>-0.115270236731537</v>
      </c>
      <c r="G43">
        <v>0.39077822649084398</v>
      </c>
      <c r="H43">
        <v>0.76801213819227998</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57</v>
      </c>
      <c r="C44">
        <v>0.105824448641161</v>
      </c>
      <c r="D44">
        <v>0.38962972566991799</v>
      </c>
      <c r="E44">
        <v>0.78592759590648897</v>
      </c>
      <c r="F44">
        <v>-2.36515489995992E-2</v>
      </c>
      <c r="G44">
        <v>0.35606918222073902</v>
      </c>
      <c r="H44">
        <v>0.94704024160459199</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59</v>
      </c>
      <c r="C45">
        <v>0.25127995436567901</v>
      </c>
      <c r="D45">
        <v>0.363196150929258</v>
      </c>
      <c r="E45">
        <v>0.48902686870789303</v>
      </c>
      <c r="F45">
        <v>7.4949492568323395E-2</v>
      </c>
      <c r="G45">
        <v>0.33248272837885201</v>
      </c>
      <c r="H45">
        <v>0.82164966268253903</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66</v>
      </c>
      <c r="C46">
        <v>0.101817145672007</v>
      </c>
      <c r="D46">
        <v>0.37186857281062402</v>
      </c>
      <c r="E46">
        <v>0.78423929405297399</v>
      </c>
      <c r="F46">
        <v>-3.8808591455736098E-2</v>
      </c>
      <c r="G46">
        <v>0.341376823680132</v>
      </c>
      <c r="H46">
        <v>0.90948943748821898</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65</v>
      </c>
      <c r="C47">
        <v>0.248474132897156</v>
      </c>
      <c r="D47">
        <v>0.42272697505734302</v>
      </c>
      <c r="E47">
        <v>0.55667413959597301</v>
      </c>
      <c r="F47">
        <v>3.6477461864049099E-2</v>
      </c>
      <c r="G47">
        <v>0.38694659886273303</v>
      </c>
      <c r="H47">
        <v>0.92489466800041198</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58</v>
      </c>
      <c r="C48">
        <v>-2.3302065619553801E-2</v>
      </c>
      <c r="D48">
        <v>0.36032263891349198</v>
      </c>
      <c r="E48">
        <v>0.94843674809664502</v>
      </c>
      <c r="F48">
        <v>-0.16867869379692299</v>
      </c>
      <c r="G48">
        <v>0.32989355668560599</v>
      </c>
      <c r="H48">
        <v>0.60913226503213103</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49</v>
      </c>
      <c r="C49">
        <v>-0.35262235497933597</v>
      </c>
      <c r="D49">
        <v>0.54063884853786104</v>
      </c>
      <c r="E49">
        <v>0.51425104527379994</v>
      </c>
      <c r="F49">
        <v>-0.355187988748564</v>
      </c>
      <c r="G49">
        <v>0.50579355822506</v>
      </c>
      <c r="H49">
        <v>0.48253009536784702</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50</v>
      </c>
      <c r="C50">
        <v>5.9033732147149798E-2</v>
      </c>
      <c r="D50">
        <v>0.59835973130060405</v>
      </c>
      <c r="E50">
        <v>0.92140881170286504</v>
      </c>
      <c r="F50">
        <v>-2.6367089967118998E-3</v>
      </c>
      <c r="G50">
        <v>0.55497185419763195</v>
      </c>
      <c r="H50">
        <v>0.99620921048655298</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47</v>
      </c>
      <c r="C51">
        <v>0.30921071163025798</v>
      </c>
      <c r="D51">
        <v>0.44248399048480902</v>
      </c>
      <c r="E51">
        <v>0.48467293345144802</v>
      </c>
      <c r="F51">
        <v>0.17542478016683799</v>
      </c>
      <c r="G51">
        <v>0.405231854941697</v>
      </c>
      <c r="H51">
        <v>0.66508758107830401</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63</v>
      </c>
      <c r="C52">
        <v>0.750110322025766</v>
      </c>
      <c r="D52">
        <v>0.578032458266448</v>
      </c>
      <c r="E52">
        <v>0.194391870431843</v>
      </c>
      <c r="F52">
        <v>0.51933123655175895</v>
      </c>
      <c r="G52">
        <v>0.51225115622786499</v>
      </c>
      <c r="H52">
        <v>0.31066793335749199</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53</v>
      </c>
      <c r="C53">
        <v>1.2624993564078599</v>
      </c>
      <c r="D53">
        <v>0.699350466075078</v>
      </c>
      <c r="E53">
        <v>7.1036257126511501E-2</v>
      </c>
      <c r="F53">
        <v>1.06886032065839</v>
      </c>
      <c r="G53">
        <v>0.66199777047623998</v>
      </c>
      <c r="H53">
        <v>0.106397764295355</v>
      </c>
      <c r="I53" t="s">
        <v>173</v>
      </c>
      <c r="J53" t="s">
        <v>173</v>
      </c>
      <c r="K53" t="s">
        <v>173</v>
      </c>
      <c r="L53" t="s">
        <v>173</v>
      </c>
      <c r="M53" t="s">
        <v>173</v>
      </c>
      <c r="N53" t="s">
        <v>173</v>
      </c>
      <c r="P53" t="str">
        <f t="shared" si="4"/>
        <v>^</v>
      </c>
      <c r="Q53" t="str">
        <f t="shared" si="5"/>
        <v/>
      </c>
      <c r="R53" t="str">
        <f t="shared" si="6"/>
        <v/>
      </c>
      <c r="S53" t="str">
        <f t="shared" si="7"/>
        <v/>
      </c>
    </row>
    <row r="54" spans="1:19" x14ac:dyDescent="0.25">
      <c r="A54">
        <v>53</v>
      </c>
      <c r="B54" t="s">
        <v>51</v>
      </c>
      <c r="C54">
        <v>-0.65251005168647302</v>
      </c>
      <c r="D54">
        <v>0.64210517808101497</v>
      </c>
      <c r="E54">
        <v>0.30953210275431298</v>
      </c>
      <c r="F54">
        <v>-0.66929822541512096</v>
      </c>
      <c r="G54">
        <v>0.59854886475696101</v>
      </c>
      <c r="H54">
        <v>0.26348095306771502</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74</v>
      </c>
      <c r="C55">
        <v>-0.54539270786583305</v>
      </c>
      <c r="D55">
        <v>0.54317966929815797</v>
      </c>
      <c r="E55">
        <v>0.31534283593712897</v>
      </c>
      <c r="F55">
        <v>-0.51662158402407998</v>
      </c>
      <c r="G55">
        <v>0.50617517971424097</v>
      </c>
      <c r="H55">
        <v>0.307426015390945</v>
      </c>
      <c r="I55" t="s">
        <v>173</v>
      </c>
      <c r="J55" t="s">
        <v>173</v>
      </c>
      <c r="K55" t="s">
        <v>173</v>
      </c>
      <c r="L55" t="s">
        <v>173</v>
      </c>
      <c r="M55" t="s">
        <v>173</v>
      </c>
      <c r="N55" t="s">
        <v>173</v>
      </c>
      <c r="P55" t="str">
        <f t="shared" si="4"/>
        <v/>
      </c>
      <c r="Q55" t="str">
        <f t="shared" si="5"/>
        <v/>
      </c>
      <c r="R55" t="str">
        <f t="shared" si="6"/>
        <v/>
      </c>
      <c r="S55" t="str">
        <f t="shared" si="7"/>
        <v/>
      </c>
    </row>
    <row r="56" spans="1:19" x14ac:dyDescent="0.25">
      <c r="A56">
        <v>55</v>
      </c>
      <c r="B56" t="s">
        <v>78</v>
      </c>
      <c r="C56">
        <v>-0.473143687996183</v>
      </c>
      <c r="D56">
        <v>0.53610895862491803</v>
      </c>
      <c r="E56">
        <v>0.377478721042522</v>
      </c>
      <c r="F56">
        <v>-0.45931496728573001</v>
      </c>
      <c r="G56">
        <v>0.50064332532627598</v>
      </c>
      <c r="H56">
        <v>0.35890714540302598</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68</v>
      </c>
      <c r="C57">
        <v>-0.351123196248188</v>
      </c>
      <c r="D57">
        <v>0.58207835788686901</v>
      </c>
      <c r="E57">
        <v>0.54636018557883304</v>
      </c>
      <c r="F57">
        <v>-0.280930988781188</v>
      </c>
      <c r="G57">
        <v>0.54353998903352696</v>
      </c>
      <c r="H57">
        <v>0.60525786089040201</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75</v>
      </c>
      <c r="C58">
        <v>-0.77821142455606396</v>
      </c>
      <c r="D58">
        <v>0.55790936282967196</v>
      </c>
      <c r="E58">
        <v>0.163054833513332</v>
      </c>
      <c r="F58">
        <v>-0.65890538051844005</v>
      </c>
      <c r="G58">
        <v>0.52024642756753203</v>
      </c>
      <c r="H58">
        <v>0.20532499643645599</v>
      </c>
      <c r="I58" t="s">
        <v>173</v>
      </c>
      <c r="J58" t="s">
        <v>173</v>
      </c>
      <c r="K58" t="s">
        <v>173</v>
      </c>
      <c r="L58" t="s">
        <v>173</v>
      </c>
      <c r="M58" t="s">
        <v>173</v>
      </c>
      <c r="N58" t="s">
        <v>173</v>
      </c>
      <c r="P58" t="str">
        <f t="shared" si="4"/>
        <v/>
      </c>
      <c r="Q58" t="str">
        <f t="shared" si="5"/>
        <v/>
      </c>
      <c r="R58" t="str">
        <f t="shared" si="6"/>
        <v/>
      </c>
      <c r="S58" t="str">
        <f t="shared" si="7"/>
        <v/>
      </c>
    </row>
    <row r="59" spans="1:19" x14ac:dyDescent="0.25">
      <c r="A59">
        <v>58</v>
      </c>
      <c r="B59" t="s">
        <v>79</v>
      </c>
      <c r="C59">
        <v>-0.49272741169261097</v>
      </c>
      <c r="D59">
        <v>0.53848326747174102</v>
      </c>
      <c r="E59">
        <v>0.36017679020576399</v>
      </c>
      <c r="F59">
        <v>-0.43553868700920001</v>
      </c>
      <c r="G59">
        <v>0.50287119911920397</v>
      </c>
      <c r="H59">
        <v>0.38643320820656102</v>
      </c>
      <c r="I59" t="s">
        <v>173</v>
      </c>
      <c r="J59" t="s">
        <v>173</v>
      </c>
      <c r="K59" t="s">
        <v>173</v>
      </c>
      <c r="L59" t="s">
        <v>173</v>
      </c>
      <c r="M59" t="s">
        <v>173</v>
      </c>
      <c r="N59" t="s">
        <v>173</v>
      </c>
      <c r="P59" t="str">
        <f t="shared" si="4"/>
        <v/>
      </c>
      <c r="Q59" t="str">
        <f t="shared" si="5"/>
        <v/>
      </c>
      <c r="R59" t="str">
        <f t="shared" si="6"/>
        <v/>
      </c>
      <c r="S59" t="str">
        <f t="shared" si="7"/>
        <v/>
      </c>
    </row>
    <row r="60" spans="1:19" x14ac:dyDescent="0.25">
      <c r="A60">
        <v>59</v>
      </c>
      <c r="B60" t="s">
        <v>80</v>
      </c>
      <c r="C60">
        <v>-0.28951469048697298</v>
      </c>
      <c r="D60">
        <v>0.56043777895462399</v>
      </c>
      <c r="E60">
        <v>0.60544471730704996</v>
      </c>
      <c r="F60">
        <v>-0.224690492516843</v>
      </c>
      <c r="G60">
        <v>0.52307470541940904</v>
      </c>
      <c r="H60">
        <v>0.66751779515856102</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71</v>
      </c>
      <c r="C61">
        <v>-0.26373065636142401</v>
      </c>
      <c r="D61">
        <v>0.55630298214747298</v>
      </c>
      <c r="E61">
        <v>0.63544473332455897</v>
      </c>
      <c r="F61">
        <v>-0.29277054218680199</v>
      </c>
      <c r="G61">
        <v>0.51917600105605699</v>
      </c>
      <c r="H61">
        <v>0.57281275777199803</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76</v>
      </c>
      <c r="C62">
        <v>-0.295103121695656</v>
      </c>
      <c r="D62">
        <v>0.55037550291385395</v>
      </c>
      <c r="E62">
        <v>0.59183065825899395</v>
      </c>
      <c r="F62">
        <v>-0.32492759441785302</v>
      </c>
      <c r="G62">
        <v>0.51475684586282899</v>
      </c>
      <c r="H62">
        <v>0.52789315824733196</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72</v>
      </c>
      <c r="C63">
        <v>-0.40111228525814502</v>
      </c>
      <c r="D63">
        <v>0.535136630966216</v>
      </c>
      <c r="E63">
        <v>0.45352507219351501</v>
      </c>
      <c r="F63">
        <v>-0.29882758124636299</v>
      </c>
      <c r="G63">
        <v>0.50050286698722202</v>
      </c>
      <c r="H63">
        <v>0.55047087139246298</v>
      </c>
      <c r="I63" t="s">
        <v>173</v>
      </c>
      <c r="J63" t="s">
        <v>173</v>
      </c>
      <c r="K63" t="s">
        <v>173</v>
      </c>
      <c r="L63" t="s">
        <v>173</v>
      </c>
      <c r="M63" t="s">
        <v>173</v>
      </c>
      <c r="N63" t="s">
        <v>173</v>
      </c>
      <c r="P63" t="str">
        <f t="shared" si="4"/>
        <v/>
      </c>
      <c r="Q63" t="str">
        <f t="shared" si="5"/>
        <v/>
      </c>
      <c r="R63" t="str">
        <f t="shared" si="6"/>
        <v/>
      </c>
      <c r="S63" t="str">
        <f t="shared" si="7"/>
        <v/>
      </c>
    </row>
    <row r="64" spans="1:19" x14ac:dyDescent="0.25">
      <c r="A64">
        <v>63</v>
      </c>
      <c r="B64" t="s">
        <v>82</v>
      </c>
      <c r="C64">
        <v>-0.67894245830463296</v>
      </c>
      <c r="D64">
        <v>0.550482885548776</v>
      </c>
      <c r="E64">
        <v>0.21744223589716299</v>
      </c>
      <c r="F64">
        <v>-0.63028805418338996</v>
      </c>
      <c r="G64">
        <v>0.51387695300715397</v>
      </c>
      <c r="H64">
        <v>0.219997423173978</v>
      </c>
      <c r="I64" t="s">
        <v>173</v>
      </c>
      <c r="J64" t="s">
        <v>173</v>
      </c>
      <c r="K64" t="s">
        <v>173</v>
      </c>
      <c r="L64" t="s">
        <v>173</v>
      </c>
      <c r="M64" t="s">
        <v>173</v>
      </c>
      <c r="N64" t="s">
        <v>173</v>
      </c>
      <c r="P64" t="str">
        <f t="shared" si="4"/>
        <v/>
      </c>
      <c r="Q64" t="str">
        <f t="shared" si="5"/>
        <v/>
      </c>
      <c r="R64" t="str">
        <f t="shared" si="6"/>
        <v/>
      </c>
      <c r="S64" t="str">
        <f t="shared" si="7"/>
        <v/>
      </c>
    </row>
    <row r="65" spans="1:19" x14ac:dyDescent="0.25">
      <c r="A65">
        <v>64</v>
      </c>
      <c r="B65" t="s">
        <v>81</v>
      </c>
      <c r="C65">
        <v>-0.54253357740837205</v>
      </c>
      <c r="D65">
        <v>0.553560054152474</v>
      </c>
      <c r="E65">
        <v>0.32704623877522099</v>
      </c>
      <c r="F65">
        <v>-0.50818119402967499</v>
      </c>
      <c r="G65">
        <v>0.51763913215804103</v>
      </c>
      <c r="H65">
        <v>0.32623352069108402</v>
      </c>
      <c r="I65" t="s">
        <v>173</v>
      </c>
      <c r="J65" t="s">
        <v>173</v>
      </c>
      <c r="K65" t="s">
        <v>173</v>
      </c>
      <c r="L65" t="s">
        <v>173</v>
      </c>
      <c r="M65" t="s">
        <v>173</v>
      </c>
      <c r="N65" t="s">
        <v>173</v>
      </c>
      <c r="P65" t="str">
        <f t="shared" si="4"/>
        <v/>
      </c>
      <c r="Q65" t="str">
        <f t="shared" si="5"/>
        <v/>
      </c>
      <c r="R65" t="str">
        <f t="shared" si="6"/>
        <v/>
      </c>
      <c r="S65" t="str">
        <f t="shared" si="7"/>
        <v/>
      </c>
    </row>
    <row r="66" spans="1:19" x14ac:dyDescent="0.25">
      <c r="A66">
        <v>65</v>
      </c>
      <c r="B66" t="s">
        <v>77</v>
      </c>
      <c r="C66">
        <v>-0.3542197389874</v>
      </c>
      <c r="D66">
        <v>0.54788328452235902</v>
      </c>
      <c r="E66">
        <v>0.51794000459510203</v>
      </c>
      <c r="F66">
        <v>-0.32170024396180902</v>
      </c>
      <c r="G66">
        <v>0.51216218688528603</v>
      </c>
      <c r="H66">
        <v>0.52992414131146803</v>
      </c>
      <c r="I66" t="s">
        <v>173</v>
      </c>
      <c r="J66" t="s">
        <v>173</v>
      </c>
      <c r="K66" t="s">
        <v>173</v>
      </c>
      <c r="L66" t="s">
        <v>173</v>
      </c>
      <c r="M66" t="s">
        <v>173</v>
      </c>
      <c r="N66" t="s">
        <v>173</v>
      </c>
      <c r="P66" t="str">
        <f t="shared" si="4"/>
        <v/>
      </c>
      <c r="Q66" t="str">
        <f t="shared" si="5"/>
        <v/>
      </c>
      <c r="R66" t="str">
        <f t="shared" si="6"/>
        <v/>
      </c>
      <c r="S66" t="str">
        <f t="shared" si="7"/>
        <v/>
      </c>
    </row>
    <row r="67" spans="1:19" x14ac:dyDescent="0.25">
      <c r="A67">
        <v>66</v>
      </c>
      <c r="B67" t="s">
        <v>84</v>
      </c>
      <c r="C67">
        <v>-0.58364716850015896</v>
      </c>
      <c r="D67">
        <v>0.57089175537400805</v>
      </c>
      <c r="E67">
        <v>0.30661860588835599</v>
      </c>
      <c r="F67">
        <v>-0.58345390017305898</v>
      </c>
      <c r="G67">
        <v>0.53167756455275295</v>
      </c>
      <c r="H67">
        <v>0.27247401863097298</v>
      </c>
      <c r="I67" t="s">
        <v>173</v>
      </c>
      <c r="J67" t="s">
        <v>173</v>
      </c>
      <c r="K67" t="s">
        <v>173</v>
      </c>
      <c r="L67" t="s">
        <v>173</v>
      </c>
      <c r="M67" t="s">
        <v>173</v>
      </c>
      <c r="N67" t="s">
        <v>173</v>
      </c>
      <c r="P67" t="str">
        <f t="shared" si="4"/>
        <v/>
      </c>
      <c r="Q67" t="str">
        <f t="shared" si="5"/>
        <v/>
      </c>
      <c r="R67" t="str">
        <f t="shared" si="6"/>
        <v/>
      </c>
      <c r="S67" t="str">
        <f t="shared" si="7"/>
        <v/>
      </c>
    </row>
    <row r="68" spans="1:19" x14ac:dyDescent="0.25">
      <c r="A68">
        <v>67</v>
      </c>
      <c r="B68" t="s">
        <v>70</v>
      </c>
      <c r="C68">
        <v>-0.28178015069207901</v>
      </c>
      <c r="D68">
        <v>0.57727447982291802</v>
      </c>
      <c r="E68">
        <v>0.62546370249482497</v>
      </c>
      <c r="F68">
        <v>-0.219325958217925</v>
      </c>
      <c r="G68">
        <v>0.536158571903121</v>
      </c>
      <c r="H68">
        <v>0.68248887830667804</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73</v>
      </c>
      <c r="C69">
        <v>-1.1460456052524499</v>
      </c>
      <c r="D69">
        <v>0.77900398455204301</v>
      </c>
      <c r="E69">
        <v>0.141245733542533</v>
      </c>
      <c r="F69">
        <v>-0.83379919709246297</v>
      </c>
      <c r="G69">
        <v>0.716138119715933</v>
      </c>
      <c r="H69">
        <v>0.244302691722253</v>
      </c>
      <c r="I69" t="s">
        <v>173</v>
      </c>
      <c r="J69" t="s">
        <v>173</v>
      </c>
      <c r="K69" t="s">
        <v>173</v>
      </c>
      <c r="L69" t="s">
        <v>173</v>
      </c>
      <c r="M69" t="s">
        <v>173</v>
      </c>
      <c r="N69" t="s">
        <v>173</v>
      </c>
      <c r="P69" t="str">
        <f t="shared" si="4"/>
        <v/>
      </c>
      <c r="Q69" t="str">
        <f t="shared" si="5"/>
        <v/>
      </c>
      <c r="R69" t="str">
        <f t="shared" si="6"/>
        <v/>
      </c>
      <c r="S69" t="str">
        <f t="shared" si="7"/>
        <v/>
      </c>
    </row>
    <row r="70" spans="1:19" x14ac:dyDescent="0.25">
      <c r="A70">
        <v>69</v>
      </c>
      <c r="B70" t="s">
        <v>69</v>
      </c>
      <c r="C70">
        <v>-1.5745856599513799</v>
      </c>
      <c r="D70">
        <v>0.66454727814285497</v>
      </c>
      <c r="E70">
        <v>1.7816440403558901E-2</v>
      </c>
      <c r="F70">
        <v>-1.36379665600377</v>
      </c>
      <c r="G70">
        <v>0.612740962143556</v>
      </c>
      <c r="H70">
        <v>2.6032193895203601E-2</v>
      </c>
      <c r="I70" t="s">
        <v>173</v>
      </c>
      <c r="J70" t="s">
        <v>173</v>
      </c>
      <c r="K70" t="s">
        <v>173</v>
      </c>
      <c r="L70" t="s">
        <v>173</v>
      </c>
      <c r="M70" t="s">
        <v>173</v>
      </c>
      <c r="N70" t="s">
        <v>173</v>
      </c>
      <c r="P70" t="str">
        <f t="shared" si="4"/>
        <v>*</v>
      </c>
      <c r="Q70" t="str">
        <f t="shared" si="5"/>
        <v>*</v>
      </c>
      <c r="R70" t="str">
        <f t="shared" si="6"/>
        <v/>
      </c>
      <c r="S70" t="str">
        <f t="shared" si="7"/>
        <v/>
      </c>
    </row>
    <row r="71" spans="1:19" x14ac:dyDescent="0.25">
      <c r="B71" t="s">
        <v>83</v>
      </c>
      <c r="C71">
        <v>0.89072193560895296</v>
      </c>
      <c r="D71">
        <v>1.1809793630901</v>
      </c>
      <c r="E71">
        <v>0.45071525922727201</v>
      </c>
      <c r="F71">
        <v>0.73572592737759301</v>
      </c>
      <c r="G71">
        <v>1.12602846530177</v>
      </c>
      <c r="H71">
        <v>0.51351049997611697</v>
      </c>
      <c r="I71" t="s">
        <v>173</v>
      </c>
      <c r="J71" t="s">
        <v>173</v>
      </c>
      <c r="K71" t="s">
        <v>173</v>
      </c>
      <c r="L71" t="s">
        <v>173</v>
      </c>
      <c r="M71" t="s">
        <v>173</v>
      </c>
      <c r="N71" t="s">
        <v>173</v>
      </c>
      <c r="P71" t="str">
        <f t="shared" si="4"/>
        <v/>
      </c>
      <c r="Q71" t="str">
        <f t="shared" si="5"/>
        <v/>
      </c>
      <c r="R71" t="str">
        <f t="shared" si="6"/>
        <v/>
      </c>
      <c r="S71" t="str">
        <f t="shared" si="7"/>
        <v/>
      </c>
    </row>
    <row r="72" spans="1:19" x14ac:dyDescent="0.25">
      <c r="B72" t="s">
        <v>507</v>
      </c>
      <c r="C72">
        <v>-4.29077651350218E-2</v>
      </c>
      <c r="D72">
        <v>5.1578704282092901E-2</v>
      </c>
      <c r="E72">
        <v>0.40547150933140302</v>
      </c>
      <c r="F72">
        <v>-2.42353981762022E-2</v>
      </c>
      <c r="G72">
        <v>4.4781364007519503E-2</v>
      </c>
      <c r="H72">
        <v>0.58837398554778497</v>
      </c>
      <c r="I72">
        <v>-5.3061939714898101E-2</v>
      </c>
      <c r="J72">
        <v>5.1133290678000397E-2</v>
      </c>
      <c r="K72">
        <v>0.29940132974884998</v>
      </c>
      <c r="L72">
        <v>-3.43850212783786E-2</v>
      </c>
      <c r="M72">
        <v>4.4429744456179698E-2</v>
      </c>
      <c r="N72">
        <v>0.438978721201917</v>
      </c>
      <c r="P72" t="str">
        <f t="shared" si="4"/>
        <v/>
      </c>
      <c r="Q72" t="str">
        <f t="shared" si="5"/>
        <v/>
      </c>
      <c r="R72" t="str">
        <f t="shared" si="6"/>
        <v/>
      </c>
      <c r="S72" t="str">
        <f t="shared" si="7"/>
        <v/>
      </c>
    </row>
    <row r="73" spans="1:19" x14ac:dyDescent="0.25">
      <c r="B73" t="s">
        <v>508</v>
      </c>
      <c r="C73">
        <v>-2.4652066012244001E-2</v>
      </c>
      <c r="D73">
        <v>5.7281227964528003E-2</v>
      </c>
      <c r="E73">
        <v>0.666927226434744</v>
      </c>
      <c r="F73">
        <v>-1.13709337727301E-2</v>
      </c>
      <c r="G73">
        <v>4.8955150245619902E-2</v>
      </c>
      <c r="H73">
        <v>0.81632639183919298</v>
      </c>
      <c r="I73">
        <v>-3.15058906062489E-2</v>
      </c>
      <c r="J73">
        <v>5.6753784283945501E-2</v>
      </c>
      <c r="K73">
        <v>0.57880378789372</v>
      </c>
      <c r="L73">
        <v>-2.1078831536420799E-2</v>
      </c>
      <c r="M73">
        <v>4.8474563275646802E-2</v>
      </c>
      <c r="N73">
        <v>0.66367628560221303</v>
      </c>
      <c r="P73" t="str">
        <f t="shared" si="4"/>
        <v/>
      </c>
      <c r="Q73" t="str">
        <f t="shared" si="5"/>
        <v/>
      </c>
      <c r="R73" t="str">
        <f t="shared" si="6"/>
        <v/>
      </c>
      <c r="S73" t="str">
        <f t="shared" si="7"/>
        <v/>
      </c>
    </row>
    <row r="74" spans="1:19" x14ac:dyDescent="0.25">
      <c r="B74" t="s">
        <v>509</v>
      </c>
      <c r="C74">
        <v>1.7943666884000301E-2</v>
      </c>
      <c r="D74">
        <v>5.2144399720541398E-2</v>
      </c>
      <c r="E74">
        <v>0.73075984917029002</v>
      </c>
      <c r="F74">
        <v>1.91478898739053E-2</v>
      </c>
      <c r="G74">
        <v>4.57888726341769E-2</v>
      </c>
      <c r="H74">
        <v>0.67581712813385197</v>
      </c>
      <c r="I74">
        <v>8.6264655364903693E-3</v>
      </c>
      <c r="J74">
        <v>5.1661820662266697E-2</v>
      </c>
      <c r="K74">
        <v>0.86738617065791801</v>
      </c>
      <c r="L74">
        <v>8.3941723496497502E-3</v>
      </c>
      <c r="M74">
        <v>4.53634124792767E-2</v>
      </c>
      <c r="N74">
        <v>0.85319547452893196</v>
      </c>
      <c r="P74" t="str">
        <f t="shared" si="4"/>
        <v/>
      </c>
      <c r="Q74" t="str">
        <f t="shared" si="5"/>
        <v/>
      </c>
      <c r="R74" t="str">
        <f t="shared" si="6"/>
        <v/>
      </c>
      <c r="S74" t="str">
        <f t="shared" si="7"/>
        <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8079-BD85-48A9-BABF-85701D50A0D3}">
  <dimension ref="A1:S69"/>
  <sheetViews>
    <sheetView topLeftCell="A39" workbookViewId="0">
      <selection activeCell="P29" sqref="P29:S69"/>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-6.8082527336877502E-2</v>
      </c>
      <c r="D2">
        <v>0.150530847202445</v>
      </c>
      <c r="E2">
        <v>0.65106519694010401</v>
      </c>
      <c r="F2">
        <v>-7.9014749817679208E-3</v>
      </c>
      <c r="G2">
        <v>0.12512007271555201</v>
      </c>
      <c r="H2">
        <v>0.94964615327426105</v>
      </c>
      <c r="I2">
        <v>-5.7291884470099599E-2</v>
      </c>
      <c r="J2">
        <v>0.148326581404853</v>
      </c>
      <c r="K2">
        <v>0.69930782026619898</v>
      </c>
      <c r="L2">
        <v>-1.61764754084074E-4</v>
      </c>
      <c r="M2">
        <v>0.123700650308012</v>
      </c>
      <c r="N2">
        <v>0.99895659753883903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2.09300898568664E-2</v>
      </c>
      <c r="D3">
        <v>6.2472948758299597E-2</v>
      </c>
      <c r="E3">
        <v>0.73760513851749998</v>
      </c>
      <c r="F3">
        <v>1.7681990411247898E-2</v>
      </c>
      <c r="G3">
        <v>5.3078123304610703E-2</v>
      </c>
      <c r="H3">
        <v>0.73903508540705198</v>
      </c>
      <c r="I3">
        <v>1.9916389603240998E-2</v>
      </c>
      <c r="J3">
        <v>6.1653525449814797E-2</v>
      </c>
      <c r="K3">
        <v>0.74666697899615997</v>
      </c>
      <c r="L3">
        <v>1.5716294998007401E-2</v>
      </c>
      <c r="M3">
        <v>5.2635385421944299E-2</v>
      </c>
      <c r="N3">
        <v>0.76525441483845802</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12</v>
      </c>
      <c r="C4">
        <v>-0.15362252120203701</v>
      </c>
      <c r="D4">
        <v>6.8234728394328301E-2</v>
      </c>
      <c r="E4">
        <v>2.4361277220557399E-2</v>
      </c>
      <c r="F4">
        <v>-0.111539643895713</v>
      </c>
      <c r="G4">
        <v>5.6343364637349E-2</v>
      </c>
      <c r="H4">
        <v>4.7743864194364397E-2</v>
      </c>
      <c r="I4">
        <v>-0.153976639448861</v>
      </c>
      <c r="J4">
        <v>6.7567568137859704E-2</v>
      </c>
      <c r="K4">
        <v>2.2675731099083399E-2</v>
      </c>
      <c r="L4">
        <v>-0.121071397870022</v>
      </c>
      <c r="M4">
        <v>5.6052784155435E-2</v>
      </c>
      <c r="N4">
        <v>3.0776282540564099E-2</v>
      </c>
      <c r="P4" t="str">
        <f t="shared" ref="P4:P30" si="3">IF(E4&lt;0.001,"***",IF(E4&lt;0.01,"**",IF(E4&lt;0.05,"*",IF(E4&lt;0.1,"^",""))))</f>
        <v>*</v>
      </c>
      <c r="Q4" t="str">
        <f t="shared" si="0"/>
        <v>*</v>
      </c>
      <c r="R4" t="str">
        <f t="shared" si="1"/>
        <v>*</v>
      </c>
      <c r="S4" t="str">
        <f t="shared" si="2"/>
        <v>*</v>
      </c>
    </row>
    <row r="5" spans="1:19" x14ac:dyDescent="0.25">
      <c r="A5">
        <v>4</v>
      </c>
      <c r="B5" t="s">
        <v>25</v>
      </c>
      <c r="C5">
        <v>-2.5590641054161901E-2</v>
      </c>
      <c r="D5">
        <v>8.5938953861348602E-2</v>
      </c>
      <c r="E5">
        <v>0.76587339494847595</v>
      </c>
      <c r="F5">
        <v>-5.7799889243361498E-2</v>
      </c>
      <c r="G5">
        <v>7.1938072851361806E-2</v>
      </c>
      <c r="H5">
        <v>0.42170468908342301</v>
      </c>
      <c r="I5">
        <v>-2.0253968402132901E-2</v>
      </c>
      <c r="J5">
        <v>8.4661509673958593E-2</v>
      </c>
      <c r="K5">
        <v>0.81092361961330806</v>
      </c>
      <c r="L5">
        <v>-5.2504860838719303E-2</v>
      </c>
      <c r="M5">
        <v>7.1104249241822307E-2</v>
      </c>
      <c r="N5">
        <v>0.46025874261649002</v>
      </c>
      <c r="P5" t="str">
        <f t="shared" si="3"/>
        <v/>
      </c>
      <c r="Q5" t="str">
        <f t="shared" si="0"/>
        <v/>
      </c>
      <c r="R5" t="str">
        <f t="shared" si="1"/>
        <v/>
      </c>
      <c r="S5" t="str">
        <f t="shared" si="2"/>
        <v/>
      </c>
    </row>
    <row r="6" spans="1:19" x14ac:dyDescent="0.25">
      <c r="A6">
        <v>5</v>
      </c>
      <c r="B6" t="s">
        <v>26</v>
      </c>
      <c r="C6">
        <v>4.6777511476461101E-2</v>
      </c>
      <c r="D6">
        <v>0.15873402321330801</v>
      </c>
      <c r="E6">
        <v>0.76822982616923796</v>
      </c>
      <c r="F6">
        <v>9.4116244262017798E-2</v>
      </c>
      <c r="G6">
        <v>0.131494791852345</v>
      </c>
      <c r="H6">
        <v>0.474151146343466</v>
      </c>
      <c r="I6">
        <v>5.0056963773248198E-2</v>
      </c>
      <c r="J6">
        <v>0.15584793810411701</v>
      </c>
      <c r="K6">
        <v>0.74806560984702897</v>
      </c>
      <c r="L6">
        <v>9.3435915007214806E-2</v>
      </c>
      <c r="M6">
        <v>0.12970840747267101</v>
      </c>
      <c r="N6">
        <v>0.47130732636232497</v>
      </c>
      <c r="P6" t="str">
        <f t="shared" si="3"/>
        <v/>
      </c>
      <c r="Q6" t="str">
        <f t="shared" si="0"/>
        <v/>
      </c>
      <c r="R6" t="str">
        <f t="shared" si="1"/>
        <v/>
      </c>
      <c r="S6" t="str">
        <f t="shared" si="2"/>
        <v/>
      </c>
    </row>
    <row r="7" spans="1:19" x14ac:dyDescent="0.25">
      <c r="A7">
        <v>6</v>
      </c>
      <c r="B7" t="s">
        <v>30</v>
      </c>
      <c r="C7">
        <v>7.2584472621574497E-2</v>
      </c>
      <c r="D7">
        <v>7.6072565632310504E-2</v>
      </c>
      <c r="E7">
        <v>0.340008823366864</v>
      </c>
      <c r="F7">
        <v>4.9612972917410798E-2</v>
      </c>
      <c r="G7">
        <v>5.9466244387068198E-2</v>
      </c>
      <c r="H7">
        <v>0.40410924970012402</v>
      </c>
      <c r="I7">
        <v>4.9573707370118097E-2</v>
      </c>
      <c r="J7">
        <v>7.4971951053963606E-2</v>
      </c>
      <c r="K7">
        <v>0.50846478917996496</v>
      </c>
      <c r="L7">
        <v>3.0012881106301001E-2</v>
      </c>
      <c r="M7">
        <v>5.8854523821856797E-2</v>
      </c>
      <c r="N7">
        <v>0.61008629283172899</v>
      </c>
      <c r="P7" t="str">
        <f t="shared" si="3"/>
        <v/>
      </c>
      <c r="Q7" t="str">
        <f t="shared" si="0"/>
        <v/>
      </c>
      <c r="R7" t="str">
        <f t="shared" si="1"/>
        <v/>
      </c>
      <c r="S7" t="str">
        <f t="shared" si="2"/>
        <v/>
      </c>
    </row>
    <row r="8" spans="1:19" x14ac:dyDescent="0.25">
      <c r="A8">
        <v>7</v>
      </c>
      <c r="B8" t="s">
        <v>27</v>
      </c>
      <c r="C8">
        <v>6.3824340949799496E-2</v>
      </c>
      <c r="D8">
        <v>0.13268367924767099</v>
      </c>
      <c r="E8">
        <v>0.63049779797011796</v>
      </c>
      <c r="F8">
        <v>6.7525732728854607E-2</v>
      </c>
      <c r="G8">
        <v>0.111792191345263</v>
      </c>
      <c r="H8">
        <v>0.54582431908061302</v>
      </c>
      <c r="I8">
        <v>5.4415117367014099E-2</v>
      </c>
      <c r="J8">
        <v>0.12801588470359601</v>
      </c>
      <c r="K8">
        <v>0.670789033297022</v>
      </c>
      <c r="L8">
        <v>4.8898635999172199E-2</v>
      </c>
      <c r="M8">
        <v>0.10715181298960499</v>
      </c>
      <c r="N8">
        <v>0.64813894422310503</v>
      </c>
      <c r="P8" t="str">
        <f t="shared" si="3"/>
        <v/>
      </c>
      <c r="Q8" t="str">
        <f t="shared" si="0"/>
        <v/>
      </c>
      <c r="R8" t="str">
        <f t="shared" si="1"/>
        <v/>
      </c>
      <c r="S8" t="str">
        <f t="shared" si="2"/>
        <v/>
      </c>
    </row>
    <row r="9" spans="1:19" x14ac:dyDescent="0.25">
      <c r="A9">
        <v>8</v>
      </c>
      <c r="B9" t="s">
        <v>29</v>
      </c>
      <c r="C9">
        <v>7.3689946170318196E-2</v>
      </c>
      <c r="D9">
        <v>7.1173662400491403E-2</v>
      </c>
      <c r="E9">
        <v>0.30050355350948399</v>
      </c>
      <c r="F9">
        <v>3.7192046984325301E-2</v>
      </c>
      <c r="G9">
        <v>5.6166003685224203E-2</v>
      </c>
      <c r="H9">
        <v>0.50785538344075398</v>
      </c>
      <c r="I9">
        <v>7.0111604046303094E-2</v>
      </c>
      <c r="J9">
        <v>7.0269649928304895E-2</v>
      </c>
      <c r="K9">
        <v>0.31840018122293501</v>
      </c>
      <c r="L9">
        <v>3.13332546912998E-2</v>
      </c>
      <c r="M9">
        <v>5.5641130448249899E-2</v>
      </c>
      <c r="N9">
        <v>0.57334557029649602</v>
      </c>
      <c r="P9" t="str">
        <f t="shared" si="3"/>
        <v/>
      </c>
      <c r="Q9" t="str">
        <f t="shared" si="0"/>
        <v/>
      </c>
      <c r="R9" t="str">
        <f t="shared" si="1"/>
        <v/>
      </c>
      <c r="S9" t="str">
        <f t="shared" si="2"/>
        <v/>
      </c>
    </row>
    <row r="10" spans="1:19" x14ac:dyDescent="0.25">
      <c r="A10">
        <v>9</v>
      </c>
      <c r="B10" t="s">
        <v>28</v>
      </c>
      <c r="C10">
        <v>2.9710472140622298E-3</v>
      </c>
      <c r="D10">
        <v>0.18403600405419901</v>
      </c>
      <c r="E10">
        <v>0.98711964135796604</v>
      </c>
      <c r="F10">
        <v>1.43560487541886E-2</v>
      </c>
      <c r="G10">
        <v>0.15251761848536199</v>
      </c>
      <c r="H10">
        <v>0.92500815353417698</v>
      </c>
      <c r="I10">
        <v>2.0387622414130401E-2</v>
      </c>
      <c r="J10">
        <v>0.178354025812301</v>
      </c>
      <c r="K10">
        <v>0.90899217239387198</v>
      </c>
      <c r="L10">
        <v>3.1917905683963299E-2</v>
      </c>
      <c r="M10">
        <v>0.14775186392161699</v>
      </c>
      <c r="N10">
        <v>0.82896926660902703</v>
      </c>
      <c r="P10" t="str">
        <f t="shared" si="3"/>
        <v/>
      </c>
      <c r="Q10" t="str">
        <f t="shared" si="0"/>
        <v/>
      </c>
      <c r="R10" t="str">
        <f t="shared" si="1"/>
        <v/>
      </c>
      <c r="S10" t="str">
        <f t="shared" si="2"/>
        <v/>
      </c>
    </row>
    <row r="11" spans="1:19" x14ac:dyDescent="0.25">
      <c r="A11">
        <v>10</v>
      </c>
      <c r="B11" t="s">
        <v>31</v>
      </c>
      <c r="C11">
        <v>-5.3902299128944897E-2</v>
      </c>
      <c r="D11">
        <v>1.5214504247166701E-2</v>
      </c>
      <c r="E11">
        <v>3.9586795529611402E-4</v>
      </c>
      <c r="F11">
        <v>-6.2014817268645002E-2</v>
      </c>
      <c r="G11">
        <v>1.32943149009239E-2</v>
      </c>
      <c r="H11" s="1">
        <v>3.0897417562973099E-6</v>
      </c>
      <c r="I11">
        <v>-5.5017213815633098E-2</v>
      </c>
      <c r="J11">
        <v>1.50175653333319E-2</v>
      </c>
      <c r="K11">
        <v>2.4876871436607699E-4</v>
      </c>
      <c r="L11">
        <v>-6.4207395270596199E-2</v>
      </c>
      <c r="M11">
        <v>1.3121692895062299E-2</v>
      </c>
      <c r="N11" s="1">
        <v>9.9196905847583895E-7</v>
      </c>
      <c r="P11" t="str">
        <f t="shared" si="3"/>
        <v>***</v>
      </c>
      <c r="Q11" t="str">
        <f t="shared" si="0"/>
        <v>***</v>
      </c>
      <c r="R11" t="str">
        <f t="shared" si="1"/>
        <v>***</v>
      </c>
      <c r="S11" t="str">
        <f t="shared" si="2"/>
        <v>***</v>
      </c>
    </row>
    <row r="12" spans="1:19" x14ac:dyDescent="0.25">
      <c r="A12">
        <v>11</v>
      </c>
      <c r="B12" t="s">
        <v>177</v>
      </c>
      <c r="C12">
        <v>5.9656462189252801E-2</v>
      </c>
      <c r="D12">
        <v>7.7235984309303202E-2</v>
      </c>
      <c r="E12">
        <v>0.43988224619142102</v>
      </c>
      <c r="F12">
        <v>5.6426620272807898E-2</v>
      </c>
      <c r="G12">
        <v>7.0721160809759404E-2</v>
      </c>
      <c r="H12">
        <v>0.42494324505652198</v>
      </c>
      <c r="I12">
        <v>6.0260805681711098E-2</v>
      </c>
      <c r="J12">
        <v>7.6175206467086504E-2</v>
      </c>
      <c r="K12">
        <v>0.42889636440838502</v>
      </c>
      <c r="L12">
        <v>7.0500689619047402E-2</v>
      </c>
      <c r="M12">
        <v>6.9702213223593004E-2</v>
      </c>
      <c r="N12">
        <v>0.31179845087547198</v>
      </c>
      <c r="P12" t="str">
        <f t="shared" si="3"/>
        <v/>
      </c>
      <c r="Q12" t="str">
        <f t="shared" si="0"/>
        <v/>
      </c>
      <c r="R12" t="str">
        <f t="shared" si="1"/>
        <v/>
      </c>
      <c r="S12" t="str">
        <f t="shared" si="2"/>
        <v/>
      </c>
    </row>
    <row r="13" spans="1:19" x14ac:dyDescent="0.25">
      <c r="A13">
        <v>12</v>
      </c>
      <c r="B13" t="s">
        <v>32</v>
      </c>
      <c r="C13">
        <v>2.0047529743248398E-2</v>
      </c>
      <c r="D13">
        <v>2.8669836730269099E-2</v>
      </c>
      <c r="E13">
        <v>0.484392617401812</v>
      </c>
      <c r="F13">
        <v>2.0513192796801201E-2</v>
      </c>
      <c r="G13">
        <v>2.4448926579847499E-2</v>
      </c>
      <c r="H13">
        <v>0.401456837537917</v>
      </c>
      <c r="I13">
        <v>2.0140941879127201E-2</v>
      </c>
      <c r="J13">
        <v>2.8309104701158799E-2</v>
      </c>
      <c r="K13">
        <v>0.47679602927054998</v>
      </c>
      <c r="L13">
        <v>2.0015547826763899E-2</v>
      </c>
      <c r="M13">
        <v>2.4273569207073398E-2</v>
      </c>
      <c r="N13">
        <v>0.40960895380953899</v>
      </c>
      <c r="P13" t="str">
        <f t="shared" si="3"/>
        <v/>
      </c>
      <c r="Q13" t="str">
        <f t="shared" si="0"/>
        <v/>
      </c>
      <c r="R13" t="str">
        <f t="shared" si="1"/>
        <v/>
      </c>
      <c r="S13" t="str">
        <f t="shared" si="2"/>
        <v/>
      </c>
    </row>
    <row r="14" spans="1:19" x14ac:dyDescent="0.25">
      <c r="A14">
        <v>13</v>
      </c>
      <c r="B14" t="s">
        <v>33</v>
      </c>
      <c r="C14">
        <v>1.9037854483388801E-2</v>
      </c>
      <c r="D14">
        <v>8.8989963236647592E-3</v>
      </c>
      <c r="E14">
        <v>3.24092729296869E-2</v>
      </c>
      <c r="F14">
        <v>1.7422664223755002E-2</v>
      </c>
      <c r="G14">
        <v>7.9367941487269392E-3</v>
      </c>
      <c r="H14">
        <v>2.8150937296597501E-2</v>
      </c>
      <c r="I14">
        <v>1.9570886936494999E-2</v>
      </c>
      <c r="J14">
        <v>8.8241522316293893E-3</v>
      </c>
      <c r="K14">
        <v>2.6563199586286501E-2</v>
      </c>
      <c r="L14">
        <v>1.7914475830904698E-2</v>
      </c>
      <c r="M14">
        <v>7.9001106886443899E-3</v>
      </c>
      <c r="N14">
        <v>2.3352170433056901E-2</v>
      </c>
      <c r="P14" t="str">
        <f t="shared" si="3"/>
        <v>*</v>
      </c>
      <c r="Q14" t="str">
        <f t="shared" si="0"/>
        <v>*</v>
      </c>
      <c r="R14" t="str">
        <f t="shared" si="1"/>
        <v>*</v>
      </c>
      <c r="S14" t="str">
        <f t="shared" si="2"/>
        <v>*</v>
      </c>
    </row>
    <row r="15" spans="1:19" x14ac:dyDescent="0.25">
      <c r="A15">
        <v>14</v>
      </c>
      <c r="B15" t="s">
        <v>118</v>
      </c>
      <c r="C15">
        <v>-3.4008580375821697E-2</v>
      </c>
      <c r="D15">
        <v>1.3723816862669E-2</v>
      </c>
      <c r="E15">
        <v>1.32095185591943E-2</v>
      </c>
      <c r="F15">
        <v>-3.40609437387372E-2</v>
      </c>
      <c r="G15">
        <v>1.19040427583993E-2</v>
      </c>
      <c r="H15">
        <v>4.2191809666696101E-3</v>
      </c>
      <c r="I15">
        <v>-3.60541010514972E-2</v>
      </c>
      <c r="J15">
        <v>1.3579502484853E-2</v>
      </c>
      <c r="K15">
        <v>7.9299372240424493E-3</v>
      </c>
      <c r="L15">
        <v>-3.55265749436929E-2</v>
      </c>
      <c r="M15">
        <v>1.1845231000642701E-2</v>
      </c>
      <c r="N15">
        <v>2.7066269208523802E-3</v>
      </c>
      <c r="P15" t="str">
        <f t="shared" si="3"/>
        <v>*</v>
      </c>
      <c r="Q15" t="str">
        <f t="shared" si="0"/>
        <v>**</v>
      </c>
      <c r="R15" t="str">
        <f t="shared" si="1"/>
        <v>**</v>
      </c>
      <c r="S15" t="str">
        <f t="shared" si="2"/>
        <v>**</v>
      </c>
    </row>
    <row r="16" spans="1:19" x14ac:dyDescent="0.25">
      <c r="A16">
        <v>15</v>
      </c>
      <c r="B16" t="s">
        <v>34</v>
      </c>
      <c r="C16">
        <v>4.5387030403698601E-3</v>
      </c>
      <c r="D16">
        <v>1.3621304661853499E-3</v>
      </c>
      <c r="E16">
        <v>8.62050772080458E-4</v>
      </c>
      <c r="F16">
        <v>3.8993751375893098E-3</v>
      </c>
      <c r="G16">
        <v>1.02910900697527E-3</v>
      </c>
      <c r="H16">
        <v>1.51206939373416E-4</v>
      </c>
      <c r="I16">
        <v>4.3346809891713503E-3</v>
      </c>
      <c r="J16">
        <v>1.33992481341457E-3</v>
      </c>
      <c r="K16">
        <v>1.21635030847878E-3</v>
      </c>
      <c r="L16">
        <v>3.7299986109225001E-3</v>
      </c>
      <c r="M16">
        <v>1.0166831436181399E-3</v>
      </c>
      <c r="N16">
        <v>2.4369959445231501E-4</v>
      </c>
      <c r="P16" t="str">
        <f t="shared" si="3"/>
        <v>***</v>
      </c>
      <c r="Q16" t="str">
        <f t="shared" si="0"/>
        <v>***</v>
      </c>
      <c r="R16" t="str">
        <f t="shared" si="1"/>
        <v>**</v>
      </c>
      <c r="S16" t="str">
        <f t="shared" si="2"/>
        <v>***</v>
      </c>
    </row>
    <row r="17" spans="1:19" x14ac:dyDescent="0.25">
      <c r="A17">
        <v>16</v>
      </c>
      <c r="B17" t="s">
        <v>35</v>
      </c>
      <c r="C17">
        <v>-1.2308539969880601E-3</v>
      </c>
      <c r="D17">
        <v>6.7088167610516005E-4</v>
      </c>
      <c r="E17">
        <v>6.6552939804466194E-2</v>
      </c>
      <c r="F17">
        <v>-1.0353642402202599E-3</v>
      </c>
      <c r="G17">
        <v>6.1200075320301604E-4</v>
      </c>
      <c r="H17">
        <v>9.0689921126585402E-2</v>
      </c>
      <c r="I17">
        <v>-9.1202774335151602E-4</v>
      </c>
      <c r="J17">
        <v>6.4569356947817103E-4</v>
      </c>
      <c r="K17">
        <v>0.157809363476898</v>
      </c>
      <c r="L17">
        <v>-7.8968060434043096E-4</v>
      </c>
      <c r="M17">
        <v>5.8292189955678802E-4</v>
      </c>
      <c r="N17">
        <v>0.17551517718193399</v>
      </c>
      <c r="P17" t="str">
        <f t="shared" si="3"/>
        <v>^</v>
      </c>
      <c r="Q17" t="str">
        <f t="shared" si="0"/>
        <v>^</v>
      </c>
      <c r="R17" t="str">
        <f t="shared" si="1"/>
        <v/>
      </c>
      <c r="S17" t="str">
        <f t="shared" si="2"/>
        <v/>
      </c>
    </row>
    <row r="18" spans="1:19" x14ac:dyDescent="0.25">
      <c r="A18">
        <v>17</v>
      </c>
      <c r="B18" t="s">
        <v>36</v>
      </c>
      <c r="C18">
        <v>1.3930198557433499E-4</v>
      </c>
      <c r="D18">
        <v>2.9653715190273901E-4</v>
      </c>
      <c r="E18">
        <v>0.63852482531729804</v>
      </c>
      <c r="F18">
        <v>5.3185868136188105E-4</v>
      </c>
      <c r="G18">
        <v>2.3708561191390301E-4</v>
      </c>
      <c r="H18">
        <v>2.4876244612557798E-2</v>
      </c>
      <c r="I18">
        <v>2.1037177494153601E-4</v>
      </c>
      <c r="J18">
        <v>2.9183594760688901E-4</v>
      </c>
      <c r="K18">
        <v>0.47099794566280201</v>
      </c>
      <c r="L18">
        <v>5.73158843149492E-4</v>
      </c>
      <c r="M18">
        <v>2.3337305277187299E-4</v>
      </c>
      <c r="N18">
        <v>1.40502161071207E-2</v>
      </c>
      <c r="P18" t="str">
        <f t="shared" si="3"/>
        <v/>
      </c>
      <c r="Q18" t="str">
        <f t="shared" si="0"/>
        <v>*</v>
      </c>
      <c r="R18" t="str">
        <f t="shared" si="1"/>
        <v/>
      </c>
      <c r="S18" t="str">
        <f t="shared" si="2"/>
        <v>*</v>
      </c>
    </row>
    <row r="19" spans="1:19" x14ac:dyDescent="0.25">
      <c r="A19">
        <v>18</v>
      </c>
      <c r="B19" t="s">
        <v>37</v>
      </c>
      <c r="C19">
        <v>2.3727907095194199E-2</v>
      </c>
      <c r="D19">
        <v>4.9612764783582598E-2</v>
      </c>
      <c r="E19">
        <v>0.63246363892818602</v>
      </c>
      <c r="F19">
        <v>3.1067220681346999E-2</v>
      </c>
      <c r="G19">
        <v>4.2923033750654198E-2</v>
      </c>
      <c r="H19">
        <v>0.46919526915923698</v>
      </c>
      <c r="I19">
        <v>3.0728144700526299E-2</v>
      </c>
      <c r="J19">
        <v>4.89836768429395E-2</v>
      </c>
      <c r="K19">
        <v>0.53045344898907698</v>
      </c>
      <c r="L19">
        <v>3.8549180239030902E-2</v>
      </c>
      <c r="M19">
        <v>4.2511752486590997E-2</v>
      </c>
      <c r="N19">
        <v>0.36451850349765802</v>
      </c>
      <c r="P19" t="str">
        <f t="shared" si="3"/>
        <v/>
      </c>
      <c r="Q19" t="str">
        <f t="shared" si="0"/>
        <v/>
      </c>
      <c r="R19" t="str">
        <f t="shared" si="1"/>
        <v/>
      </c>
      <c r="S19" t="str">
        <f t="shared" si="2"/>
        <v/>
      </c>
    </row>
    <row r="20" spans="1:19" x14ac:dyDescent="0.25">
      <c r="A20">
        <v>19</v>
      </c>
      <c r="B20" t="s">
        <v>38</v>
      </c>
      <c r="C20">
        <v>0.17012146437794101</v>
      </c>
      <c r="D20">
        <v>6.8604035428261406E-2</v>
      </c>
      <c r="E20">
        <v>1.3147126287599301E-2</v>
      </c>
      <c r="F20">
        <v>0.107234044528098</v>
      </c>
      <c r="G20">
        <v>5.8130188310264702E-2</v>
      </c>
      <c r="H20">
        <v>6.50779706508329E-2</v>
      </c>
      <c r="I20">
        <v>0.17315473484992699</v>
      </c>
      <c r="J20">
        <v>6.7905022161492704E-2</v>
      </c>
      <c r="K20">
        <v>1.0773689681263399E-2</v>
      </c>
      <c r="L20">
        <v>0.113166925395153</v>
      </c>
      <c r="M20">
        <v>5.78099836761196E-2</v>
      </c>
      <c r="N20">
        <v>5.0280824326120702E-2</v>
      </c>
      <c r="P20" t="str">
        <f t="shared" si="3"/>
        <v>*</v>
      </c>
      <c r="Q20" t="str">
        <f t="shared" si="0"/>
        <v>^</v>
      </c>
      <c r="R20" t="str">
        <f t="shared" si="1"/>
        <v>*</v>
      </c>
      <c r="S20" t="str">
        <f t="shared" si="2"/>
        <v>^</v>
      </c>
    </row>
    <row r="21" spans="1:19" x14ac:dyDescent="0.25">
      <c r="A21">
        <v>20</v>
      </c>
      <c r="B21" t="s">
        <v>40</v>
      </c>
      <c r="C21">
        <v>-0.140551422729461</v>
      </c>
      <c r="D21">
        <v>0.138639726730655</v>
      </c>
      <c r="E21">
        <v>0.31068347000223701</v>
      </c>
      <c r="F21">
        <v>-0.12605552352676699</v>
      </c>
      <c r="G21">
        <v>0.104649755450026</v>
      </c>
      <c r="H21">
        <v>0.228378321512657</v>
      </c>
      <c r="I21">
        <v>-8.8714544390048999E-2</v>
      </c>
      <c r="J21">
        <v>0.135919620775139</v>
      </c>
      <c r="K21">
        <v>0.51395061378018103</v>
      </c>
      <c r="L21">
        <v>-7.6408577932876601E-2</v>
      </c>
      <c r="M21">
        <v>0.10310454015790101</v>
      </c>
      <c r="N21">
        <v>0.45864572741304999</v>
      </c>
      <c r="P21" t="str">
        <f t="shared" si="3"/>
        <v/>
      </c>
      <c r="Q21" t="str">
        <f t="shared" si="0"/>
        <v/>
      </c>
      <c r="R21" t="str">
        <f t="shared" si="1"/>
        <v/>
      </c>
      <c r="S21" t="str">
        <f t="shared" si="2"/>
        <v/>
      </c>
    </row>
    <row r="22" spans="1:19" x14ac:dyDescent="0.25">
      <c r="A22">
        <v>21</v>
      </c>
      <c r="B22" t="s">
        <v>41</v>
      </c>
      <c r="C22">
        <v>1.06610575950047E-2</v>
      </c>
      <c r="D22">
        <v>0.121372150142425</v>
      </c>
      <c r="E22">
        <v>0.93000562690708499</v>
      </c>
      <c r="F22">
        <v>1.3131912346058001E-2</v>
      </c>
      <c r="G22">
        <v>9.2723080057692794E-2</v>
      </c>
      <c r="H22">
        <v>0.887376166583007</v>
      </c>
      <c r="I22">
        <v>4.3184021332583603E-2</v>
      </c>
      <c r="J22">
        <v>0.118749327118262</v>
      </c>
      <c r="K22">
        <v>0.71611417399577804</v>
      </c>
      <c r="L22">
        <v>4.5353515023908102E-2</v>
      </c>
      <c r="M22">
        <v>9.1005247765119299E-2</v>
      </c>
      <c r="N22">
        <v>0.61822924264433199</v>
      </c>
      <c r="P22" t="str">
        <f t="shared" si="3"/>
        <v/>
      </c>
      <c r="Q22" t="str">
        <f t="shared" si="0"/>
        <v/>
      </c>
      <c r="R22" t="str">
        <f t="shared" si="1"/>
        <v/>
      </c>
      <c r="S22" t="str">
        <f t="shared" si="2"/>
        <v/>
      </c>
    </row>
    <row r="23" spans="1:19" x14ac:dyDescent="0.25">
      <c r="A23">
        <v>22</v>
      </c>
      <c r="B23" t="s">
        <v>39</v>
      </c>
      <c r="C23">
        <v>-0.121988074804719</v>
      </c>
      <c r="D23">
        <v>0.13298893396865999</v>
      </c>
      <c r="E23">
        <v>0.35899599218939998</v>
      </c>
      <c r="F23">
        <v>-8.0715575501197706E-2</v>
      </c>
      <c r="G23">
        <v>0.101504734305047</v>
      </c>
      <c r="H23">
        <v>0.426502839879494</v>
      </c>
      <c r="I23">
        <v>-8.2453451140496806E-2</v>
      </c>
      <c r="J23">
        <v>0.130399437990423</v>
      </c>
      <c r="K23">
        <v>0.52718141202744795</v>
      </c>
      <c r="L23">
        <v>-4.4045277091559601E-2</v>
      </c>
      <c r="M23">
        <v>9.9836707247485695E-2</v>
      </c>
      <c r="N23">
        <v>0.65908763179312002</v>
      </c>
      <c r="P23" t="str">
        <f t="shared" si="3"/>
        <v/>
      </c>
      <c r="Q23" t="str">
        <f t="shared" si="0"/>
        <v/>
      </c>
      <c r="R23" t="str">
        <f t="shared" si="1"/>
        <v/>
      </c>
      <c r="S23" t="str">
        <f t="shared" si="2"/>
        <v/>
      </c>
    </row>
    <row r="24" spans="1:19" x14ac:dyDescent="0.25">
      <c r="A24">
        <v>23</v>
      </c>
      <c r="B24" t="s">
        <v>43</v>
      </c>
      <c r="C24">
        <v>-8.7182507532244297E-2</v>
      </c>
      <c r="D24">
        <v>1.72799722263299E-2</v>
      </c>
      <c r="E24" s="1">
        <v>4.52829012287381E-7</v>
      </c>
      <c r="F24">
        <v>-8.10138655270254E-2</v>
      </c>
      <c r="G24">
        <v>1.56432105024179E-2</v>
      </c>
      <c r="H24" s="1">
        <v>2.2325599014441299E-7</v>
      </c>
      <c r="I24">
        <v>-8.4197247274140297E-2</v>
      </c>
      <c r="J24">
        <v>1.69422915039463E-2</v>
      </c>
      <c r="K24" s="1">
        <v>6.7074103793363104E-7</v>
      </c>
      <c r="L24">
        <v>-7.6551144777424696E-2</v>
      </c>
      <c r="M24">
        <v>1.5297420307493301E-2</v>
      </c>
      <c r="N24" s="1">
        <v>5.6098414748955401E-7</v>
      </c>
      <c r="P24" t="str">
        <f t="shared" si="3"/>
        <v>***</v>
      </c>
      <c r="Q24" t="str">
        <f t="shared" si="0"/>
        <v>***</v>
      </c>
      <c r="R24" t="str">
        <f t="shared" si="1"/>
        <v>***</v>
      </c>
      <c r="S24" t="str">
        <f t="shared" si="2"/>
        <v>***</v>
      </c>
    </row>
    <row r="25" spans="1:19" x14ac:dyDescent="0.25">
      <c r="A25">
        <v>24</v>
      </c>
      <c r="B25" t="s">
        <v>44</v>
      </c>
      <c r="C25">
        <v>2.6076976011364501E-2</v>
      </c>
      <c r="D25">
        <v>4.4507388844973197E-2</v>
      </c>
      <c r="E25">
        <v>0.55794125436405995</v>
      </c>
      <c r="F25">
        <v>3.7728375305634998E-2</v>
      </c>
      <c r="G25">
        <v>4.0765258052798903E-2</v>
      </c>
      <c r="H25">
        <v>0.354704238696532</v>
      </c>
      <c r="I25">
        <v>2.45303497707186E-2</v>
      </c>
      <c r="J25">
        <v>4.2047457095663099E-2</v>
      </c>
      <c r="K25">
        <v>0.55962624588500698</v>
      </c>
      <c r="L25">
        <v>3.6287874686061199E-2</v>
      </c>
      <c r="M25">
        <v>3.8334132983087903E-2</v>
      </c>
      <c r="N25">
        <v>0.34383221320937501</v>
      </c>
      <c r="P25" t="str">
        <f t="shared" si="3"/>
        <v/>
      </c>
      <c r="Q25" t="str">
        <f t="shared" si="0"/>
        <v/>
      </c>
      <c r="R25" t="str">
        <f t="shared" si="1"/>
        <v/>
      </c>
      <c r="S25" t="str">
        <f t="shared" si="2"/>
        <v/>
      </c>
    </row>
    <row r="26" spans="1:19" x14ac:dyDescent="0.25">
      <c r="A26">
        <v>25</v>
      </c>
      <c r="B26" t="s">
        <v>134</v>
      </c>
      <c r="C26">
        <v>0.58244686697525605</v>
      </c>
      <c r="D26">
        <v>0.76781557498626796</v>
      </c>
      <c r="E26">
        <v>0.448105922718607</v>
      </c>
      <c r="F26">
        <v>0.73096857417389705</v>
      </c>
      <c r="G26">
        <v>0.71512525351265999</v>
      </c>
      <c r="H26">
        <v>0.30670773011304298</v>
      </c>
      <c r="I26">
        <v>-0.11250988065336399</v>
      </c>
      <c r="J26">
        <v>5.8325855113821302E-2</v>
      </c>
      <c r="K26">
        <v>5.3732339099443402E-2</v>
      </c>
      <c r="L26">
        <v>-0.141809843189413</v>
      </c>
      <c r="M26">
        <v>5.2982638811451502E-2</v>
      </c>
      <c r="N26">
        <v>7.4387980061451E-3</v>
      </c>
      <c r="P26" t="str">
        <f t="shared" si="3"/>
        <v/>
      </c>
      <c r="Q26" t="str">
        <f t="shared" si="0"/>
        <v/>
      </c>
      <c r="R26" t="str">
        <f t="shared" si="1"/>
        <v>^</v>
      </c>
      <c r="S26" t="str">
        <f t="shared" si="2"/>
        <v>**</v>
      </c>
    </row>
    <row r="27" spans="1:19" x14ac:dyDescent="0.25">
      <c r="A27">
        <v>26</v>
      </c>
      <c r="B27" t="s">
        <v>148</v>
      </c>
      <c r="C27">
        <v>-3.55964855309353E-2</v>
      </c>
      <c r="D27">
        <v>0.818443545844318</v>
      </c>
      <c r="E27">
        <v>0.96530862197392098</v>
      </c>
      <c r="F27">
        <v>0.25970645366386802</v>
      </c>
      <c r="G27">
        <v>0.76379859344249101</v>
      </c>
      <c r="H27">
        <v>0.73384180573774305</v>
      </c>
      <c r="I27">
        <v>-0.77578348344588599</v>
      </c>
      <c r="J27">
        <v>0.27160525643842498</v>
      </c>
      <c r="K27">
        <v>4.2862291686547298E-3</v>
      </c>
      <c r="L27">
        <v>-0.62555732202406</v>
      </c>
      <c r="M27">
        <v>0.25466640872663499</v>
      </c>
      <c r="N27">
        <v>1.4034489719764299E-2</v>
      </c>
      <c r="P27" t="str">
        <f t="shared" si="3"/>
        <v/>
      </c>
      <c r="Q27" t="str">
        <f t="shared" si="0"/>
        <v/>
      </c>
      <c r="R27" t="str">
        <f t="shared" si="1"/>
        <v>**</v>
      </c>
      <c r="S27" t="str">
        <f t="shared" si="2"/>
        <v>*</v>
      </c>
    </row>
    <row r="28" spans="1:19" x14ac:dyDescent="0.25">
      <c r="A28">
        <v>27</v>
      </c>
      <c r="B28" t="s">
        <v>46</v>
      </c>
      <c r="C28">
        <v>0.69819102767449004</v>
      </c>
      <c r="D28">
        <v>0.78654298718479099</v>
      </c>
      <c r="E28">
        <v>0.374718004359544</v>
      </c>
      <c r="F28">
        <v>0.89989717244271505</v>
      </c>
      <c r="G28">
        <v>0.73189342050807404</v>
      </c>
      <c r="H28">
        <v>0.21886688316613501</v>
      </c>
      <c r="I28">
        <v>-2.2229783143432498E-3</v>
      </c>
      <c r="J28">
        <v>0.16807394850436899</v>
      </c>
      <c r="K28">
        <v>0.98944733326684997</v>
      </c>
      <c r="L28">
        <v>1.0501418396743701E-2</v>
      </c>
      <c r="M28">
        <v>0.155851595651052</v>
      </c>
      <c r="N28">
        <v>0.94627848640039502</v>
      </c>
      <c r="P28" t="str">
        <f t="shared" si="3"/>
        <v/>
      </c>
      <c r="Q28" t="str">
        <f t="shared" si="0"/>
        <v/>
      </c>
      <c r="R28" t="str">
        <f t="shared" si="1"/>
        <v/>
      </c>
      <c r="S28" t="str">
        <f t="shared" si="2"/>
        <v/>
      </c>
    </row>
    <row r="29" spans="1:19" x14ac:dyDescent="0.25">
      <c r="A29">
        <v>28</v>
      </c>
      <c r="B29" t="s">
        <v>132</v>
      </c>
      <c r="C29">
        <v>0.133211252433202</v>
      </c>
      <c r="D29">
        <v>0.791196846110376</v>
      </c>
      <c r="E29">
        <v>0.86629475354081098</v>
      </c>
      <c r="F29">
        <v>0.31820632858336501</v>
      </c>
      <c r="G29">
        <v>0.73694941851304696</v>
      </c>
      <c r="H29">
        <v>0.66589509450127804</v>
      </c>
      <c r="I29">
        <v>-0.53586000179729998</v>
      </c>
      <c r="J29">
        <v>0.19125240312540201</v>
      </c>
      <c r="K29">
        <v>5.0810940183512203E-3</v>
      </c>
      <c r="L29">
        <v>-0.51786141478415104</v>
      </c>
      <c r="M29">
        <v>0.17769531918682599</v>
      </c>
      <c r="N29">
        <v>3.5646178783751E-3</v>
      </c>
      <c r="P29" t="str">
        <f t="shared" si="3"/>
        <v/>
      </c>
      <c r="Q29" t="str">
        <f t="shared" si="0"/>
        <v/>
      </c>
      <c r="R29" t="str">
        <f t="shared" si="1"/>
        <v>**</v>
      </c>
      <c r="S29" t="str">
        <f t="shared" si="2"/>
        <v>**</v>
      </c>
    </row>
    <row r="30" spans="1:19" x14ac:dyDescent="0.25">
      <c r="A30">
        <v>29</v>
      </c>
      <c r="B30" t="s">
        <v>133</v>
      </c>
      <c r="C30">
        <v>0.419050040460481</v>
      </c>
      <c r="D30">
        <v>0.78667632288334799</v>
      </c>
      <c r="E30">
        <v>0.59425221157298902</v>
      </c>
      <c r="F30">
        <v>0.65119690642567296</v>
      </c>
      <c r="G30">
        <v>0.73303595293627899</v>
      </c>
      <c r="H30">
        <v>0.37434927124801998</v>
      </c>
      <c r="I30">
        <v>-0.23713921887019099</v>
      </c>
      <c r="J30">
        <v>0.17137063667298999</v>
      </c>
      <c r="K30">
        <v>0.166425901646858</v>
      </c>
      <c r="L30">
        <v>-0.196813195448205</v>
      </c>
      <c r="M30">
        <v>0.159869416730231</v>
      </c>
      <c r="N30">
        <v>0.218290245688158</v>
      </c>
      <c r="P30" t="str">
        <f t="shared" ref="P30:P69" si="4">IF(E30&lt;0.001,"***",IF(E30&lt;0.01,"**",IF(E30&lt;0.05,"*",IF(E30&lt;0.1,"^",""))))</f>
        <v/>
      </c>
      <c r="Q30" t="str">
        <f t="shared" ref="Q30:Q69" si="5">IF(H30&lt;0.001,"***",IF(H30&lt;0.01,"**",IF(H30&lt;0.05,"*",IF(H30&lt;0.1,"^",""))))</f>
        <v/>
      </c>
      <c r="R30" t="str">
        <f t="shared" ref="R30:R69" si="6">IF(K30&lt;0.001,"***",IF(K30&lt;0.01,"**",IF(K30&lt;0.05,"*",IF(K30&lt;0.1,"^",""))))</f>
        <v/>
      </c>
      <c r="S30" t="str">
        <f t="shared" ref="S30:S69" si="7">IF(N30&lt;0.001,"***",IF(N30&lt;0.01,"**",IF(N30&lt;0.05,"*",IF(N30&lt;0.1,"^",""))))</f>
        <v/>
      </c>
    </row>
    <row r="31" spans="1:19" x14ac:dyDescent="0.25">
      <c r="A31">
        <v>30</v>
      </c>
      <c r="B31" t="s">
        <v>45</v>
      </c>
      <c r="C31">
        <v>-7.6629458235996498E-2</v>
      </c>
      <c r="D31">
        <v>0.95063529293208804</v>
      </c>
      <c r="E31">
        <v>0.93575316126401398</v>
      </c>
      <c r="F31">
        <v>0.25169922712232001</v>
      </c>
      <c r="G31">
        <v>0.87815144483098295</v>
      </c>
      <c r="H31">
        <v>0.77440028165804797</v>
      </c>
      <c r="I31">
        <v>-0.79851221684242701</v>
      </c>
      <c r="J31">
        <v>0.55370599490693995</v>
      </c>
      <c r="K31">
        <v>0.149267643886312</v>
      </c>
      <c r="L31">
        <v>-0.68767878949574401</v>
      </c>
      <c r="M31">
        <v>0.50534859598312498</v>
      </c>
      <c r="N31">
        <v>0.173576639156235</v>
      </c>
      <c r="P31" t="str">
        <f t="shared" si="4"/>
        <v/>
      </c>
      <c r="Q31" t="str">
        <f t="shared" si="5"/>
        <v/>
      </c>
      <c r="R31" t="str">
        <f t="shared" si="6"/>
        <v/>
      </c>
      <c r="S31" t="str">
        <f t="shared" si="7"/>
        <v/>
      </c>
    </row>
    <row r="32" spans="1:19" x14ac:dyDescent="0.25">
      <c r="A32">
        <v>31</v>
      </c>
      <c r="B32" t="s">
        <v>106</v>
      </c>
      <c r="C32">
        <v>0.29166455226311699</v>
      </c>
      <c r="D32">
        <v>0.16203821339553601</v>
      </c>
      <c r="E32">
        <v>7.1864762104813407E-2</v>
      </c>
      <c r="F32">
        <v>0.238480029302991</v>
      </c>
      <c r="G32">
        <v>0.15194980161501601</v>
      </c>
      <c r="H32">
        <v>0.116539423463866</v>
      </c>
      <c r="I32" t="s">
        <v>173</v>
      </c>
      <c r="J32" t="s">
        <v>173</v>
      </c>
      <c r="K32" t="s">
        <v>173</v>
      </c>
      <c r="L32" t="s">
        <v>173</v>
      </c>
      <c r="M32" t="s">
        <v>173</v>
      </c>
      <c r="N32" t="s">
        <v>173</v>
      </c>
      <c r="P32" t="str">
        <f t="shared" si="4"/>
        <v>^</v>
      </c>
      <c r="Q32" t="str">
        <f t="shared" si="5"/>
        <v/>
      </c>
      <c r="R32" t="str">
        <f t="shared" si="6"/>
        <v/>
      </c>
      <c r="S32" t="str">
        <f t="shared" si="7"/>
        <v/>
      </c>
    </row>
    <row r="33" spans="1:19" x14ac:dyDescent="0.25">
      <c r="A33">
        <v>32</v>
      </c>
      <c r="B33" t="s">
        <v>64</v>
      </c>
      <c r="C33">
        <v>1.30541400813147</v>
      </c>
      <c r="D33">
        <v>0.67652811593030404</v>
      </c>
      <c r="E33">
        <v>5.36591030438692E-2</v>
      </c>
      <c r="F33">
        <v>1.03694256146783</v>
      </c>
      <c r="G33">
        <v>0.62565537787970704</v>
      </c>
      <c r="H33">
        <v>9.7444658016550806E-2</v>
      </c>
      <c r="I33" t="s">
        <v>173</v>
      </c>
      <c r="J33" t="s">
        <v>173</v>
      </c>
      <c r="K33" t="s">
        <v>173</v>
      </c>
      <c r="L33" t="s">
        <v>173</v>
      </c>
      <c r="M33" t="s">
        <v>173</v>
      </c>
      <c r="N33" t="s">
        <v>173</v>
      </c>
      <c r="P33" t="str">
        <f t="shared" si="4"/>
        <v>^</v>
      </c>
      <c r="Q33" t="str">
        <f t="shared" si="5"/>
        <v>^</v>
      </c>
      <c r="R33" t="str">
        <f t="shared" si="6"/>
        <v/>
      </c>
      <c r="S33" t="str">
        <f t="shared" si="7"/>
        <v/>
      </c>
    </row>
    <row r="34" spans="1:19" x14ac:dyDescent="0.25">
      <c r="A34">
        <v>33</v>
      </c>
      <c r="B34" t="s">
        <v>62</v>
      </c>
      <c r="C34">
        <v>0.45799540996022298</v>
      </c>
      <c r="D34">
        <v>0.46195359607615</v>
      </c>
      <c r="E34">
        <v>0.321474858394806</v>
      </c>
      <c r="F34">
        <v>0.26734279792228899</v>
      </c>
      <c r="G34">
        <v>0.42434889752529398</v>
      </c>
      <c r="H34">
        <v>0.52868997039983501</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61</v>
      </c>
      <c r="C35">
        <v>0.34011269895692697</v>
      </c>
      <c r="D35">
        <v>0.46049378779766298</v>
      </c>
      <c r="E35">
        <v>0.460160493338863</v>
      </c>
      <c r="F35">
        <v>0.11736422201246099</v>
      </c>
      <c r="G35">
        <v>0.42343906601700099</v>
      </c>
      <c r="H35">
        <v>0.78165027021345801</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54</v>
      </c>
      <c r="C36">
        <v>0.54345492038509202</v>
      </c>
      <c r="D36">
        <v>0.50994287297001295</v>
      </c>
      <c r="E36">
        <v>0.28655147375235601</v>
      </c>
      <c r="F36">
        <v>0.30056461836842102</v>
      </c>
      <c r="G36">
        <v>0.46839625835582099</v>
      </c>
      <c r="H36">
        <v>0.52107528294484695</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60</v>
      </c>
      <c r="C37">
        <v>0.27325876144396</v>
      </c>
      <c r="D37">
        <v>0.486446997145074</v>
      </c>
      <c r="E37">
        <v>0.57429033995378398</v>
      </c>
      <c r="F37">
        <v>0.112523297346327</v>
      </c>
      <c r="G37">
        <v>0.45005332944282</v>
      </c>
      <c r="H37">
        <v>0.80257022563424196</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56</v>
      </c>
      <c r="C38">
        <v>0.138179069812225</v>
      </c>
      <c r="D38">
        <v>0.49582110901680199</v>
      </c>
      <c r="E38">
        <v>0.78048477304790298</v>
      </c>
      <c r="F38">
        <v>-7.8830946837861408E-3</v>
      </c>
      <c r="G38">
        <v>0.457887834138827</v>
      </c>
      <c r="H38">
        <v>0.98626412765218696</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52</v>
      </c>
      <c r="C39">
        <v>0.111679400112929</v>
      </c>
      <c r="D39">
        <v>0.54451312518580997</v>
      </c>
      <c r="E39">
        <v>0.83749434346257301</v>
      </c>
      <c r="F39">
        <v>-5.4434834855156197E-2</v>
      </c>
      <c r="G39">
        <v>0.50044559059476001</v>
      </c>
      <c r="H39">
        <v>0.91338275098939103</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67</v>
      </c>
      <c r="C40">
        <v>0.34282308415625101</v>
      </c>
      <c r="D40">
        <v>0.48596103313578998</v>
      </c>
      <c r="E40">
        <v>0.48052783922189102</v>
      </c>
      <c r="F40">
        <v>0.20884530129643</v>
      </c>
      <c r="G40">
        <v>0.44730438324500499</v>
      </c>
      <c r="H40">
        <v>0.64057320918601501</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57</v>
      </c>
      <c r="C41">
        <v>0.233822694241032</v>
      </c>
      <c r="D41">
        <v>0.53664060666503499</v>
      </c>
      <c r="E41">
        <v>0.66304307192070999</v>
      </c>
      <c r="F41">
        <v>8.9769817068663799E-2</v>
      </c>
      <c r="G41">
        <v>0.49283357863349597</v>
      </c>
      <c r="H41">
        <v>0.85546472291633402</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59</v>
      </c>
      <c r="C42">
        <v>0.34785305672081202</v>
      </c>
      <c r="D42">
        <v>0.47095500370765098</v>
      </c>
      <c r="E42">
        <v>0.46014258441063699</v>
      </c>
      <c r="F42">
        <v>0.10425460130862101</v>
      </c>
      <c r="G42">
        <v>0.433085859814894</v>
      </c>
      <c r="H42">
        <v>0.80976824766756395</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58</v>
      </c>
      <c r="C43">
        <v>0.24482406992380301</v>
      </c>
      <c r="D43">
        <v>0.46438476430097603</v>
      </c>
      <c r="E43">
        <v>0.59805407741340999</v>
      </c>
      <c r="F43">
        <v>3.61494804112477E-2</v>
      </c>
      <c r="G43">
        <v>0.42727104359998402</v>
      </c>
      <c r="H43">
        <v>0.93257502613596299</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65</v>
      </c>
      <c r="C44">
        <v>0.96754442743730495</v>
      </c>
      <c r="D44">
        <v>0.69390787567361101</v>
      </c>
      <c r="E44">
        <v>0.16321455709322699</v>
      </c>
      <c r="F44">
        <v>0.81032499492895305</v>
      </c>
      <c r="G44">
        <v>0.64149649637953798</v>
      </c>
      <c r="H44">
        <v>0.20652480642464699</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66</v>
      </c>
      <c r="C45">
        <v>0.146416932068339</v>
      </c>
      <c r="D45">
        <v>0.48638314542164501</v>
      </c>
      <c r="E45">
        <v>0.76339002881942397</v>
      </c>
      <c r="F45">
        <v>-6.0673339000148402E-2</v>
      </c>
      <c r="G45">
        <v>0.45090468406754602</v>
      </c>
      <c r="H45">
        <v>0.89296046243871396</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47</v>
      </c>
      <c r="C46">
        <v>0.37835785313369102</v>
      </c>
      <c r="D46">
        <v>0.64856353544855605</v>
      </c>
      <c r="E46">
        <v>0.55963870373063396</v>
      </c>
      <c r="F46">
        <v>0.23095037477795999</v>
      </c>
      <c r="G46">
        <v>0.59711046605631002</v>
      </c>
      <c r="H46">
        <v>0.69891909877083203</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48</v>
      </c>
      <c r="C47">
        <v>1.2751977840786699</v>
      </c>
      <c r="D47">
        <v>0.62905159534988797</v>
      </c>
      <c r="E47">
        <v>4.2644500005824801E-2</v>
      </c>
      <c r="F47">
        <v>0.986433617640599</v>
      </c>
      <c r="G47">
        <v>0.57681861875988705</v>
      </c>
      <c r="H47">
        <v>8.7242223158524507E-2</v>
      </c>
      <c r="I47" t="s">
        <v>173</v>
      </c>
      <c r="J47" t="s">
        <v>173</v>
      </c>
      <c r="K47" t="s">
        <v>173</v>
      </c>
      <c r="L47" t="s">
        <v>173</v>
      </c>
      <c r="M47" t="s">
        <v>173</v>
      </c>
      <c r="N47" t="s">
        <v>173</v>
      </c>
      <c r="P47" t="str">
        <f t="shared" si="4"/>
        <v>*</v>
      </c>
      <c r="Q47" t="str">
        <f t="shared" si="5"/>
        <v>^</v>
      </c>
      <c r="R47" t="str">
        <f t="shared" si="6"/>
        <v/>
      </c>
      <c r="S47" t="str">
        <f t="shared" si="7"/>
        <v/>
      </c>
    </row>
    <row r="48" spans="1:19" x14ac:dyDescent="0.25">
      <c r="A48">
        <v>47</v>
      </c>
      <c r="B48" t="s">
        <v>55</v>
      </c>
      <c r="C48">
        <v>1.30084971593108E-2</v>
      </c>
      <c r="D48">
        <v>0.62404456078676296</v>
      </c>
      <c r="E48">
        <v>0.98336893219900701</v>
      </c>
      <c r="F48">
        <v>-7.8197291328149801E-2</v>
      </c>
      <c r="G48">
        <v>0.57409826533850805</v>
      </c>
      <c r="H48">
        <v>0.89165614215654698</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49</v>
      </c>
      <c r="C49">
        <v>-0.29035559012519502</v>
      </c>
      <c r="D49">
        <v>0.70940128587546503</v>
      </c>
      <c r="E49">
        <v>0.68232195265870199</v>
      </c>
      <c r="F49">
        <v>-0.29831219740816101</v>
      </c>
      <c r="G49">
        <v>0.67070370422564896</v>
      </c>
      <c r="H49">
        <v>0.65648240875637698</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51</v>
      </c>
      <c r="C50">
        <v>-0.50421027902550997</v>
      </c>
      <c r="D50">
        <v>0.77092106680468497</v>
      </c>
      <c r="E50">
        <v>0.513088488615837</v>
      </c>
      <c r="F50">
        <v>-0.571870423106423</v>
      </c>
      <c r="G50">
        <v>0.71983530407043195</v>
      </c>
      <c r="H50">
        <v>0.42693571647845102</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53</v>
      </c>
      <c r="C51">
        <v>1.37405094167916</v>
      </c>
      <c r="D51">
        <v>0.88204848275737602</v>
      </c>
      <c r="E51">
        <v>0.119281791042341</v>
      </c>
      <c r="F51">
        <v>1.1407227315842801</v>
      </c>
      <c r="G51">
        <v>0.82621725942045798</v>
      </c>
      <c r="H51">
        <v>0.16738441539264801</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78</v>
      </c>
      <c r="C52">
        <v>-1.0676310448361099</v>
      </c>
      <c r="D52">
        <v>0.891717130850743</v>
      </c>
      <c r="E52">
        <v>0.23119920315116399</v>
      </c>
      <c r="F52">
        <v>-1.1095314923000199</v>
      </c>
      <c r="G52">
        <v>0.82791264243059104</v>
      </c>
      <c r="H52">
        <v>0.18019486976524399</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68</v>
      </c>
      <c r="C53">
        <v>-0.99440811397411699</v>
      </c>
      <c r="D53">
        <v>0.93597836350485097</v>
      </c>
      <c r="E53">
        <v>0.28804215860203702</v>
      </c>
      <c r="F53">
        <v>-0.87641979322369101</v>
      </c>
      <c r="G53">
        <v>0.86933951350265004</v>
      </c>
      <c r="H53">
        <v>0.31338512805975</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79</v>
      </c>
      <c r="C54">
        <v>-1.03247277663326</v>
      </c>
      <c r="D54">
        <v>0.89264777729273004</v>
      </c>
      <c r="E54">
        <v>0.24741917436057601</v>
      </c>
      <c r="F54">
        <v>-0.99863996932383203</v>
      </c>
      <c r="G54">
        <v>0.82915208866276002</v>
      </c>
      <c r="H54">
        <v>0.228430728483249</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80</v>
      </c>
      <c r="C55">
        <v>-0.88296017719326603</v>
      </c>
      <c r="D55">
        <v>0.90972232942970699</v>
      </c>
      <c r="E55">
        <v>0.33175644058099502</v>
      </c>
      <c r="F55">
        <v>-0.84314890674858001</v>
      </c>
      <c r="G55">
        <v>0.84508581247226</v>
      </c>
      <c r="H55">
        <v>0.31842095502995899</v>
      </c>
      <c r="I55" t="s">
        <v>173</v>
      </c>
      <c r="J55" t="s">
        <v>173</v>
      </c>
      <c r="K55" t="s">
        <v>173</v>
      </c>
      <c r="L55" t="s">
        <v>173</v>
      </c>
      <c r="M55" t="s">
        <v>173</v>
      </c>
      <c r="N55" t="s">
        <v>173</v>
      </c>
      <c r="P55" t="str">
        <f t="shared" si="4"/>
        <v/>
      </c>
      <c r="Q55" t="str">
        <f t="shared" si="5"/>
        <v/>
      </c>
      <c r="R55" t="str">
        <f t="shared" si="6"/>
        <v/>
      </c>
      <c r="S55" t="str">
        <f t="shared" si="7"/>
        <v/>
      </c>
    </row>
    <row r="56" spans="1:19" x14ac:dyDescent="0.25">
      <c r="A56">
        <v>55</v>
      </c>
      <c r="B56" t="s">
        <v>71</v>
      </c>
      <c r="C56">
        <v>-1.0969013772812799</v>
      </c>
      <c r="D56">
        <v>0.91230959719488103</v>
      </c>
      <c r="E56">
        <v>0.22923392397245401</v>
      </c>
      <c r="F56">
        <v>-1.1196798790514</v>
      </c>
      <c r="G56">
        <v>0.84772449647673798</v>
      </c>
      <c r="H56">
        <v>0.186565949327928</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76</v>
      </c>
      <c r="C57">
        <v>-0.74129663612932195</v>
      </c>
      <c r="D57">
        <v>0.902854874067475</v>
      </c>
      <c r="E57">
        <v>0.41161296761052002</v>
      </c>
      <c r="F57">
        <v>-0.802409909613784</v>
      </c>
      <c r="G57">
        <v>0.83966100542186695</v>
      </c>
      <c r="H57">
        <v>0.33925639261586099</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72</v>
      </c>
      <c r="C58">
        <v>-0.93359577713369002</v>
      </c>
      <c r="D58">
        <v>0.88727137573973403</v>
      </c>
      <c r="E58">
        <v>0.29270323170707502</v>
      </c>
      <c r="F58">
        <v>-0.87798533776755106</v>
      </c>
      <c r="G58">
        <v>0.82436568636560104</v>
      </c>
      <c r="H58">
        <v>0.28685623319556403</v>
      </c>
      <c r="I58" t="s">
        <v>173</v>
      </c>
      <c r="J58" t="s">
        <v>173</v>
      </c>
      <c r="K58" t="s">
        <v>173</v>
      </c>
      <c r="L58" t="s">
        <v>173</v>
      </c>
      <c r="M58" t="s">
        <v>173</v>
      </c>
      <c r="N58" t="s">
        <v>173</v>
      </c>
      <c r="P58" t="str">
        <f t="shared" si="4"/>
        <v/>
      </c>
      <c r="Q58" t="str">
        <f t="shared" si="5"/>
        <v/>
      </c>
      <c r="R58" t="str">
        <f t="shared" si="6"/>
        <v/>
      </c>
      <c r="S58" t="str">
        <f t="shared" si="7"/>
        <v/>
      </c>
    </row>
    <row r="59" spans="1:19" x14ac:dyDescent="0.25">
      <c r="A59">
        <v>58</v>
      </c>
      <c r="B59" t="s">
        <v>82</v>
      </c>
      <c r="C59">
        <v>-1.3535911153698901</v>
      </c>
      <c r="D59">
        <v>0.91556189214490602</v>
      </c>
      <c r="E59">
        <v>0.13929361242475799</v>
      </c>
      <c r="F59">
        <v>-1.3143212143019101</v>
      </c>
      <c r="G59">
        <v>0.84831832037576405</v>
      </c>
      <c r="H59">
        <v>0.12130349040371199</v>
      </c>
      <c r="I59" t="s">
        <v>173</v>
      </c>
      <c r="J59" t="s">
        <v>173</v>
      </c>
      <c r="K59" t="s">
        <v>173</v>
      </c>
      <c r="L59" t="s">
        <v>173</v>
      </c>
      <c r="M59" t="s">
        <v>173</v>
      </c>
      <c r="N59" t="s">
        <v>173</v>
      </c>
      <c r="P59" t="str">
        <f t="shared" si="4"/>
        <v/>
      </c>
      <c r="Q59" t="str">
        <f t="shared" si="5"/>
        <v/>
      </c>
      <c r="R59" t="str">
        <f t="shared" si="6"/>
        <v/>
      </c>
      <c r="S59" t="str">
        <f t="shared" si="7"/>
        <v/>
      </c>
    </row>
    <row r="60" spans="1:19" x14ac:dyDescent="0.25">
      <c r="A60">
        <v>59</v>
      </c>
      <c r="B60" t="s">
        <v>81</v>
      </c>
      <c r="C60">
        <v>-0.94903838690434295</v>
      </c>
      <c r="D60">
        <v>0.913654901580228</v>
      </c>
      <c r="E60">
        <v>0.29893153096330299</v>
      </c>
      <c r="F60">
        <v>-0.99681222699975103</v>
      </c>
      <c r="G60">
        <v>0.85027816591710204</v>
      </c>
      <c r="H60">
        <v>0.241061936623683</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77</v>
      </c>
      <c r="C61">
        <v>-0.93145623660911303</v>
      </c>
      <c r="D61">
        <v>0.91217281298428998</v>
      </c>
      <c r="E61">
        <v>0.307188067305114</v>
      </c>
      <c r="F61">
        <v>-0.92789366646022897</v>
      </c>
      <c r="G61">
        <v>0.849185191776203</v>
      </c>
      <c r="H61">
        <v>0.27453122528330798</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84</v>
      </c>
      <c r="C62">
        <v>-1.4636922921591</v>
      </c>
      <c r="D62">
        <v>0.95767851201918597</v>
      </c>
      <c r="E62">
        <v>0.12641935555462799</v>
      </c>
      <c r="F62">
        <v>-1.3975945455910299</v>
      </c>
      <c r="G62">
        <v>0.88931235255524699</v>
      </c>
      <c r="H62">
        <v>0.11605606746245201</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75</v>
      </c>
      <c r="C63">
        <v>-1.26039527555868</v>
      </c>
      <c r="D63">
        <v>0.91935138072425304</v>
      </c>
      <c r="E63">
        <v>0.17038698257592499</v>
      </c>
      <c r="F63">
        <v>-1.23555223421005</v>
      </c>
      <c r="G63">
        <v>0.85336365441295403</v>
      </c>
      <c r="H63">
        <v>0.14765583685898401</v>
      </c>
      <c r="I63" t="s">
        <v>173</v>
      </c>
      <c r="J63" t="s">
        <v>173</v>
      </c>
      <c r="K63" t="s">
        <v>173</v>
      </c>
      <c r="L63" t="s">
        <v>173</v>
      </c>
      <c r="M63" t="s">
        <v>173</v>
      </c>
      <c r="N63" t="s">
        <v>173</v>
      </c>
      <c r="P63" t="str">
        <f t="shared" si="4"/>
        <v/>
      </c>
      <c r="Q63" t="str">
        <f t="shared" si="5"/>
        <v/>
      </c>
      <c r="R63" t="str">
        <f t="shared" si="6"/>
        <v/>
      </c>
      <c r="S63" t="str">
        <f t="shared" si="7"/>
        <v/>
      </c>
    </row>
    <row r="64" spans="1:19" x14ac:dyDescent="0.25">
      <c r="A64">
        <v>63</v>
      </c>
      <c r="B64" t="s">
        <v>74</v>
      </c>
      <c r="C64">
        <v>-1.21736147449785</v>
      </c>
      <c r="D64">
        <v>0.90632823758510594</v>
      </c>
      <c r="E64">
        <v>0.17921387029536301</v>
      </c>
      <c r="F64">
        <v>-1.2037458753792101</v>
      </c>
      <c r="G64">
        <v>0.84155727406161196</v>
      </c>
      <c r="H64">
        <v>0.152608264168377</v>
      </c>
      <c r="I64" t="s">
        <v>173</v>
      </c>
      <c r="J64" t="s">
        <v>173</v>
      </c>
      <c r="K64" t="s">
        <v>173</v>
      </c>
      <c r="L64" t="s">
        <v>173</v>
      </c>
      <c r="M64" t="s">
        <v>173</v>
      </c>
      <c r="N64" t="s">
        <v>173</v>
      </c>
      <c r="P64" t="str">
        <f t="shared" si="4"/>
        <v/>
      </c>
      <c r="Q64" t="str">
        <f t="shared" si="5"/>
        <v/>
      </c>
      <c r="R64" t="str">
        <f t="shared" si="6"/>
        <v/>
      </c>
      <c r="S64" t="str">
        <f t="shared" si="7"/>
        <v/>
      </c>
    </row>
    <row r="65" spans="1:19" x14ac:dyDescent="0.25">
      <c r="A65">
        <v>64</v>
      </c>
      <c r="B65" t="s">
        <v>70</v>
      </c>
      <c r="C65">
        <v>-1.24009157263075</v>
      </c>
      <c r="D65">
        <v>1.01194792185173</v>
      </c>
      <c r="E65">
        <v>0.220405720988852</v>
      </c>
      <c r="F65">
        <v>-1.2355937444179199</v>
      </c>
      <c r="G65">
        <v>0.93724877428966402</v>
      </c>
      <c r="H65">
        <v>0.187396569893478</v>
      </c>
      <c r="I65" t="s">
        <v>173</v>
      </c>
      <c r="J65" t="s">
        <v>173</v>
      </c>
      <c r="K65" t="s">
        <v>173</v>
      </c>
      <c r="L65" t="s">
        <v>173</v>
      </c>
      <c r="M65" t="s">
        <v>173</v>
      </c>
      <c r="N65" t="s">
        <v>173</v>
      </c>
      <c r="P65" t="str">
        <f t="shared" si="4"/>
        <v/>
      </c>
      <c r="Q65" t="str">
        <f t="shared" si="5"/>
        <v/>
      </c>
      <c r="R65" t="str">
        <f t="shared" si="6"/>
        <v/>
      </c>
      <c r="S65" t="str">
        <f t="shared" si="7"/>
        <v/>
      </c>
    </row>
    <row r="66" spans="1:19" x14ac:dyDescent="0.25">
      <c r="B66" t="s">
        <v>69</v>
      </c>
      <c r="C66">
        <v>-3.64209177869582</v>
      </c>
      <c r="D66">
        <v>1.3902282034295099</v>
      </c>
      <c r="E66">
        <v>8.79865576756933E-3</v>
      </c>
      <c r="F66">
        <v>-3.0345029434901498</v>
      </c>
      <c r="G66">
        <v>1.3143052136350999</v>
      </c>
      <c r="H66">
        <v>2.0953200867514201E-2</v>
      </c>
      <c r="I66" t="s">
        <v>173</v>
      </c>
      <c r="J66" t="s">
        <v>173</v>
      </c>
      <c r="K66" t="s">
        <v>173</v>
      </c>
      <c r="L66" t="s">
        <v>173</v>
      </c>
      <c r="M66" t="s">
        <v>173</v>
      </c>
      <c r="N66" t="s">
        <v>173</v>
      </c>
      <c r="P66" t="str">
        <f t="shared" si="4"/>
        <v>**</v>
      </c>
      <c r="Q66" t="str">
        <f t="shared" si="5"/>
        <v>*</v>
      </c>
      <c r="R66" t="str">
        <f t="shared" si="6"/>
        <v/>
      </c>
      <c r="S66" t="str">
        <f t="shared" si="7"/>
        <v/>
      </c>
    </row>
    <row r="67" spans="1:19" x14ac:dyDescent="0.25">
      <c r="B67" t="s">
        <v>507</v>
      </c>
      <c r="C67">
        <v>2.3007293903917401E-2</v>
      </c>
      <c r="D67">
        <v>6.7239949665945403E-2</v>
      </c>
      <c r="E67">
        <v>0.732225195273282</v>
      </c>
      <c r="F67">
        <v>3.3477966053601801E-2</v>
      </c>
      <c r="G67">
        <v>5.9066234657094797E-2</v>
      </c>
      <c r="H67">
        <v>0.57085899466318801</v>
      </c>
      <c r="I67">
        <v>8.65964282790627E-3</v>
      </c>
      <c r="J67">
        <v>6.5880717860580501E-2</v>
      </c>
      <c r="K67">
        <v>0.89542387050088601</v>
      </c>
      <c r="L67">
        <v>1.9665733743273E-2</v>
      </c>
      <c r="M67">
        <v>5.81453845146487E-2</v>
      </c>
      <c r="N67">
        <v>0.73519997387253</v>
      </c>
      <c r="P67" t="str">
        <f t="shared" si="4"/>
        <v/>
      </c>
      <c r="Q67" t="str">
        <f t="shared" si="5"/>
        <v/>
      </c>
      <c r="R67" t="str">
        <f t="shared" si="6"/>
        <v/>
      </c>
      <c r="S67" t="str">
        <f t="shared" si="7"/>
        <v/>
      </c>
    </row>
    <row r="68" spans="1:19" x14ac:dyDescent="0.25">
      <c r="B68" t="s">
        <v>508</v>
      </c>
      <c r="C68">
        <v>-0.133743914356313</v>
      </c>
      <c r="D68">
        <v>8.8906759941017502E-2</v>
      </c>
      <c r="E68">
        <v>0.132499868220534</v>
      </c>
      <c r="F68">
        <v>-9.6078173132619696E-2</v>
      </c>
      <c r="G68">
        <v>7.5682826226970895E-2</v>
      </c>
      <c r="H68">
        <v>0.20426832322717101</v>
      </c>
      <c r="I68">
        <v>-0.14351886754583501</v>
      </c>
      <c r="J68">
        <v>8.7576776739592896E-2</v>
      </c>
      <c r="K68">
        <v>0.101259567958405</v>
      </c>
      <c r="L68">
        <v>-0.11158092520412299</v>
      </c>
      <c r="M68">
        <v>7.4751228038582695E-2</v>
      </c>
      <c r="N68">
        <v>0.135516549277725</v>
      </c>
      <c r="P68" t="str">
        <f t="shared" si="4"/>
        <v/>
      </c>
      <c r="Q68" t="str">
        <f t="shared" si="5"/>
        <v/>
      </c>
      <c r="R68" t="str">
        <f t="shared" si="6"/>
        <v/>
      </c>
      <c r="S68" t="str">
        <f t="shared" si="7"/>
        <v/>
      </c>
    </row>
    <row r="69" spans="1:19" x14ac:dyDescent="0.25">
      <c r="B69" t="s">
        <v>509</v>
      </c>
      <c r="C69">
        <v>4.1082273694369502E-2</v>
      </c>
      <c r="D69">
        <v>7.4132094049668695E-2</v>
      </c>
      <c r="E69">
        <v>0.57945797383517605</v>
      </c>
      <c r="F69">
        <v>4.2030080652602698E-2</v>
      </c>
      <c r="G69">
        <v>6.6137275747197202E-2</v>
      </c>
      <c r="H69">
        <v>0.52510392515011695</v>
      </c>
      <c r="I69">
        <v>1.8514296424549902E-2</v>
      </c>
      <c r="J69">
        <v>7.2823609080136797E-2</v>
      </c>
      <c r="K69">
        <v>0.79931415930776495</v>
      </c>
      <c r="L69">
        <v>1.6075442820834101E-2</v>
      </c>
      <c r="M69">
        <v>6.5099163832436996E-2</v>
      </c>
      <c r="N69">
        <v>0.804956379398861</v>
      </c>
      <c r="P69" t="str">
        <f t="shared" si="4"/>
        <v/>
      </c>
      <c r="Q69" t="str">
        <f t="shared" si="5"/>
        <v/>
      </c>
      <c r="R69" t="str">
        <f t="shared" si="6"/>
        <v/>
      </c>
      <c r="S69" t="str">
        <f t="shared" si="7"/>
        <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6CFC-3750-4F00-9FFA-EE1FC93BD1CB}">
  <dimension ref="A1:S73"/>
  <sheetViews>
    <sheetView topLeftCell="A39" workbookViewId="0">
      <selection activeCell="P30" sqref="P30:S73"/>
    </sheetView>
  </sheetViews>
  <sheetFormatPr defaultRowHeight="15" x14ac:dyDescent="0.25"/>
  <cols>
    <col min="16" max="19" width="4" bestFit="1" customWidth="1"/>
  </cols>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-0.23124566985841</v>
      </c>
      <c r="D2">
        <v>0.21889586036727501</v>
      </c>
      <c r="E2">
        <v>0.290776987916472</v>
      </c>
      <c r="F2">
        <v>-0.179231665437421</v>
      </c>
      <c r="G2">
        <v>0.17631373116690499</v>
      </c>
      <c r="H2">
        <v>0.30936770676155101</v>
      </c>
      <c r="I2">
        <v>-0.21580353619315601</v>
      </c>
      <c r="J2">
        <v>0.21675778139913099</v>
      </c>
      <c r="K2">
        <v>0.31944568060331002</v>
      </c>
      <c r="L2">
        <v>-0.17376875397181801</v>
      </c>
      <c r="M2">
        <v>0.17488680184376601</v>
      </c>
      <c r="N2">
        <v>0.320414225317321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2.44657220213765E-2</v>
      </c>
      <c r="D3">
        <v>6.03886399988234E-2</v>
      </c>
      <c r="E3">
        <v>0.68537620715079095</v>
      </c>
      <c r="F3">
        <v>3.1893860475092801E-3</v>
      </c>
      <c r="G3">
        <v>5.0933028684015301E-2</v>
      </c>
      <c r="H3">
        <v>0.95006973162449904</v>
      </c>
      <c r="I3">
        <v>3.6082015810634499E-2</v>
      </c>
      <c r="J3">
        <v>5.98109073747429E-2</v>
      </c>
      <c r="K3">
        <v>0.546330313366863</v>
      </c>
      <c r="L3">
        <v>1.7954729988416199E-2</v>
      </c>
      <c r="M3">
        <v>5.04460940681144E-2</v>
      </c>
      <c r="N3">
        <v>0.72190112789280403</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-1.32083615459245E-2</v>
      </c>
      <c r="D4">
        <v>8.2078440212352305E-2</v>
      </c>
      <c r="E4">
        <v>0.87215354119211197</v>
      </c>
      <c r="F4">
        <v>-2.09793114015344E-2</v>
      </c>
      <c r="G4">
        <v>6.7321425509564894E-2</v>
      </c>
      <c r="H4">
        <v>0.75532245952787602</v>
      </c>
      <c r="I4">
        <v>-5.2685383548853699E-3</v>
      </c>
      <c r="J4">
        <v>8.0841519322695496E-2</v>
      </c>
      <c r="K4">
        <v>0.94803769605791899</v>
      </c>
      <c r="L4">
        <v>-2.0662700546458201E-2</v>
      </c>
      <c r="M4">
        <v>6.6139460989281001E-2</v>
      </c>
      <c r="N4">
        <v>0.75472812961448998</v>
      </c>
      <c r="P4" t="str">
        <f t="shared" si="0"/>
        <v/>
      </c>
      <c r="Q4" t="str">
        <f t="shared" si="1"/>
        <v/>
      </c>
      <c r="R4" t="str">
        <f t="shared" si="2"/>
        <v/>
      </c>
      <c r="S4" t="str">
        <f t="shared" si="3"/>
        <v/>
      </c>
    </row>
    <row r="5" spans="1:19" x14ac:dyDescent="0.25">
      <c r="A5">
        <v>4</v>
      </c>
      <c r="B5" t="s">
        <v>25</v>
      </c>
      <c r="C5">
        <v>-9.49934541746799E-2</v>
      </c>
      <c r="D5">
        <v>9.9872314688972105E-2</v>
      </c>
      <c r="E5">
        <v>0.34152873374477899</v>
      </c>
      <c r="F5">
        <v>-4.5106498473425703E-2</v>
      </c>
      <c r="G5">
        <v>8.5082130238493994E-2</v>
      </c>
      <c r="H5">
        <v>0.59600624685820203</v>
      </c>
      <c r="I5">
        <v>-0.10454785408878101</v>
      </c>
      <c r="J5">
        <v>9.8240158632019403E-2</v>
      </c>
      <c r="K5">
        <v>0.287234984624261</v>
      </c>
      <c r="L5">
        <v>-5.4840709215102701E-2</v>
      </c>
      <c r="M5">
        <v>8.3811814795058295E-2</v>
      </c>
      <c r="N5">
        <v>0.51289826563659702</v>
      </c>
      <c r="P5" t="str">
        <f t="shared" si="0"/>
        <v/>
      </c>
      <c r="Q5" t="str">
        <f t="shared" si="1"/>
        <v/>
      </c>
      <c r="R5" t="str">
        <f t="shared" si="2"/>
        <v/>
      </c>
      <c r="S5" t="str">
        <f t="shared" si="3"/>
        <v/>
      </c>
    </row>
    <row r="6" spans="1:19" x14ac:dyDescent="0.25">
      <c r="A6">
        <v>5</v>
      </c>
      <c r="B6" t="s">
        <v>26</v>
      </c>
      <c r="C6">
        <v>-0.143278500458976</v>
      </c>
      <c r="D6">
        <v>0.26504426531647601</v>
      </c>
      <c r="E6">
        <v>0.58879483926661502</v>
      </c>
      <c r="F6">
        <v>-0.13183707613809001</v>
      </c>
      <c r="G6">
        <v>0.230012566148108</v>
      </c>
      <c r="H6">
        <v>0.56652731781942001</v>
      </c>
      <c r="I6">
        <v>-0.101636986697513</v>
      </c>
      <c r="J6">
        <v>0.25779436402582001</v>
      </c>
      <c r="K6">
        <v>0.69339201066752398</v>
      </c>
      <c r="L6">
        <v>-6.6112147663898793E-2</v>
      </c>
      <c r="M6">
        <v>0.223216979560171</v>
      </c>
      <c r="N6">
        <v>0.76709350207692295</v>
      </c>
      <c r="P6" t="str">
        <f t="shared" si="0"/>
        <v/>
      </c>
      <c r="Q6" t="str">
        <f t="shared" si="1"/>
        <v/>
      </c>
      <c r="R6" t="str">
        <f t="shared" si="2"/>
        <v/>
      </c>
      <c r="S6" t="str">
        <f t="shared" si="3"/>
        <v/>
      </c>
    </row>
    <row r="7" spans="1:19" x14ac:dyDescent="0.25">
      <c r="A7">
        <v>6</v>
      </c>
      <c r="B7" t="s">
        <v>30</v>
      </c>
      <c r="C7">
        <v>0.37572776908896499</v>
      </c>
      <c r="D7">
        <v>8.3109989895695E-2</v>
      </c>
      <c r="E7" s="1">
        <v>6.1591921342030201E-6</v>
      </c>
      <c r="F7">
        <v>0.30483255422872102</v>
      </c>
      <c r="G7">
        <v>6.3854672908800397E-2</v>
      </c>
      <c r="H7" s="1">
        <v>1.80738088087334E-6</v>
      </c>
      <c r="I7">
        <v>0.36434274718083398</v>
      </c>
      <c r="J7">
        <v>8.1786794743195307E-2</v>
      </c>
      <c r="K7" s="1">
        <v>8.3976537761376608E-6</v>
      </c>
      <c r="L7">
        <v>0.29798827138941703</v>
      </c>
      <c r="M7">
        <v>6.2785048112535796E-2</v>
      </c>
      <c r="N7" s="1">
        <v>2.07308421696551E-6</v>
      </c>
      <c r="P7" t="str">
        <f t="shared" si="0"/>
        <v>***</v>
      </c>
      <c r="Q7" t="str">
        <f t="shared" si="1"/>
        <v>***</v>
      </c>
      <c r="R7" t="str">
        <f t="shared" si="2"/>
        <v>***</v>
      </c>
      <c r="S7" t="str">
        <f t="shared" si="3"/>
        <v>***</v>
      </c>
    </row>
    <row r="8" spans="1:19" x14ac:dyDescent="0.25">
      <c r="A8">
        <v>7</v>
      </c>
      <c r="B8" t="s">
        <v>27</v>
      </c>
      <c r="C8">
        <v>0.31852966755981199</v>
      </c>
      <c r="D8">
        <v>0.15498615534839</v>
      </c>
      <c r="E8">
        <v>3.9858369836414803E-2</v>
      </c>
      <c r="F8">
        <v>0.26983069664578102</v>
      </c>
      <c r="G8">
        <v>0.12981828554052799</v>
      </c>
      <c r="H8">
        <v>3.7660928197810001E-2</v>
      </c>
      <c r="I8">
        <v>0.30100569576502501</v>
      </c>
      <c r="J8">
        <v>0.14760587868425701</v>
      </c>
      <c r="K8">
        <v>4.1424807535227398E-2</v>
      </c>
      <c r="L8">
        <v>0.24649038370048701</v>
      </c>
      <c r="M8">
        <v>0.122848824448455</v>
      </c>
      <c r="N8">
        <v>4.4807946003214097E-2</v>
      </c>
      <c r="P8" t="str">
        <f t="shared" si="0"/>
        <v>*</v>
      </c>
      <c r="Q8" t="str">
        <f t="shared" si="1"/>
        <v>*</v>
      </c>
      <c r="R8" t="str">
        <f t="shared" si="2"/>
        <v>*</v>
      </c>
      <c r="S8" t="str">
        <f t="shared" si="3"/>
        <v>*</v>
      </c>
    </row>
    <row r="9" spans="1:19" x14ac:dyDescent="0.25">
      <c r="A9">
        <v>8</v>
      </c>
      <c r="B9" t="s">
        <v>29</v>
      </c>
      <c r="C9">
        <v>0.27030732194234203</v>
      </c>
      <c r="D9">
        <v>6.5887572414676104E-2</v>
      </c>
      <c r="E9" s="1">
        <v>4.0861449545071003E-5</v>
      </c>
      <c r="F9">
        <v>0.224352166855111</v>
      </c>
      <c r="G9">
        <v>5.1851466000021301E-2</v>
      </c>
      <c r="H9" s="1">
        <v>1.51274747855652E-5</v>
      </c>
      <c r="I9">
        <v>0.26645762421621899</v>
      </c>
      <c r="J9">
        <v>6.5026764472537205E-2</v>
      </c>
      <c r="K9" s="1">
        <v>4.17346227985504E-5</v>
      </c>
      <c r="L9">
        <v>0.22173057243084299</v>
      </c>
      <c r="M9">
        <v>5.1228799403354799E-2</v>
      </c>
      <c r="N9" s="1">
        <v>1.50305183005313E-5</v>
      </c>
      <c r="P9" t="str">
        <f t="shared" si="0"/>
        <v>***</v>
      </c>
      <c r="Q9" t="str">
        <f t="shared" si="1"/>
        <v>***</v>
      </c>
      <c r="R9" t="str">
        <f t="shared" si="2"/>
        <v>***</v>
      </c>
      <c r="S9" t="str">
        <f t="shared" si="3"/>
        <v>***</v>
      </c>
    </row>
    <row r="10" spans="1:19" x14ac:dyDescent="0.25">
      <c r="A10">
        <v>9</v>
      </c>
      <c r="B10" t="s">
        <v>28</v>
      </c>
      <c r="C10">
        <v>0.93589807460822205</v>
      </c>
      <c r="D10">
        <v>0.36320254838555399</v>
      </c>
      <c r="E10">
        <v>9.9721418991808308E-3</v>
      </c>
      <c r="F10">
        <v>0.85823731272966897</v>
      </c>
      <c r="G10">
        <v>0.31602011715364797</v>
      </c>
      <c r="H10">
        <v>6.6122241025148203E-3</v>
      </c>
      <c r="I10">
        <v>0.86838038908808801</v>
      </c>
      <c r="J10">
        <v>0.347564450783724</v>
      </c>
      <c r="K10">
        <v>1.24729650728348E-2</v>
      </c>
      <c r="L10">
        <v>0.83508436861854396</v>
      </c>
      <c r="M10">
        <v>0.301692297484351</v>
      </c>
      <c r="N10">
        <v>5.6401404512386897E-3</v>
      </c>
      <c r="P10" t="str">
        <f t="shared" si="0"/>
        <v>**</v>
      </c>
      <c r="Q10" t="str">
        <f t="shared" si="1"/>
        <v>**</v>
      </c>
      <c r="R10" t="str">
        <f t="shared" si="2"/>
        <v>*</v>
      </c>
      <c r="S10" t="str">
        <f t="shared" si="3"/>
        <v>**</v>
      </c>
    </row>
    <row r="11" spans="1:19" x14ac:dyDescent="0.25">
      <c r="A11">
        <v>10</v>
      </c>
      <c r="B11" t="s">
        <v>31</v>
      </c>
      <c r="C11">
        <v>-5.0638906700729999E-2</v>
      </c>
      <c r="D11">
        <v>1.66324713411189E-2</v>
      </c>
      <c r="E11">
        <v>2.3300465478744998E-3</v>
      </c>
      <c r="F11">
        <v>-5.5410210356127101E-2</v>
      </c>
      <c r="G11">
        <v>1.4289827124036701E-2</v>
      </c>
      <c r="H11">
        <v>1.0549267875523799E-4</v>
      </c>
      <c r="I11">
        <v>-4.9659296545124902E-2</v>
      </c>
      <c r="J11">
        <v>1.6468475648332599E-2</v>
      </c>
      <c r="K11">
        <v>2.5662744421670598E-3</v>
      </c>
      <c r="L11">
        <v>-5.5343389855391799E-2</v>
      </c>
      <c r="M11">
        <v>1.41502377877265E-2</v>
      </c>
      <c r="N11" s="1">
        <v>9.1866103778937298E-5</v>
      </c>
      <c r="P11" t="str">
        <f t="shared" si="0"/>
        <v>**</v>
      </c>
      <c r="Q11" t="str">
        <f t="shared" si="1"/>
        <v>***</v>
      </c>
      <c r="R11" t="str">
        <f t="shared" si="2"/>
        <v>**</v>
      </c>
      <c r="S11" t="str">
        <f t="shared" si="3"/>
        <v>***</v>
      </c>
    </row>
    <row r="12" spans="1:19" x14ac:dyDescent="0.25">
      <c r="A12">
        <v>11</v>
      </c>
      <c r="B12" t="s">
        <v>177</v>
      </c>
      <c r="C12">
        <v>-5.1904494248956802E-2</v>
      </c>
      <c r="D12">
        <v>8.4394989205401699E-2</v>
      </c>
      <c r="E12">
        <v>0.53854238893334105</v>
      </c>
      <c r="F12">
        <v>-4.0748089037784201E-2</v>
      </c>
      <c r="G12">
        <v>7.6380279922643304E-2</v>
      </c>
      <c r="H12">
        <v>0.59369467160684097</v>
      </c>
      <c r="I12">
        <v>-4.1237725097890802E-2</v>
      </c>
      <c r="J12">
        <v>8.3561424803254805E-2</v>
      </c>
      <c r="K12">
        <v>0.62165797068818296</v>
      </c>
      <c r="L12">
        <v>-3.1318908570217401E-2</v>
      </c>
      <c r="M12">
        <v>7.5621849473574698E-2</v>
      </c>
      <c r="N12">
        <v>0.67876309864226803</v>
      </c>
      <c r="P12" t="str">
        <f t="shared" si="0"/>
        <v/>
      </c>
      <c r="Q12" t="str">
        <f t="shared" si="1"/>
        <v/>
      </c>
      <c r="R12" t="str">
        <f t="shared" si="2"/>
        <v/>
      </c>
      <c r="S12" t="str">
        <f t="shared" si="3"/>
        <v/>
      </c>
    </row>
    <row r="13" spans="1:19" x14ac:dyDescent="0.25">
      <c r="A13">
        <v>12</v>
      </c>
      <c r="B13" t="s">
        <v>32</v>
      </c>
      <c r="C13">
        <v>4.9381059086457998E-2</v>
      </c>
      <c r="D13">
        <v>3.9903363263855803E-2</v>
      </c>
      <c r="E13">
        <v>0.215895498142741</v>
      </c>
      <c r="F13">
        <v>5.40702474845626E-2</v>
      </c>
      <c r="G13">
        <v>3.4333319205292701E-2</v>
      </c>
      <c r="H13">
        <v>0.115288249587023</v>
      </c>
      <c r="I13">
        <v>6.3508038605658401E-2</v>
      </c>
      <c r="J13">
        <v>3.93079855131927E-2</v>
      </c>
      <c r="K13">
        <v>0.106169501744169</v>
      </c>
      <c r="L13">
        <v>6.4882312434270298E-2</v>
      </c>
      <c r="M13">
        <v>3.3905997786252098E-2</v>
      </c>
      <c r="N13">
        <v>5.5672057935523801E-2</v>
      </c>
      <c r="P13" t="str">
        <f t="shared" si="0"/>
        <v/>
      </c>
      <c r="Q13" t="str">
        <f t="shared" si="1"/>
        <v/>
      </c>
      <c r="R13" t="str">
        <f t="shared" si="2"/>
        <v/>
      </c>
      <c r="S13" t="str">
        <f t="shared" si="3"/>
        <v>^</v>
      </c>
    </row>
    <row r="14" spans="1:19" x14ac:dyDescent="0.25">
      <c r="A14">
        <v>13</v>
      </c>
      <c r="B14" t="s">
        <v>33</v>
      </c>
      <c r="C14">
        <v>2.9775315381484202E-3</v>
      </c>
      <c r="D14">
        <v>7.9179781597674397E-3</v>
      </c>
      <c r="E14">
        <v>0.70688199214867797</v>
      </c>
      <c r="F14">
        <v>4.4142475995209802E-3</v>
      </c>
      <c r="G14">
        <v>7.0284554080344997E-3</v>
      </c>
      <c r="H14">
        <v>0.52996874594177301</v>
      </c>
      <c r="I14">
        <v>2.7779366572194299E-3</v>
      </c>
      <c r="J14">
        <v>7.8555763566063204E-3</v>
      </c>
      <c r="K14">
        <v>0.72361912820073604</v>
      </c>
      <c r="L14">
        <v>4.4081694536665496E-3</v>
      </c>
      <c r="M14">
        <v>6.9731397440219098E-3</v>
      </c>
      <c r="N14">
        <v>0.52727957414290805</v>
      </c>
      <c r="P14" t="str">
        <f t="shared" si="0"/>
        <v/>
      </c>
      <c r="Q14" t="str">
        <f t="shared" si="1"/>
        <v/>
      </c>
      <c r="R14" t="str">
        <f t="shared" si="2"/>
        <v/>
      </c>
      <c r="S14" t="str">
        <f t="shared" si="3"/>
        <v/>
      </c>
    </row>
    <row r="15" spans="1:19" x14ac:dyDescent="0.25">
      <c r="A15">
        <v>14</v>
      </c>
      <c r="B15" t="s">
        <v>118</v>
      </c>
      <c r="C15">
        <v>2.4859424472447098E-4</v>
      </c>
      <c r="D15">
        <v>1.5817902865569201E-2</v>
      </c>
      <c r="E15">
        <v>0.98746095821883595</v>
      </c>
      <c r="F15">
        <v>4.2820053938725598E-3</v>
      </c>
      <c r="G15">
        <v>1.29855173997956E-2</v>
      </c>
      <c r="H15">
        <v>0.74158706445028</v>
      </c>
      <c r="I15">
        <v>-2.9346612690644698E-3</v>
      </c>
      <c r="J15">
        <v>1.5594387612043899E-2</v>
      </c>
      <c r="K15">
        <v>0.85073005048190897</v>
      </c>
      <c r="L15">
        <v>1.0840261851646001E-3</v>
      </c>
      <c r="M15">
        <v>1.2801957894727999E-2</v>
      </c>
      <c r="N15">
        <v>0.932518504770255</v>
      </c>
      <c r="P15" t="str">
        <f t="shared" si="0"/>
        <v/>
      </c>
      <c r="Q15" t="str">
        <f t="shared" si="1"/>
        <v/>
      </c>
      <c r="R15" t="str">
        <f t="shared" si="2"/>
        <v/>
      </c>
      <c r="S15" t="str">
        <f t="shared" si="3"/>
        <v/>
      </c>
    </row>
    <row r="16" spans="1:19" x14ac:dyDescent="0.25">
      <c r="A16">
        <v>15</v>
      </c>
      <c r="B16" t="s">
        <v>34</v>
      </c>
      <c r="C16">
        <v>3.5359312669176399E-3</v>
      </c>
      <c r="D16">
        <v>1.5144097380831E-3</v>
      </c>
      <c r="E16">
        <v>1.9550854745561501E-2</v>
      </c>
      <c r="F16">
        <v>2.0262604902413599E-3</v>
      </c>
      <c r="G16">
        <v>1.14250088813265E-3</v>
      </c>
      <c r="H16">
        <v>7.6140796348303605E-2</v>
      </c>
      <c r="I16">
        <v>3.58234759484642E-3</v>
      </c>
      <c r="J16">
        <v>1.4921157675684201E-3</v>
      </c>
      <c r="K16">
        <v>1.6356996393688299E-2</v>
      </c>
      <c r="L16">
        <v>2.0694115025608698E-3</v>
      </c>
      <c r="M16">
        <v>1.1254516396092501E-3</v>
      </c>
      <c r="N16">
        <v>6.5953626006728105E-2</v>
      </c>
      <c r="P16" t="str">
        <f t="shared" si="0"/>
        <v>*</v>
      </c>
      <c r="Q16" t="str">
        <f t="shared" si="1"/>
        <v>^</v>
      </c>
      <c r="R16" t="str">
        <f t="shared" si="2"/>
        <v>*</v>
      </c>
      <c r="S16" t="str">
        <f t="shared" si="3"/>
        <v>^</v>
      </c>
    </row>
    <row r="17" spans="1:19" x14ac:dyDescent="0.25">
      <c r="A17">
        <v>16</v>
      </c>
      <c r="B17" t="s">
        <v>35</v>
      </c>
      <c r="C17">
        <v>-1.06593026972769E-4</v>
      </c>
      <c r="D17">
        <v>6.7904202703292595E-4</v>
      </c>
      <c r="E17">
        <v>0.87526408112713505</v>
      </c>
      <c r="F17">
        <v>-3.5470147837970398E-4</v>
      </c>
      <c r="G17">
        <v>6.1742929925407395E-4</v>
      </c>
      <c r="H17">
        <v>0.56564226971035003</v>
      </c>
      <c r="I17">
        <v>-7.5416310883194397E-4</v>
      </c>
      <c r="J17">
        <v>6.4376076841390396E-4</v>
      </c>
      <c r="K17">
        <v>0.24139949985881501</v>
      </c>
      <c r="L17">
        <v>-9.4677650530890895E-4</v>
      </c>
      <c r="M17">
        <v>5.7801955269291697E-4</v>
      </c>
      <c r="N17">
        <v>0.10142873938774601</v>
      </c>
      <c r="P17" t="str">
        <f t="shared" si="0"/>
        <v/>
      </c>
      <c r="Q17" t="str">
        <f t="shared" si="1"/>
        <v/>
      </c>
      <c r="R17" t="str">
        <f t="shared" si="2"/>
        <v/>
      </c>
      <c r="S17" t="str">
        <f t="shared" si="3"/>
        <v/>
      </c>
    </row>
    <row r="18" spans="1:19" x14ac:dyDescent="0.25">
      <c r="A18">
        <v>17</v>
      </c>
      <c r="B18" t="s">
        <v>36</v>
      </c>
      <c r="C18">
        <v>4.3277542965918398E-4</v>
      </c>
      <c r="D18">
        <v>2.9255294648606402E-4</v>
      </c>
      <c r="E18">
        <v>0.13905845813460899</v>
      </c>
      <c r="F18">
        <v>8.3386988875309E-4</v>
      </c>
      <c r="G18">
        <v>2.32432470812401E-4</v>
      </c>
      <c r="H18">
        <v>3.3376241788401698E-4</v>
      </c>
      <c r="I18">
        <v>3.5796012140275899E-4</v>
      </c>
      <c r="J18">
        <v>2.89127186123034E-4</v>
      </c>
      <c r="K18">
        <v>0.215689560114627</v>
      </c>
      <c r="L18">
        <v>7.77877529417483E-4</v>
      </c>
      <c r="M18">
        <v>2.2938055644935101E-4</v>
      </c>
      <c r="N18">
        <v>6.9584879851111096E-4</v>
      </c>
      <c r="P18" t="str">
        <f t="shared" si="0"/>
        <v/>
      </c>
      <c r="Q18" t="str">
        <f t="shared" si="1"/>
        <v>***</v>
      </c>
      <c r="R18" t="str">
        <f t="shared" si="2"/>
        <v/>
      </c>
      <c r="S18" t="str">
        <f t="shared" si="3"/>
        <v>***</v>
      </c>
    </row>
    <row r="19" spans="1:19" x14ac:dyDescent="0.25">
      <c r="A19">
        <v>18</v>
      </c>
      <c r="B19" t="s">
        <v>37</v>
      </c>
      <c r="C19">
        <v>-5.1729624667309897E-2</v>
      </c>
      <c r="D19">
        <v>5.5609034587715302E-2</v>
      </c>
      <c r="E19">
        <v>0.35224798687632503</v>
      </c>
      <c r="F19">
        <v>-5.6637140235162801E-2</v>
      </c>
      <c r="G19">
        <v>4.8488823526117601E-2</v>
      </c>
      <c r="H19">
        <v>0.242788510947404</v>
      </c>
      <c r="I19">
        <v>-3.3835058903198899E-2</v>
      </c>
      <c r="J19">
        <v>5.49930446674156E-2</v>
      </c>
      <c r="K19">
        <v>0.53838257001478096</v>
      </c>
      <c r="L19">
        <v>-3.6676448696352303E-2</v>
      </c>
      <c r="M19">
        <v>4.80509583199051E-2</v>
      </c>
      <c r="N19">
        <v>0.44529502202528098</v>
      </c>
      <c r="P19" t="str">
        <f t="shared" si="0"/>
        <v/>
      </c>
      <c r="Q19" t="str">
        <f t="shared" si="1"/>
        <v/>
      </c>
      <c r="R19" t="str">
        <f t="shared" si="2"/>
        <v/>
      </c>
      <c r="S19" t="str">
        <f t="shared" si="3"/>
        <v/>
      </c>
    </row>
    <row r="20" spans="1:19" x14ac:dyDescent="0.25">
      <c r="A20">
        <v>19</v>
      </c>
      <c r="B20" t="s">
        <v>38</v>
      </c>
      <c r="C20">
        <v>-3.6287193262661402E-2</v>
      </c>
      <c r="D20">
        <v>8.42191954096526E-2</v>
      </c>
      <c r="E20">
        <v>0.66656575985118505</v>
      </c>
      <c r="F20">
        <v>-8.4606883799569696E-2</v>
      </c>
      <c r="G20">
        <v>7.0938416998586995E-2</v>
      </c>
      <c r="H20">
        <v>0.23299443073599599</v>
      </c>
      <c r="I20">
        <v>-2.8914537423001999E-2</v>
      </c>
      <c r="J20">
        <v>8.3411976422220396E-2</v>
      </c>
      <c r="K20">
        <v>0.72885629731956503</v>
      </c>
      <c r="L20">
        <v>-7.6201517095757496E-2</v>
      </c>
      <c r="M20">
        <v>7.0376738643991604E-2</v>
      </c>
      <c r="N20">
        <v>0.27891244370135299</v>
      </c>
      <c r="P20" t="str">
        <f t="shared" si="0"/>
        <v/>
      </c>
      <c r="Q20" t="str">
        <f t="shared" si="1"/>
        <v/>
      </c>
      <c r="R20" t="str">
        <f t="shared" si="2"/>
        <v/>
      </c>
      <c r="S20" t="str">
        <f t="shared" si="3"/>
        <v/>
      </c>
    </row>
    <row r="21" spans="1:19" x14ac:dyDescent="0.25">
      <c r="A21">
        <v>20</v>
      </c>
      <c r="B21" t="s">
        <v>40</v>
      </c>
      <c r="C21">
        <v>-0.46936280671476099</v>
      </c>
      <c r="D21">
        <v>0.137063742980159</v>
      </c>
      <c r="E21">
        <v>6.16130020589578E-4</v>
      </c>
      <c r="F21">
        <v>-0.38172768476381302</v>
      </c>
      <c r="G21">
        <v>0.10268219023309801</v>
      </c>
      <c r="H21">
        <v>2.0115248816650899E-4</v>
      </c>
      <c r="I21">
        <v>-0.43050396516372003</v>
      </c>
      <c r="J21">
        <v>0.13460946846874899</v>
      </c>
      <c r="K21">
        <v>1.38302718317318E-3</v>
      </c>
      <c r="L21">
        <v>-0.35432511922250598</v>
      </c>
      <c r="M21">
        <v>0.100961915659683</v>
      </c>
      <c r="N21">
        <v>4.48962161536778E-4</v>
      </c>
      <c r="P21" t="str">
        <f t="shared" si="0"/>
        <v>***</v>
      </c>
      <c r="Q21" t="str">
        <f t="shared" si="1"/>
        <v>***</v>
      </c>
      <c r="R21" t="str">
        <f t="shared" si="2"/>
        <v>**</v>
      </c>
      <c r="S21" t="str">
        <f t="shared" si="3"/>
        <v>***</v>
      </c>
    </row>
    <row r="22" spans="1:19" x14ac:dyDescent="0.25">
      <c r="A22">
        <v>21</v>
      </c>
      <c r="B22" t="s">
        <v>41</v>
      </c>
      <c r="C22">
        <v>-0.16507361214048999</v>
      </c>
      <c r="D22">
        <v>0.116232672617345</v>
      </c>
      <c r="E22">
        <v>0.15554953756317899</v>
      </c>
      <c r="F22">
        <v>-0.15711584725423899</v>
      </c>
      <c r="G22">
        <v>8.7292527418583205E-2</v>
      </c>
      <c r="H22">
        <v>7.1879999004756195E-2</v>
      </c>
      <c r="I22">
        <v>-0.13485485104706901</v>
      </c>
      <c r="J22">
        <v>0.114380293396504</v>
      </c>
      <c r="K22">
        <v>0.238396486930849</v>
      </c>
      <c r="L22">
        <v>-0.13765056353867799</v>
      </c>
      <c r="M22">
        <v>8.6149542100780199E-2</v>
      </c>
      <c r="N22">
        <v>0.110085362309308</v>
      </c>
      <c r="P22" t="str">
        <f t="shared" si="0"/>
        <v/>
      </c>
      <c r="Q22" t="str">
        <f t="shared" si="1"/>
        <v>^</v>
      </c>
      <c r="R22" t="str">
        <f t="shared" si="2"/>
        <v/>
      </c>
      <c r="S22" t="str">
        <f t="shared" si="3"/>
        <v/>
      </c>
    </row>
    <row r="23" spans="1:19" x14ac:dyDescent="0.25">
      <c r="A23">
        <v>22</v>
      </c>
      <c r="B23" t="s">
        <v>39</v>
      </c>
      <c r="C23">
        <v>-7.6652639705119902E-2</v>
      </c>
      <c r="D23">
        <v>0.12667499397920501</v>
      </c>
      <c r="E23">
        <v>0.54510415791243605</v>
      </c>
      <c r="F23">
        <v>-0.108525095927664</v>
      </c>
      <c r="G23">
        <v>9.4273366405077497E-2</v>
      </c>
      <c r="H23">
        <v>0.24966045148292099</v>
      </c>
      <c r="I23">
        <v>-7.4042548075253206E-2</v>
      </c>
      <c r="J23">
        <v>0.124947832881663</v>
      </c>
      <c r="K23">
        <v>0.55345711717683599</v>
      </c>
      <c r="L23">
        <v>-0.10770308232220401</v>
      </c>
      <c r="M23">
        <v>9.3283855221415704E-2</v>
      </c>
      <c r="N23">
        <v>0.248265057428039</v>
      </c>
      <c r="P23" t="str">
        <f t="shared" si="0"/>
        <v/>
      </c>
      <c r="Q23" t="str">
        <f t="shared" si="1"/>
        <v/>
      </c>
      <c r="R23" t="str">
        <f t="shared" si="2"/>
        <v/>
      </c>
      <c r="S23" t="str">
        <f t="shared" si="3"/>
        <v/>
      </c>
    </row>
    <row r="24" spans="1:19" x14ac:dyDescent="0.25">
      <c r="A24">
        <v>23</v>
      </c>
      <c r="B24" t="s">
        <v>43</v>
      </c>
      <c r="C24">
        <v>-9.6311898200432497E-2</v>
      </c>
      <c r="D24">
        <v>1.8182659252509701E-2</v>
      </c>
      <c r="E24" s="1">
        <v>1.17779113018024E-7</v>
      </c>
      <c r="F24">
        <v>-9.0495580244516094E-2</v>
      </c>
      <c r="G24">
        <v>1.6230721542590899E-2</v>
      </c>
      <c r="H24" s="1">
        <v>2.4671576908047299E-8</v>
      </c>
      <c r="I24">
        <v>-9.5185374517373994E-2</v>
      </c>
      <c r="J24">
        <v>1.7956894486267298E-2</v>
      </c>
      <c r="K24" s="1">
        <v>1.15315044402209E-7</v>
      </c>
      <c r="L24">
        <v>-8.8899966767393104E-2</v>
      </c>
      <c r="M24">
        <v>1.5990673402122301E-2</v>
      </c>
      <c r="N24" s="1">
        <v>2.70566240491605E-8</v>
      </c>
      <c r="P24" t="str">
        <f t="shared" si="0"/>
        <v>***</v>
      </c>
      <c r="Q24" t="str">
        <f t="shared" si="1"/>
        <v>***</v>
      </c>
      <c r="R24" t="str">
        <f t="shared" si="2"/>
        <v>***</v>
      </c>
      <c r="S24" t="str">
        <f t="shared" si="3"/>
        <v>***</v>
      </c>
    </row>
    <row r="25" spans="1:19" x14ac:dyDescent="0.25">
      <c r="A25">
        <v>24</v>
      </c>
      <c r="B25" t="s">
        <v>44</v>
      </c>
      <c r="C25">
        <v>-8.4662569170580501E-2</v>
      </c>
      <c r="D25">
        <v>5.4270044672356903E-2</v>
      </c>
      <c r="E25">
        <v>0.118754222805617</v>
      </c>
      <c r="F25">
        <v>-8.0096138419833193E-2</v>
      </c>
      <c r="G25">
        <v>4.8190969387403498E-2</v>
      </c>
      <c r="H25">
        <v>9.6501344490266899E-2</v>
      </c>
      <c r="I25">
        <v>-4.3410658560231401E-2</v>
      </c>
      <c r="J25">
        <v>5.2137484156812602E-2</v>
      </c>
      <c r="K25">
        <v>0.40505965461870602</v>
      </c>
      <c r="L25">
        <v>-3.9520018409686102E-2</v>
      </c>
      <c r="M25">
        <v>4.5696263487527797E-2</v>
      </c>
      <c r="N25">
        <v>0.38712586963495099</v>
      </c>
      <c r="P25" t="str">
        <f t="shared" si="0"/>
        <v/>
      </c>
      <c r="Q25" t="str">
        <f t="shared" si="1"/>
        <v>^</v>
      </c>
      <c r="R25" t="str">
        <f t="shared" si="2"/>
        <v/>
      </c>
      <c r="S25" t="str">
        <f t="shared" si="3"/>
        <v/>
      </c>
    </row>
    <row r="26" spans="1:19" x14ac:dyDescent="0.25">
      <c r="A26">
        <v>25</v>
      </c>
      <c r="B26" t="s">
        <v>134</v>
      </c>
      <c r="C26">
        <v>6.4962265593369997E-2</v>
      </c>
      <c r="D26">
        <v>0.475852981625555</v>
      </c>
      <c r="E26">
        <v>0.89141218080723905</v>
      </c>
      <c r="F26">
        <v>0.16902276061681601</v>
      </c>
      <c r="G26">
        <v>0.45527382423705898</v>
      </c>
      <c r="H26">
        <v>0.71044748547678205</v>
      </c>
      <c r="I26">
        <v>-0.160467194660394</v>
      </c>
      <c r="J26">
        <v>6.4554398772178195E-2</v>
      </c>
      <c r="K26">
        <v>1.2927257043386599E-2</v>
      </c>
      <c r="L26">
        <v>-0.14983748540950101</v>
      </c>
      <c r="M26">
        <v>5.7224845079829903E-2</v>
      </c>
      <c r="N26">
        <v>8.8343402204711704E-3</v>
      </c>
      <c r="P26" t="str">
        <f t="shared" si="0"/>
        <v/>
      </c>
      <c r="Q26" t="str">
        <f t="shared" si="1"/>
        <v/>
      </c>
      <c r="R26" t="str">
        <f t="shared" si="2"/>
        <v>*</v>
      </c>
      <c r="S26" t="str">
        <f t="shared" si="3"/>
        <v>**</v>
      </c>
    </row>
    <row r="27" spans="1:19" x14ac:dyDescent="0.25">
      <c r="A27">
        <v>26</v>
      </c>
      <c r="B27" t="s">
        <v>148</v>
      </c>
      <c r="C27">
        <v>-3.5651665424833598E-2</v>
      </c>
      <c r="D27">
        <v>0.56608728460743096</v>
      </c>
      <c r="E27">
        <v>0.94978315026954496</v>
      </c>
      <c r="F27">
        <v>7.8880542438548196E-2</v>
      </c>
      <c r="G27">
        <v>0.53546888329394304</v>
      </c>
      <c r="H27">
        <v>0.88288642403046003</v>
      </c>
      <c r="I27">
        <v>-0.23064383207584699</v>
      </c>
      <c r="J27">
        <v>0.29208206256869501</v>
      </c>
      <c r="K27">
        <v>0.42972973647653501</v>
      </c>
      <c r="L27">
        <v>-0.23960118028878799</v>
      </c>
      <c r="M27">
        <v>0.27077620269686897</v>
      </c>
      <c r="N27">
        <v>0.376227861920372</v>
      </c>
      <c r="P27" t="str">
        <f t="shared" si="0"/>
        <v/>
      </c>
      <c r="Q27" t="str">
        <f t="shared" si="1"/>
        <v/>
      </c>
      <c r="R27" t="str">
        <f t="shared" si="2"/>
        <v/>
      </c>
      <c r="S27" t="str">
        <f t="shared" si="3"/>
        <v/>
      </c>
    </row>
    <row r="28" spans="1:19" x14ac:dyDescent="0.25">
      <c r="A28">
        <v>27</v>
      </c>
      <c r="B28" t="s">
        <v>46</v>
      </c>
      <c r="C28">
        <v>-0.24931097054563001</v>
      </c>
      <c r="D28">
        <v>0.50456551351510703</v>
      </c>
      <c r="E28">
        <v>0.62122834942362104</v>
      </c>
      <c r="F28">
        <v>-0.112012001162984</v>
      </c>
      <c r="G28">
        <v>0.47959238650437602</v>
      </c>
      <c r="H28">
        <v>0.81532916904941199</v>
      </c>
      <c r="I28">
        <v>-0.45180102821257201</v>
      </c>
      <c r="J28">
        <v>0.15960067348051701</v>
      </c>
      <c r="K28">
        <v>4.6428614557373297E-3</v>
      </c>
      <c r="L28">
        <v>-0.43155531888402399</v>
      </c>
      <c r="M28">
        <v>0.147912442514747</v>
      </c>
      <c r="N28">
        <v>3.5269082236608399E-3</v>
      </c>
      <c r="P28" t="str">
        <f t="shared" si="0"/>
        <v/>
      </c>
      <c r="Q28" t="str">
        <f t="shared" si="1"/>
        <v/>
      </c>
      <c r="R28" t="str">
        <f t="shared" si="2"/>
        <v>**</v>
      </c>
      <c r="S28" t="str">
        <f t="shared" si="3"/>
        <v>**</v>
      </c>
    </row>
    <row r="29" spans="1:19" x14ac:dyDescent="0.25">
      <c r="A29">
        <v>28</v>
      </c>
      <c r="B29" t="s">
        <v>132</v>
      </c>
      <c r="C29">
        <v>-0.41278440508752401</v>
      </c>
      <c r="D29">
        <v>0.51036170589846297</v>
      </c>
      <c r="E29">
        <v>0.41862584810137898</v>
      </c>
      <c r="F29">
        <v>-0.335470692647652</v>
      </c>
      <c r="G29">
        <v>0.48569523968290601</v>
      </c>
      <c r="H29">
        <v>0.48975280738070498</v>
      </c>
      <c r="I29">
        <v>-0.61724574157675405</v>
      </c>
      <c r="J29">
        <v>0.179371373450225</v>
      </c>
      <c r="K29">
        <v>5.7922416902855801E-4</v>
      </c>
      <c r="L29">
        <v>-0.66102868634507295</v>
      </c>
      <c r="M29">
        <v>0.163821214913836</v>
      </c>
      <c r="N29" s="1">
        <v>5.4587984502506202E-5</v>
      </c>
      <c r="P29" t="str">
        <f t="shared" si="0"/>
        <v/>
      </c>
      <c r="Q29" t="str">
        <f t="shared" si="1"/>
        <v/>
      </c>
      <c r="R29" t="str">
        <f t="shared" si="2"/>
        <v>***</v>
      </c>
      <c r="S29" t="str">
        <f t="shared" si="3"/>
        <v>***</v>
      </c>
    </row>
    <row r="30" spans="1:19" x14ac:dyDescent="0.25">
      <c r="A30">
        <v>29</v>
      </c>
      <c r="B30" t="s">
        <v>133</v>
      </c>
      <c r="C30">
        <v>-0.147699669705849</v>
      </c>
      <c r="D30">
        <v>0.48731851067708398</v>
      </c>
      <c r="E30">
        <v>0.76182392963712997</v>
      </c>
      <c r="F30">
        <v>-5.3552106233133397E-2</v>
      </c>
      <c r="G30">
        <v>0.457856390782864</v>
      </c>
      <c r="H30">
        <v>0.90688963490659702</v>
      </c>
      <c r="I30">
        <v>-0.27956095028234201</v>
      </c>
      <c r="J30">
        <v>0.156785278688859</v>
      </c>
      <c r="K30">
        <v>7.4573016299651601E-2</v>
      </c>
      <c r="L30">
        <v>-0.26379034036906301</v>
      </c>
      <c r="M30">
        <v>0.143689054309038</v>
      </c>
      <c r="N30">
        <v>6.6381090025124406E-2</v>
      </c>
      <c r="P30" t="str">
        <f>IF(E30&lt;0.001,"***",IF(E30&lt;0.01,"**",IF(E30&lt;0.05,"*",IF(E30&lt;0.1,"^",""))))</f>
        <v/>
      </c>
      <c r="Q30" t="str">
        <f t="shared" si="1"/>
        <v/>
      </c>
      <c r="R30" t="str">
        <f t="shared" si="2"/>
        <v>^</v>
      </c>
      <c r="S30" t="str">
        <f t="shared" si="3"/>
        <v>^</v>
      </c>
    </row>
    <row r="31" spans="1:19" x14ac:dyDescent="0.25">
      <c r="A31">
        <v>30</v>
      </c>
      <c r="B31" t="s">
        <v>45</v>
      </c>
      <c r="C31">
        <v>-0.37137307402706998</v>
      </c>
      <c r="D31">
        <v>0.61436580824840503</v>
      </c>
      <c r="E31">
        <v>0.54552323124648106</v>
      </c>
      <c r="F31">
        <v>-0.22018970201975999</v>
      </c>
      <c r="G31">
        <v>0.58276043593122995</v>
      </c>
      <c r="H31">
        <v>0.70555009567574301</v>
      </c>
      <c r="I31">
        <v>-0.68007918888572305</v>
      </c>
      <c r="J31">
        <v>0.390868967147327</v>
      </c>
      <c r="K31">
        <v>8.18737602195585E-2</v>
      </c>
      <c r="L31">
        <v>-0.61941108665235201</v>
      </c>
      <c r="M31">
        <v>0.36522773984441498</v>
      </c>
      <c r="N31">
        <v>8.9893741257177501E-2</v>
      </c>
      <c r="P31" t="str">
        <f t="shared" ref="P31:P73" si="4">IF(E31&lt;0.001,"***",IF(E31&lt;0.01,"**",IF(E31&lt;0.05,"*",IF(E31&lt;0.1,"^",""))))</f>
        <v/>
      </c>
      <c r="Q31" t="str">
        <f t="shared" ref="Q31:Q73" si="5">IF(H31&lt;0.001,"***",IF(H31&lt;0.01,"**",IF(H31&lt;0.05,"*",IF(H31&lt;0.1,"^",""))))</f>
        <v/>
      </c>
      <c r="R31" t="str">
        <f t="shared" ref="R31:R73" si="6">IF(K31&lt;0.001,"***",IF(K31&lt;0.01,"**",IF(K31&lt;0.05,"*",IF(K31&lt;0.1,"^",""))))</f>
        <v>^</v>
      </c>
      <c r="S31" t="str">
        <f t="shared" ref="S31:S73" si="7">IF(N31&lt;0.001,"***",IF(N31&lt;0.01,"**",IF(N31&lt;0.05,"*",IF(N31&lt;0.1,"^",""))))</f>
        <v>^</v>
      </c>
    </row>
    <row r="32" spans="1:19" x14ac:dyDescent="0.25">
      <c r="A32">
        <v>31</v>
      </c>
      <c r="B32" t="s">
        <v>106</v>
      </c>
      <c r="C32">
        <v>-8.6007367282344704E-2</v>
      </c>
      <c r="D32">
        <v>0.151659643951922</v>
      </c>
      <c r="E32">
        <v>0.57064094271894805</v>
      </c>
      <c r="F32">
        <v>-0.104366692082313</v>
      </c>
      <c r="G32">
        <v>0.13991274958357999</v>
      </c>
      <c r="H32">
        <v>0.45570290217848802</v>
      </c>
      <c r="I32" t="s">
        <v>173</v>
      </c>
      <c r="J32" t="s">
        <v>173</v>
      </c>
      <c r="K32" t="s">
        <v>173</v>
      </c>
      <c r="L32" t="s">
        <v>173</v>
      </c>
      <c r="M32" t="s">
        <v>173</v>
      </c>
      <c r="N32" t="s">
        <v>173</v>
      </c>
      <c r="P32" t="str">
        <f t="shared" si="4"/>
        <v/>
      </c>
      <c r="Q32" t="str">
        <f t="shared" si="5"/>
        <v/>
      </c>
      <c r="R32" t="str">
        <f t="shared" si="6"/>
        <v/>
      </c>
      <c r="S32" t="str">
        <f t="shared" si="7"/>
        <v/>
      </c>
    </row>
    <row r="33" spans="1:19" x14ac:dyDescent="0.25">
      <c r="A33">
        <v>32</v>
      </c>
      <c r="B33" t="s">
        <v>62</v>
      </c>
      <c r="C33">
        <v>5.2960452411263403E-2</v>
      </c>
      <c r="D33">
        <v>0.62103235537575296</v>
      </c>
      <c r="E33">
        <v>0.93204031059267101</v>
      </c>
      <c r="F33">
        <v>-2.9673569145309199E-2</v>
      </c>
      <c r="G33">
        <v>0.55903085534770802</v>
      </c>
      <c r="H33">
        <v>0.95766786545454696</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64</v>
      </c>
      <c r="C34">
        <v>-0.11327991002286</v>
      </c>
      <c r="D34">
        <v>0.67335582282810702</v>
      </c>
      <c r="E34">
        <v>0.86640086869906097</v>
      </c>
      <c r="F34">
        <v>-0.17921270469554099</v>
      </c>
      <c r="G34">
        <v>0.60755785573688803</v>
      </c>
      <c r="H34">
        <v>0.76801508211959302</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48</v>
      </c>
      <c r="C35">
        <v>-4.2815870824466598E-2</v>
      </c>
      <c r="D35">
        <v>0.71266882066970805</v>
      </c>
      <c r="E35">
        <v>0.95209334031273096</v>
      </c>
      <c r="F35">
        <v>-2.76892563261509E-2</v>
      </c>
      <c r="G35">
        <v>0.64389367662424601</v>
      </c>
      <c r="H35">
        <v>0.96569927048525195</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55</v>
      </c>
      <c r="C36">
        <v>-0.50370201328883801</v>
      </c>
      <c r="D36">
        <v>0.71267699769969395</v>
      </c>
      <c r="E36">
        <v>0.47970654992310802</v>
      </c>
      <c r="F36">
        <v>-0.47053403100221203</v>
      </c>
      <c r="G36">
        <v>0.64279263249148699</v>
      </c>
      <c r="H36">
        <v>0.46415923945856502</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52</v>
      </c>
      <c r="C37">
        <v>5.3308330258979401E-2</v>
      </c>
      <c r="D37">
        <v>0.75728422050239197</v>
      </c>
      <c r="E37">
        <v>0.94387999856162696</v>
      </c>
      <c r="F37">
        <v>0.12578568993813299</v>
      </c>
      <c r="G37">
        <v>0.68415732404632301</v>
      </c>
      <c r="H37">
        <v>0.85412727065180105</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56</v>
      </c>
      <c r="C38">
        <v>-0.78960338497770499</v>
      </c>
      <c r="D38">
        <v>0.76789169317331396</v>
      </c>
      <c r="E38">
        <v>0.30382076048205098</v>
      </c>
      <c r="F38">
        <v>-0.83223954845345505</v>
      </c>
      <c r="G38">
        <v>0.69842892459186201</v>
      </c>
      <c r="H38">
        <v>0.23342281961525099</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61</v>
      </c>
      <c r="C39">
        <v>0.27772391643536198</v>
      </c>
      <c r="D39">
        <v>0.630744001557343</v>
      </c>
      <c r="E39">
        <v>0.65971142205917599</v>
      </c>
      <c r="F39">
        <v>0.12769327648866799</v>
      </c>
      <c r="G39">
        <v>0.573458881149436</v>
      </c>
      <c r="H39">
        <v>0.823790740034126</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67</v>
      </c>
      <c r="C40">
        <v>0.141603123558386</v>
      </c>
      <c r="D40">
        <v>0.62560705673858996</v>
      </c>
      <c r="E40">
        <v>0.82093298423772998</v>
      </c>
      <c r="F40">
        <v>6.4440519877273506E-2</v>
      </c>
      <c r="G40">
        <v>0.56568179121650597</v>
      </c>
      <c r="H40">
        <v>0.909303943412888</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59</v>
      </c>
      <c r="C41">
        <v>0.27154314237157101</v>
      </c>
      <c r="D41">
        <v>0.630563010703863</v>
      </c>
      <c r="E41">
        <v>0.66673304959835</v>
      </c>
      <c r="F41">
        <v>0.19198611739229501</v>
      </c>
      <c r="G41">
        <v>0.571055357663939</v>
      </c>
      <c r="H41">
        <v>0.73672360997442099</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54</v>
      </c>
      <c r="C42">
        <v>-0.23316741537159799</v>
      </c>
      <c r="D42">
        <v>0.85872638088707098</v>
      </c>
      <c r="E42">
        <v>0.78598572089436602</v>
      </c>
      <c r="F42">
        <v>-0.36592860813221201</v>
      </c>
      <c r="G42">
        <v>0.75077740835304296</v>
      </c>
      <c r="H42">
        <v>0.62597517732853003</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66</v>
      </c>
      <c r="C43">
        <v>0.31113059880114802</v>
      </c>
      <c r="D43">
        <v>0.64108092665884697</v>
      </c>
      <c r="E43">
        <v>0.62744803916410796</v>
      </c>
      <c r="F43">
        <v>0.21779867693427901</v>
      </c>
      <c r="G43">
        <v>0.57970551854399799</v>
      </c>
      <c r="H43">
        <v>0.707135687935599</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65</v>
      </c>
      <c r="C44">
        <v>0.26720280814845598</v>
      </c>
      <c r="D44">
        <v>0.67177755056472099</v>
      </c>
      <c r="E44">
        <v>0.69081086941528502</v>
      </c>
      <c r="F44">
        <v>9.1812216844857394E-2</v>
      </c>
      <c r="G44">
        <v>0.61024433919416199</v>
      </c>
      <c r="H44">
        <v>0.88040835995120004</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49</v>
      </c>
      <c r="C45">
        <v>0.234443341985205</v>
      </c>
      <c r="D45">
        <v>0.88921220294811398</v>
      </c>
      <c r="E45">
        <v>0.79204742144769402</v>
      </c>
      <c r="F45">
        <v>0.26001057707052799</v>
      </c>
      <c r="G45">
        <v>0.81488029620333002</v>
      </c>
      <c r="H45">
        <v>0.74966717796646498</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57</v>
      </c>
      <c r="C46">
        <v>5.8349239920511602E-2</v>
      </c>
      <c r="D46">
        <v>0.65350033513729</v>
      </c>
      <c r="E46">
        <v>0.92885363620364003</v>
      </c>
      <c r="F46">
        <v>2.9331250736319099E-2</v>
      </c>
      <c r="G46">
        <v>0.59155906872103903</v>
      </c>
      <c r="H46">
        <v>0.96045472440428803</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58</v>
      </c>
      <c r="C47">
        <v>-0.20039816300926999</v>
      </c>
      <c r="D47">
        <v>0.63304666171958901</v>
      </c>
      <c r="E47">
        <v>0.75157639821829203</v>
      </c>
      <c r="F47">
        <v>-0.270033850986869</v>
      </c>
      <c r="G47">
        <v>0.57296485208483094</v>
      </c>
      <c r="H47">
        <v>0.637432103271521</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50</v>
      </c>
      <c r="C48">
        <v>-0.21352756800771799</v>
      </c>
      <c r="D48">
        <v>0.81691143528289401</v>
      </c>
      <c r="E48">
        <v>0.79379640442383204</v>
      </c>
      <c r="F48">
        <v>-0.18627702156957399</v>
      </c>
      <c r="G48">
        <v>0.75142659188744299</v>
      </c>
      <c r="H48">
        <v>0.80421345888699103</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47</v>
      </c>
      <c r="C49">
        <v>0.25693338028712398</v>
      </c>
      <c r="D49">
        <v>0.70548827553474702</v>
      </c>
      <c r="E49">
        <v>0.71571443488812303</v>
      </c>
      <c r="F49">
        <v>0.19942414842173201</v>
      </c>
      <c r="G49">
        <v>0.63937219426021896</v>
      </c>
      <c r="H49">
        <v>0.75511181414300799</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60</v>
      </c>
      <c r="C50">
        <v>-4.43479245902096E-2</v>
      </c>
      <c r="D50">
        <v>0.67540021417753004</v>
      </c>
      <c r="E50">
        <v>0.94764716749796496</v>
      </c>
      <c r="F50">
        <v>-3.3905843717843401E-2</v>
      </c>
      <c r="G50">
        <v>0.61266562962700999</v>
      </c>
      <c r="H50">
        <v>0.95586638917654099</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63</v>
      </c>
      <c r="C51">
        <v>0.53732085661691298</v>
      </c>
      <c r="D51">
        <v>0.78010937232749</v>
      </c>
      <c r="E51">
        <v>0.49096404446217601</v>
      </c>
      <c r="F51">
        <v>0.49414603441890398</v>
      </c>
      <c r="G51">
        <v>0.69577973478629496</v>
      </c>
      <c r="H51">
        <v>0.47757720974613599</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53</v>
      </c>
      <c r="C52">
        <v>1.50251078854829</v>
      </c>
      <c r="D52">
        <v>1.16410851898166</v>
      </c>
      <c r="E52">
        <v>0.19680893954718501</v>
      </c>
      <c r="F52">
        <v>1.3412721724852901</v>
      </c>
      <c r="G52">
        <v>1.1370578697699301</v>
      </c>
      <c r="H52">
        <v>0.238159794632715</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51</v>
      </c>
      <c r="C53">
        <v>-0.55248003936753198</v>
      </c>
      <c r="D53">
        <v>1.25277380298296</v>
      </c>
      <c r="E53">
        <v>0.65920907190264799</v>
      </c>
      <c r="F53">
        <v>-0.459668330992692</v>
      </c>
      <c r="G53">
        <v>1.1748040809257201</v>
      </c>
      <c r="H53">
        <v>0.69559594871780694</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74</v>
      </c>
      <c r="C54">
        <v>-0.33577499255280402</v>
      </c>
      <c r="D54">
        <v>0.759067381941266</v>
      </c>
      <c r="E54">
        <v>0.65823449037709303</v>
      </c>
      <c r="F54">
        <v>-0.369002903656656</v>
      </c>
      <c r="G54">
        <v>0.69844921911083302</v>
      </c>
      <c r="H54">
        <v>0.59727902878373496</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75</v>
      </c>
      <c r="C55">
        <v>-0.86491809199279102</v>
      </c>
      <c r="D55">
        <v>0.81377367334522399</v>
      </c>
      <c r="E55">
        <v>0.28785068113039902</v>
      </c>
      <c r="F55">
        <v>-0.723629496067973</v>
      </c>
      <c r="G55">
        <v>0.75093301136802804</v>
      </c>
      <c r="H55">
        <v>0.33522617210318301</v>
      </c>
      <c r="I55" t="s">
        <v>173</v>
      </c>
      <c r="J55" t="s">
        <v>173</v>
      </c>
      <c r="K55" t="s">
        <v>173</v>
      </c>
      <c r="L55" t="s">
        <v>173</v>
      </c>
      <c r="M55" t="s">
        <v>173</v>
      </c>
      <c r="N55" t="s">
        <v>173</v>
      </c>
      <c r="P55" t="str">
        <f t="shared" si="4"/>
        <v/>
      </c>
      <c r="Q55" t="str">
        <f t="shared" si="5"/>
        <v/>
      </c>
      <c r="R55" t="str">
        <f t="shared" si="6"/>
        <v/>
      </c>
      <c r="S55" t="str">
        <f t="shared" si="7"/>
        <v/>
      </c>
    </row>
    <row r="56" spans="1:19" x14ac:dyDescent="0.25">
      <c r="A56">
        <v>55</v>
      </c>
      <c r="B56" t="s">
        <v>79</v>
      </c>
      <c r="C56">
        <v>-0.38720876392391901</v>
      </c>
      <c r="D56">
        <v>0.78604238750057598</v>
      </c>
      <c r="E56">
        <v>0.62229139650391796</v>
      </c>
      <c r="F56">
        <v>-0.39420614454514202</v>
      </c>
      <c r="G56">
        <v>0.72485878937150905</v>
      </c>
      <c r="H56">
        <v>0.58655258632711005</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81</v>
      </c>
      <c r="C57">
        <v>-0.66783345187753396</v>
      </c>
      <c r="D57">
        <v>0.81545569875551005</v>
      </c>
      <c r="E57">
        <v>0.41280374111461499</v>
      </c>
      <c r="F57">
        <v>-0.65296956248066196</v>
      </c>
      <c r="G57">
        <v>0.751946068454725</v>
      </c>
      <c r="H57">
        <v>0.38519024414970399</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76</v>
      </c>
      <c r="C58">
        <v>-0.18440752715529199</v>
      </c>
      <c r="D58">
        <v>0.82210401211158302</v>
      </c>
      <c r="E58">
        <v>0.82251479310465703</v>
      </c>
      <c r="F58">
        <v>-0.27923601646653801</v>
      </c>
      <c r="G58">
        <v>0.75755936675629898</v>
      </c>
      <c r="H58">
        <v>0.71242625585388397</v>
      </c>
      <c r="I58" t="s">
        <v>173</v>
      </c>
      <c r="J58" t="s">
        <v>173</v>
      </c>
      <c r="K58" t="s">
        <v>173</v>
      </c>
      <c r="L58" t="s">
        <v>173</v>
      </c>
      <c r="M58" t="s">
        <v>173</v>
      </c>
      <c r="N58" t="s">
        <v>173</v>
      </c>
      <c r="P58" t="str">
        <f t="shared" si="4"/>
        <v/>
      </c>
      <c r="Q58" t="str">
        <f t="shared" si="5"/>
        <v/>
      </c>
      <c r="R58" t="str">
        <f t="shared" si="6"/>
        <v/>
      </c>
      <c r="S58" t="str">
        <f t="shared" si="7"/>
        <v/>
      </c>
    </row>
    <row r="59" spans="1:19" x14ac:dyDescent="0.25">
      <c r="A59">
        <v>58</v>
      </c>
      <c r="B59" t="s">
        <v>82</v>
      </c>
      <c r="C59">
        <v>-0.56697526958202904</v>
      </c>
      <c r="D59">
        <v>0.80002986854547997</v>
      </c>
      <c r="E59">
        <v>0.47851524094577502</v>
      </c>
      <c r="F59">
        <v>-0.61544851830746305</v>
      </c>
      <c r="G59">
        <v>0.73893673676369398</v>
      </c>
      <c r="H59">
        <v>0.404910205116495</v>
      </c>
      <c r="I59" t="s">
        <v>173</v>
      </c>
      <c r="J59" t="s">
        <v>173</v>
      </c>
      <c r="K59" t="s">
        <v>173</v>
      </c>
      <c r="L59" t="s">
        <v>173</v>
      </c>
      <c r="M59" t="s">
        <v>173</v>
      </c>
      <c r="N59" t="s">
        <v>173</v>
      </c>
      <c r="P59" t="str">
        <f t="shared" si="4"/>
        <v/>
      </c>
      <c r="Q59" t="str">
        <f t="shared" si="5"/>
        <v/>
      </c>
      <c r="R59" t="str">
        <f t="shared" si="6"/>
        <v/>
      </c>
      <c r="S59" t="str">
        <f t="shared" si="7"/>
        <v/>
      </c>
    </row>
    <row r="60" spans="1:19" x14ac:dyDescent="0.25">
      <c r="A60">
        <v>59</v>
      </c>
      <c r="B60" t="s">
        <v>78</v>
      </c>
      <c r="C60">
        <v>-0.33595576987530301</v>
      </c>
      <c r="D60">
        <v>0.78383811656559399</v>
      </c>
      <c r="E60">
        <v>0.66821178902404399</v>
      </c>
      <c r="F60">
        <v>-0.36887761482729098</v>
      </c>
      <c r="G60">
        <v>0.72287647521138199</v>
      </c>
      <c r="H60">
        <v>0.60984735955028502</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72</v>
      </c>
      <c r="C61">
        <v>-0.23085766817048101</v>
      </c>
      <c r="D61">
        <v>0.78997018643935402</v>
      </c>
      <c r="E61">
        <v>0.77010624568585595</v>
      </c>
      <c r="F61">
        <v>-0.18965502524979</v>
      </c>
      <c r="G61">
        <v>0.73052695116959399</v>
      </c>
      <c r="H61">
        <v>0.79516153466717598</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71</v>
      </c>
      <c r="C62">
        <v>1.6813345868074901E-2</v>
      </c>
      <c r="D62">
        <v>0.821454101294539</v>
      </c>
      <c r="E62">
        <v>0.983670210599074</v>
      </c>
      <c r="F62">
        <v>-0.118980044491696</v>
      </c>
      <c r="G62">
        <v>0.75994042513188198</v>
      </c>
      <c r="H62">
        <v>0.87558771746388397</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84</v>
      </c>
      <c r="C63">
        <v>-0.219512190644154</v>
      </c>
      <c r="D63">
        <v>0.81826644702322704</v>
      </c>
      <c r="E63">
        <v>0.78849539939310598</v>
      </c>
      <c r="F63">
        <v>-0.24418128994997201</v>
      </c>
      <c r="G63">
        <v>0.75391957666375498</v>
      </c>
      <c r="H63">
        <v>0.74602706107071803</v>
      </c>
      <c r="I63" t="s">
        <v>173</v>
      </c>
      <c r="J63" t="s">
        <v>173</v>
      </c>
      <c r="K63" t="s">
        <v>173</v>
      </c>
      <c r="L63" t="s">
        <v>173</v>
      </c>
      <c r="M63" t="s">
        <v>173</v>
      </c>
      <c r="N63" t="s">
        <v>173</v>
      </c>
      <c r="P63" t="str">
        <f t="shared" si="4"/>
        <v/>
      </c>
      <c r="Q63" t="str">
        <f t="shared" si="5"/>
        <v/>
      </c>
      <c r="R63" t="str">
        <f t="shared" si="6"/>
        <v/>
      </c>
      <c r="S63" t="str">
        <f t="shared" si="7"/>
        <v/>
      </c>
    </row>
    <row r="64" spans="1:19" x14ac:dyDescent="0.25">
      <c r="A64">
        <v>63</v>
      </c>
      <c r="B64" t="s">
        <v>68</v>
      </c>
      <c r="C64">
        <v>4.3509984664824003E-2</v>
      </c>
      <c r="D64">
        <v>0.91393893013031702</v>
      </c>
      <c r="E64">
        <v>0.96202937117744602</v>
      </c>
      <c r="F64">
        <v>-0.29340833160226798</v>
      </c>
      <c r="G64">
        <v>0.84628055193141904</v>
      </c>
      <c r="H64">
        <v>0.72881416728706405</v>
      </c>
      <c r="I64" t="s">
        <v>173</v>
      </c>
      <c r="J64" t="s">
        <v>173</v>
      </c>
      <c r="K64" t="s">
        <v>173</v>
      </c>
      <c r="L64" t="s">
        <v>173</v>
      </c>
      <c r="M64" t="s">
        <v>173</v>
      </c>
      <c r="N64" t="s">
        <v>173</v>
      </c>
      <c r="P64" t="str">
        <f t="shared" si="4"/>
        <v/>
      </c>
      <c r="Q64" t="str">
        <f t="shared" si="5"/>
        <v/>
      </c>
      <c r="R64" t="str">
        <f t="shared" si="6"/>
        <v/>
      </c>
      <c r="S64" t="str">
        <f t="shared" si="7"/>
        <v/>
      </c>
    </row>
    <row r="65" spans="1:19" x14ac:dyDescent="0.25">
      <c r="A65">
        <v>64</v>
      </c>
      <c r="B65" t="s">
        <v>77</v>
      </c>
      <c r="C65">
        <v>-0.26567935892271699</v>
      </c>
      <c r="D65">
        <v>0.79730092957172705</v>
      </c>
      <c r="E65">
        <v>0.73896562525287401</v>
      </c>
      <c r="F65">
        <v>-0.27680327027992202</v>
      </c>
      <c r="G65">
        <v>0.73547242349020603</v>
      </c>
      <c r="H65">
        <v>0.70664840072656099</v>
      </c>
      <c r="I65" t="s">
        <v>173</v>
      </c>
      <c r="J65" t="s">
        <v>173</v>
      </c>
      <c r="K65" t="s">
        <v>173</v>
      </c>
      <c r="L65" t="s">
        <v>173</v>
      </c>
      <c r="M65" t="s">
        <v>173</v>
      </c>
      <c r="N65" t="s">
        <v>173</v>
      </c>
      <c r="P65" t="str">
        <f t="shared" si="4"/>
        <v/>
      </c>
      <c r="Q65" t="str">
        <f t="shared" si="5"/>
        <v/>
      </c>
      <c r="R65" t="str">
        <f t="shared" si="6"/>
        <v/>
      </c>
      <c r="S65" t="str">
        <f t="shared" si="7"/>
        <v/>
      </c>
    </row>
    <row r="66" spans="1:19" x14ac:dyDescent="0.25">
      <c r="A66">
        <v>65</v>
      </c>
      <c r="B66" t="s">
        <v>70</v>
      </c>
      <c r="C66">
        <v>6.05095240902866E-2</v>
      </c>
      <c r="D66">
        <v>0.82414595830572102</v>
      </c>
      <c r="E66">
        <v>0.94147120010362395</v>
      </c>
      <c r="F66">
        <v>5.0175419676137499E-2</v>
      </c>
      <c r="G66">
        <v>0.75741574812452195</v>
      </c>
      <c r="H66">
        <v>0.94718233603633795</v>
      </c>
      <c r="I66" t="s">
        <v>173</v>
      </c>
      <c r="J66" t="s">
        <v>173</v>
      </c>
      <c r="K66" t="s">
        <v>173</v>
      </c>
      <c r="L66" t="s">
        <v>173</v>
      </c>
      <c r="M66" t="s">
        <v>173</v>
      </c>
      <c r="N66" t="s">
        <v>173</v>
      </c>
      <c r="P66" t="str">
        <f t="shared" si="4"/>
        <v/>
      </c>
      <c r="Q66" t="str">
        <f t="shared" si="5"/>
        <v/>
      </c>
      <c r="R66" t="str">
        <f t="shared" si="6"/>
        <v/>
      </c>
      <c r="S66" t="str">
        <f t="shared" si="7"/>
        <v/>
      </c>
    </row>
    <row r="67" spans="1:19" x14ac:dyDescent="0.25">
      <c r="A67">
        <v>66</v>
      </c>
      <c r="B67" t="s">
        <v>80</v>
      </c>
      <c r="C67">
        <v>0.21634512067714001</v>
      </c>
      <c r="D67">
        <v>0.94928681621296995</v>
      </c>
      <c r="E67">
        <v>0.81972180816144202</v>
      </c>
      <c r="F67">
        <v>0.185599035940093</v>
      </c>
      <c r="G67">
        <v>0.88069153284507695</v>
      </c>
      <c r="H67">
        <v>0.83308829717218202</v>
      </c>
      <c r="I67" t="s">
        <v>173</v>
      </c>
      <c r="J67" t="s">
        <v>173</v>
      </c>
      <c r="K67" t="s">
        <v>173</v>
      </c>
      <c r="L67" t="s">
        <v>173</v>
      </c>
      <c r="M67" t="s">
        <v>173</v>
      </c>
      <c r="N67" t="s">
        <v>173</v>
      </c>
      <c r="P67" t="str">
        <f t="shared" si="4"/>
        <v/>
      </c>
      <c r="Q67" t="str">
        <f t="shared" si="5"/>
        <v/>
      </c>
      <c r="R67" t="str">
        <f t="shared" si="6"/>
        <v/>
      </c>
      <c r="S67" t="str">
        <f t="shared" si="7"/>
        <v/>
      </c>
    </row>
    <row r="68" spans="1:19" x14ac:dyDescent="0.25">
      <c r="A68">
        <v>67</v>
      </c>
      <c r="B68" t="s">
        <v>73</v>
      </c>
      <c r="C68">
        <v>-1.1451974132906899</v>
      </c>
      <c r="D68">
        <v>1.03470871128447</v>
      </c>
      <c r="E68">
        <v>0.26838800998631002</v>
      </c>
      <c r="F68">
        <v>-0.90765586267134502</v>
      </c>
      <c r="G68">
        <v>0.939121641041744</v>
      </c>
      <c r="H68">
        <v>0.33379681810150602</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69</v>
      </c>
      <c r="C69">
        <v>-0.84066022986826805</v>
      </c>
      <c r="D69">
        <v>0.89702667839039996</v>
      </c>
      <c r="E69">
        <v>0.34867470927393701</v>
      </c>
      <c r="F69">
        <v>-0.94436480196929196</v>
      </c>
      <c r="G69">
        <v>0.82377866872653005</v>
      </c>
      <c r="H69">
        <v>0.25163724560860501</v>
      </c>
      <c r="I69" t="s">
        <v>173</v>
      </c>
      <c r="J69" t="s">
        <v>173</v>
      </c>
      <c r="K69" t="s">
        <v>173</v>
      </c>
      <c r="L69" t="s">
        <v>173</v>
      </c>
      <c r="M69" t="s">
        <v>173</v>
      </c>
      <c r="N69" t="s">
        <v>173</v>
      </c>
      <c r="P69" t="str">
        <f t="shared" si="4"/>
        <v/>
      </c>
      <c r="Q69" t="str">
        <f t="shared" si="5"/>
        <v/>
      </c>
      <c r="R69" t="str">
        <f t="shared" si="6"/>
        <v/>
      </c>
      <c r="S69" t="str">
        <f t="shared" si="7"/>
        <v/>
      </c>
    </row>
    <row r="70" spans="1:19" x14ac:dyDescent="0.25">
      <c r="B70" t="s">
        <v>83</v>
      </c>
      <c r="C70">
        <v>1.28329848277392</v>
      </c>
      <c r="D70">
        <v>1.32423793940743</v>
      </c>
      <c r="E70">
        <v>0.33250302252043501</v>
      </c>
      <c r="F70">
        <v>1.06747781281939</v>
      </c>
      <c r="G70">
        <v>1.2518243544518699</v>
      </c>
      <c r="H70">
        <v>0.39380478284218001</v>
      </c>
      <c r="I70" t="s">
        <v>173</v>
      </c>
      <c r="J70" t="s">
        <v>173</v>
      </c>
      <c r="K70" t="s">
        <v>173</v>
      </c>
      <c r="L70" t="s">
        <v>173</v>
      </c>
      <c r="M70" t="s">
        <v>173</v>
      </c>
      <c r="N70" t="s">
        <v>173</v>
      </c>
      <c r="P70" t="str">
        <f t="shared" si="4"/>
        <v/>
      </c>
      <c r="Q70" t="str">
        <f t="shared" si="5"/>
        <v/>
      </c>
      <c r="R70" t="str">
        <f t="shared" si="6"/>
        <v/>
      </c>
      <c r="S70" t="str">
        <f t="shared" si="7"/>
        <v/>
      </c>
    </row>
    <row r="71" spans="1:19" x14ac:dyDescent="0.25">
      <c r="B71" t="s">
        <v>507</v>
      </c>
      <c r="C71">
        <v>-0.18612021003248899</v>
      </c>
      <c r="D71">
        <v>8.5534025200524499E-2</v>
      </c>
      <c r="E71">
        <v>2.9556859348161799E-2</v>
      </c>
      <c r="F71">
        <v>-0.15722193402211199</v>
      </c>
      <c r="G71">
        <v>7.3960842258340501E-2</v>
      </c>
      <c r="H71">
        <v>3.3524448934450203E-2</v>
      </c>
      <c r="I71">
        <v>-0.166044379598597</v>
      </c>
      <c r="J71">
        <v>8.4283436521485497E-2</v>
      </c>
      <c r="K71">
        <v>4.8830199284657802E-2</v>
      </c>
      <c r="L71">
        <v>-0.13029837416721299</v>
      </c>
      <c r="M71">
        <v>7.2603227197760301E-2</v>
      </c>
      <c r="N71">
        <v>7.2707302194965295E-2</v>
      </c>
      <c r="P71" t="str">
        <f t="shared" si="4"/>
        <v>*</v>
      </c>
      <c r="Q71" t="str">
        <f t="shared" si="5"/>
        <v>*</v>
      </c>
      <c r="R71" t="str">
        <f t="shared" si="6"/>
        <v>*</v>
      </c>
      <c r="S71" t="str">
        <f t="shared" si="7"/>
        <v>^</v>
      </c>
    </row>
    <row r="72" spans="1:19" x14ac:dyDescent="0.25">
      <c r="B72" t="s">
        <v>508</v>
      </c>
      <c r="C72">
        <v>-7.0937297200820799E-3</v>
      </c>
      <c r="D72">
        <v>7.9412378868416095E-2</v>
      </c>
      <c r="E72">
        <v>0.92882143496826697</v>
      </c>
      <c r="F72">
        <v>-2.4545994281329202E-3</v>
      </c>
      <c r="G72">
        <v>6.8626242055905798E-2</v>
      </c>
      <c r="H72">
        <v>0.97146762786419905</v>
      </c>
      <c r="I72">
        <v>1.0859901443900701E-2</v>
      </c>
      <c r="J72">
        <v>7.8634668467806701E-2</v>
      </c>
      <c r="K72">
        <v>0.89015682561202303</v>
      </c>
      <c r="L72">
        <v>1.6005239613763399E-2</v>
      </c>
      <c r="M72">
        <v>6.7842195030053495E-2</v>
      </c>
      <c r="N72">
        <v>0.81349578978816395</v>
      </c>
      <c r="P72" t="str">
        <f t="shared" si="4"/>
        <v/>
      </c>
      <c r="Q72" t="str">
        <f t="shared" si="5"/>
        <v/>
      </c>
      <c r="R72" t="str">
        <f t="shared" si="6"/>
        <v/>
      </c>
      <c r="S72" t="str">
        <f t="shared" si="7"/>
        <v/>
      </c>
    </row>
    <row r="73" spans="1:19" x14ac:dyDescent="0.25">
      <c r="B73" t="s">
        <v>509</v>
      </c>
      <c r="C73">
        <v>-3.5496334832578899E-2</v>
      </c>
      <c r="D73">
        <v>7.5802710135394497E-2</v>
      </c>
      <c r="E73">
        <v>0.63958963493698795</v>
      </c>
      <c r="F73">
        <v>-3.9038062906968103E-2</v>
      </c>
      <c r="G73">
        <v>6.6219263156206798E-2</v>
      </c>
      <c r="H73">
        <v>0.55550760940988697</v>
      </c>
      <c r="I73">
        <v>-1.54920521848383E-2</v>
      </c>
      <c r="J73">
        <v>7.5027782609974197E-2</v>
      </c>
      <c r="K73">
        <v>0.83641270003639401</v>
      </c>
      <c r="L73">
        <v>-1.57329801315945E-2</v>
      </c>
      <c r="M73">
        <v>6.5447757262584505E-2</v>
      </c>
      <c r="N73">
        <v>0.81002800366930505</v>
      </c>
      <c r="P73" t="str">
        <f t="shared" si="4"/>
        <v/>
      </c>
      <c r="Q73" t="str">
        <f t="shared" si="5"/>
        <v/>
      </c>
      <c r="R73" t="str">
        <f t="shared" si="6"/>
        <v/>
      </c>
      <c r="S73" t="str">
        <f t="shared" si="7"/>
        <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63F-D322-45E4-B3EF-710A9D03410C}">
  <dimension ref="A1:S74"/>
  <sheetViews>
    <sheetView topLeftCell="A40" workbookViewId="0">
      <selection activeCell="P30" sqref="P30:S74"/>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-8.1724375361034891E-3</v>
      </c>
      <c r="D2">
        <v>8.1337490241260205E-2</v>
      </c>
      <c r="E2">
        <v>0.91996671021523502</v>
      </c>
      <c r="F2">
        <v>-1.5721746034205401E-2</v>
      </c>
      <c r="G2">
        <v>6.9726138697885298E-2</v>
      </c>
      <c r="H2">
        <v>0.82160703956672998</v>
      </c>
      <c r="I2">
        <v>-1.3652236404059499E-2</v>
      </c>
      <c r="J2">
        <v>8.1258837430543407E-2</v>
      </c>
      <c r="K2">
        <v>0.86657600138145197</v>
      </c>
      <c r="L2">
        <v>-2.0573075020712001E-2</v>
      </c>
      <c r="M2">
        <v>6.9542200251508299E-2</v>
      </c>
      <c r="N2">
        <v>0.76735545330094701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-4.9630356722596601E-2</v>
      </c>
      <c r="D3">
        <v>3.7394950331314597E-2</v>
      </c>
      <c r="E3">
        <v>0.184444490016063</v>
      </c>
      <c r="F3">
        <v>-5.0889823789790699E-2</v>
      </c>
      <c r="G3">
        <v>3.1877312029241399E-2</v>
      </c>
      <c r="H3">
        <v>0.11039333676475201</v>
      </c>
      <c r="I3">
        <v>-4.9295448859414698E-2</v>
      </c>
      <c r="J3">
        <v>3.7284728614460499E-2</v>
      </c>
      <c r="K3">
        <v>0.18612316341350599</v>
      </c>
      <c r="L3">
        <v>-5.1238960322208399E-2</v>
      </c>
      <c r="M3">
        <v>3.1725964605618197E-2</v>
      </c>
      <c r="N3">
        <v>0.106300268908658</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-2.12403737626355E-2</v>
      </c>
      <c r="D4">
        <v>4.46204741480331E-2</v>
      </c>
      <c r="E4">
        <v>0.63405796350127397</v>
      </c>
      <c r="F4">
        <v>-2.7940253932717301E-2</v>
      </c>
      <c r="G4">
        <v>3.6575997945940901E-2</v>
      </c>
      <c r="H4">
        <v>0.44492929618789101</v>
      </c>
      <c r="I4">
        <v>-2.1725165053577699E-2</v>
      </c>
      <c r="J4">
        <v>4.44423340963081E-2</v>
      </c>
      <c r="K4">
        <v>0.62495538366186698</v>
      </c>
      <c r="L4">
        <v>-2.8565971615209899E-2</v>
      </c>
      <c r="M4">
        <v>3.6286768254232903E-2</v>
      </c>
      <c r="N4">
        <v>0.43114822170420097</v>
      </c>
      <c r="P4" t="str">
        <f t="shared" si="0"/>
        <v/>
      </c>
      <c r="Q4" t="str">
        <f t="shared" si="1"/>
        <v/>
      </c>
      <c r="R4" t="str">
        <f t="shared" si="2"/>
        <v/>
      </c>
      <c r="S4" t="str">
        <f t="shared" si="3"/>
        <v/>
      </c>
    </row>
    <row r="5" spans="1:19" x14ac:dyDescent="0.25">
      <c r="A5">
        <v>4</v>
      </c>
      <c r="B5" t="s">
        <v>127</v>
      </c>
      <c r="C5">
        <v>0.105822088582538</v>
      </c>
      <c r="D5">
        <v>3.6427348724707001E-2</v>
      </c>
      <c r="E5">
        <v>3.67232468527934E-3</v>
      </c>
      <c r="F5">
        <v>7.1800044773027996E-2</v>
      </c>
      <c r="G5">
        <v>2.9145528711303499E-2</v>
      </c>
      <c r="H5">
        <v>1.3758743728986399E-2</v>
      </c>
      <c r="I5">
        <v>0.11057482043644</v>
      </c>
      <c r="J5">
        <v>3.5337770733438301E-2</v>
      </c>
      <c r="K5">
        <v>1.75352721974975E-3</v>
      </c>
      <c r="L5">
        <v>7.6423517143531905E-2</v>
      </c>
      <c r="M5">
        <v>2.7942747706963599E-2</v>
      </c>
      <c r="N5">
        <v>6.2379583176482897E-3</v>
      </c>
      <c r="P5" t="str">
        <f t="shared" si="0"/>
        <v>**</v>
      </c>
      <c r="Q5" t="str">
        <f t="shared" si="1"/>
        <v>*</v>
      </c>
      <c r="R5" t="str">
        <f t="shared" si="2"/>
        <v>**</v>
      </c>
      <c r="S5" t="str">
        <f t="shared" si="3"/>
        <v>**</v>
      </c>
    </row>
    <row r="6" spans="1:19" x14ac:dyDescent="0.25">
      <c r="A6">
        <v>5</v>
      </c>
      <c r="B6" t="s">
        <v>25</v>
      </c>
      <c r="C6">
        <v>6.2832302431008805E-2</v>
      </c>
      <c r="D6">
        <v>4.6455656939207599E-2</v>
      </c>
      <c r="E6">
        <v>0.176208355569408</v>
      </c>
      <c r="F6">
        <v>7.0512105404814604E-2</v>
      </c>
      <c r="G6">
        <v>3.9747662219149597E-2</v>
      </c>
      <c r="H6">
        <v>7.6064179754129005E-2</v>
      </c>
      <c r="I6">
        <v>5.5151052462505602E-2</v>
      </c>
      <c r="J6">
        <v>4.6133844392043502E-2</v>
      </c>
      <c r="K6">
        <v>0.23190831322906799</v>
      </c>
      <c r="L6">
        <v>6.5557321761991402E-2</v>
      </c>
      <c r="M6">
        <v>3.9381496465500002E-2</v>
      </c>
      <c r="N6">
        <v>9.59779724870784E-2</v>
      </c>
      <c r="P6" t="str">
        <f t="shared" si="0"/>
        <v/>
      </c>
      <c r="Q6" t="str">
        <f t="shared" si="1"/>
        <v>^</v>
      </c>
      <c r="R6" t="str">
        <f t="shared" si="2"/>
        <v/>
      </c>
      <c r="S6" t="str">
        <f t="shared" si="3"/>
        <v>^</v>
      </c>
    </row>
    <row r="7" spans="1:19" x14ac:dyDescent="0.25">
      <c r="A7">
        <v>6</v>
      </c>
      <c r="B7" t="s">
        <v>26</v>
      </c>
      <c r="C7">
        <v>-0.110898224746899</v>
      </c>
      <c r="D7">
        <v>7.2780594375400798E-2</v>
      </c>
      <c r="E7">
        <v>0.12757531478211001</v>
      </c>
      <c r="F7">
        <v>-8.0617533437922995E-2</v>
      </c>
      <c r="G7">
        <v>6.0577837256157598E-2</v>
      </c>
      <c r="H7">
        <v>0.18325185268680699</v>
      </c>
      <c r="I7">
        <v>-0.124280158972486</v>
      </c>
      <c r="J7">
        <v>7.2386921613006097E-2</v>
      </c>
      <c r="K7">
        <v>8.59998350470563E-2</v>
      </c>
      <c r="L7">
        <v>-9.5136292731552094E-2</v>
      </c>
      <c r="M7">
        <v>6.00571700983785E-2</v>
      </c>
      <c r="N7">
        <v>0.113171988904799</v>
      </c>
      <c r="P7" t="str">
        <f t="shared" si="0"/>
        <v/>
      </c>
      <c r="Q7" t="str">
        <f t="shared" si="1"/>
        <v/>
      </c>
      <c r="R7" t="str">
        <f t="shared" si="2"/>
        <v>^</v>
      </c>
      <c r="S7" t="str">
        <f t="shared" si="3"/>
        <v/>
      </c>
    </row>
    <row r="8" spans="1:19" x14ac:dyDescent="0.25">
      <c r="A8">
        <v>7</v>
      </c>
      <c r="B8" t="s">
        <v>30</v>
      </c>
      <c r="C8">
        <v>0.31567318981536802</v>
      </c>
      <c r="D8">
        <v>5.1839964247464801E-2</v>
      </c>
      <c r="E8" s="1">
        <v>1.1334949645558401E-9</v>
      </c>
      <c r="F8">
        <v>0.27479341526045298</v>
      </c>
      <c r="G8">
        <v>4.1498771795454699E-2</v>
      </c>
      <c r="H8" s="1">
        <v>3.5503337728555003E-11</v>
      </c>
      <c r="I8">
        <v>0.30983562221780703</v>
      </c>
      <c r="J8">
        <v>5.1679925556382303E-2</v>
      </c>
      <c r="K8" s="1">
        <v>2.0313517534731301E-9</v>
      </c>
      <c r="L8">
        <v>0.26799092976529498</v>
      </c>
      <c r="M8">
        <v>4.1248984592024703E-2</v>
      </c>
      <c r="N8" s="1">
        <v>8.1986616033909394E-11</v>
      </c>
      <c r="P8" t="str">
        <f t="shared" si="0"/>
        <v>***</v>
      </c>
      <c r="Q8" t="str">
        <f t="shared" si="1"/>
        <v>***</v>
      </c>
      <c r="R8" t="str">
        <f t="shared" si="2"/>
        <v>***</v>
      </c>
      <c r="S8" t="str">
        <f t="shared" si="3"/>
        <v>***</v>
      </c>
    </row>
    <row r="9" spans="1:19" x14ac:dyDescent="0.25">
      <c r="A9">
        <v>8</v>
      </c>
      <c r="B9" t="s">
        <v>27</v>
      </c>
      <c r="C9">
        <v>0.29535176007960401</v>
      </c>
      <c r="D9">
        <v>6.9964119090910104E-2</v>
      </c>
      <c r="E9" s="1">
        <v>2.4270917829194401E-5</v>
      </c>
      <c r="F9">
        <v>0.27665498696597202</v>
      </c>
      <c r="G9">
        <v>5.8146078781744701E-2</v>
      </c>
      <c r="H9" s="1">
        <v>1.95588056559279E-6</v>
      </c>
      <c r="I9">
        <v>0.27089975042445902</v>
      </c>
      <c r="J9">
        <v>6.8953860829781694E-2</v>
      </c>
      <c r="K9" s="1">
        <v>8.5402610208062905E-5</v>
      </c>
      <c r="L9">
        <v>0.25197010470716902</v>
      </c>
      <c r="M9">
        <v>5.6875235483467797E-2</v>
      </c>
      <c r="N9" s="1">
        <v>9.4134708016892104E-6</v>
      </c>
      <c r="P9" t="str">
        <f t="shared" si="0"/>
        <v>***</v>
      </c>
      <c r="Q9" t="str">
        <f t="shared" si="1"/>
        <v>***</v>
      </c>
      <c r="R9" t="str">
        <f t="shared" si="2"/>
        <v>***</v>
      </c>
      <c r="S9" t="str">
        <f t="shared" si="3"/>
        <v>***</v>
      </c>
    </row>
    <row r="10" spans="1:19" x14ac:dyDescent="0.25">
      <c r="A10">
        <v>9</v>
      </c>
      <c r="B10" t="s">
        <v>29</v>
      </c>
      <c r="C10">
        <v>0.14092488305491899</v>
      </c>
      <c r="D10">
        <v>4.8378761252369701E-2</v>
      </c>
      <c r="E10">
        <v>3.5803262362647001E-3</v>
      </c>
      <c r="F10">
        <v>0.121485282607027</v>
      </c>
      <c r="G10">
        <v>3.9016392869192403E-2</v>
      </c>
      <c r="H10">
        <v>1.8475820421019801E-3</v>
      </c>
      <c r="I10">
        <v>0.13664818839412499</v>
      </c>
      <c r="J10">
        <v>4.8240747007883798E-2</v>
      </c>
      <c r="K10">
        <v>4.6166785911999596E-3</v>
      </c>
      <c r="L10">
        <v>0.113959697304454</v>
      </c>
      <c r="M10">
        <v>3.8762634798501103E-2</v>
      </c>
      <c r="N10">
        <v>3.2827917709828901E-3</v>
      </c>
      <c r="P10" t="str">
        <f t="shared" si="0"/>
        <v>**</v>
      </c>
      <c r="Q10" t="str">
        <f t="shared" si="1"/>
        <v>**</v>
      </c>
      <c r="R10" t="str">
        <f t="shared" si="2"/>
        <v>**</v>
      </c>
      <c r="S10" t="str">
        <f t="shared" si="3"/>
        <v>**</v>
      </c>
    </row>
    <row r="11" spans="1:19" x14ac:dyDescent="0.25">
      <c r="A11">
        <v>10</v>
      </c>
      <c r="B11" t="s">
        <v>28</v>
      </c>
      <c r="C11">
        <v>0.19416944071963199</v>
      </c>
      <c r="D11">
        <v>9.9485226842461305E-2</v>
      </c>
      <c r="E11">
        <v>5.0968908975339899E-2</v>
      </c>
      <c r="F11">
        <v>0.20332920210830699</v>
      </c>
      <c r="G11">
        <v>8.4699442721220999E-2</v>
      </c>
      <c r="H11">
        <v>1.6368365652127799E-2</v>
      </c>
      <c r="I11">
        <v>0.160915124277974</v>
      </c>
      <c r="J11">
        <v>9.8183212473709897E-2</v>
      </c>
      <c r="K11">
        <v>0.101228450234079</v>
      </c>
      <c r="L11">
        <v>0.17117504088041599</v>
      </c>
      <c r="M11">
        <v>8.3047635571429398E-2</v>
      </c>
      <c r="N11">
        <v>3.9287116357588497E-2</v>
      </c>
      <c r="P11" t="str">
        <f t="shared" si="0"/>
        <v>^</v>
      </c>
      <c r="Q11" t="str">
        <f t="shared" si="1"/>
        <v>*</v>
      </c>
      <c r="R11" t="str">
        <f t="shared" si="2"/>
        <v/>
      </c>
      <c r="S11" t="str">
        <f t="shared" si="3"/>
        <v>*</v>
      </c>
    </row>
    <row r="12" spans="1:19" x14ac:dyDescent="0.25">
      <c r="A12">
        <v>11</v>
      </c>
      <c r="B12" t="s">
        <v>31</v>
      </c>
      <c r="C12">
        <v>-5.7017074499119899E-2</v>
      </c>
      <c r="D12">
        <v>1.12527927178902E-2</v>
      </c>
      <c r="E12" s="1">
        <v>4.0429013148379798E-7</v>
      </c>
      <c r="F12">
        <v>-6.0323640331002099E-2</v>
      </c>
      <c r="G12">
        <v>9.8501870688264704E-3</v>
      </c>
      <c r="H12" s="1">
        <v>9.11912315968544E-10</v>
      </c>
      <c r="I12">
        <v>-5.5122123010153803E-2</v>
      </c>
      <c r="J12">
        <v>1.1220608320178099E-2</v>
      </c>
      <c r="K12" s="1">
        <v>8.9886220200341395E-7</v>
      </c>
      <c r="L12">
        <v>-5.8652403921713003E-2</v>
      </c>
      <c r="M12">
        <v>9.8012346181956603E-3</v>
      </c>
      <c r="N12" s="1">
        <v>2.1747564932226501E-9</v>
      </c>
      <c r="P12" t="str">
        <f t="shared" si="0"/>
        <v>***</v>
      </c>
      <c r="Q12" t="str">
        <f t="shared" si="1"/>
        <v>***</v>
      </c>
      <c r="R12" t="str">
        <f t="shared" si="2"/>
        <v>***</v>
      </c>
      <c r="S12" t="str">
        <f t="shared" si="3"/>
        <v>***</v>
      </c>
    </row>
    <row r="13" spans="1:19" x14ac:dyDescent="0.25">
      <c r="A13">
        <v>12</v>
      </c>
      <c r="B13" t="s">
        <v>177</v>
      </c>
      <c r="C13">
        <v>-0.12913057739869699</v>
      </c>
      <c r="D13">
        <v>5.0761138369537197E-2</v>
      </c>
      <c r="E13">
        <v>1.09626682648433E-2</v>
      </c>
      <c r="F13">
        <v>-0.10240514115673501</v>
      </c>
      <c r="G13">
        <v>4.6317484201465399E-2</v>
      </c>
      <c r="H13">
        <v>2.7040048122112401E-2</v>
      </c>
      <c r="I13">
        <v>-0.134081371154738</v>
      </c>
      <c r="J13">
        <v>5.0593638650131001E-2</v>
      </c>
      <c r="K13">
        <v>8.0453030199254504E-3</v>
      </c>
      <c r="L13">
        <v>-0.10818846459313</v>
      </c>
      <c r="M13">
        <v>4.6135135545389498E-2</v>
      </c>
      <c r="N13">
        <v>1.9025341104723901E-2</v>
      </c>
      <c r="P13" t="str">
        <f t="shared" si="0"/>
        <v>*</v>
      </c>
      <c r="Q13" t="str">
        <f t="shared" si="1"/>
        <v>*</v>
      </c>
      <c r="R13" t="str">
        <f t="shared" si="2"/>
        <v>**</v>
      </c>
      <c r="S13" t="str">
        <f t="shared" si="3"/>
        <v>*</v>
      </c>
    </row>
    <row r="14" spans="1:19" x14ac:dyDescent="0.25">
      <c r="A14">
        <v>13</v>
      </c>
      <c r="B14" t="s">
        <v>32</v>
      </c>
      <c r="C14">
        <v>9.3262881103982204E-3</v>
      </c>
      <c r="D14">
        <v>2.7112254774022002E-2</v>
      </c>
      <c r="E14">
        <v>0.73085537125111</v>
      </c>
      <c r="F14">
        <v>-3.9856025064220896E-3</v>
      </c>
      <c r="G14">
        <v>2.3564770928072801E-2</v>
      </c>
      <c r="H14">
        <v>0.86569129075635698</v>
      </c>
      <c r="I14">
        <v>1.12222696665507E-2</v>
      </c>
      <c r="J14">
        <v>2.7037383747931999E-2</v>
      </c>
      <c r="K14">
        <v>0.67809437504956305</v>
      </c>
      <c r="L14">
        <v>-1.41856807033654E-3</v>
      </c>
      <c r="M14">
        <v>2.3456520849088201E-2</v>
      </c>
      <c r="N14">
        <v>0.95177613909303005</v>
      </c>
      <c r="P14" t="str">
        <f t="shared" si="0"/>
        <v/>
      </c>
      <c r="Q14" t="str">
        <f t="shared" si="1"/>
        <v/>
      </c>
      <c r="R14" t="str">
        <f t="shared" si="2"/>
        <v/>
      </c>
      <c r="S14" t="str">
        <f t="shared" si="3"/>
        <v/>
      </c>
    </row>
    <row r="15" spans="1:19" x14ac:dyDescent="0.25">
      <c r="A15">
        <v>14</v>
      </c>
      <c r="B15" t="s">
        <v>33</v>
      </c>
      <c r="C15">
        <v>2.7462614681843599E-2</v>
      </c>
      <c r="D15">
        <v>7.39180785394997E-3</v>
      </c>
      <c r="E15">
        <v>2.02981104872046E-4</v>
      </c>
      <c r="F15">
        <v>2.20841363210313E-2</v>
      </c>
      <c r="G15">
        <v>6.4070469545474797E-3</v>
      </c>
      <c r="H15">
        <v>5.6716124895782002E-4</v>
      </c>
      <c r="I15">
        <v>2.6400671155806899E-2</v>
      </c>
      <c r="J15">
        <v>7.3506785713255704E-3</v>
      </c>
      <c r="K15">
        <v>3.2865848227403598E-4</v>
      </c>
      <c r="L15">
        <v>2.1017520824103499E-2</v>
      </c>
      <c r="M15">
        <v>6.3520569099886296E-3</v>
      </c>
      <c r="N15">
        <v>9.3705440106603096E-4</v>
      </c>
      <c r="P15" t="str">
        <f t="shared" si="0"/>
        <v>***</v>
      </c>
      <c r="Q15" t="str">
        <f t="shared" si="1"/>
        <v>***</v>
      </c>
      <c r="R15" t="str">
        <f t="shared" si="2"/>
        <v>***</v>
      </c>
      <c r="S15" t="str">
        <f t="shared" si="3"/>
        <v>***</v>
      </c>
    </row>
    <row r="16" spans="1:19" x14ac:dyDescent="0.25">
      <c r="A16">
        <v>15</v>
      </c>
      <c r="B16" t="s">
        <v>118</v>
      </c>
      <c r="C16">
        <v>-7.9495277930362296E-4</v>
      </c>
      <c r="D16">
        <v>1.09391452580157E-2</v>
      </c>
      <c r="E16">
        <v>0.94206835141601597</v>
      </c>
      <c r="F16">
        <v>4.1168919517332696E-3</v>
      </c>
      <c r="G16">
        <v>9.5800095551526795E-3</v>
      </c>
      <c r="H16">
        <v>0.66738640450091202</v>
      </c>
      <c r="I16">
        <v>6.3112394850198402E-4</v>
      </c>
      <c r="J16">
        <v>1.0886193522287899E-2</v>
      </c>
      <c r="K16">
        <v>0.95376877049462105</v>
      </c>
      <c r="L16">
        <v>5.2876218799709201E-3</v>
      </c>
      <c r="M16">
        <v>9.5173830468441491E-3</v>
      </c>
      <c r="N16">
        <v>0.57850129689832397</v>
      </c>
      <c r="P16" t="str">
        <f t="shared" si="0"/>
        <v/>
      </c>
      <c r="Q16" t="str">
        <f t="shared" si="1"/>
        <v/>
      </c>
      <c r="R16" t="str">
        <f t="shared" si="2"/>
        <v/>
      </c>
      <c r="S16" t="str">
        <f t="shared" si="3"/>
        <v/>
      </c>
    </row>
    <row r="17" spans="1:19" x14ac:dyDescent="0.25">
      <c r="A17">
        <v>16</v>
      </c>
      <c r="B17" t="s">
        <v>34</v>
      </c>
      <c r="C17">
        <v>3.7352588983078599E-3</v>
      </c>
      <c r="D17">
        <v>6.8657574711769196E-4</v>
      </c>
      <c r="E17" s="1">
        <v>5.3155769563772999E-8</v>
      </c>
      <c r="F17">
        <v>3.1445124702001101E-3</v>
      </c>
      <c r="G17">
        <v>5.4184598944228201E-4</v>
      </c>
      <c r="H17" s="1">
        <v>6.5009671879544703E-9</v>
      </c>
      <c r="I17">
        <v>3.6846150791592599E-3</v>
      </c>
      <c r="J17">
        <v>6.8347084292740099E-4</v>
      </c>
      <c r="K17" s="1">
        <v>7.0053116862922606E-8</v>
      </c>
      <c r="L17">
        <v>3.1381962652261E-3</v>
      </c>
      <c r="M17">
        <v>5.3669618881295998E-4</v>
      </c>
      <c r="N17" s="1">
        <v>4.9976905930665598E-9</v>
      </c>
      <c r="P17" t="str">
        <f t="shared" si="0"/>
        <v>***</v>
      </c>
      <c r="Q17" t="str">
        <f t="shared" si="1"/>
        <v>***</v>
      </c>
      <c r="R17" t="str">
        <f t="shared" si="2"/>
        <v>***</v>
      </c>
      <c r="S17" t="str">
        <f t="shared" si="3"/>
        <v>***</v>
      </c>
    </row>
    <row r="18" spans="1:19" x14ac:dyDescent="0.25">
      <c r="A18">
        <v>17</v>
      </c>
      <c r="B18" t="s">
        <v>35</v>
      </c>
      <c r="C18" s="1">
        <v>-2.4453779238590901E-5</v>
      </c>
      <c r="D18">
        <v>3.1136695737555501E-4</v>
      </c>
      <c r="E18">
        <v>0.93740102068495101</v>
      </c>
      <c r="F18" s="1">
        <v>-6.7716926857593696E-6</v>
      </c>
      <c r="G18">
        <v>2.8371146000481399E-4</v>
      </c>
      <c r="H18">
        <v>0.98095770936747795</v>
      </c>
      <c r="I18" s="1">
        <v>-8.9558808270928295E-5</v>
      </c>
      <c r="J18">
        <v>3.0968882638820702E-4</v>
      </c>
      <c r="K18">
        <v>0.772436239495634</v>
      </c>
      <c r="L18" s="1">
        <v>-8.5027011189688605E-5</v>
      </c>
      <c r="M18">
        <v>2.82225482964929E-4</v>
      </c>
      <c r="N18">
        <v>0.76320607593751499</v>
      </c>
      <c r="P18" t="str">
        <f t="shared" si="0"/>
        <v/>
      </c>
      <c r="Q18" t="str">
        <f t="shared" si="1"/>
        <v/>
      </c>
      <c r="R18" t="str">
        <f t="shared" si="2"/>
        <v/>
      </c>
      <c r="S18" t="str">
        <f t="shared" si="3"/>
        <v/>
      </c>
    </row>
    <row r="19" spans="1:19" x14ac:dyDescent="0.25">
      <c r="A19">
        <v>18</v>
      </c>
      <c r="B19" t="s">
        <v>36</v>
      </c>
      <c r="C19">
        <v>3.49794179231976E-4</v>
      </c>
      <c r="D19">
        <v>1.80855657796762E-4</v>
      </c>
      <c r="E19">
        <v>5.3099983309350597E-2</v>
      </c>
      <c r="F19">
        <v>5.5776304105253395E-4</v>
      </c>
      <c r="G19">
        <v>1.49569615888507E-4</v>
      </c>
      <c r="H19">
        <v>1.92149661542509E-4</v>
      </c>
      <c r="I19">
        <v>3.1873645565366602E-4</v>
      </c>
      <c r="J19">
        <v>1.8002846878491699E-4</v>
      </c>
      <c r="K19">
        <v>7.6647534750020493E-2</v>
      </c>
      <c r="L19">
        <v>5.4077597292618304E-4</v>
      </c>
      <c r="M19">
        <v>1.4847046647871801E-4</v>
      </c>
      <c r="N19">
        <v>2.7019880783997301E-4</v>
      </c>
      <c r="P19" t="str">
        <f t="shared" si="0"/>
        <v>^</v>
      </c>
      <c r="Q19" t="str">
        <f t="shared" si="1"/>
        <v>***</v>
      </c>
      <c r="R19" t="str">
        <f t="shared" si="2"/>
        <v>^</v>
      </c>
      <c r="S19" t="str">
        <f t="shared" si="3"/>
        <v>***</v>
      </c>
    </row>
    <row r="20" spans="1:19" x14ac:dyDescent="0.25">
      <c r="A20">
        <v>19</v>
      </c>
      <c r="B20" t="s">
        <v>37</v>
      </c>
      <c r="C20">
        <v>2.48836975501649E-2</v>
      </c>
      <c r="D20">
        <v>3.2309604220113301E-2</v>
      </c>
      <c r="E20">
        <v>0.441202551028336</v>
      </c>
      <c r="F20">
        <v>5.311343794536E-3</v>
      </c>
      <c r="G20">
        <v>2.8207103274627301E-2</v>
      </c>
      <c r="H20">
        <v>0.85064297910311304</v>
      </c>
      <c r="I20">
        <v>2.3708859527045E-2</v>
      </c>
      <c r="J20">
        <v>3.2219687130702397E-2</v>
      </c>
      <c r="K20">
        <v>0.46182193670684601</v>
      </c>
      <c r="L20">
        <v>4.7980002280804002E-3</v>
      </c>
      <c r="M20">
        <v>2.8049983136602199E-2</v>
      </c>
      <c r="N20">
        <v>0.86418303179422595</v>
      </c>
      <c r="P20" t="str">
        <f t="shared" si="0"/>
        <v/>
      </c>
      <c r="Q20" t="str">
        <f t="shared" si="1"/>
        <v/>
      </c>
      <c r="R20" t="str">
        <f t="shared" si="2"/>
        <v/>
      </c>
      <c r="S20" t="str">
        <f t="shared" si="3"/>
        <v/>
      </c>
    </row>
    <row r="21" spans="1:19" x14ac:dyDescent="0.25">
      <c r="A21">
        <v>20</v>
      </c>
      <c r="B21" t="s">
        <v>38</v>
      </c>
      <c r="C21">
        <v>-2.45595359989224E-2</v>
      </c>
      <c r="D21">
        <v>5.0361719664825201E-2</v>
      </c>
      <c r="E21">
        <v>0.62578872249874795</v>
      </c>
      <c r="F21">
        <v>-4.2799541005757502E-2</v>
      </c>
      <c r="G21">
        <v>4.32241528420629E-2</v>
      </c>
      <c r="H21">
        <v>0.32208784965189102</v>
      </c>
      <c r="I21">
        <v>-1.6879004847777001E-2</v>
      </c>
      <c r="J21">
        <v>5.0350084322538E-2</v>
      </c>
      <c r="K21">
        <v>0.73744940486541699</v>
      </c>
      <c r="L21">
        <v>-3.4968842548381701E-2</v>
      </c>
      <c r="M21">
        <v>4.3112862312443802E-2</v>
      </c>
      <c r="N21">
        <v>0.41730824683936402</v>
      </c>
      <c r="P21" t="str">
        <f t="shared" si="0"/>
        <v/>
      </c>
      <c r="Q21" t="str">
        <f t="shared" si="1"/>
        <v/>
      </c>
      <c r="R21" t="str">
        <f t="shared" si="2"/>
        <v/>
      </c>
      <c r="S21" t="str">
        <f t="shared" si="3"/>
        <v/>
      </c>
    </row>
    <row r="22" spans="1:19" x14ac:dyDescent="0.25">
      <c r="A22">
        <v>21</v>
      </c>
      <c r="B22" t="s">
        <v>40</v>
      </c>
      <c r="C22">
        <v>-0.171018753920129</v>
      </c>
      <c r="D22">
        <v>5.1632061028258798E-2</v>
      </c>
      <c r="E22">
        <v>9.2545855678816103E-4</v>
      </c>
      <c r="F22">
        <v>-0.139783929225723</v>
      </c>
      <c r="G22">
        <v>4.1146655920109097E-2</v>
      </c>
      <c r="H22">
        <v>6.8076107885554405E-4</v>
      </c>
      <c r="I22">
        <v>-0.17081896427305601</v>
      </c>
      <c r="J22">
        <v>5.15934738754808E-2</v>
      </c>
      <c r="K22">
        <v>9.3008470579802904E-4</v>
      </c>
      <c r="L22">
        <v>-0.14078679422552101</v>
      </c>
      <c r="M22">
        <v>4.09556999315712E-2</v>
      </c>
      <c r="N22">
        <v>5.8702731807869701E-4</v>
      </c>
      <c r="P22" t="str">
        <f t="shared" si="0"/>
        <v>***</v>
      </c>
      <c r="Q22" t="str">
        <f t="shared" si="1"/>
        <v>***</v>
      </c>
      <c r="R22" t="str">
        <f t="shared" si="2"/>
        <v>***</v>
      </c>
      <c r="S22" t="str">
        <f t="shared" si="3"/>
        <v>***</v>
      </c>
    </row>
    <row r="23" spans="1:19" x14ac:dyDescent="0.25">
      <c r="A23">
        <v>22</v>
      </c>
      <c r="B23" t="s">
        <v>41</v>
      </c>
      <c r="C23">
        <v>-0.19115593710179901</v>
      </c>
      <c r="D23">
        <v>4.38507359938606E-2</v>
      </c>
      <c r="E23" s="1">
        <v>1.30514171180485E-5</v>
      </c>
      <c r="F23">
        <v>-0.147044908137867</v>
      </c>
      <c r="G23">
        <v>3.4695504751363397E-2</v>
      </c>
      <c r="H23" s="1">
        <v>2.2536470772006101E-5</v>
      </c>
      <c r="I23">
        <v>-0.18650500502914699</v>
      </c>
      <c r="J23">
        <v>4.36349727906312E-2</v>
      </c>
      <c r="K23" s="1">
        <v>1.9181681602309399E-5</v>
      </c>
      <c r="L23">
        <v>-0.14337078631800099</v>
      </c>
      <c r="M23">
        <v>3.43564961395844E-2</v>
      </c>
      <c r="N23" s="1">
        <v>3.0057161099367601E-5</v>
      </c>
      <c r="P23" t="str">
        <f t="shared" si="0"/>
        <v>***</v>
      </c>
      <c r="Q23" t="str">
        <f t="shared" si="1"/>
        <v>***</v>
      </c>
      <c r="R23" t="str">
        <f t="shared" si="2"/>
        <v>***</v>
      </c>
      <c r="S23" t="str">
        <f t="shared" si="3"/>
        <v>***</v>
      </c>
    </row>
    <row r="24" spans="1:19" x14ac:dyDescent="0.25">
      <c r="A24">
        <v>23</v>
      </c>
      <c r="B24" t="s">
        <v>39</v>
      </c>
      <c r="C24">
        <v>-0.156662243638473</v>
      </c>
      <c r="D24">
        <v>4.4473376324837201E-2</v>
      </c>
      <c r="E24">
        <v>4.2732389452881898E-4</v>
      </c>
      <c r="F24">
        <v>-0.13900766253720101</v>
      </c>
      <c r="G24">
        <v>3.5173961992831203E-2</v>
      </c>
      <c r="H24" s="1">
        <v>7.7499223453522393E-5</v>
      </c>
      <c r="I24">
        <v>-0.15222409039993401</v>
      </c>
      <c r="J24">
        <v>4.4358027701958597E-2</v>
      </c>
      <c r="K24">
        <v>5.99778430872E-4</v>
      </c>
      <c r="L24">
        <v>-0.136651889340625</v>
      </c>
      <c r="M24">
        <v>3.4935739965981399E-2</v>
      </c>
      <c r="N24" s="1">
        <v>9.1716583768687199E-5</v>
      </c>
      <c r="P24" t="str">
        <f t="shared" si="0"/>
        <v>***</v>
      </c>
      <c r="Q24" t="str">
        <f t="shared" si="1"/>
        <v>***</v>
      </c>
      <c r="R24" t="str">
        <f t="shared" si="2"/>
        <v>***</v>
      </c>
      <c r="S24" t="str">
        <f t="shared" si="3"/>
        <v>***</v>
      </c>
    </row>
    <row r="25" spans="1:19" x14ac:dyDescent="0.25">
      <c r="A25">
        <v>24</v>
      </c>
      <c r="B25" t="s">
        <v>43</v>
      </c>
      <c r="C25">
        <v>-8.3753341954930699E-2</v>
      </c>
      <c r="D25">
        <v>1.1206893659906399E-2</v>
      </c>
      <c r="E25" s="1">
        <v>7.8159700933610995E-14</v>
      </c>
      <c r="F25">
        <v>-7.5177732911784298E-2</v>
      </c>
      <c r="G25">
        <v>1.0090858723002E-2</v>
      </c>
      <c r="H25" s="1">
        <v>9.3281675834961295E-14</v>
      </c>
      <c r="I25">
        <v>-8.45642262625389E-2</v>
      </c>
      <c r="J25">
        <v>1.1171814342316899E-2</v>
      </c>
      <c r="K25" s="1">
        <v>3.7525538232330297E-14</v>
      </c>
      <c r="L25">
        <v>-7.5965683808589896E-2</v>
      </c>
      <c r="M25">
        <v>1.0040821062723901E-2</v>
      </c>
      <c r="N25" s="1">
        <v>3.85827604237803E-14</v>
      </c>
      <c r="P25" t="str">
        <f t="shared" si="0"/>
        <v>***</v>
      </c>
      <c r="Q25" t="str">
        <f t="shared" si="1"/>
        <v>***</v>
      </c>
      <c r="R25" t="str">
        <f t="shared" si="2"/>
        <v>***</v>
      </c>
      <c r="S25" t="str">
        <f t="shared" si="3"/>
        <v>***</v>
      </c>
    </row>
    <row r="26" spans="1:19" x14ac:dyDescent="0.25">
      <c r="A26">
        <v>25</v>
      </c>
      <c r="B26" t="s">
        <v>44</v>
      </c>
      <c r="C26">
        <v>3.16988042924694E-2</v>
      </c>
      <c r="D26">
        <v>2.3539965210092099E-2</v>
      </c>
      <c r="E26">
        <v>0.17811063911539099</v>
      </c>
      <c r="F26">
        <v>3.44963726540354E-2</v>
      </c>
      <c r="G26">
        <v>2.1393888817588701E-2</v>
      </c>
      <c r="H26">
        <v>0.10686611905167701</v>
      </c>
      <c r="I26">
        <v>3.0862809534116999E-2</v>
      </c>
      <c r="J26">
        <v>2.3426509223832701E-2</v>
      </c>
      <c r="K26">
        <v>0.18769419463944201</v>
      </c>
      <c r="L26">
        <v>3.3214536402855897E-2</v>
      </c>
      <c r="M26">
        <v>2.1218380365087702E-2</v>
      </c>
      <c r="N26">
        <v>0.11749705834725301</v>
      </c>
      <c r="P26" t="str">
        <f t="shared" si="0"/>
        <v/>
      </c>
      <c r="Q26" t="str">
        <f t="shared" si="1"/>
        <v/>
      </c>
      <c r="R26" t="str">
        <f t="shared" si="2"/>
        <v/>
      </c>
      <c r="S26" t="str">
        <f t="shared" si="3"/>
        <v/>
      </c>
    </row>
    <row r="27" spans="1:19" x14ac:dyDescent="0.25">
      <c r="A27">
        <v>26</v>
      </c>
      <c r="B27" t="s">
        <v>134</v>
      </c>
      <c r="C27">
        <v>0.23209007060303</v>
      </c>
      <c r="D27">
        <v>0.29145412521418701</v>
      </c>
      <c r="E27">
        <v>0.425847416287499</v>
      </c>
      <c r="F27">
        <v>0.29419284312284699</v>
      </c>
      <c r="G27">
        <v>0.26914864575241598</v>
      </c>
      <c r="H27">
        <v>0.27437198448664402</v>
      </c>
      <c r="I27">
        <v>-8.1141956719123401E-2</v>
      </c>
      <c r="J27">
        <v>3.6274065567820299E-2</v>
      </c>
      <c r="K27">
        <v>2.52919764791977E-2</v>
      </c>
      <c r="L27">
        <v>-9.2896686855715199E-2</v>
      </c>
      <c r="M27">
        <v>3.2768107647254199E-2</v>
      </c>
      <c r="N27">
        <v>4.5829618253404904E-3</v>
      </c>
      <c r="P27" t="str">
        <f t="shared" si="0"/>
        <v/>
      </c>
      <c r="Q27" t="str">
        <f t="shared" si="1"/>
        <v/>
      </c>
      <c r="R27" t="str">
        <f t="shared" si="2"/>
        <v>*</v>
      </c>
      <c r="S27" t="str">
        <f t="shared" si="3"/>
        <v>**</v>
      </c>
    </row>
    <row r="28" spans="1:19" x14ac:dyDescent="0.25">
      <c r="A28">
        <v>27</v>
      </c>
      <c r="B28" t="s">
        <v>148</v>
      </c>
      <c r="C28">
        <v>-0.21205626242313799</v>
      </c>
      <c r="D28">
        <v>0.32451785890894702</v>
      </c>
      <c r="E28">
        <v>0.51346607949946699</v>
      </c>
      <c r="F28">
        <v>-0.12676447373646499</v>
      </c>
      <c r="G28">
        <v>0.29942656024200198</v>
      </c>
      <c r="H28">
        <v>0.67203446321079596</v>
      </c>
      <c r="I28">
        <v>-0.511156267161474</v>
      </c>
      <c r="J28">
        <v>0.14079934320916099</v>
      </c>
      <c r="K28">
        <v>2.8299532075681799E-4</v>
      </c>
      <c r="L28">
        <v>-0.50044223926059095</v>
      </c>
      <c r="M28">
        <v>0.13013660348856901</v>
      </c>
      <c r="N28">
        <v>1.20299585652459E-4</v>
      </c>
      <c r="P28" t="str">
        <f t="shared" si="0"/>
        <v/>
      </c>
      <c r="Q28" t="str">
        <f t="shared" si="1"/>
        <v/>
      </c>
      <c r="R28" t="str">
        <f t="shared" si="2"/>
        <v>***</v>
      </c>
      <c r="S28" t="str">
        <f t="shared" si="3"/>
        <v>***</v>
      </c>
    </row>
    <row r="29" spans="1:19" x14ac:dyDescent="0.25">
      <c r="A29">
        <v>28</v>
      </c>
      <c r="B29" t="s">
        <v>46</v>
      </c>
      <c r="C29">
        <v>-0.139479650849371</v>
      </c>
      <c r="D29">
        <v>0.30699455686639299</v>
      </c>
      <c r="E29">
        <v>0.64958473057324795</v>
      </c>
      <c r="F29">
        <v>-6.6689670226497896E-2</v>
      </c>
      <c r="G29">
        <v>0.283643887159028</v>
      </c>
      <c r="H29">
        <v>0.81411745811849401</v>
      </c>
      <c r="I29">
        <v>-0.45149387967278898</v>
      </c>
      <c r="J29">
        <v>9.8851248604059999E-2</v>
      </c>
      <c r="K29" s="1">
        <v>4.9379476713129503E-6</v>
      </c>
      <c r="L29">
        <v>-0.45481924011701103</v>
      </c>
      <c r="M29">
        <v>9.1056104540501503E-2</v>
      </c>
      <c r="N29" s="1">
        <v>5.8855866388164297E-7</v>
      </c>
      <c r="P29" t="str">
        <f t="shared" si="0"/>
        <v/>
      </c>
      <c r="Q29" t="str">
        <f t="shared" si="1"/>
        <v/>
      </c>
      <c r="R29" t="str">
        <f t="shared" si="2"/>
        <v>***</v>
      </c>
      <c r="S29" t="str">
        <f t="shared" si="3"/>
        <v>***</v>
      </c>
    </row>
    <row r="30" spans="1:19" x14ac:dyDescent="0.25">
      <c r="A30">
        <v>29</v>
      </c>
      <c r="B30" t="s">
        <v>132</v>
      </c>
      <c r="C30">
        <v>-7.5028457518692707E-2</v>
      </c>
      <c r="D30">
        <v>0.31780274471121001</v>
      </c>
      <c r="E30">
        <v>0.81336672171364199</v>
      </c>
      <c r="F30">
        <v>-5.58842906200213E-4</v>
      </c>
      <c r="G30">
        <v>0.29359572657944899</v>
      </c>
      <c r="H30">
        <v>0.99848127265776399</v>
      </c>
      <c r="I30">
        <v>-0.40367419996611198</v>
      </c>
      <c r="J30">
        <v>0.137445778021759</v>
      </c>
      <c r="K30">
        <v>3.3143559474440002E-3</v>
      </c>
      <c r="L30">
        <v>-0.39833897524027501</v>
      </c>
      <c r="M30">
        <v>0.12694539857817799</v>
      </c>
      <c r="N30">
        <v>1.7017659810872399E-3</v>
      </c>
      <c r="P30" t="str">
        <f t="shared" si="0"/>
        <v/>
      </c>
      <c r="Q30" t="str">
        <f t="shared" si="1"/>
        <v/>
      </c>
      <c r="R30" t="str">
        <f t="shared" si="2"/>
        <v>**</v>
      </c>
      <c r="S30" t="str">
        <f t="shared" si="3"/>
        <v>**</v>
      </c>
    </row>
    <row r="31" spans="1:19" x14ac:dyDescent="0.25">
      <c r="A31">
        <v>30</v>
      </c>
      <c r="B31" t="s">
        <v>133</v>
      </c>
      <c r="C31">
        <v>-7.1266540351601196E-2</v>
      </c>
      <c r="D31">
        <v>0.31318299896045998</v>
      </c>
      <c r="E31">
        <v>0.81999175254651302</v>
      </c>
      <c r="F31">
        <v>6.65569134405853E-2</v>
      </c>
      <c r="G31">
        <v>0.289364436175441</v>
      </c>
      <c r="H31">
        <v>0.81808346348342398</v>
      </c>
      <c r="I31">
        <v>-0.39146304279480298</v>
      </c>
      <c r="J31">
        <v>0.115710850535482</v>
      </c>
      <c r="K31">
        <v>7.1668775889410796E-4</v>
      </c>
      <c r="L31">
        <v>-0.32962573844604098</v>
      </c>
      <c r="M31">
        <v>0.106711709020906</v>
      </c>
      <c r="N31">
        <v>2.0087408031980399E-3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0.40455832550059001</v>
      </c>
      <c r="D32">
        <v>0.42499247840366</v>
      </c>
      <c r="E32">
        <v>0.34113816969350302</v>
      </c>
      <c r="F32">
        <v>0.39455715136513198</v>
      </c>
      <c r="G32">
        <v>0.39746555199580003</v>
      </c>
      <c r="H32">
        <v>0.32086464014494498</v>
      </c>
      <c r="I32">
        <v>4.7260041066115199E-2</v>
      </c>
      <c r="J32">
        <v>0.30302495345653802</v>
      </c>
      <c r="K32">
        <v>0.87606385013072696</v>
      </c>
      <c r="L32">
        <v>-2.8725137987787499E-2</v>
      </c>
      <c r="M32">
        <v>0.29025920686984802</v>
      </c>
      <c r="N32">
        <v>0.92116705644611496</v>
      </c>
      <c r="P32" t="str">
        <f t="shared" si="4"/>
        <v/>
      </c>
      <c r="Q32" t="str">
        <f t="shared" si="5"/>
        <v/>
      </c>
      <c r="R32" t="str">
        <f t="shared" si="6"/>
        <v/>
      </c>
      <c r="S32" t="str">
        <f t="shared" si="7"/>
        <v/>
      </c>
    </row>
    <row r="33" spans="1:19" x14ac:dyDescent="0.25">
      <c r="A33">
        <v>32</v>
      </c>
      <c r="B33" t="s">
        <v>106</v>
      </c>
      <c r="C33">
        <v>-0.13964778617457799</v>
      </c>
      <c r="D33">
        <v>0.105585225940211</v>
      </c>
      <c r="E33">
        <v>0.18596601929264001</v>
      </c>
      <c r="F33">
        <v>-8.3849390849408498E-2</v>
      </c>
      <c r="G33">
        <v>9.6533330187081198E-2</v>
      </c>
      <c r="H33">
        <v>0.385062892346686</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62</v>
      </c>
      <c r="C34">
        <v>0.184436011292025</v>
      </c>
      <c r="D34">
        <v>0.22715487524896799</v>
      </c>
      <c r="E34">
        <v>0.41682635909795401</v>
      </c>
      <c r="F34">
        <v>0.16684205026294499</v>
      </c>
      <c r="G34">
        <v>0.20543950124438101</v>
      </c>
      <c r="H34">
        <v>0.41672131882063601</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54</v>
      </c>
      <c r="C35">
        <v>0.12643504556308999</v>
      </c>
      <c r="D35">
        <v>0.26450816090520601</v>
      </c>
      <c r="E35">
        <v>0.63264981580900703</v>
      </c>
      <c r="F35">
        <v>0.154036556963976</v>
      </c>
      <c r="G35">
        <v>0.23964388150327301</v>
      </c>
      <c r="H35">
        <v>0.52037156677997798</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58</v>
      </c>
      <c r="C36">
        <v>0.33949102416676702</v>
      </c>
      <c r="D36">
        <v>0.23795782234482399</v>
      </c>
      <c r="E36">
        <v>0.153670507107279</v>
      </c>
      <c r="F36">
        <v>0.29711820787594501</v>
      </c>
      <c r="G36">
        <v>0.21622728421774101</v>
      </c>
      <c r="H36">
        <v>0.16941021362436101</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61</v>
      </c>
      <c r="C37">
        <v>0.24785418294574299</v>
      </c>
      <c r="D37">
        <v>0.23115402386858699</v>
      </c>
      <c r="E37">
        <v>0.28360915500714901</v>
      </c>
      <c r="F37">
        <v>0.25274320974479803</v>
      </c>
      <c r="G37">
        <v>0.209332005089022</v>
      </c>
      <c r="H37">
        <v>0.227285956602331</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64</v>
      </c>
      <c r="C38">
        <v>0.229063726300237</v>
      </c>
      <c r="D38">
        <v>0.27057042188870301</v>
      </c>
      <c r="E38">
        <v>0.39722057213643602</v>
      </c>
      <c r="F38">
        <v>0.18206211765382399</v>
      </c>
      <c r="G38">
        <v>0.24538034644123799</v>
      </c>
      <c r="H38">
        <v>0.458112272883335</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47</v>
      </c>
      <c r="C39">
        <v>0.32929875291057797</v>
      </c>
      <c r="D39">
        <v>0.26655396384514002</v>
      </c>
      <c r="E39">
        <v>0.216684483467142</v>
      </c>
      <c r="F39">
        <v>0.31810977738185298</v>
      </c>
      <c r="G39">
        <v>0.24255638630388299</v>
      </c>
      <c r="H39">
        <v>0.18969296282174999</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65</v>
      </c>
      <c r="C40">
        <v>0.31708564288857999</v>
      </c>
      <c r="D40">
        <v>0.25880318227327098</v>
      </c>
      <c r="E40">
        <v>0.22049989782800899</v>
      </c>
      <c r="F40">
        <v>0.25497030215524802</v>
      </c>
      <c r="G40">
        <v>0.234941122362124</v>
      </c>
      <c r="H40">
        <v>0.27781009804354201</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60</v>
      </c>
      <c r="C41">
        <v>0.24708480684668199</v>
      </c>
      <c r="D41">
        <v>0.25019039540844301</v>
      </c>
      <c r="E41">
        <v>0.32335490698278002</v>
      </c>
      <c r="F41">
        <v>0.24649761864827999</v>
      </c>
      <c r="G41">
        <v>0.22738770609741099</v>
      </c>
      <c r="H41">
        <v>0.27834657694112902</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53</v>
      </c>
      <c r="C42">
        <v>-0.34758505987777999</v>
      </c>
      <c r="D42">
        <v>0.40580312258756002</v>
      </c>
      <c r="E42">
        <v>0.39170126474879402</v>
      </c>
      <c r="F42">
        <v>-0.36083097556643401</v>
      </c>
      <c r="G42">
        <v>0.37507066755386398</v>
      </c>
      <c r="H42">
        <v>0.33603220253353</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59</v>
      </c>
      <c r="C43">
        <v>0.184814420175862</v>
      </c>
      <c r="D43">
        <v>0.24209426454129601</v>
      </c>
      <c r="E43">
        <v>0.445225720632208</v>
      </c>
      <c r="F43">
        <v>0.15818141664236801</v>
      </c>
      <c r="G43">
        <v>0.21905293112193899</v>
      </c>
      <c r="H43">
        <v>0.47022375063796301</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67</v>
      </c>
      <c r="C44">
        <v>0.302022469867543</v>
      </c>
      <c r="D44">
        <v>0.23545597053390799</v>
      </c>
      <c r="E44">
        <v>0.199592590814823</v>
      </c>
      <c r="F44">
        <v>0.28661555051292797</v>
      </c>
      <c r="G44">
        <v>0.21400820152397301</v>
      </c>
      <c r="H44">
        <v>0.180481595492682</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66</v>
      </c>
      <c r="C45">
        <v>0.30946694218760101</v>
      </c>
      <c r="D45">
        <v>0.24097178244926801</v>
      </c>
      <c r="E45">
        <v>0.19905604779304101</v>
      </c>
      <c r="F45">
        <v>0.29206364966458997</v>
      </c>
      <c r="G45">
        <v>0.21864312455190499</v>
      </c>
      <c r="H45">
        <v>0.18161440792564201</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49</v>
      </c>
      <c r="C46">
        <v>8.7614895604371204E-2</v>
      </c>
      <c r="D46">
        <v>0.31367736072031699</v>
      </c>
      <c r="E46">
        <v>0.78000284244271501</v>
      </c>
      <c r="F46">
        <v>6.6190151125011004E-2</v>
      </c>
      <c r="G46">
        <v>0.28356545290204199</v>
      </c>
      <c r="H46">
        <v>0.81543445435125295</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56</v>
      </c>
      <c r="C47">
        <v>0.53814071773858896</v>
      </c>
      <c r="D47">
        <v>0.27515742053691</v>
      </c>
      <c r="E47">
        <v>5.0493929407098501E-2</v>
      </c>
      <c r="F47">
        <v>0.55210387431656105</v>
      </c>
      <c r="G47">
        <v>0.24950229810692301</v>
      </c>
      <c r="H47">
        <v>2.69100028372334E-2</v>
      </c>
      <c r="I47" t="s">
        <v>173</v>
      </c>
      <c r="J47" t="s">
        <v>173</v>
      </c>
      <c r="K47" t="s">
        <v>173</v>
      </c>
      <c r="L47" t="s">
        <v>173</v>
      </c>
      <c r="M47" t="s">
        <v>173</v>
      </c>
      <c r="N47" t="s">
        <v>173</v>
      </c>
      <c r="P47" t="str">
        <f t="shared" si="4"/>
        <v>^</v>
      </c>
      <c r="Q47" t="str">
        <f t="shared" si="5"/>
        <v>*</v>
      </c>
      <c r="R47" t="str">
        <f t="shared" si="6"/>
        <v/>
      </c>
      <c r="S47" t="str">
        <f t="shared" si="7"/>
        <v/>
      </c>
    </row>
    <row r="48" spans="1:19" x14ac:dyDescent="0.25">
      <c r="A48">
        <v>47</v>
      </c>
      <c r="B48" t="s">
        <v>52</v>
      </c>
      <c r="C48">
        <v>5.5428654761944703E-2</v>
      </c>
      <c r="D48">
        <v>0.36711025626587301</v>
      </c>
      <c r="E48">
        <v>0.87998644678535898</v>
      </c>
      <c r="F48">
        <v>7.1873303427459095E-2</v>
      </c>
      <c r="G48">
        <v>0.33535871443069898</v>
      </c>
      <c r="H48">
        <v>0.83029932754757096</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55</v>
      </c>
      <c r="C49">
        <v>0.15798189489576001</v>
      </c>
      <c r="D49">
        <v>0.27539045977557902</v>
      </c>
      <c r="E49">
        <v>0.56619445124809498</v>
      </c>
      <c r="F49">
        <v>0.14109949115166001</v>
      </c>
      <c r="G49">
        <v>0.24803527051542101</v>
      </c>
      <c r="H49">
        <v>0.56944527743617102</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48</v>
      </c>
      <c r="C50">
        <v>0.253976182199944</v>
      </c>
      <c r="D50">
        <v>0.33912157054124897</v>
      </c>
      <c r="E50">
        <v>0.45390319327476802</v>
      </c>
      <c r="F50">
        <v>0.18339710873759801</v>
      </c>
      <c r="G50">
        <v>0.30136763671435102</v>
      </c>
      <c r="H50">
        <v>0.54282312120836196</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50</v>
      </c>
      <c r="C51">
        <v>-0.13283352414168501</v>
      </c>
      <c r="D51">
        <v>0.314598245876203</v>
      </c>
      <c r="E51">
        <v>0.67285550650419201</v>
      </c>
      <c r="F51">
        <v>-9.1608720672096106E-2</v>
      </c>
      <c r="G51">
        <v>0.28710086736464602</v>
      </c>
      <c r="H51">
        <v>0.74966432820465401</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57</v>
      </c>
      <c r="C52">
        <v>9.2271043726865107E-2</v>
      </c>
      <c r="D52">
        <v>0.298229635462259</v>
      </c>
      <c r="E52">
        <v>0.75702034481765801</v>
      </c>
      <c r="F52">
        <v>8.4775484919278998E-2</v>
      </c>
      <c r="G52">
        <v>0.27339266681695901</v>
      </c>
      <c r="H52">
        <v>0.75649487283962302</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51</v>
      </c>
      <c r="C53">
        <v>-0.101803479720111</v>
      </c>
      <c r="D53">
        <v>0.42854370936283998</v>
      </c>
      <c r="E53">
        <v>0.812224846451299</v>
      </c>
      <c r="F53">
        <v>-5.9915169328765103E-2</v>
      </c>
      <c r="G53">
        <v>0.39753754212258802</v>
      </c>
      <c r="H53">
        <v>0.88019994743691898</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63</v>
      </c>
      <c r="C54">
        <v>0.101341054147099</v>
      </c>
      <c r="D54">
        <v>0.435574263819753</v>
      </c>
      <c r="E54">
        <v>0.81602481548842198</v>
      </c>
      <c r="F54">
        <v>-1.36493369044052E-2</v>
      </c>
      <c r="G54">
        <v>0.39880398102213999</v>
      </c>
      <c r="H54">
        <v>0.97269718992032805</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74</v>
      </c>
      <c r="C55">
        <v>-0.72225124324677803</v>
      </c>
      <c r="D55">
        <v>0.37221394500437599</v>
      </c>
      <c r="E55">
        <v>5.2328713576814997E-2</v>
      </c>
      <c r="F55">
        <v>-0.75294129874496596</v>
      </c>
      <c r="G55">
        <v>0.34109268331741399</v>
      </c>
      <c r="H55">
        <v>2.7283402812223401E-2</v>
      </c>
      <c r="I55" t="s">
        <v>173</v>
      </c>
      <c r="J55" t="s">
        <v>173</v>
      </c>
      <c r="K55" t="s">
        <v>173</v>
      </c>
      <c r="L55" t="s">
        <v>173</v>
      </c>
      <c r="M55" t="s">
        <v>173</v>
      </c>
      <c r="N55" t="s">
        <v>173</v>
      </c>
      <c r="P55" t="str">
        <f t="shared" si="4"/>
        <v>^</v>
      </c>
      <c r="Q55" t="str">
        <f t="shared" si="5"/>
        <v>*</v>
      </c>
      <c r="R55" t="str">
        <f t="shared" si="6"/>
        <v/>
      </c>
      <c r="S55" t="str">
        <f t="shared" si="7"/>
        <v/>
      </c>
    </row>
    <row r="56" spans="1:19" x14ac:dyDescent="0.25">
      <c r="A56">
        <v>55</v>
      </c>
      <c r="B56" t="s">
        <v>71</v>
      </c>
      <c r="C56">
        <v>-0.52412483281947198</v>
      </c>
      <c r="D56">
        <v>0.38501696403256003</v>
      </c>
      <c r="E56">
        <v>0.17341788589957</v>
      </c>
      <c r="F56">
        <v>-0.59495133649799103</v>
      </c>
      <c r="G56">
        <v>0.35245772448016399</v>
      </c>
      <c r="H56">
        <v>9.1409759755607695E-2</v>
      </c>
      <c r="I56" t="s">
        <v>173</v>
      </c>
      <c r="J56" t="s">
        <v>173</v>
      </c>
      <c r="K56" t="s">
        <v>173</v>
      </c>
      <c r="L56" t="s">
        <v>173</v>
      </c>
      <c r="M56" t="s">
        <v>173</v>
      </c>
      <c r="N56" t="s">
        <v>173</v>
      </c>
      <c r="P56" t="str">
        <f t="shared" si="4"/>
        <v/>
      </c>
      <c r="Q56" t="str">
        <f t="shared" si="5"/>
        <v>^</v>
      </c>
      <c r="R56" t="str">
        <f t="shared" si="6"/>
        <v/>
      </c>
      <c r="S56" t="str">
        <f t="shared" si="7"/>
        <v/>
      </c>
    </row>
    <row r="57" spans="1:19" x14ac:dyDescent="0.25">
      <c r="A57">
        <v>56</v>
      </c>
      <c r="B57" t="s">
        <v>72</v>
      </c>
      <c r="C57">
        <v>-0.49384104478705398</v>
      </c>
      <c r="D57">
        <v>0.37178294653997601</v>
      </c>
      <c r="E57">
        <v>0.18407745924449401</v>
      </c>
      <c r="F57">
        <v>-0.53765832711185402</v>
      </c>
      <c r="G57">
        <v>0.34108532824402898</v>
      </c>
      <c r="H57">
        <v>0.1149529509495</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79</v>
      </c>
      <c r="C58">
        <v>-0.57396483929505204</v>
      </c>
      <c r="D58">
        <v>0.369703377199539</v>
      </c>
      <c r="E58">
        <v>0.120542408826443</v>
      </c>
      <c r="F58">
        <v>-0.64975092181981398</v>
      </c>
      <c r="G58">
        <v>0.33915864178379102</v>
      </c>
      <c r="H58">
        <v>5.5394013460342E-2</v>
      </c>
      <c r="I58" t="s">
        <v>173</v>
      </c>
      <c r="J58" t="s">
        <v>173</v>
      </c>
      <c r="K58" t="s">
        <v>173</v>
      </c>
      <c r="L58" t="s">
        <v>173</v>
      </c>
      <c r="M58" t="s">
        <v>173</v>
      </c>
      <c r="N58" t="s">
        <v>173</v>
      </c>
      <c r="P58" t="str">
        <f t="shared" si="4"/>
        <v/>
      </c>
      <c r="Q58" t="str">
        <f t="shared" si="5"/>
        <v>^</v>
      </c>
      <c r="R58" t="str">
        <f t="shared" si="6"/>
        <v/>
      </c>
      <c r="S58" t="str">
        <f t="shared" si="7"/>
        <v/>
      </c>
    </row>
    <row r="59" spans="1:19" x14ac:dyDescent="0.25">
      <c r="A59">
        <v>58</v>
      </c>
      <c r="B59" t="s">
        <v>82</v>
      </c>
      <c r="C59">
        <v>-0.55539813827455597</v>
      </c>
      <c r="D59">
        <v>0.39596173926217099</v>
      </c>
      <c r="E59">
        <v>0.16071942219426599</v>
      </c>
      <c r="F59">
        <v>-0.63196917637065497</v>
      </c>
      <c r="G59">
        <v>0.363713084787258</v>
      </c>
      <c r="H59">
        <v>8.2290376108362595E-2</v>
      </c>
      <c r="I59" t="s">
        <v>173</v>
      </c>
      <c r="J59" t="s">
        <v>173</v>
      </c>
      <c r="K59" t="s">
        <v>173</v>
      </c>
      <c r="L59" t="s">
        <v>173</v>
      </c>
      <c r="M59" t="s">
        <v>173</v>
      </c>
      <c r="N59" t="s">
        <v>173</v>
      </c>
      <c r="P59" t="str">
        <f t="shared" si="4"/>
        <v/>
      </c>
      <c r="Q59" t="str">
        <f t="shared" si="5"/>
        <v>^</v>
      </c>
      <c r="R59" t="str">
        <f t="shared" si="6"/>
        <v/>
      </c>
      <c r="S59" t="str">
        <f t="shared" si="7"/>
        <v/>
      </c>
    </row>
    <row r="60" spans="1:19" x14ac:dyDescent="0.25">
      <c r="A60">
        <v>59</v>
      </c>
      <c r="B60" t="s">
        <v>70</v>
      </c>
      <c r="C60">
        <v>-0.54214025866190096</v>
      </c>
      <c r="D60">
        <v>0.39420245797312298</v>
      </c>
      <c r="E60">
        <v>0.16904347353310401</v>
      </c>
      <c r="F60">
        <v>-0.57998619633913595</v>
      </c>
      <c r="G60">
        <v>0.36106028932309397</v>
      </c>
      <c r="H60">
        <v>0.108198854426966</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68</v>
      </c>
      <c r="C61">
        <v>-0.35121921051785399</v>
      </c>
      <c r="D61">
        <v>0.44834281651840402</v>
      </c>
      <c r="E61">
        <v>0.433408691510696</v>
      </c>
      <c r="F61">
        <v>-0.37410407185856498</v>
      </c>
      <c r="G61">
        <v>0.41332310525770299</v>
      </c>
      <c r="H61">
        <v>0.36540558201182499</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78</v>
      </c>
      <c r="C62">
        <v>-0.54444228948862505</v>
      </c>
      <c r="D62">
        <v>0.36643854034472401</v>
      </c>
      <c r="E62">
        <v>0.13734076261615699</v>
      </c>
      <c r="F62">
        <v>-0.58437860711205303</v>
      </c>
      <c r="G62">
        <v>0.33549872736875103</v>
      </c>
      <c r="H62">
        <v>8.1539834374897105E-2</v>
      </c>
      <c r="I62" t="s">
        <v>173</v>
      </c>
      <c r="J62" t="s">
        <v>173</v>
      </c>
      <c r="K62" t="s">
        <v>173</v>
      </c>
      <c r="L62" t="s">
        <v>173</v>
      </c>
      <c r="M62" t="s">
        <v>173</v>
      </c>
      <c r="N62" t="s">
        <v>173</v>
      </c>
      <c r="P62" t="str">
        <f t="shared" si="4"/>
        <v/>
      </c>
      <c r="Q62" t="str">
        <f t="shared" si="5"/>
        <v>^</v>
      </c>
      <c r="R62" t="str">
        <f t="shared" si="6"/>
        <v/>
      </c>
      <c r="S62" t="str">
        <f t="shared" si="7"/>
        <v/>
      </c>
    </row>
    <row r="63" spans="1:19" x14ac:dyDescent="0.25">
      <c r="A63">
        <v>62</v>
      </c>
      <c r="B63" t="s">
        <v>75</v>
      </c>
      <c r="C63">
        <v>-0.576664614655643</v>
      </c>
      <c r="D63">
        <v>0.396157288972868</v>
      </c>
      <c r="E63">
        <v>0.14549061539547201</v>
      </c>
      <c r="F63">
        <v>-0.66890703686376596</v>
      </c>
      <c r="G63">
        <v>0.363911061145133</v>
      </c>
      <c r="H63">
        <v>6.6046814810744994E-2</v>
      </c>
      <c r="I63" t="s">
        <v>173</v>
      </c>
      <c r="J63" t="s">
        <v>173</v>
      </c>
      <c r="K63" t="s">
        <v>173</v>
      </c>
      <c r="L63" t="s">
        <v>173</v>
      </c>
      <c r="M63" t="s">
        <v>173</v>
      </c>
      <c r="N63" t="s">
        <v>173</v>
      </c>
      <c r="P63" t="str">
        <f t="shared" si="4"/>
        <v/>
      </c>
      <c r="Q63" t="str">
        <f t="shared" si="5"/>
        <v>^</v>
      </c>
      <c r="R63" t="str">
        <f t="shared" si="6"/>
        <v/>
      </c>
      <c r="S63" t="str">
        <f t="shared" si="7"/>
        <v/>
      </c>
    </row>
    <row r="64" spans="1:19" x14ac:dyDescent="0.25">
      <c r="A64">
        <v>63</v>
      </c>
      <c r="B64" t="s">
        <v>81</v>
      </c>
      <c r="C64">
        <v>-0.58493184294726597</v>
      </c>
      <c r="D64">
        <v>0.38011525264470097</v>
      </c>
      <c r="E64">
        <v>0.123846389307899</v>
      </c>
      <c r="F64">
        <v>-0.66337342846177005</v>
      </c>
      <c r="G64">
        <v>0.34915842462188601</v>
      </c>
      <c r="H64">
        <v>5.7443485755716499E-2</v>
      </c>
      <c r="I64" t="s">
        <v>173</v>
      </c>
      <c r="J64" t="s">
        <v>173</v>
      </c>
      <c r="K64" t="s">
        <v>173</v>
      </c>
      <c r="L64" t="s">
        <v>173</v>
      </c>
      <c r="M64" t="s">
        <v>173</v>
      </c>
      <c r="N64" t="s">
        <v>173</v>
      </c>
      <c r="P64" t="str">
        <f t="shared" si="4"/>
        <v/>
      </c>
      <c r="Q64" t="str">
        <f t="shared" si="5"/>
        <v>^</v>
      </c>
      <c r="R64" t="str">
        <f t="shared" si="6"/>
        <v/>
      </c>
      <c r="S64" t="str">
        <f t="shared" si="7"/>
        <v/>
      </c>
    </row>
    <row r="65" spans="1:19" x14ac:dyDescent="0.25">
      <c r="A65">
        <v>64</v>
      </c>
      <c r="B65" t="s">
        <v>84</v>
      </c>
      <c r="C65">
        <v>-0.61381426856026999</v>
      </c>
      <c r="D65">
        <v>0.39715240503558802</v>
      </c>
      <c r="E65">
        <v>0.122216102718784</v>
      </c>
      <c r="F65">
        <v>-0.719743538125587</v>
      </c>
      <c r="G65">
        <v>0.36477190875307403</v>
      </c>
      <c r="H65">
        <v>4.8480396576075002E-2</v>
      </c>
      <c r="I65" t="s">
        <v>173</v>
      </c>
      <c r="J65" t="s">
        <v>173</v>
      </c>
      <c r="K65" t="s">
        <v>173</v>
      </c>
      <c r="L65" t="s">
        <v>173</v>
      </c>
      <c r="M65" t="s">
        <v>173</v>
      </c>
      <c r="N65" t="s">
        <v>173</v>
      </c>
      <c r="P65" t="str">
        <f t="shared" si="4"/>
        <v/>
      </c>
      <c r="Q65" t="str">
        <f t="shared" si="5"/>
        <v>*</v>
      </c>
      <c r="R65" t="str">
        <f t="shared" si="6"/>
        <v/>
      </c>
      <c r="S65" t="str">
        <f t="shared" si="7"/>
        <v/>
      </c>
    </row>
    <row r="66" spans="1:19" x14ac:dyDescent="0.25">
      <c r="A66">
        <v>65</v>
      </c>
      <c r="B66" t="s">
        <v>77</v>
      </c>
      <c r="C66">
        <v>-0.65159517936270706</v>
      </c>
      <c r="D66">
        <v>0.37622267915398699</v>
      </c>
      <c r="E66">
        <v>8.3284211581439796E-2</v>
      </c>
      <c r="F66">
        <v>-0.70486836989452994</v>
      </c>
      <c r="G66">
        <v>0.34496287869280101</v>
      </c>
      <c r="H66">
        <v>4.1021109244399598E-2</v>
      </c>
      <c r="I66" t="s">
        <v>173</v>
      </c>
      <c r="J66" t="s">
        <v>173</v>
      </c>
      <c r="K66" t="s">
        <v>173</v>
      </c>
      <c r="L66" t="s">
        <v>173</v>
      </c>
      <c r="M66" t="s">
        <v>173</v>
      </c>
      <c r="N66" t="s">
        <v>173</v>
      </c>
      <c r="P66" t="str">
        <f t="shared" si="4"/>
        <v>^</v>
      </c>
      <c r="Q66" t="str">
        <f t="shared" si="5"/>
        <v>*</v>
      </c>
      <c r="R66" t="str">
        <f t="shared" si="6"/>
        <v/>
      </c>
      <c r="S66" t="str">
        <f t="shared" si="7"/>
        <v/>
      </c>
    </row>
    <row r="67" spans="1:19" x14ac:dyDescent="0.25">
      <c r="A67">
        <v>66</v>
      </c>
      <c r="B67" t="s">
        <v>76</v>
      </c>
      <c r="C67">
        <v>-0.56732746229419095</v>
      </c>
      <c r="D67">
        <v>0.387551364949483</v>
      </c>
      <c r="E67">
        <v>0.14322760609721499</v>
      </c>
      <c r="F67">
        <v>-0.67957413449041904</v>
      </c>
      <c r="G67">
        <v>0.35541496178646398</v>
      </c>
      <c r="H67">
        <v>5.5868714192744501E-2</v>
      </c>
      <c r="I67" t="s">
        <v>173</v>
      </c>
      <c r="J67" t="s">
        <v>173</v>
      </c>
      <c r="K67" t="s">
        <v>173</v>
      </c>
      <c r="L67" t="s">
        <v>173</v>
      </c>
      <c r="M67" t="s">
        <v>173</v>
      </c>
      <c r="N67" t="s">
        <v>173</v>
      </c>
      <c r="P67" t="str">
        <f t="shared" si="4"/>
        <v/>
      </c>
      <c r="Q67" t="str">
        <f t="shared" si="5"/>
        <v>^</v>
      </c>
      <c r="R67" t="str">
        <f t="shared" si="6"/>
        <v/>
      </c>
      <c r="S67" t="str">
        <f t="shared" si="7"/>
        <v/>
      </c>
    </row>
    <row r="68" spans="1:19" x14ac:dyDescent="0.25">
      <c r="A68">
        <v>67</v>
      </c>
      <c r="B68" t="s">
        <v>80</v>
      </c>
      <c r="C68">
        <v>-0.53573297483642601</v>
      </c>
      <c r="D68">
        <v>0.39897047742490799</v>
      </c>
      <c r="E68">
        <v>0.17934046339068099</v>
      </c>
      <c r="F68">
        <v>-0.55417391756141199</v>
      </c>
      <c r="G68">
        <v>0.36624624319067201</v>
      </c>
      <c r="H68">
        <v>0.13024959487189999</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69</v>
      </c>
      <c r="C69">
        <v>-0.47767387815985102</v>
      </c>
      <c r="D69">
        <v>0.503277450265465</v>
      </c>
      <c r="E69">
        <v>0.34255636558483099</v>
      </c>
      <c r="F69">
        <v>-0.435830250849503</v>
      </c>
      <c r="G69">
        <v>0.46252069898913201</v>
      </c>
      <c r="H69">
        <v>0.34604239224824301</v>
      </c>
      <c r="I69" t="s">
        <v>173</v>
      </c>
      <c r="J69" t="s">
        <v>173</v>
      </c>
      <c r="K69" t="s">
        <v>173</v>
      </c>
      <c r="L69" t="s">
        <v>173</v>
      </c>
      <c r="M69" t="s">
        <v>173</v>
      </c>
      <c r="N69" t="s">
        <v>173</v>
      </c>
      <c r="P69" t="str">
        <f t="shared" si="4"/>
        <v/>
      </c>
      <c r="Q69" t="str">
        <f t="shared" si="5"/>
        <v/>
      </c>
      <c r="R69" t="str">
        <f t="shared" si="6"/>
        <v/>
      </c>
      <c r="S69" t="str">
        <f t="shared" si="7"/>
        <v/>
      </c>
    </row>
    <row r="70" spans="1:19" x14ac:dyDescent="0.25">
      <c r="A70">
        <v>69</v>
      </c>
      <c r="B70" t="s">
        <v>73</v>
      </c>
      <c r="C70">
        <v>-0.55130148054849104</v>
      </c>
      <c r="D70">
        <v>0.559660297981461</v>
      </c>
      <c r="E70">
        <v>0.32459239926852401</v>
      </c>
      <c r="F70">
        <v>-0.60395712643188604</v>
      </c>
      <c r="G70">
        <v>0.51271020475323803</v>
      </c>
      <c r="H70">
        <v>0.238808654622891</v>
      </c>
      <c r="I70" t="s">
        <v>173</v>
      </c>
      <c r="J70" t="s">
        <v>173</v>
      </c>
      <c r="K70" t="s">
        <v>173</v>
      </c>
      <c r="L70" t="s">
        <v>173</v>
      </c>
      <c r="M70" t="s">
        <v>173</v>
      </c>
      <c r="N70" t="s">
        <v>173</v>
      </c>
      <c r="P70" t="str">
        <f t="shared" si="4"/>
        <v/>
      </c>
      <c r="Q70" t="str">
        <f t="shared" si="5"/>
        <v/>
      </c>
      <c r="R70" t="str">
        <f t="shared" si="6"/>
        <v/>
      </c>
      <c r="S70" t="str">
        <f t="shared" si="7"/>
        <v/>
      </c>
    </row>
    <row r="71" spans="1:19" x14ac:dyDescent="0.25">
      <c r="B71" t="s">
        <v>83</v>
      </c>
      <c r="C71">
        <v>-8.0471792733480804E-2</v>
      </c>
      <c r="D71">
        <v>0.65427729933898204</v>
      </c>
      <c r="E71">
        <v>0.90211232051634105</v>
      </c>
      <c r="F71">
        <v>-0.16037183103230501</v>
      </c>
      <c r="G71">
        <v>0.61395181935181098</v>
      </c>
      <c r="H71">
        <v>0.79392871264026599</v>
      </c>
      <c r="I71" t="s">
        <v>173</v>
      </c>
      <c r="J71" t="s">
        <v>173</v>
      </c>
      <c r="K71" t="s">
        <v>173</v>
      </c>
      <c r="L71" t="s">
        <v>173</v>
      </c>
      <c r="M71" t="s">
        <v>173</v>
      </c>
      <c r="N71" t="s">
        <v>173</v>
      </c>
      <c r="P71" t="str">
        <f t="shared" si="4"/>
        <v/>
      </c>
      <c r="Q71" t="str">
        <f t="shared" si="5"/>
        <v/>
      </c>
      <c r="R71" t="str">
        <f t="shared" si="6"/>
        <v/>
      </c>
      <c r="S71" t="str">
        <f t="shared" si="7"/>
        <v/>
      </c>
    </row>
    <row r="72" spans="1:19" x14ac:dyDescent="0.25">
      <c r="B72" t="s">
        <v>507</v>
      </c>
      <c r="C72">
        <v>-4.9792506468544599E-2</v>
      </c>
      <c r="D72">
        <v>3.8117557915413103E-2</v>
      </c>
      <c r="E72">
        <v>0.191454654438798</v>
      </c>
      <c r="F72">
        <v>-4.5491331736805703E-2</v>
      </c>
      <c r="G72">
        <v>3.3619635051705399E-2</v>
      </c>
      <c r="H72">
        <v>0.17601795132700701</v>
      </c>
      <c r="I72">
        <v>-5.7681799712429399E-2</v>
      </c>
      <c r="J72">
        <v>3.7931659598007997E-2</v>
      </c>
      <c r="K72">
        <v>0.128340930524425</v>
      </c>
      <c r="L72">
        <v>-5.0851662556057498E-2</v>
      </c>
      <c r="M72">
        <v>3.3387707188698698E-2</v>
      </c>
      <c r="N72">
        <v>0.12774233703214599</v>
      </c>
      <c r="P72" t="str">
        <f t="shared" si="4"/>
        <v/>
      </c>
      <c r="Q72" t="str">
        <f t="shared" si="5"/>
        <v/>
      </c>
      <c r="R72" t="str">
        <f t="shared" si="6"/>
        <v/>
      </c>
      <c r="S72" t="str">
        <f t="shared" si="7"/>
        <v/>
      </c>
    </row>
    <row r="73" spans="1:19" x14ac:dyDescent="0.25">
      <c r="B73" t="s">
        <v>508</v>
      </c>
      <c r="C73">
        <v>-1.5810916515342701E-3</v>
      </c>
      <c r="D73">
        <v>5.1031484684096899E-2</v>
      </c>
      <c r="E73">
        <v>0.97528336034406204</v>
      </c>
      <c r="F73">
        <v>-3.1145322231710099E-2</v>
      </c>
      <c r="G73">
        <v>4.3499802151340798E-2</v>
      </c>
      <c r="H73">
        <v>0.47399895893197602</v>
      </c>
      <c r="I73">
        <v>3.4146569067037501E-3</v>
      </c>
      <c r="J73">
        <v>5.0893824631563701E-2</v>
      </c>
      <c r="K73">
        <v>0.94650707946871604</v>
      </c>
      <c r="L73">
        <v>-2.7046728950142901E-2</v>
      </c>
      <c r="M73">
        <v>4.3353253559908801E-2</v>
      </c>
      <c r="N73">
        <v>0.53271395368490804</v>
      </c>
      <c r="P73" t="str">
        <f t="shared" si="4"/>
        <v/>
      </c>
      <c r="Q73" t="str">
        <f t="shared" si="5"/>
        <v/>
      </c>
      <c r="R73" t="str">
        <f t="shared" si="6"/>
        <v/>
      </c>
      <c r="S73" t="str">
        <f t="shared" si="7"/>
        <v/>
      </c>
    </row>
    <row r="74" spans="1:19" x14ac:dyDescent="0.25">
      <c r="B74" t="s">
        <v>509</v>
      </c>
      <c r="C74">
        <v>-3.7332598285105503E-2</v>
      </c>
      <c r="D74">
        <v>4.2036172464982299E-2</v>
      </c>
      <c r="E74">
        <v>0.37448346293557999</v>
      </c>
      <c r="F74">
        <v>-5.1259738270669999E-2</v>
      </c>
      <c r="G74">
        <v>3.7372063876825297E-2</v>
      </c>
      <c r="H74">
        <v>0.17018619812418201</v>
      </c>
      <c r="I74">
        <v>-3.82537457364613E-2</v>
      </c>
      <c r="J74">
        <v>4.1905242305149797E-2</v>
      </c>
      <c r="K74">
        <v>0.36131459261763799</v>
      </c>
      <c r="L74">
        <v>-5.3632764497803499E-2</v>
      </c>
      <c r="M74">
        <v>3.7192886089091097E-2</v>
      </c>
      <c r="N74">
        <v>0.14929765009327001</v>
      </c>
      <c r="P74" t="str">
        <f t="shared" si="4"/>
        <v/>
      </c>
      <c r="Q74" t="str">
        <f t="shared" si="5"/>
        <v/>
      </c>
      <c r="R74" t="str">
        <f t="shared" si="6"/>
        <v/>
      </c>
      <c r="S74" t="str">
        <f t="shared" si="7"/>
        <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47-CC93-4F80-BD6F-5DFF8D64A63A}">
  <dimension ref="A1:S73"/>
  <sheetViews>
    <sheetView topLeftCell="A39" workbookViewId="0">
      <selection activeCell="P29" sqref="P29:S73"/>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0.13609379361597301</v>
      </c>
      <c r="D2">
        <v>0.10649767185278899</v>
      </c>
      <c r="E2">
        <v>0.20128330148462101</v>
      </c>
      <c r="F2">
        <v>0.107411640785791</v>
      </c>
      <c r="G2">
        <v>9.1070016701741099E-2</v>
      </c>
      <c r="H2">
        <v>0.23822292654009</v>
      </c>
      <c r="I2">
        <v>0.130225642634196</v>
      </c>
      <c r="J2">
        <v>0.106181034063372</v>
      </c>
      <c r="K2">
        <v>0.22002968682157001</v>
      </c>
      <c r="L2">
        <v>0.105196248076286</v>
      </c>
      <c r="M2">
        <v>9.0669946985996494E-2</v>
      </c>
      <c r="N2">
        <v>0.24596300729474599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-6.08654610857252E-2</v>
      </c>
      <c r="D3">
        <v>5.8366241005174201E-2</v>
      </c>
      <c r="E3">
        <v>0.29703184408010502</v>
      </c>
      <c r="F3">
        <v>-4.2063412619844101E-2</v>
      </c>
      <c r="G3">
        <v>4.9929213782391998E-2</v>
      </c>
      <c r="H3">
        <v>0.39952999178072501</v>
      </c>
      <c r="I3">
        <v>-4.75134595694231E-2</v>
      </c>
      <c r="J3">
        <v>5.7876647273502203E-2</v>
      </c>
      <c r="K3">
        <v>0.41167843011465699</v>
      </c>
      <c r="L3">
        <v>-3.0187712343289302E-2</v>
      </c>
      <c r="M3">
        <v>4.9394311433389598E-2</v>
      </c>
      <c r="N3">
        <v>0.54109520309519799</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-0.10465048715318601</v>
      </c>
      <c r="D4">
        <v>6.1398294277055301E-2</v>
      </c>
      <c r="E4">
        <v>8.8296549527793006E-2</v>
      </c>
      <c r="F4">
        <v>-9.5675952638718101E-2</v>
      </c>
      <c r="G4">
        <v>5.0042426182461901E-2</v>
      </c>
      <c r="H4">
        <v>5.5889436947614599E-2</v>
      </c>
      <c r="I4">
        <v>-9.7569807584917803E-2</v>
      </c>
      <c r="J4">
        <v>6.10345075007152E-2</v>
      </c>
      <c r="K4">
        <v>0.109909349842483</v>
      </c>
      <c r="L4">
        <v>-8.91497027818203E-2</v>
      </c>
      <c r="M4">
        <v>4.9448189037735402E-2</v>
      </c>
      <c r="N4">
        <v>7.1405309951226306E-2</v>
      </c>
      <c r="P4" t="str">
        <f t="shared" si="0"/>
        <v>^</v>
      </c>
      <c r="Q4" t="str">
        <f t="shared" si="1"/>
        <v>^</v>
      </c>
      <c r="R4" t="str">
        <f t="shared" si="2"/>
        <v/>
      </c>
      <c r="S4" t="str">
        <f t="shared" si="3"/>
        <v>^</v>
      </c>
    </row>
    <row r="5" spans="1:19" x14ac:dyDescent="0.25">
      <c r="A5">
        <v>4</v>
      </c>
      <c r="B5" t="s">
        <v>25</v>
      </c>
      <c r="C5">
        <v>6.6174130264594802E-2</v>
      </c>
      <c r="D5">
        <v>6.1504882461967503E-2</v>
      </c>
      <c r="E5">
        <v>0.281964511767757</v>
      </c>
      <c r="F5">
        <v>7.21979765536232E-2</v>
      </c>
      <c r="G5">
        <v>5.2200607547775002E-2</v>
      </c>
      <c r="H5">
        <v>0.16663822145997101</v>
      </c>
      <c r="I5">
        <v>6.2607890416371603E-2</v>
      </c>
      <c r="J5">
        <v>6.0744716723824303E-2</v>
      </c>
      <c r="K5">
        <v>0.30269456877766499</v>
      </c>
      <c r="L5">
        <v>7.0779544023621493E-2</v>
      </c>
      <c r="M5">
        <v>5.1342241331862902E-2</v>
      </c>
      <c r="N5">
        <v>0.16802334330472901</v>
      </c>
      <c r="P5" t="str">
        <f t="shared" si="0"/>
        <v/>
      </c>
      <c r="Q5" t="str">
        <f t="shared" si="1"/>
        <v/>
      </c>
      <c r="R5" t="str">
        <f t="shared" si="2"/>
        <v/>
      </c>
      <c r="S5" t="str">
        <f t="shared" si="3"/>
        <v/>
      </c>
    </row>
    <row r="6" spans="1:19" x14ac:dyDescent="0.25">
      <c r="A6">
        <v>5</v>
      </c>
      <c r="B6" t="s">
        <v>26</v>
      </c>
      <c r="C6">
        <v>-0.22015682267909201</v>
      </c>
      <c r="D6">
        <v>9.5456921052473706E-2</v>
      </c>
      <c r="E6">
        <v>2.1091227990263101E-2</v>
      </c>
      <c r="F6">
        <v>-0.154084600335022</v>
      </c>
      <c r="G6">
        <v>7.8578419316207598E-2</v>
      </c>
      <c r="H6">
        <v>4.9890425189061401E-2</v>
      </c>
      <c r="I6">
        <v>-0.22752118055769799</v>
      </c>
      <c r="J6">
        <v>9.4145723649760496E-2</v>
      </c>
      <c r="K6">
        <v>1.5662280397587301E-2</v>
      </c>
      <c r="L6">
        <v>-0.16819272710065</v>
      </c>
      <c r="M6">
        <v>7.7300927695809901E-2</v>
      </c>
      <c r="N6">
        <v>2.9568894259047199E-2</v>
      </c>
      <c r="P6" t="str">
        <f t="shared" si="0"/>
        <v>*</v>
      </c>
      <c r="Q6" t="str">
        <f t="shared" si="1"/>
        <v>*</v>
      </c>
      <c r="R6" t="str">
        <f t="shared" si="2"/>
        <v>*</v>
      </c>
      <c r="S6" t="str">
        <f t="shared" si="3"/>
        <v>*</v>
      </c>
    </row>
    <row r="7" spans="1:19" x14ac:dyDescent="0.25">
      <c r="A7">
        <v>6</v>
      </c>
      <c r="B7" t="s">
        <v>30</v>
      </c>
      <c r="C7">
        <v>0.35439394978829297</v>
      </c>
      <c r="D7">
        <v>7.4458052592124402E-2</v>
      </c>
      <c r="E7" s="1">
        <v>1.93933087822007E-6</v>
      </c>
      <c r="F7">
        <v>0.29309172557312302</v>
      </c>
      <c r="G7">
        <v>6.0232747048248499E-2</v>
      </c>
      <c r="H7" s="1">
        <v>1.13887372297579E-6</v>
      </c>
      <c r="I7">
        <v>0.34070862133430302</v>
      </c>
      <c r="J7">
        <v>7.4181295093396701E-2</v>
      </c>
      <c r="K7" s="1">
        <v>4.3709039579953304E-6</v>
      </c>
      <c r="L7">
        <v>0.28055652943612802</v>
      </c>
      <c r="M7">
        <v>5.9677427917627597E-2</v>
      </c>
      <c r="N7" s="1">
        <v>2.5861569679936901E-6</v>
      </c>
      <c r="P7" t="str">
        <f t="shared" si="0"/>
        <v>***</v>
      </c>
      <c r="Q7" t="str">
        <f t="shared" si="1"/>
        <v>***</v>
      </c>
      <c r="R7" t="str">
        <f t="shared" si="2"/>
        <v>***</v>
      </c>
      <c r="S7" t="str">
        <f t="shared" si="3"/>
        <v>***</v>
      </c>
    </row>
    <row r="8" spans="1:19" x14ac:dyDescent="0.25">
      <c r="A8">
        <v>7</v>
      </c>
      <c r="B8" t="s">
        <v>27</v>
      </c>
      <c r="C8">
        <v>0.329924342484474</v>
      </c>
      <c r="D8">
        <v>9.9419013693374594E-2</v>
      </c>
      <c r="E8">
        <v>9.0494677547525704E-4</v>
      </c>
      <c r="F8">
        <v>0.30275872406224003</v>
      </c>
      <c r="G8">
        <v>8.3488643457678202E-2</v>
      </c>
      <c r="H8">
        <v>2.8745991349416898E-4</v>
      </c>
      <c r="I8">
        <v>0.29264054702142001</v>
      </c>
      <c r="J8">
        <v>9.8440099526444905E-2</v>
      </c>
      <c r="K8">
        <v>2.95117968225256E-3</v>
      </c>
      <c r="L8">
        <v>0.26076948083242901</v>
      </c>
      <c r="M8">
        <v>8.1894572102199303E-2</v>
      </c>
      <c r="N8">
        <v>1.4514988100718801E-3</v>
      </c>
      <c r="P8" t="str">
        <f t="shared" si="0"/>
        <v>***</v>
      </c>
      <c r="Q8" t="str">
        <f t="shared" si="1"/>
        <v>***</v>
      </c>
      <c r="R8" t="str">
        <f t="shared" si="2"/>
        <v>**</v>
      </c>
      <c r="S8" t="str">
        <f t="shared" si="3"/>
        <v>**</v>
      </c>
    </row>
    <row r="9" spans="1:19" x14ac:dyDescent="0.25">
      <c r="A9">
        <v>8</v>
      </c>
      <c r="B9" t="s">
        <v>29</v>
      </c>
      <c r="C9">
        <v>0.14631334919098499</v>
      </c>
      <c r="D9">
        <v>7.2101994605483305E-2</v>
      </c>
      <c r="E9">
        <v>4.2432301412696501E-2</v>
      </c>
      <c r="F9">
        <v>0.104010131896874</v>
      </c>
      <c r="G9">
        <v>5.8323505733460797E-2</v>
      </c>
      <c r="H9">
        <v>7.4532393082623397E-2</v>
      </c>
      <c r="I9">
        <v>0.142993289896927</v>
      </c>
      <c r="J9">
        <v>7.1896109351298698E-2</v>
      </c>
      <c r="K9">
        <v>4.6713596130171502E-2</v>
      </c>
      <c r="L9">
        <v>0.100100217008223</v>
      </c>
      <c r="M9">
        <v>5.7972699407473301E-2</v>
      </c>
      <c r="N9">
        <v>8.4225408623533504E-2</v>
      </c>
      <c r="P9" t="str">
        <f t="shared" si="0"/>
        <v>*</v>
      </c>
      <c r="Q9" t="str">
        <f t="shared" si="1"/>
        <v>^</v>
      </c>
      <c r="R9" t="str">
        <f t="shared" si="2"/>
        <v>*</v>
      </c>
      <c r="S9" t="str">
        <f t="shared" si="3"/>
        <v>^</v>
      </c>
    </row>
    <row r="10" spans="1:19" x14ac:dyDescent="0.25">
      <c r="A10">
        <v>9</v>
      </c>
      <c r="B10" t="s">
        <v>28</v>
      </c>
      <c r="C10">
        <v>0.183618755537166</v>
      </c>
      <c r="D10">
        <v>0.14276005729017199</v>
      </c>
      <c r="E10">
        <v>0.19837138955146799</v>
      </c>
      <c r="F10">
        <v>0.17565876300431399</v>
      </c>
      <c r="G10">
        <v>0.12135714764844199</v>
      </c>
      <c r="H10">
        <v>0.147770101136982</v>
      </c>
      <c r="I10">
        <v>0.13969832124464199</v>
      </c>
      <c r="J10">
        <v>0.139931378299538</v>
      </c>
      <c r="K10">
        <v>0.31811718820323998</v>
      </c>
      <c r="L10">
        <v>0.132024076242997</v>
      </c>
      <c r="M10">
        <v>0.118319600779595</v>
      </c>
      <c r="N10">
        <v>0.26449666064861399</v>
      </c>
      <c r="P10" t="str">
        <f t="shared" si="0"/>
        <v/>
      </c>
      <c r="Q10" t="str">
        <f t="shared" si="1"/>
        <v/>
      </c>
      <c r="R10" t="str">
        <f t="shared" si="2"/>
        <v/>
      </c>
      <c r="S10" t="str">
        <f t="shared" si="3"/>
        <v/>
      </c>
    </row>
    <row r="11" spans="1:19" x14ac:dyDescent="0.25">
      <c r="A11">
        <v>10</v>
      </c>
      <c r="B11" t="s">
        <v>31</v>
      </c>
      <c r="C11">
        <v>-4.6579734485172802E-2</v>
      </c>
      <c r="D11">
        <v>1.6557354390412601E-2</v>
      </c>
      <c r="E11">
        <v>4.9045741597020199E-3</v>
      </c>
      <c r="F11">
        <v>-4.37334136910872E-2</v>
      </c>
      <c r="G11">
        <v>1.4527529111746901E-2</v>
      </c>
      <c r="H11">
        <v>2.60919217156767E-3</v>
      </c>
      <c r="I11">
        <v>-4.4644198314709699E-2</v>
      </c>
      <c r="J11">
        <v>1.6461877074475901E-2</v>
      </c>
      <c r="K11">
        <v>6.6883646355891902E-3</v>
      </c>
      <c r="L11">
        <v>-4.3188149388203902E-2</v>
      </c>
      <c r="M11">
        <v>1.44166035991994E-2</v>
      </c>
      <c r="N11">
        <v>2.73795122704695E-3</v>
      </c>
      <c r="P11" t="str">
        <f t="shared" si="0"/>
        <v>**</v>
      </c>
      <c r="Q11" t="str">
        <f t="shared" si="1"/>
        <v>**</v>
      </c>
      <c r="R11" t="str">
        <f t="shared" si="2"/>
        <v>**</v>
      </c>
      <c r="S11" t="str">
        <f t="shared" si="3"/>
        <v>**</v>
      </c>
    </row>
    <row r="12" spans="1:19" x14ac:dyDescent="0.25">
      <c r="A12">
        <v>11</v>
      </c>
      <c r="B12" t="s">
        <v>177</v>
      </c>
      <c r="C12">
        <v>-0.12766334482241701</v>
      </c>
      <c r="D12">
        <v>7.5426530151615295E-2</v>
      </c>
      <c r="E12">
        <v>9.0540722793107001E-2</v>
      </c>
      <c r="F12">
        <v>-0.11845242926798399</v>
      </c>
      <c r="G12">
        <v>6.8559033372172798E-2</v>
      </c>
      <c r="H12">
        <v>8.4034207889627094E-2</v>
      </c>
      <c r="I12">
        <v>-0.14653504295502601</v>
      </c>
      <c r="J12">
        <v>7.4881480493628305E-2</v>
      </c>
      <c r="K12">
        <v>5.0360052956073501E-2</v>
      </c>
      <c r="L12">
        <v>-0.12971928737795299</v>
      </c>
      <c r="M12">
        <v>6.8026086705560401E-2</v>
      </c>
      <c r="N12">
        <v>5.6532885820417003E-2</v>
      </c>
      <c r="P12" t="str">
        <f t="shared" si="0"/>
        <v>^</v>
      </c>
      <c r="Q12" t="str">
        <f t="shared" si="1"/>
        <v>^</v>
      </c>
      <c r="R12" t="str">
        <f t="shared" si="2"/>
        <v>^</v>
      </c>
      <c r="S12" t="str">
        <f t="shared" si="3"/>
        <v>^</v>
      </c>
    </row>
    <row r="13" spans="1:19" x14ac:dyDescent="0.25">
      <c r="A13">
        <v>12</v>
      </c>
      <c r="B13" t="s">
        <v>32</v>
      </c>
      <c r="C13">
        <v>1.3163389671387599E-2</v>
      </c>
      <c r="D13">
        <v>3.6292433619998801E-2</v>
      </c>
      <c r="E13">
        <v>0.71682644719265898</v>
      </c>
      <c r="F13">
        <v>-9.3090310085793999E-3</v>
      </c>
      <c r="G13">
        <v>3.1235192944881598E-2</v>
      </c>
      <c r="H13">
        <v>0.76568010903671901</v>
      </c>
      <c r="I13">
        <v>1.9884291198287E-2</v>
      </c>
      <c r="J13">
        <v>3.6126463325808503E-2</v>
      </c>
      <c r="K13">
        <v>0.58203962406587395</v>
      </c>
      <c r="L13">
        <v>-2.25083895162548E-3</v>
      </c>
      <c r="M13">
        <v>3.0960610969933699E-2</v>
      </c>
      <c r="N13">
        <v>0.94204478341673403</v>
      </c>
      <c r="P13" t="str">
        <f t="shared" si="0"/>
        <v/>
      </c>
      <c r="Q13" t="str">
        <f t="shared" si="1"/>
        <v/>
      </c>
      <c r="R13" t="str">
        <f t="shared" si="2"/>
        <v/>
      </c>
      <c r="S13" t="str">
        <f t="shared" si="3"/>
        <v/>
      </c>
    </row>
    <row r="14" spans="1:19" x14ac:dyDescent="0.25">
      <c r="A14">
        <v>13</v>
      </c>
      <c r="B14" t="s">
        <v>33</v>
      </c>
      <c r="C14">
        <v>4.3846666446382701E-2</v>
      </c>
      <c r="D14">
        <v>1.1262416732947899E-2</v>
      </c>
      <c r="E14" s="1">
        <v>9.8936841757213401E-5</v>
      </c>
      <c r="F14">
        <v>3.5854660915037299E-2</v>
      </c>
      <c r="G14">
        <v>9.7251085886656194E-3</v>
      </c>
      <c r="H14">
        <v>2.27079716423624E-4</v>
      </c>
      <c r="I14">
        <v>4.2352986444960598E-2</v>
      </c>
      <c r="J14">
        <v>1.1163519350718401E-2</v>
      </c>
      <c r="K14">
        <v>1.48314923306359E-4</v>
      </c>
      <c r="L14">
        <v>3.3960117105629198E-2</v>
      </c>
      <c r="M14">
        <v>9.5779589389291698E-3</v>
      </c>
      <c r="N14">
        <v>3.91641826974987E-4</v>
      </c>
      <c r="P14" t="str">
        <f t="shared" si="0"/>
        <v>***</v>
      </c>
      <c r="Q14" t="str">
        <f t="shared" si="1"/>
        <v>***</v>
      </c>
      <c r="R14" t="str">
        <f t="shared" si="2"/>
        <v>***</v>
      </c>
      <c r="S14" t="str">
        <f t="shared" si="3"/>
        <v>***</v>
      </c>
    </row>
    <row r="15" spans="1:19" x14ac:dyDescent="0.25">
      <c r="A15">
        <v>14</v>
      </c>
      <c r="B15" t="s">
        <v>118</v>
      </c>
      <c r="C15">
        <v>2.4677179748030902E-2</v>
      </c>
      <c r="D15">
        <v>1.6253896043457498E-2</v>
      </c>
      <c r="E15">
        <v>0.128956006106421</v>
      </c>
      <c r="F15">
        <v>2.9129678237612401E-2</v>
      </c>
      <c r="G15">
        <v>1.4171877002467701E-2</v>
      </c>
      <c r="H15">
        <v>3.9834922646240299E-2</v>
      </c>
      <c r="I15">
        <v>2.5649003858418399E-2</v>
      </c>
      <c r="J15">
        <v>1.6035960699088098E-2</v>
      </c>
      <c r="K15">
        <v>0.109716682883227</v>
      </c>
      <c r="L15">
        <v>3.010678581222E-2</v>
      </c>
      <c r="M15">
        <v>1.39182074910416E-2</v>
      </c>
      <c r="N15">
        <v>3.0531769870192599E-2</v>
      </c>
      <c r="P15" t="str">
        <f t="shared" si="0"/>
        <v/>
      </c>
      <c r="Q15" t="str">
        <f t="shared" si="1"/>
        <v>*</v>
      </c>
      <c r="R15" t="str">
        <f t="shared" si="2"/>
        <v/>
      </c>
      <c r="S15" t="str">
        <f t="shared" si="3"/>
        <v>*</v>
      </c>
    </row>
    <row r="16" spans="1:19" x14ac:dyDescent="0.25">
      <c r="A16">
        <v>15</v>
      </c>
      <c r="B16" t="s">
        <v>34</v>
      </c>
      <c r="C16">
        <v>4.2303519698777504E-3</v>
      </c>
      <c r="D16">
        <v>1.0517921605526499E-3</v>
      </c>
      <c r="E16" s="1">
        <v>5.7695830633419701E-5</v>
      </c>
      <c r="F16">
        <v>3.50513543915588E-3</v>
      </c>
      <c r="G16">
        <v>8.4424445465181496E-4</v>
      </c>
      <c r="H16" s="1">
        <v>3.2986824247091897E-5</v>
      </c>
      <c r="I16">
        <v>4.2563141540670497E-3</v>
      </c>
      <c r="J16">
        <v>1.0468534389367499E-3</v>
      </c>
      <c r="K16" s="1">
        <v>4.7864553941900902E-5</v>
      </c>
      <c r="L16">
        <v>3.6044329457762402E-3</v>
      </c>
      <c r="M16">
        <v>8.3504034881720505E-4</v>
      </c>
      <c r="N16" s="1">
        <v>1.5853877392948899E-5</v>
      </c>
      <c r="P16" t="str">
        <f t="shared" si="0"/>
        <v>***</v>
      </c>
      <c r="Q16" t="str">
        <f t="shared" si="1"/>
        <v>***</v>
      </c>
      <c r="R16" t="str">
        <f t="shared" si="2"/>
        <v>***</v>
      </c>
      <c r="S16" t="str">
        <f t="shared" si="3"/>
        <v>***</v>
      </c>
    </row>
    <row r="17" spans="1:19" x14ac:dyDescent="0.25">
      <c r="A17">
        <v>16</v>
      </c>
      <c r="B17" t="s">
        <v>35</v>
      </c>
      <c r="C17">
        <v>1.17978887857053E-4</v>
      </c>
      <c r="D17">
        <v>5.1493409115396002E-4</v>
      </c>
      <c r="E17">
        <v>0.81877989208409296</v>
      </c>
      <c r="F17">
        <v>1.26306726422886E-4</v>
      </c>
      <c r="G17">
        <v>4.7085196288693901E-4</v>
      </c>
      <c r="H17">
        <v>0.78850576671211503</v>
      </c>
      <c r="I17" s="1">
        <v>5.34466043031786E-5</v>
      </c>
      <c r="J17">
        <v>5.0726918769159195E-4</v>
      </c>
      <c r="K17">
        <v>0.91608902430407502</v>
      </c>
      <c r="L17" s="1">
        <v>6.5195920374209004E-5</v>
      </c>
      <c r="M17">
        <v>4.6565498093445402E-4</v>
      </c>
      <c r="N17">
        <v>0.88865282491310305</v>
      </c>
      <c r="P17" t="str">
        <f t="shared" si="0"/>
        <v/>
      </c>
      <c r="Q17" t="str">
        <f t="shared" si="1"/>
        <v/>
      </c>
      <c r="R17" t="str">
        <f t="shared" si="2"/>
        <v/>
      </c>
      <c r="S17" t="str">
        <f t="shared" si="3"/>
        <v/>
      </c>
    </row>
    <row r="18" spans="1:19" x14ac:dyDescent="0.25">
      <c r="A18">
        <v>17</v>
      </c>
      <c r="B18" t="s">
        <v>36</v>
      </c>
      <c r="C18">
        <v>2.2736416934210501E-4</v>
      </c>
      <c r="D18">
        <v>2.6393844421535202E-4</v>
      </c>
      <c r="E18">
        <v>0.38900193630915803</v>
      </c>
      <c r="F18">
        <v>3.6243836697411302E-4</v>
      </c>
      <c r="G18">
        <v>2.1740391665283601E-4</v>
      </c>
      <c r="H18">
        <v>9.54905922379162E-2</v>
      </c>
      <c r="I18">
        <v>1.75383133899384E-4</v>
      </c>
      <c r="J18">
        <v>2.6230351616017702E-4</v>
      </c>
      <c r="K18">
        <v>0.50373363745453203</v>
      </c>
      <c r="L18">
        <v>3.3852200446063402E-4</v>
      </c>
      <c r="M18">
        <v>2.1564071982807501E-4</v>
      </c>
      <c r="N18">
        <v>0.116451716673602</v>
      </c>
      <c r="P18" t="str">
        <f t="shared" si="0"/>
        <v/>
      </c>
      <c r="Q18" t="str">
        <f t="shared" si="1"/>
        <v>^</v>
      </c>
      <c r="R18" t="str">
        <f t="shared" si="2"/>
        <v/>
      </c>
      <c r="S18" t="str">
        <f t="shared" si="3"/>
        <v/>
      </c>
    </row>
    <row r="19" spans="1:19" x14ac:dyDescent="0.25">
      <c r="A19">
        <v>18</v>
      </c>
      <c r="B19" t="s">
        <v>37</v>
      </c>
      <c r="C19">
        <v>-9.3478572578325793E-3</v>
      </c>
      <c r="D19">
        <v>4.6735922085950503E-2</v>
      </c>
      <c r="E19">
        <v>0.841469321729579</v>
      </c>
      <c r="F19">
        <v>-2.5188580117496601E-2</v>
      </c>
      <c r="G19">
        <v>4.0967602364347599E-2</v>
      </c>
      <c r="H19">
        <v>0.53865943131087102</v>
      </c>
      <c r="I19">
        <v>1.1436272648121899E-3</v>
      </c>
      <c r="J19">
        <v>4.6459251575326002E-2</v>
      </c>
      <c r="K19">
        <v>0.98036149174163001</v>
      </c>
      <c r="L19">
        <v>-1.4954617714473799E-2</v>
      </c>
      <c r="M19">
        <v>4.0589848888735298E-2</v>
      </c>
      <c r="N19">
        <v>0.71255080046298902</v>
      </c>
      <c r="P19" t="str">
        <f t="shared" si="0"/>
        <v/>
      </c>
      <c r="Q19" t="str">
        <f t="shared" si="1"/>
        <v/>
      </c>
      <c r="R19" t="str">
        <f t="shared" si="2"/>
        <v/>
      </c>
      <c r="S19" t="str">
        <f t="shared" si="3"/>
        <v/>
      </c>
    </row>
    <row r="20" spans="1:19" x14ac:dyDescent="0.25">
      <c r="A20">
        <v>19</v>
      </c>
      <c r="B20" t="s">
        <v>38</v>
      </c>
      <c r="C20">
        <v>-8.5283274428264602E-4</v>
      </c>
      <c r="D20">
        <v>7.2277539785601599E-2</v>
      </c>
      <c r="E20">
        <v>0.99058564676847904</v>
      </c>
      <c r="F20">
        <v>-3.7739622502066097E-2</v>
      </c>
      <c r="G20">
        <v>6.2991680089734894E-2</v>
      </c>
      <c r="H20">
        <v>0.549092366720764</v>
      </c>
      <c r="I20">
        <v>1.6062603659493802E-2</v>
      </c>
      <c r="J20">
        <v>7.2118261295655406E-2</v>
      </c>
      <c r="K20">
        <v>0.82374885308465196</v>
      </c>
      <c r="L20">
        <v>-2.23628726192974E-2</v>
      </c>
      <c r="M20">
        <v>6.2704696285851402E-2</v>
      </c>
      <c r="N20">
        <v>0.72136288379333102</v>
      </c>
      <c r="P20" t="str">
        <f t="shared" si="0"/>
        <v/>
      </c>
      <c r="Q20" t="str">
        <f t="shared" si="1"/>
        <v/>
      </c>
      <c r="R20" t="str">
        <f t="shared" si="2"/>
        <v/>
      </c>
      <c r="S20" t="str">
        <f t="shared" si="3"/>
        <v/>
      </c>
    </row>
    <row r="21" spans="1:19" x14ac:dyDescent="0.25">
      <c r="A21">
        <v>20</v>
      </c>
      <c r="B21" t="s">
        <v>40</v>
      </c>
      <c r="C21">
        <v>-0.11291473266122</v>
      </c>
      <c r="D21">
        <v>7.8050284540441495E-2</v>
      </c>
      <c r="E21">
        <v>0.14798316866243399</v>
      </c>
      <c r="F21">
        <v>-8.8448678300206196E-2</v>
      </c>
      <c r="G21">
        <v>6.2650330630398404E-2</v>
      </c>
      <c r="H21">
        <v>0.15801383462152499</v>
      </c>
      <c r="I21">
        <v>-0.10630562518500999</v>
      </c>
      <c r="J21">
        <v>7.7621086951467494E-2</v>
      </c>
      <c r="K21">
        <v>0.170828762522617</v>
      </c>
      <c r="L21">
        <v>-8.73549526453513E-2</v>
      </c>
      <c r="M21">
        <v>6.1861049125645502E-2</v>
      </c>
      <c r="N21">
        <v>0.15791592544963401</v>
      </c>
      <c r="P21" t="str">
        <f t="shared" si="0"/>
        <v/>
      </c>
      <c r="Q21" t="str">
        <f t="shared" si="1"/>
        <v/>
      </c>
      <c r="R21" t="str">
        <f t="shared" si="2"/>
        <v/>
      </c>
      <c r="S21" t="str">
        <f t="shared" si="3"/>
        <v/>
      </c>
    </row>
    <row r="22" spans="1:19" x14ac:dyDescent="0.25">
      <c r="A22">
        <v>21</v>
      </c>
      <c r="B22" t="s">
        <v>41</v>
      </c>
      <c r="C22">
        <v>-0.157131099651075</v>
      </c>
      <c r="D22">
        <v>6.2734199724741799E-2</v>
      </c>
      <c r="E22">
        <v>1.22551154667508E-2</v>
      </c>
      <c r="F22">
        <v>-0.123507961249762</v>
      </c>
      <c r="G22">
        <v>4.97767187631762E-2</v>
      </c>
      <c r="H22">
        <v>1.30926366698778E-2</v>
      </c>
      <c r="I22">
        <v>-0.16314198537427399</v>
      </c>
      <c r="J22">
        <v>6.2292415076124499E-2</v>
      </c>
      <c r="K22">
        <v>8.8195624263294192E-3</v>
      </c>
      <c r="L22">
        <v>-0.13086290915618101</v>
      </c>
      <c r="M22">
        <v>4.90923503813201E-2</v>
      </c>
      <c r="N22">
        <v>7.6840177757464302E-3</v>
      </c>
      <c r="P22" t="str">
        <f t="shared" si="0"/>
        <v>*</v>
      </c>
      <c r="Q22" t="str">
        <f t="shared" si="1"/>
        <v>*</v>
      </c>
      <c r="R22" t="str">
        <f t="shared" si="2"/>
        <v>**</v>
      </c>
      <c r="S22" t="str">
        <f t="shared" si="3"/>
        <v>**</v>
      </c>
    </row>
    <row r="23" spans="1:19" x14ac:dyDescent="0.25">
      <c r="A23">
        <v>22</v>
      </c>
      <c r="B23" t="s">
        <v>39</v>
      </c>
      <c r="C23">
        <v>-8.3010630366455604E-2</v>
      </c>
      <c r="D23">
        <v>6.5703030201719706E-2</v>
      </c>
      <c r="E23">
        <v>0.20643769014168201</v>
      </c>
      <c r="F23">
        <v>-8.4589159315491394E-2</v>
      </c>
      <c r="G23">
        <v>5.28726723548519E-2</v>
      </c>
      <c r="H23">
        <v>0.10962844562436699</v>
      </c>
      <c r="I23">
        <v>-7.3916385178519103E-2</v>
      </c>
      <c r="J23">
        <v>6.5162019963757895E-2</v>
      </c>
      <c r="K23">
        <v>0.25664874269452598</v>
      </c>
      <c r="L23">
        <v>-8.1600390957114702E-2</v>
      </c>
      <c r="M23">
        <v>5.2004712238905501E-2</v>
      </c>
      <c r="N23">
        <v>0.116625549286737</v>
      </c>
      <c r="P23" t="str">
        <f t="shared" si="0"/>
        <v/>
      </c>
      <c r="Q23" t="str">
        <f t="shared" si="1"/>
        <v/>
      </c>
      <c r="R23" t="str">
        <f t="shared" si="2"/>
        <v/>
      </c>
      <c r="S23" t="str">
        <f t="shared" si="3"/>
        <v/>
      </c>
    </row>
    <row r="24" spans="1:19" x14ac:dyDescent="0.25">
      <c r="A24">
        <v>23</v>
      </c>
      <c r="B24" t="s">
        <v>43</v>
      </c>
      <c r="C24">
        <v>-8.4444133092541396E-2</v>
      </c>
      <c r="D24">
        <v>1.6792050118371898E-2</v>
      </c>
      <c r="E24" s="1">
        <v>4.9351724940027697E-7</v>
      </c>
      <c r="F24">
        <v>-8.2043031022970794E-2</v>
      </c>
      <c r="G24">
        <v>1.5146416756314601E-2</v>
      </c>
      <c r="H24" s="1">
        <v>6.0721728527226101E-8</v>
      </c>
      <c r="I24">
        <v>-8.2547319033122193E-2</v>
      </c>
      <c r="J24">
        <v>1.6647267054239301E-2</v>
      </c>
      <c r="K24" s="1">
        <v>7.0999023671358696E-7</v>
      </c>
      <c r="L24">
        <v>-7.9516045809812599E-2</v>
      </c>
      <c r="M24">
        <v>1.4986668745740801E-2</v>
      </c>
      <c r="N24" s="1">
        <v>1.1218898289971001E-7</v>
      </c>
      <c r="P24" t="str">
        <f t="shared" si="0"/>
        <v>***</v>
      </c>
      <c r="Q24" t="str">
        <f t="shared" si="1"/>
        <v>***</v>
      </c>
      <c r="R24" t="str">
        <f t="shared" si="2"/>
        <v>***</v>
      </c>
      <c r="S24" t="str">
        <f t="shared" si="3"/>
        <v>***</v>
      </c>
    </row>
    <row r="25" spans="1:19" x14ac:dyDescent="0.25">
      <c r="A25">
        <v>24</v>
      </c>
      <c r="B25" t="s">
        <v>44</v>
      </c>
      <c r="C25">
        <v>2.8747044122484199E-2</v>
      </c>
      <c r="D25">
        <v>3.40600893423968E-2</v>
      </c>
      <c r="E25">
        <v>0.39866401256544698</v>
      </c>
      <c r="F25">
        <v>3.4180519121952503E-2</v>
      </c>
      <c r="G25">
        <v>3.0895457771439601E-2</v>
      </c>
      <c r="H25">
        <v>0.26858444908630302</v>
      </c>
      <c r="I25">
        <v>2.27007760999452E-2</v>
      </c>
      <c r="J25">
        <v>3.3571335614112803E-2</v>
      </c>
      <c r="K25">
        <v>0.49891671781807501</v>
      </c>
      <c r="L25">
        <v>2.8303393576329501E-2</v>
      </c>
      <c r="M25">
        <v>3.0312003380470701E-2</v>
      </c>
      <c r="N25">
        <v>0.35044034902100701</v>
      </c>
      <c r="P25" t="str">
        <f t="shared" si="0"/>
        <v/>
      </c>
      <c r="Q25" t="str">
        <f t="shared" si="1"/>
        <v/>
      </c>
      <c r="R25" t="str">
        <f t="shared" si="2"/>
        <v/>
      </c>
      <c r="S25" t="str">
        <f t="shared" si="3"/>
        <v/>
      </c>
    </row>
    <row r="26" spans="1:19" x14ac:dyDescent="0.25">
      <c r="A26">
        <v>25</v>
      </c>
      <c r="B26" t="s">
        <v>134</v>
      </c>
      <c r="C26">
        <v>-0.15497581559184301</v>
      </c>
      <c r="D26">
        <v>0.61016503627469398</v>
      </c>
      <c r="E26">
        <v>0.79950328617662503</v>
      </c>
      <c r="F26">
        <v>-0.22272113885183201</v>
      </c>
      <c r="G26">
        <v>0.57968165948086703</v>
      </c>
      <c r="H26">
        <v>0.700820699621029</v>
      </c>
      <c r="I26">
        <v>-9.8689344393611295E-2</v>
      </c>
      <c r="J26">
        <v>5.4165487059805603E-2</v>
      </c>
      <c r="K26">
        <v>6.8455470356380596E-2</v>
      </c>
      <c r="L26">
        <v>-0.107073610157255</v>
      </c>
      <c r="M26">
        <v>4.90993496748773E-2</v>
      </c>
      <c r="N26">
        <v>2.9201606113075401E-2</v>
      </c>
      <c r="P26" t="str">
        <f t="shared" si="0"/>
        <v/>
      </c>
      <c r="Q26" t="str">
        <f t="shared" si="1"/>
        <v/>
      </c>
      <c r="R26" t="str">
        <f t="shared" si="2"/>
        <v>^</v>
      </c>
      <c r="S26" t="str">
        <f t="shared" si="3"/>
        <v>*</v>
      </c>
    </row>
    <row r="27" spans="1:19" x14ac:dyDescent="0.25">
      <c r="A27">
        <v>26</v>
      </c>
      <c r="B27" t="s">
        <v>148</v>
      </c>
      <c r="C27">
        <v>-0.42590031080181201</v>
      </c>
      <c r="D27">
        <v>0.64044001752798996</v>
      </c>
      <c r="E27">
        <v>0.50604280399357104</v>
      </c>
      <c r="F27">
        <v>-0.45239787790063002</v>
      </c>
      <c r="G27">
        <v>0.60725299361239304</v>
      </c>
      <c r="H27">
        <v>0.45627729712291998</v>
      </c>
      <c r="I27">
        <v>-0.37918462703340799</v>
      </c>
      <c r="J27">
        <v>0.19357948684873799</v>
      </c>
      <c r="K27">
        <v>5.0135530807158601E-2</v>
      </c>
      <c r="L27">
        <v>-0.352060349322249</v>
      </c>
      <c r="M27">
        <v>0.17819448017829101</v>
      </c>
      <c r="N27">
        <v>4.8187801552766397E-2</v>
      </c>
      <c r="P27" t="str">
        <f t="shared" si="0"/>
        <v/>
      </c>
      <c r="Q27" t="str">
        <f t="shared" si="1"/>
        <v/>
      </c>
      <c r="R27" t="str">
        <f t="shared" si="2"/>
        <v>^</v>
      </c>
      <c r="S27" t="str">
        <f t="shared" si="3"/>
        <v>*</v>
      </c>
    </row>
    <row r="28" spans="1:19" x14ac:dyDescent="0.25">
      <c r="A28">
        <v>27</v>
      </c>
      <c r="B28" t="s">
        <v>46</v>
      </c>
      <c r="C28">
        <v>-0.56474217843575303</v>
      </c>
      <c r="D28">
        <v>0.62698225995161905</v>
      </c>
      <c r="E28">
        <v>0.36773151433241402</v>
      </c>
      <c r="F28">
        <v>-0.61023466298853102</v>
      </c>
      <c r="G28">
        <v>0.59501303746761902</v>
      </c>
      <c r="H28">
        <v>0.30508865396081902</v>
      </c>
      <c r="I28">
        <v>-0.49316922943198999</v>
      </c>
      <c r="J28">
        <v>0.146504633913146</v>
      </c>
      <c r="K28">
        <v>7.6201377145679295E-4</v>
      </c>
      <c r="L28">
        <v>-0.47487314936442199</v>
      </c>
      <c r="M28">
        <v>0.13585366025346499</v>
      </c>
      <c r="N28">
        <v>4.7321778543102101E-4</v>
      </c>
      <c r="P28" t="str">
        <f t="shared" si="0"/>
        <v/>
      </c>
      <c r="Q28" t="str">
        <f t="shared" si="1"/>
        <v/>
      </c>
      <c r="R28" t="str">
        <f t="shared" si="2"/>
        <v>***</v>
      </c>
      <c r="S28" t="str">
        <f t="shared" si="3"/>
        <v>***</v>
      </c>
    </row>
    <row r="29" spans="1:19" x14ac:dyDescent="0.25">
      <c r="A29">
        <v>28</v>
      </c>
      <c r="B29" t="s">
        <v>132</v>
      </c>
      <c r="C29">
        <v>-0.69357980706797795</v>
      </c>
      <c r="D29">
        <v>0.65668535512870396</v>
      </c>
      <c r="E29">
        <v>0.29088468648844701</v>
      </c>
      <c r="F29">
        <v>-0.74813766340277899</v>
      </c>
      <c r="G29">
        <v>0.62188814759580402</v>
      </c>
      <c r="H29">
        <v>0.22897244898326299</v>
      </c>
      <c r="I29">
        <v>-0.67603805433228303</v>
      </c>
      <c r="J29">
        <v>0.23946969938076801</v>
      </c>
      <c r="K29">
        <v>4.7567219533485297E-3</v>
      </c>
      <c r="L29">
        <v>-0.65505081362526496</v>
      </c>
      <c r="M29">
        <v>0.22141963415104399</v>
      </c>
      <c r="N29">
        <v>3.0922711038954202E-3</v>
      </c>
      <c r="P29" t="str">
        <f t="shared" si="0"/>
        <v/>
      </c>
      <c r="Q29" t="str">
        <f t="shared" si="1"/>
        <v/>
      </c>
      <c r="R29" t="str">
        <f t="shared" si="2"/>
        <v>**</v>
      </c>
      <c r="S29" t="str">
        <f t="shared" si="3"/>
        <v>**</v>
      </c>
    </row>
    <row r="30" spans="1:19" x14ac:dyDescent="0.25">
      <c r="A30">
        <v>29</v>
      </c>
      <c r="B30" t="s">
        <v>133</v>
      </c>
      <c r="C30">
        <v>-0.38360649606536401</v>
      </c>
      <c r="D30">
        <v>0.64020148644667996</v>
      </c>
      <c r="E30">
        <v>0.54904185013590401</v>
      </c>
      <c r="F30">
        <v>-0.42681796112200499</v>
      </c>
      <c r="G30">
        <v>0.60741316686429603</v>
      </c>
      <c r="H30">
        <v>0.48225429427685901</v>
      </c>
      <c r="I30">
        <v>-0.298396406899605</v>
      </c>
      <c r="J30">
        <v>0.193258059731716</v>
      </c>
      <c r="K30">
        <v>0.12258085836407399</v>
      </c>
      <c r="L30">
        <v>-0.291341638644807</v>
      </c>
      <c r="M30">
        <v>0.178565576094592</v>
      </c>
      <c r="N30">
        <v>0.10277080875333</v>
      </c>
      <c r="P30" t="str">
        <f t="shared" ref="P30:P73" si="4">IF(E30&lt;0.001,"***",IF(E30&lt;0.01,"**",IF(E30&lt;0.05,"*",IF(E30&lt;0.1,"^",""))))</f>
        <v/>
      </c>
      <c r="Q30" t="str">
        <f t="shared" ref="Q30:Q73" si="5">IF(H30&lt;0.001,"***",IF(H30&lt;0.01,"**",IF(H30&lt;0.05,"*",IF(H30&lt;0.1,"^",""))))</f>
        <v/>
      </c>
      <c r="R30" t="str">
        <f t="shared" ref="R30:R73" si="6">IF(K30&lt;0.001,"***",IF(K30&lt;0.01,"**",IF(K30&lt;0.05,"*",IF(K30&lt;0.1,"^",""))))</f>
        <v/>
      </c>
      <c r="S30" t="str">
        <f t="shared" ref="S30:S73" si="7">IF(N30&lt;0.001,"***",IF(N30&lt;0.01,"**",IF(N30&lt;0.05,"*",IF(N30&lt;0.1,"^",""))))</f>
        <v/>
      </c>
    </row>
    <row r="31" spans="1:19" x14ac:dyDescent="0.25">
      <c r="A31">
        <v>30</v>
      </c>
      <c r="B31" t="s">
        <v>45</v>
      </c>
      <c r="C31">
        <v>-5.7043617829561598E-2</v>
      </c>
      <c r="D31">
        <v>0.72969335719064699</v>
      </c>
      <c r="E31">
        <v>0.93768902307561897</v>
      </c>
      <c r="F31">
        <v>-0.24043681076391599</v>
      </c>
      <c r="G31">
        <v>0.69478591579189597</v>
      </c>
      <c r="H31">
        <v>0.72929849247568701</v>
      </c>
      <c r="I31">
        <v>1.3233495557930099E-2</v>
      </c>
      <c r="J31">
        <v>0.40158241220784702</v>
      </c>
      <c r="K31">
        <v>0.97371176931430203</v>
      </c>
      <c r="L31">
        <v>-9.4816155526404294E-2</v>
      </c>
      <c r="M31">
        <v>0.383598292991643</v>
      </c>
      <c r="N31">
        <v>0.80477229300821596</v>
      </c>
      <c r="P31" t="str">
        <f t="shared" si="4"/>
        <v/>
      </c>
      <c r="Q31" t="str">
        <f t="shared" si="5"/>
        <v/>
      </c>
      <c r="R31" t="str">
        <f t="shared" si="6"/>
        <v/>
      </c>
      <c r="S31" t="str">
        <f t="shared" si="7"/>
        <v/>
      </c>
    </row>
    <row r="32" spans="1:19" x14ac:dyDescent="0.25">
      <c r="A32">
        <v>31</v>
      </c>
      <c r="B32" t="s">
        <v>106</v>
      </c>
      <c r="C32">
        <v>-0.28531041024924703</v>
      </c>
      <c r="D32">
        <v>0.196351614325631</v>
      </c>
      <c r="E32">
        <v>0.14620747251973201</v>
      </c>
      <c r="F32">
        <v>-0.26427900326931703</v>
      </c>
      <c r="G32">
        <v>0.18153449190809201</v>
      </c>
      <c r="H32">
        <v>0.14544625552757301</v>
      </c>
      <c r="I32" t="s">
        <v>173</v>
      </c>
      <c r="J32" t="s">
        <v>173</v>
      </c>
      <c r="K32" t="s">
        <v>173</v>
      </c>
      <c r="L32" t="s">
        <v>173</v>
      </c>
      <c r="M32" t="s">
        <v>173</v>
      </c>
      <c r="N32" t="s">
        <v>173</v>
      </c>
      <c r="P32" t="str">
        <f t="shared" si="4"/>
        <v/>
      </c>
      <c r="Q32" t="str">
        <f t="shared" si="5"/>
        <v/>
      </c>
      <c r="R32" t="str">
        <f t="shared" si="6"/>
        <v/>
      </c>
      <c r="S32" t="str">
        <f t="shared" si="7"/>
        <v/>
      </c>
    </row>
    <row r="33" spans="1:19" x14ac:dyDescent="0.25">
      <c r="A33">
        <v>32</v>
      </c>
      <c r="B33" t="s">
        <v>62</v>
      </c>
      <c r="C33">
        <v>1.3731327164745699E-2</v>
      </c>
      <c r="D33">
        <v>0.33097935899759401</v>
      </c>
      <c r="E33">
        <v>0.96690768895038404</v>
      </c>
      <c r="F33">
        <v>-4.6595089505114201E-3</v>
      </c>
      <c r="G33">
        <v>0.301231453178398</v>
      </c>
      <c r="H33">
        <v>0.98765865262781505</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54</v>
      </c>
      <c r="C34">
        <v>2.0837532119213301E-2</v>
      </c>
      <c r="D34">
        <v>0.37338048751277197</v>
      </c>
      <c r="E34">
        <v>0.95549494556222803</v>
      </c>
      <c r="F34">
        <v>1.7451154505422398E-2</v>
      </c>
      <c r="G34">
        <v>0.33968833873695797</v>
      </c>
      <c r="H34">
        <v>0.95902748881685895</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58</v>
      </c>
      <c r="C35">
        <v>0.20322279279163699</v>
      </c>
      <c r="D35">
        <v>0.34564407538618103</v>
      </c>
      <c r="E35">
        <v>0.55656321563584099</v>
      </c>
      <c r="F35">
        <v>0.11600458974771399</v>
      </c>
      <c r="G35">
        <v>0.31631325581823799</v>
      </c>
      <c r="H35">
        <v>0.71381328195940397</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61</v>
      </c>
      <c r="C36">
        <v>6.7729360819847595E-2</v>
      </c>
      <c r="D36">
        <v>0.33786951589541298</v>
      </c>
      <c r="E36">
        <v>0.84112075123078001</v>
      </c>
      <c r="F36">
        <v>3.8969991340536997E-2</v>
      </c>
      <c r="G36">
        <v>0.30785941923569998</v>
      </c>
      <c r="H36">
        <v>0.89926988073635294</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47</v>
      </c>
      <c r="C37">
        <v>2.3033065352452298E-2</v>
      </c>
      <c r="D37">
        <v>0.40251304123112702</v>
      </c>
      <c r="E37">
        <v>0.95436743493036102</v>
      </c>
      <c r="F37">
        <v>-5.1815639805835402E-2</v>
      </c>
      <c r="G37">
        <v>0.368343109104115</v>
      </c>
      <c r="H37">
        <v>0.88812889864936495</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60</v>
      </c>
      <c r="C38">
        <v>6.2084431852098297E-2</v>
      </c>
      <c r="D38">
        <v>0.35680954591934899</v>
      </c>
      <c r="E38">
        <v>0.86186640743584697</v>
      </c>
      <c r="F38">
        <v>8.1976114975276706E-3</v>
      </c>
      <c r="G38">
        <v>0.32619370398164699</v>
      </c>
      <c r="H38">
        <v>0.97995038180835403</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53</v>
      </c>
      <c r="C39">
        <v>-0.33042660979990301</v>
      </c>
      <c r="D39">
        <v>0.52585732218177506</v>
      </c>
      <c r="E39">
        <v>0.52976950090785602</v>
      </c>
      <c r="F39">
        <v>-0.40020165835817501</v>
      </c>
      <c r="G39">
        <v>0.48193375668200999</v>
      </c>
      <c r="H39">
        <v>0.40630813072080202</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66</v>
      </c>
      <c r="C40">
        <v>0.201506510533423</v>
      </c>
      <c r="D40">
        <v>0.366716564964848</v>
      </c>
      <c r="E40">
        <v>0.58267030064099701</v>
      </c>
      <c r="F40">
        <v>0.18743579691784101</v>
      </c>
      <c r="G40">
        <v>0.33636656572857399</v>
      </c>
      <c r="H40">
        <v>0.57736571429901895</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56</v>
      </c>
      <c r="C41">
        <v>0.40971938595921498</v>
      </c>
      <c r="D41">
        <v>0.374908302740105</v>
      </c>
      <c r="E41">
        <v>0.274458671907365</v>
      </c>
      <c r="F41">
        <v>0.390132222176027</v>
      </c>
      <c r="G41">
        <v>0.34173981901939798</v>
      </c>
      <c r="H41">
        <v>0.25361783579294001</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52</v>
      </c>
      <c r="C42">
        <v>0.19790515663708799</v>
      </c>
      <c r="D42">
        <v>0.50046815002178202</v>
      </c>
      <c r="E42">
        <v>0.69251814744711104</v>
      </c>
      <c r="F42">
        <v>0.10683168064389301</v>
      </c>
      <c r="G42">
        <v>0.45989547819621901</v>
      </c>
      <c r="H42">
        <v>0.81630845568238997</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48</v>
      </c>
      <c r="C43">
        <v>0.32815136478487</v>
      </c>
      <c r="D43">
        <v>0.42946194388268499</v>
      </c>
      <c r="E43">
        <v>0.44480835513031602</v>
      </c>
      <c r="F43">
        <v>0.28436157783956401</v>
      </c>
      <c r="G43">
        <v>0.38769375286607299</v>
      </c>
      <c r="H43">
        <v>0.46327206894776701</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67</v>
      </c>
      <c r="C44">
        <v>0.16297804329649301</v>
      </c>
      <c r="D44">
        <v>0.37364449574360398</v>
      </c>
      <c r="E44">
        <v>0.66270266754867202</v>
      </c>
      <c r="F44">
        <v>0.11396807591388</v>
      </c>
      <c r="G44">
        <v>0.34283201953049097</v>
      </c>
      <c r="H44">
        <v>0.73956364682215303</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57</v>
      </c>
      <c r="C45">
        <v>-0.10232638629042499</v>
      </c>
      <c r="D45">
        <v>0.50138643540133099</v>
      </c>
      <c r="E45">
        <v>0.83828561769936005</v>
      </c>
      <c r="F45">
        <v>-0.19576158041528499</v>
      </c>
      <c r="G45">
        <v>0.46109334631712201</v>
      </c>
      <c r="H45">
        <v>0.67115779073977999</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50</v>
      </c>
      <c r="C46">
        <v>-0.23564102421769001</v>
      </c>
      <c r="D46">
        <v>0.70851621798758602</v>
      </c>
      <c r="E46">
        <v>0.73944846499775896</v>
      </c>
      <c r="F46">
        <v>-0.15763737372403999</v>
      </c>
      <c r="G46">
        <v>0.65190903363629504</v>
      </c>
      <c r="H46">
        <v>0.80892828108306203</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55</v>
      </c>
      <c r="C47">
        <v>-0.18041068913891001</v>
      </c>
      <c r="D47">
        <v>0.38574034983633099</v>
      </c>
      <c r="E47">
        <v>0.63999927548878099</v>
      </c>
      <c r="F47">
        <v>-0.23378386190275799</v>
      </c>
      <c r="G47">
        <v>0.35055886586815699</v>
      </c>
      <c r="H47">
        <v>0.50484301878565097</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65</v>
      </c>
      <c r="C48">
        <v>0.71108330250075102</v>
      </c>
      <c r="D48">
        <v>0.709073049255045</v>
      </c>
      <c r="E48">
        <v>0.31594045742515298</v>
      </c>
      <c r="F48">
        <v>0.42157678766499701</v>
      </c>
      <c r="G48">
        <v>0.67212926103013904</v>
      </c>
      <c r="H48">
        <v>0.53051125871669902</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59</v>
      </c>
      <c r="C49">
        <v>0.24654940536809</v>
      </c>
      <c r="D49">
        <v>0.373336333541959</v>
      </c>
      <c r="E49">
        <v>0.50900045322556098</v>
      </c>
      <c r="F49">
        <v>0.18167003282208499</v>
      </c>
      <c r="G49">
        <v>0.34089461840275398</v>
      </c>
      <c r="H49">
        <v>0.59408799986399297</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51</v>
      </c>
      <c r="C50">
        <v>-0.288404584131706</v>
      </c>
      <c r="D50">
        <v>0.56671260603186402</v>
      </c>
      <c r="E50">
        <v>0.61081670571943703</v>
      </c>
      <c r="F50">
        <v>-0.23579109689042299</v>
      </c>
      <c r="G50">
        <v>0.52980421224154095</v>
      </c>
      <c r="H50">
        <v>0.65628125830931605</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49</v>
      </c>
      <c r="C51">
        <v>-0.18817723340363099</v>
      </c>
      <c r="D51">
        <v>0.52727265752700403</v>
      </c>
      <c r="E51">
        <v>0.72117572563791899</v>
      </c>
      <c r="F51">
        <v>-0.22051511570034299</v>
      </c>
      <c r="G51">
        <v>0.481385049079182</v>
      </c>
      <c r="H51">
        <v>0.64689160565703396</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64</v>
      </c>
      <c r="C52">
        <v>0.234908291727011</v>
      </c>
      <c r="D52">
        <v>0.56752841179383895</v>
      </c>
      <c r="E52">
        <v>0.67893665603209696</v>
      </c>
      <c r="F52">
        <v>2.6426837067593099E-2</v>
      </c>
      <c r="G52">
        <v>0.53712226131415897</v>
      </c>
      <c r="H52">
        <v>0.96075928543425404</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63</v>
      </c>
      <c r="C53">
        <v>-0.183363884234754</v>
      </c>
      <c r="D53">
        <v>0.67004682808631399</v>
      </c>
      <c r="E53">
        <v>0.78434721698563703</v>
      </c>
      <c r="F53">
        <v>-0.37791347140176901</v>
      </c>
      <c r="G53">
        <v>0.61441023690383401</v>
      </c>
      <c r="H53">
        <v>0.53849971521642104</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74</v>
      </c>
      <c r="C54">
        <v>-0.36608458070481498</v>
      </c>
      <c r="D54">
        <v>0.69899072421822095</v>
      </c>
      <c r="E54">
        <v>0.60046418830062098</v>
      </c>
      <c r="F54">
        <v>-0.20454861522150899</v>
      </c>
      <c r="G54">
        <v>0.65558829301118704</v>
      </c>
      <c r="H54">
        <v>0.75503464857532598</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71</v>
      </c>
      <c r="C55">
        <v>-0.12286598835567</v>
      </c>
      <c r="D55">
        <v>0.71074917531787796</v>
      </c>
      <c r="E55">
        <v>0.862754964132877</v>
      </c>
      <c r="F55">
        <v>-2.06398871344796E-2</v>
      </c>
      <c r="G55">
        <v>0.66742290936743598</v>
      </c>
      <c r="H55">
        <v>0.97532955109541197</v>
      </c>
      <c r="I55" t="s">
        <v>173</v>
      </c>
      <c r="J55" t="s">
        <v>173</v>
      </c>
      <c r="K55" t="s">
        <v>173</v>
      </c>
      <c r="L55" t="s">
        <v>173</v>
      </c>
      <c r="M55" t="s">
        <v>173</v>
      </c>
      <c r="N55" t="s">
        <v>173</v>
      </c>
      <c r="P55" t="str">
        <f t="shared" si="4"/>
        <v/>
      </c>
      <c r="Q55" t="str">
        <f t="shared" si="5"/>
        <v/>
      </c>
      <c r="R55" t="str">
        <f t="shared" si="6"/>
        <v/>
      </c>
      <c r="S55" t="str">
        <f t="shared" si="7"/>
        <v/>
      </c>
    </row>
    <row r="56" spans="1:19" x14ac:dyDescent="0.25">
      <c r="A56">
        <v>55</v>
      </c>
      <c r="B56" t="s">
        <v>72</v>
      </c>
      <c r="C56">
        <v>3.2910476265308498E-2</v>
      </c>
      <c r="D56">
        <v>0.69871863646266397</v>
      </c>
      <c r="E56">
        <v>0.96243258231663698</v>
      </c>
      <c r="F56">
        <v>0.16280213098445301</v>
      </c>
      <c r="G56">
        <v>0.65707154984052396</v>
      </c>
      <c r="H56">
        <v>0.80431294120507701</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79</v>
      </c>
      <c r="C57">
        <v>1.4693895304285E-2</v>
      </c>
      <c r="D57">
        <v>0.69853749111827301</v>
      </c>
      <c r="E57">
        <v>0.98321755410711398</v>
      </c>
      <c r="F57">
        <v>0.112464133260474</v>
      </c>
      <c r="G57">
        <v>0.65648564412506905</v>
      </c>
      <c r="H57">
        <v>0.86397812841004995</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70</v>
      </c>
      <c r="C58">
        <v>-4.5313895834013199E-2</v>
      </c>
      <c r="D58">
        <v>0.77690139657570201</v>
      </c>
      <c r="E58">
        <v>0.95348860406631297</v>
      </c>
      <c r="F58">
        <v>7.6576921100951198E-2</v>
      </c>
      <c r="G58">
        <v>0.73423655506970897</v>
      </c>
      <c r="H58">
        <v>0.91693554876264405</v>
      </c>
      <c r="I58" t="s">
        <v>173</v>
      </c>
      <c r="J58" t="s">
        <v>173</v>
      </c>
      <c r="K58" t="s">
        <v>173</v>
      </c>
      <c r="L58" t="s">
        <v>173</v>
      </c>
      <c r="M58" t="s">
        <v>173</v>
      </c>
      <c r="N58" t="s">
        <v>173</v>
      </c>
      <c r="P58" t="str">
        <f t="shared" si="4"/>
        <v/>
      </c>
      <c r="Q58" t="str">
        <f t="shared" si="5"/>
        <v/>
      </c>
      <c r="R58" t="str">
        <f t="shared" si="6"/>
        <v/>
      </c>
      <c r="S58" t="str">
        <f t="shared" si="7"/>
        <v/>
      </c>
    </row>
    <row r="59" spans="1:19" x14ac:dyDescent="0.25">
      <c r="A59">
        <v>58</v>
      </c>
      <c r="B59" t="s">
        <v>68</v>
      </c>
      <c r="C59">
        <v>0.345927699163598</v>
      </c>
      <c r="D59">
        <v>0.774161942501016</v>
      </c>
      <c r="E59">
        <v>0.65498949038311705</v>
      </c>
      <c r="F59">
        <v>0.518540813601996</v>
      </c>
      <c r="G59">
        <v>0.72654119064606604</v>
      </c>
      <c r="H59">
        <v>0.47540558478001399</v>
      </c>
      <c r="I59" t="s">
        <v>173</v>
      </c>
      <c r="J59" t="s">
        <v>173</v>
      </c>
      <c r="K59" t="s">
        <v>173</v>
      </c>
      <c r="L59" t="s">
        <v>173</v>
      </c>
      <c r="M59" t="s">
        <v>173</v>
      </c>
      <c r="N59" t="s">
        <v>173</v>
      </c>
      <c r="P59" t="str">
        <f t="shared" si="4"/>
        <v/>
      </c>
      <c r="Q59" t="str">
        <f t="shared" si="5"/>
        <v/>
      </c>
      <c r="R59" t="str">
        <f t="shared" si="6"/>
        <v/>
      </c>
      <c r="S59" t="str">
        <f t="shared" si="7"/>
        <v/>
      </c>
    </row>
    <row r="60" spans="1:19" x14ac:dyDescent="0.25">
      <c r="A60">
        <v>59</v>
      </c>
      <c r="B60" t="s">
        <v>76</v>
      </c>
      <c r="C60">
        <v>-2.7014193445518201E-2</v>
      </c>
      <c r="D60">
        <v>0.70781358544439499</v>
      </c>
      <c r="E60">
        <v>0.969555576857413</v>
      </c>
      <c r="F60">
        <v>1.45304475294617E-2</v>
      </c>
      <c r="G60">
        <v>0.66558408138603697</v>
      </c>
      <c r="H60">
        <v>0.982582668036181</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81</v>
      </c>
      <c r="C61">
        <v>-2.8089650655702299E-2</v>
      </c>
      <c r="D61">
        <v>0.707913531844653</v>
      </c>
      <c r="E61">
        <v>0.96834865031152695</v>
      </c>
      <c r="F61">
        <v>0.12561786076203299</v>
      </c>
      <c r="G61">
        <v>0.66894618881850698</v>
      </c>
      <c r="H61">
        <v>0.85104542841539499</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78</v>
      </c>
      <c r="C62">
        <v>-6.6697065163249997E-2</v>
      </c>
      <c r="D62">
        <v>0.69411749113047605</v>
      </c>
      <c r="E62">
        <v>0.92344987667281897</v>
      </c>
      <c r="F62">
        <v>3.6353124419352098E-4</v>
      </c>
      <c r="G62">
        <v>0.65298305376823595</v>
      </c>
      <c r="H62">
        <v>0.99955579865288402</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77</v>
      </c>
      <c r="C63">
        <v>-0.149034554821454</v>
      </c>
      <c r="D63">
        <v>0.71409519923380205</v>
      </c>
      <c r="E63">
        <v>0.834679284164765</v>
      </c>
      <c r="F63">
        <v>-6.4636343585077402E-2</v>
      </c>
      <c r="G63">
        <v>0.67086792748416701</v>
      </c>
      <c r="H63">
        <v>0.92324471017189702</v>
      </c>
      <c r="I63" t="s">
        <v>173</v>
      </c>
      <c r="J63" t="s">
        <v>173</v>
      </c>
      <c r="K63" t="s">
        <v>173</v>
      </c>
      <c r="L63" t="s">
        <v>173</v>
      </c>
      <c r="M63" t="s">
        <v>173</v>
      </c>
      <c r="N63" t="s">
        <v>173</v>
      </c>
      <c r="P63" t="str">
        <f t="shared" si="4"/>
        <v/>
      </c>
      <c r="Q63" t="str">
        <f t="shared" si="5"/>
        <v/>
      </c>
      <c r="R63" t="str">
        <f t="shared" si="6"/>
        <v/>
      </c>
      <c r="S63" t="str">
        <f t="shared" si="7"/>
        <v/>
      </c>
    </row>
    <row r="64" spans="1:19" x14ac:dyDescent="0.25">
      <c r="A64">
        <v>63</v>
      </c>
      <c r="B64" t="s">
        <v>80</v>
      </c>
      <c r="C64">
        <v>2.5083808087708898E-2</v>
      </c>
      <c r="D64">
        <v>0.71683885676086401</v>
      </c>
      <c r="E64">
        <v>0.97208591668733801</v>
      </c>
      <c r="F64">
        <v>0.17547734232443599</v>
      </c>
      <c r="G64">
        <v>0.67407080033612599</v>
      </c>
      <c r="H64">
        <v>0.794613248792711</v>
      </c>
      <c r="I64" t="s">
        <v>173</v>
      </c>
      <c r="J64" t="s">
        <v>173</v>
      </c>
      <c r="K64" t="s">
        <v>173</v>
      </c>
      <c r="L64" t="s">
        <v>173</v>
      </c>
      <c r="M64" t="s">
        <v>173</v>
      </c>
      <c r="N64" t="s">
        <v>173</v>
      </c>
      <c r="P64" t="str">
        <f t="shared" si="4"/>
        <v/>
      </c>
      <c r="Q64" t="str">
        <f t="shared" si="5"/>
        <v/>
      </c>
      <c r="R64" t="str">
        <f t="shared" si="6"/>
        <v/>
      </c>
      <c r="S64" t="str">
        <f t="shared" si="7"/>
        <v/>
      </c>
    </row>
    <row r="65" spans="1:19" x14ac:dyDescent="0.25">
      <c r="A65">
        <v>64</v>
      </c>
      <c r="B65" t="s">
        <v>75</v>
      </c>
      <c r="C65">
        <v>-9.2484924563651594E-2</v>
      </c>
      <c r="D65">
        <v>0.7322487315274</v>
      </c>
      <c r="E65">
        <v>0.89949239183546503</v>
      </c>
      <c r="F65">
        <v>4.1011465911374702E-2</v>
      </c>
      <c r="G65">
        <v>0.68680836376445098</v>
      </c>
      <c r="H65">
        <v>0.95238412715626697</v>
      </c>
      <c r="I65" t="s">
        <v>173</v>
      </c>
      <c r="J65" t="s">
        <v>173</v>
      </c>
      <c r="K65" t="s">
        <v>173</v>
      </c>
      <c r="L65" t="s">
        <v>173</v>
      </c>
      <c r="M65" t="s">
        <v>173</v>
      </c>
      <c r="N65" t="s">
        <v>173</v>
      </c>
      <c r="P65" t="str">
        <f t="shared" si="4"/>
        <v/>
      </c>
      <c r="Q65" t="str">
        <f t="shared" si="5"/>
        <v/>
      </c>
      <c r="R65" t="str">
        <f t="shared" si="6"/>
        <v/>
      </c>
      <c r="S65" t="str">
        <f t="shared" si="7"/>
        <v/>
      </c>
    </row>
    <row r="66" spans="1:19" x14ac:dyDescent="0.25">
      <c r="A66">
        <v>65</v>
      </c>
      <c r="B66" t="s">
        <v>82</v>
      </c>
      <c r="C66">
        <v>1.17837381722713E-2</v>
      </c>
      <c r="D66">
        <v>0.74743236040245598</v>
      </c>
      <c r="E66">
        <v>0.987421372447015</v>
      </c>
      <c r="F66">
        <v>0.10294036247642099</v>
      </c>
      <c r="G66">
        <v>0.70046438808098899</v>
      </c>
      <c r="H66">
        <v>0.88316346210352503</v>
      </c>
      <c r="I66" t="s">
        <v>173</v>
      </c>
      <c r="J66" t="s">
        <v>173</v>
      </c>
      <c r="K66" t="s">
        <v>173</v>
      </c>
      <c r="L66" t="s">
        <v>173</v>
      </c>
      <c r="M66" t="s">
        <v>173</v>
      </c>
      <c r="N66" t="s">
        <v>173</v>
      </c>
      <c r="P66" t="str">
        <f t="shared" si="4"/>
        <v/>
      </c>
      <c r="Q66" t="str">
        <f t="shared" si="5"/>
        <v/>
      </c>
      <c r="R66" t="str">
        <f t="shared" si="6"/>
        <v/>
      </c>
      <c r="S66" t="str">
        <f t="shared" si="7"/>
        <v/>
      </c>
    </row>
    <row r="67" spans="1:19" x14ac:dyDescent="0.25">
      <c r="A67">
        <v>66</v>
      </c>
      <c r="B67" t="s">
        <v>84</v>
      </c>
      <c r="C67">
        <v>-0.20991997751413599</v>
      </c>
      <c r="D67">
        <v>0.79987268926722699</v>
      </c>
      <c r="E67">
        <v>0.79298089891867196</v>
      </c>
      <c r="F67">
        <v>-0.13681917795196699</v>
      </c>
      <c r="G67">
        <v>0.74979130987142695</v>
      </c>
      <c r="H67">
        <v>0.85520891642580499</v>
      </c>
      <c r="I67" t="s">
        <v>173</v>
      </c>
      <c r="J67" t="s">
        <v>173</v>
      </c>
      <c r="K67" t="s">
        <v>173</v>
      </c>
      <c r="L67" t="s">
        <v>173</v>
      </c>
      <c r="M67" t="s">
        <v>173</v>
      </c>
      <c r="N67" t="s">
        <v>173</v>
      </c>
      <c r="P67" t="str">
        <f t="shared" si="4"/>
        <v/>
      </c>
      <c r="Q67" t="str">
        <f t="shared" si="5"/>
        <v/>
      </c>
      <c r="R67" t="str">
        <f t="shared" si="6"/>
        <v/>
      </c>
      <c r="S67" t="str">
        <f t="shared" si="7"/>
        <v/>
      </c>
    </row>
    <row r="68" spans="1:19" x14ac:dyDescent="0.25">
      <c r="A68">
        <v>67</v>
      </c>
      <c r="B68" t="s">
        <v>69</v>
      </c>
      <c r="C68">
        <v>0.41852064712056403</v>
      </c>
      <c r="D68">
        <v>0.86730914659582303</v>
      </c>
      <c r="E68">
        <v>0.62941478193616596</v>
      </c>
      <c r="F68">
        <v>0.528756590234854</v>
      </c>
      <c r="G68">
        <v>0.81186046075391505</v>
      </c>
      <c r="H68">
        <v>0.51485930975812699</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83</v>
      </c>
      <c r="C69">
        <v>0.28428029689286999</v>
      </c>
      <c r="D69">
        <v>1.0374815152336601</v>
      </c>
      <c r="E69">
        <v>0.78407694648138304</v>
      </c>
      <c r="F69">
        <v>0.28514841431749199</v>
      </c>
      <c r="G69">
        <v>0.98931830626679296</v>
      </c>
      <c r="H69">
        <v>0.77317285323293805</v>
      </c>
      <c r="I69" t="s">
        <v>173</v>
      </c>
      <c r="J69" t="s">
        <v>173</v>
      </c>
      <c r="K69" t="s">
        <v>173</v>
      </c>
      <c r="L69" t="s">
        <v>173</v>
      </c>
      <c r="M69" t="s">
        <v>173</v>
      </c>
      <c r="N69" t="s">
        <v>173</v>
      </c>
      <c r="P69" t="str">
        <f t="shared" si="4"/>
        <v/>
      </c>
      <c r="Q69" t="str">
        <f t="shared" si="5"/>
        <v/>
      </c>
      <c r="R69" t="str">
        <f t="shared" si="6"/>
        <v/>
      </c>
      <c r="S69" t="str">
        <f t="shared" si="7"/>
        <v/>
      </c>
    </row>
    <row r="70" spans="1:19" x14ac:dyDescent="0.25">
      <c r="B70" t="s">
        <v>73</v>
      </c>
      <c r="C70">
        <v>-0.89374421474333599</v>
      </c>
      <c r="D70">
        <v>1.2607690561013201</v>
      </c>
      <c r="E70">
        <v>0.478393903589516</v>
      </c>
      <c r="F70">
        <v>-0.97591441102502396</v>
      </c>
      <c r="G70">
        <v>1.1984139885779801</v>
      </c>
      <c r="H70">
        <v>0.415451173935378</v>
      </c>
      <c r="I70" t="s">
        <v>173</v>
      </c>
      <c r="J70" t="s">
        <v>173</v>
      </c>
      <c r="K70" t="s">
        <v>173</v>
      </c>
      <c r="L70" t="s">
        <v>173</v>
      </c>
      <c r="M70" t="s">
        <v>173</v>
      </c>
      <c r="N70" t="s">
        <v>173</v>
      </c>
      <c r="P70" t="str">
        <f t="shared" si="4"/>
        <v/>
      </c>
      <c r="Q70" t="str">
        <f t="shared" si="5"/>
        <v/>
      </c>
      <c r="R70" t="str">
        <f t="shared" si="6"/>
        <v/>
      </c>
      <c r="S70" t="str">
        <f t="shared" si="7"/>
        <v/>
      </c>
    </row>
    <row r="71" spans="1:19" x14ac:dyDescent="0.25">
      <c r="B71" t="s">
        <v>507</v>
      </c>
      <c r="C71">
        <v>-4.35645012018624E-2</v>
      </c>
      <c r="D71">
        <v>5.4193606842421999E-2</v>
      </c>
      <c r="E71">
        <v>0.42147326749180902</v>
      </c>
      <c r="F71">
        <v>-6.2435944074565403E-2</v>
      </c>
      <c r="G71">
        <v>4.7726707984329E-2</v>
      </c>
      <c r="H71">
        <v>0.190806443455727</v>
      </c>
      <c r="I71">
        <v>-6.1988484995268697E-2</v>
      </c>
      <c r="J71">
        <v>5.3665846411487701E-2</v>
      </c>
      <c r="K71">
        <v>0.24805660600913901</v>
      </c>
      <c r="L71">
        <v>-7.5850223292952199E-2</v>
      </c>
      <c r="M71">
        <v>4.7156930141072598E-2</v>
      </c>
      <c r="N71">
        <v>0.107733600087923</v>
      </c>
      <c r="P71" t="str">
        <f t="shared" si="4"/>
        <v/>
      </c>
      <c r="Q71" t="str">
        <f t="shared" si="5"/>
        <v/>
      </c>
      <c r="R71" t="str">
        <f t="shared" si="6"/>
        <v/>
      </c>
      <c r="S71" t="str">
        <f t="shared" si="7"/>
        <v/>
      </c>
    </row>
    <row r="72" spans="1:19" x14ac:dyDescent="0.25">
      <c r="B72" t="s">
        <v>508</v>
      </c>
      <c r="C72">
        <v>-7.3829384490022298E-2</v>
      </c>
      <c r="D72">
        <v>0.118343424685357</v>
      </c>
      <c r="E72">
        <v>0.53272144311846503</v>
      </c>
      <c r="F72">
        <v>-0.12304085485343599</v>
      </c>
      <c r="G72">
        <v>0.10212941545727799</v>
      </c>
      <c r="H72">
        <v>0.228298157787369</v>
      </c>
      <c r="I72">
        <v>-5.8734664713922802E-2</v>
      </c>
      <c r="J72">
        <v>0.11738256978057</v>
      </c>
      <c r="K72">
        <v>0.61681488344659097</v>
      </c>
      <c r="L72">
        <v>-0.113673249579175</v>
      </c>
      <c r="M72">
        <v>0.101315704674384</v>
      </c>
      <c r="N72">
        <v>0.26187490855415502</v>
      </c>
      <c r="P72" t="str">
        <f t="shared" si="4"/>
        <v/>
      </c>
      <c r="Q72" t="str">
        <f t="shared" si="5"/>
        <v/>
      </c>
      <c r="R72" t="str">
        <f t="shared" si="6"/>
        <v/>
      </c>
      <c r="S72" t="str">
        <f t="shared" si="7"/>
        <v/>
      </c>
    </row>
    <row r="73" spans="1:19" x14ac:dyDescent="0.25">
      <c r="B73" t="s">
        <v>509</v>
      </c>
      <c r="C73">
        <v>4.5174807607617502E-2</v>
      </c>
      <c r="D73">
        <v>6.7024819979515801E-2</v>
      </c>
      <c r="E73">
        <v>0.50031056488310599</v>
      </c>
      <c r="F73">
        <v>-5.2887455649784504E-3</v>
      </c>
      <c r="G73">
        <v>5.94114115862295E-2</v>
      </c>
      <c r="H73">
        <v>0.92906679530733405</v>
      </c>
      <c r="I73">
        <v>2.65579765607344E-2</v>
      </c>
      <c r="J73">
        <v>6.6205534783325901E-2</v>
      </c>
      <c r="K73">
        <v>0.68831384614739599</v>
      </c>
      <c r="L73">
        <v>-2.40438679653357E-2</v>
      </c>
      <c r="M73">
        <v>5.8471892703558799E-2</v>
      </c>
      <c r="N73">
        <v>0.68092305832004396</v>
      </c>
      <c r="P73" t="str">
        <f t="shared" si="4"/>
        <v/>
      </c>
      <c r="Q73" t="str">
        <f t="shared" si="5"/>
        <v/>
      </c>
      <c r="R73" t="str">
        <f t="shared" si="6"/>
        <v/>
      </c>
      <c r="S73" t="str">
        <f t="shared" si="7"/>
        <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78B-CC8D-47FA-8BE9-D3BE8F9253B9}">
  <dimension ref="A1:S73"/>
  <sheetViews>
    <sheetView topLeftCell="A39" workbookViewId="0">
      <selection activeCell="P30" sqref="P30:S73"/>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-0.20308570205863299</v>
      </c>
      <c r="D2">
        <v>0.141076932552265</v>
      </c>
      <c r="E2">
        <v>0.149997957453926</v>
      </c>
      <c r="F2">
        <v>-0.18300165664246901</v>
      </c>
      <c r="G2">
        <v>0.123872087217177</v>
      </c>
      <c r="H2">
        <v>0.13958351005275499</v>
      </c>
      <c r="I2">
        <v>-0.228217959859942</v>
      </c>
      <c r="J2">
        <v>0.14048688222762601</v>
      </c>
      <c r="K2">
        <v>0.104273664389926</v>
      </c>
      <c r="L2">
        <v>-0.20466189752160099</v>
      </c>
      <c r="M2">
        <v>0.123011196424232</v>
      </c>
      <c r="N2">
        <v>9.6159117645278902E-2</v>
      </c>
      <c r="P2" t="str">
        <f>IF(E2&lt;0.001,"***",IF(E2&lt;0.01,"**",IF(E2&lt;0.05,"*",IF(E2&lt;0.1,"^",""))))</f>
        <v/>
      </c>
      <c r="Q2" t="str">
        <f>IF(H2&lt;0.001,"***",IF(H2&lt;0.01,"**",IF(H2&lt;0.05,"*",IF(H2&lt;0.1,"^",""))))</f>
        <v/>
      </c>
      <c r="R2" t="str">
        <f>IF(K2&lt;0.001,"***",IF(K2&lt;0.01,"**",IF(K2&lt;0.05,"*",IF(K2&lt;0.1,"^",""))))</f>
        <v/>
      </c>
      <c r="S2" t="str">
        <f>IF(N2&lt;0.001,"***",IF(N2&lt;0.01,"**",IF(N2&lt;0.05,"*",IF(N2&lt;0.1,"^",""))))</f>
        <v>^</v>
      </c>
    </row>
    <row r="3" spans="1:19" x14ac:dyDescent="0.25">
      <c r="A3">
        <v>2</v>
      </c>
      <c r="B3" t="s">
        <v>10</v>
      </c>
      <c r="C3">
        <v>-1.4021437883970899E-2</v>
      </c>
      <c r="D3">
        <v>5.0454428613061097E-2</v>
      </c>
      <c r="E3">
        <v>0.78108680860451596</v>
      </c>
      <c r="F3">
        <v>-3.1562504595534502E-2</v>
      </c>
      <c r="G3">
        <v>4.3253637732995898E-2</v>
      </c>
      <c r="H3">
        <v>0.46556898527122698</v>
      </c>
      <c r="I3">
        <v>-2.3873763203711099E-2</v>
      </c>
      <c r="J3">
        <v>5.0212049938225499E-2</v>
      </c>
      <c r="K3">
        <v>0.63445996131111404</v>
      </c>
      <c r="L3">
        <v>-4.1548544169735399E-2</v>
      </c>
      <c r="M3">
        <v>4.2847630245362901E-2</v>
      </c>
      <c r="N3">
        <v>0.332205393337767</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8.6382544976706804E-2</v>
      </c>
      <c r="D4">
        <v>6.7453658357407797E-2</v>
      </c>
      <c r="E4">
        <v>0.20032695795230199</v>
      </c>
      <c r="F4">
        <v>6.2883983432522703E-2</v>
      </c>
      <c r="G4">
        <v>5.5467329154051802E-2</v>
      </c>
      <c r="H4">
        <v>0.25691532320190003</v>
      </c>
      <c r="I4">
        <v>7.4493113917055806E-2</v>
      </c>
      <c r="J4">
        <v>6.7016325790457298E-2</v>
      </c>
      <c r="K4">
        <v>0.26632451088768</v>
      </c>
      <c r="L4">
        <v>5.2556680804244499E-2</v>
      </c>
      <c r="M4">
        <v>5.4782512609338897E-2</v>
      </c>
      <c r="N4">
        <v>0.33737255107214398</v>
      </c>
      <c r="P4" t="str">
        <f t="shared" si="0"/>
        <v/>
      </c>
      <c r="Q4" t="str">
        <f t="shared" si="1"/>
        <v/>
      </c>
      <c r="R4" t="str">
        <f t="shared" si="2"/>
        <v/>
      </c>
      <c r="S4" t="str">
        <f t="shared" si="3"/>
        <v/>
      </c>
    </row>
    <row r="5" spans="1:19" x14ac:dyDescent="0.25">
      <c r="A5">
        <v>4</v>
      </c>
      <c r="B5" t="s">
        <v>25</v>
      </c>
      <c r="C5">
        <v>5.21116514522083E-2</v>
      </c>
      <c r="D5">
        <v>7.51949008623186E-2</v>
      </c>
      <c r="E5">
        <v>0.48829632225103797</v>
      </c>
      <c r="F5">
        <v>6.5370003880320798E-2</v>
      </c>
      <c r="G5">
        <v>6.5470770997108796E-2</v>
      </c>
      <c r="H5">
        <v>0.318055923130667</v>
      </c>
      <c r="I5">
        <v>5.4765299821643E-2</v>
      </c>
      <c r="J5">
        <v>7.4302045274189196E-2</v>
      </c>
      <c r="K5">
        <v>0.46108394491023003</v>
      </c>
      <c r="L5">
        <v>7.0988229750743606E-2</v>
      </c>
      <c r="M5">
        <v>6.4382729743918204E-2</v>
      </c>
      <c r="N5">
        <v>0.27020204436506301</v>
      </c>
      <c r="P5" t="str">
        <f t="shared" si="0"/>
        <v/>
      </c>
      <c r="Q5" t="str">
        <f t="shared" si="1"/>
        <v/>
      </c>
      <c r="R5" t="str">
        <f t="shared" si="2"/>
        <v/>
      </c>
      <c r="S5" t="str">
        <f t="shared" si="3"/>
        <v/>
      </c>
    </row>
    <row r="6" spans="1:19" x14ac:dyDescent="0.25">
      <c r="A6">
        <v>5</v>
      </c>
      <c r="B6" t="s">
        <v>26</v>
      </c>
      <c r="C6">
        <v>5.5405126528760298E-2</v>
      </c>
      <c r="D6">
        <v>0.118463286820665</v>
      </c>
      <c r="E6">
        <v>0.64000006313063396</v>
      </c>
      <c r="F6">
        <v>4.2446206393947E-2</v>
      </c>
      <c r="G6">
        <v>9.9849533310242405E-2</v>
      </c>
      <c r="H6">
        <v>0.67076253840757805</v>
      </c>
      <c r="I6">
        <v>6.0302617214448399E-2</v>
      </c>
      <c r="J6">
        <v>0.117443555192909</v>
      </c>
      <c r="K6">
        <v>0.60762929032490198</v>
      </c>
      <c r="L6">
        <v>3.7870629194899197E-2</v>
      </c>
      <c r="M6">
        <v>9.8592999131916798E-2</v>
      </c>
      <c r="N6">
        <v>0.70089637655794002</v>
      </c>
      <c r="P6" t="str">
        <f t="shared" si="0"/>
        <v/>
      </c>
      <c r="Q6" t="str">
        <f t="shared" si="1"/>
        <v/>
      </c>
      <c r="R6" t="str">
        <f t="shared" si="2"/>
        <v/>
      </c>
      <c r="S6" t="str">
        <f t="shared" si="3"/>
        <v/>
      </c>
    </row>
    <row r="7" spans="1:19" x14ac:dyDescent="0.25">
      <c r="A7">
        <v>6</v>
      </c>
      <c r="B7" t="s">
        <v>30</v>
      </c>
      <c r="C7">
        <v>0.27975258358634902</v>
      </c>
      <c r="D7">
        <v>7.3845299250261995E-2</v>
      </c>
      <c r="E7">
        <v>1.5164495922670399E-4</v>
      </c>
      <c r="F7">
        <v>0.25855903304616901</v>
      </c>
      <c r="G7">
        <v>5.9177000269147101E-2</v>
      </c>
      <c r="H7" s="1">
        <v>1.24674702583285E-5</v>
      </c>
      <c r="I7">
        <v>0.28989928194255798</v>
      </c>
      <c r="J7">
        <v>7.3462143164113397E-2</v>
      </c>
      <c r="K7" s="1">
        <v>7.9387886738668798E-5</v>
      </c>
      <c r="L7">
        <v>0.26830617358891801</v>
      </c>
      <c r="M7">
        <v>5.8511133639230703E-2</v>
      </c>
      <c r="N7" s="1">
        <v>4.52776422443966E-6</v>
      </c>
      <c r="P7" t="str">
        <f t="shared" si="0"/>
        <v>***</v>
      </c>
      <c r="Q7" t="str">
        <f t="shared" si="1"/>
        <v>***</v>
      </c>
      <c r="R7" t="str">
        <f t="shared" si="2"/>
        <v>***</v>
      </c>
      <c r="S7" t="str">
        <f t="shared" si="3"/>
        <v>***</v>
      </c>
    </row>
    <row r="8" spans="1:19" x14ac:dyDescent="0.25">
      <c r="A8">
        <v>7</v>
      </c>
      <c r="B8" t="s">
        <v>27</v>
      </c>
      <c r="C8">
        <v>0.24012252431727199</v>
      </c>
      <c r="D8">
        <v>0.101343905876387</v>
      </c>
      <c r="E8">
        <v>1.7817793177564E-2</v>
      </c>
      <c r="F8">
        <v>0.23005856365661601</v>
      </c>
      <c r="G8">
        <v>8.3668837040480698E-2</v>
      </c>
      <c r="H8">
        <v>5.9662114208104099E-3</v>
      </c>
      <c r="I8">
        <v>0.25002205584711301</v>
      </c>
      <c r="J8">
        <v>9.8992574375999995E-2</v>
      </c>
      <c r="K8">
        <v>1.1547962085457501E-2</v>
      </c>
      <c r="L8">
        <v>0.243221103132431</v>
      </c>
      <c r="M8">
        <v>8.0896145759123794E-2</v>
      </c>
      <c r="N8">
        <v>2.6420055702386399E-3</v>
      </c>
      <c r="P8" t="str">
        <f t="shared" si="0"/>
        <v>*</v>
      </c>
      <c r="Q8" t="str">
        <f t="shared" si="1"/>
        <v>**</v>
      </c>
      <c r="R8" t="str">
        <f t="shared" si="2"/>
        <v>*</v>
      </c>
      <c r="S8" t="str">
        <f t="shared" si="3"/>
        <v>**</v>
      </c>
    </row>
    <row r="9" spans="1:19" x14ac:dyDescent="0.25">
      <c r="A9">
        <v>8</v>
      </c>
      <c r="B9" t="s">
        <v>29</v>
      </c>
      <c r="C9">
        <v>0.12281329678634299</v>
      </c>
      <c r="D9">
        <v>6.6629473386542501E-2</v>
      </c>
      <c r="E9">
        <v>6.5295759455758398E-2</v>
      </c>
      <c r="F9">
        <v>0.129444783148636</v>
      </c>
      <c r="G9">
        <v>5.3674622041057898E-2</v>
      </c>
      <c r="H9">
        <v>1.5880208938582802E-2</v>
      </c>
      <c r="I9">
        <v>0.123258542261261</v>
      </c>
      <c r="J9">
        <v>6.6233139290004406E-2</v>
      </c>
      <c r="K9">
        <v>6.2747012391742199E-2</v>
      </c>
      <c r="L9">
        <v>0.124356899947886</v>
      </c>
      <c r="M9">
        <v>5.3031811294264097E-2</v>
      </c>
      <c r="N9">
        <v>1.9029675564092501E-2</v>
      </c>
      <c r="P9" t="str">
        <f t="shared" si="0"/>
        <v>^</v>
      </c>
      <c r="Q9" t="str">
        <f t="shared" si="1"/>
        <v>*</v>
      </c>
      <c r="R9" t="str">
        <f t="shared" si="2"/>
        <v>^</v>
      </c>
      <c r="S9" t="str">
        <f t="shared" si="3"/>
        <v>*</v>
      </c>
    </row>
    <row r="10" spans="1:19" x14ac:dyDescent="0.25">
      <c r="A10">
        <v>9</v>
      </c>
      <c r="B10" t="s">
        <v>28</v>
      </c>
      <c r="C10">
        <v>0.202037356914229</v>
      </c>
      <c r="D10">
        <v>0.14231591470218999</v>
      </c>
      <c r="E10">
        <v>0.15571253086911399</v>
      </c>
      <c r="F10">
        <v>0.22402802533800401</v>
      </c>
      <c r="G10">
        <v>0.121328924589509</v>
      </c>
      <c r="H10">
        <v>6.4826614922872006E-2</v>
      </c>
      <c r="I10">
        <v>0.196551971446327</v>
      </c>
      <c r="J10">
        <v>0.14033155775622699</v>
      </c>
      <c r="K10">
        <v>0.16132606327039101</v>
      </c>
      <c r="L10">
        <v>0.221671511244213</v>
      </c>
      <c r="M10">
        <v>0.118518394450885</v>
      </c>
      <c r="N10">
        <v>6.1434490210730101E-2</v>
      </c>
      <c r="P10" t="str">
        <f t="shared" si="0"/>
        <v/>
      </c>
      <c r="Q10" t="str">
        <f t="shared" si="1"/>
        <v>^</v>
      </c>
      <c r="R10" t="str">
        <f t="shared" si="2"/>
        <v/>
      </c>
      <c r="S10" t="str">
        <f t="shared" si="3"/>
        <v>^</v>
      </c>
    </row>
    <row r="11" spans="1:19" x14ac:dyDescent="0.25">
      <c r="A11">
        <v>10</v>
      </c>
      <c r="B11" t="s">
        <v>31</v>
      </c>
      <c r="C11">
        <v>-6.7728814644303997E-2</v>
      </c>
      <c r="D11">
        <v>1.5676990392399101E-2</v>
      </c>
      <c r="E11" s="1">
        <v>1.5583915753403199E-5</v>
      </c>
      <c r="F11">
        <v>-7.3942062145223794E-2</v>
      </c>
      <c r="G11">
        <v>1.36617192835281E-2</v>
      </c>
      <c r="H11" s="1">
        <v>6.2201537001454506E-8</v>
      </c>
      <c r="I11">
        <v>-6.7439662793053703E-2</v>
      </c>
      <c r="J11">
        <v>1.55358474936029E-2</v>
      </c>
      <c r="K11" s="1">
        <v>1.41896039015377E-5</v>
      </c>
      <c r="L11">
        <v>-7.2771365065135096E-2</v>
      </c>
      <c r="M11">
        <v>1.3478382454343499E-2</v>
      </c>
      <c r="N11" s="1">
        <v>6.6969656404688499E-8</v>
      </c>
      <c r="P11" t="str">
        <f t="shared" si="0"/>
        <v>***</v>
      </c>
      <c r="Q11" t="str">
        <f t="shared" si="1"/>
        <v>***</v>
      </c>
      <c r="R11" t="str">
        <f t="shared" si="2"/>
        <v>***</v>
      </c>
      <c r="S11" t="str">
        <f t="shared" si="3"/>
        <v>***</v>
      </c>
    </row>
    <row r="12" spans="1:19" x14ac:dyDescent="0.25">
      <c r="A12">
        <v>11</v>
      </c>
      <c r="B12" t="s">
        <v>177</v>
      </c>
      <c r="C12">
        <v>-0.118155993242018</v>
      </c>
      <c r="D12">
        <v>7.0095869256457194E-2</v>
      </c>
      <c r="E12">
        <v>9.1866281173470593E-2</v>
      </c>
      <c r="F12">
        <v>-8.4043819372347894E-2</v>
      </c>
      <c r="G12">
        <v>6.4367071385608807E-2</v>
      </c>
      <c r="H12">
        <v>0.19165600249817</v>
      </c>
      <c r="I12">
        <v>-0.10869789489006999</v>
      </c>
      <c r="J12">
        <v>6.9289139042312403E-2</v>
      </c>
      <c r="K12">
        <v>0.11670432579614</v>
      </c>
      <c r="L12">
        <v>-8.0217250385220595E-2</v>
      </c>
      <c r="M12">
        <v>6.33999281252281E-2</v>
      </c>
      <c r="N12">
        <v>0.205778946832466</v>
      </c>
      <c r="P12" t="str">
        <f t="shared" si="0"/>
        <v>^</v>
      </c>
      <c r="Q12" t="str">
        <f t="shared" si="1"/>
        <v/>
      </c>
      <c r="R12" t="str">
        <f t="shared" si="2"/>
        <v/>
      </c>
      <c r="S12" t="str">
        <f t="shared" si="3"/>
        <v/>
      </c>
    </row>
    <row r="13" spans="1:19" x14ac:dyDescent="0.25">
      <c r="A13">
        <v>12</v>
      </c>
      <c r="B13" t="s">
        <v>32</v>
      </c>
      <c r="C13">
        <v>-7.5770083115659099E-3</v>
      </c>
      <c r="D13">
        <v>4.2643087675094803E-2</v>
      </c>
      <c r="E13">
        <v>0.85897089504665003</v>
      </c>
      <c r="F13">
        <v>-1.55724571680957E-2</v>
      </c>
      <c r="G13">
        <v>3.7961801664671301E-2</v>
      </c>
      <c r="H13">
        <v>0.68164907506010097</v>
      </c>
      <c r="I13">
        <v>-5.1087131467052399E-3</v>
      </c>
      <c r="J13">
        <v>4.2383487396449197E-2</v>
      </c>
      <c r="K13">
        <v>0.90405899144259305</v>
      </c>
      <c r="L13">
        <v>-1.08010077930988E-2</v>
      </c>
      <c r="M13">
        <v>3.7619170890434601E-2</v>
      </c>
      <c r="N13">
        <v>0.77402468352314102</v>
      </c>
      <c r="P13" t="str">
        <f t="shared" si="0"/>
        <v/>
      </c>
      <c r="Q13" t="str">
        <f t="shared" si="1"/>
        <v/>
      </c>
      <c r="R13" t="str">
        <f t="shared" si="2"/>
        <v/>
      </c>
      <c r="S13" t="str">
        <f t="shared" si="3"/>
        <v/>
      </c>
    </row>
    <row r="14" spans="1:19" x14ac:dyDescent="0.25">
      <c r="A14">
        <v>13</v>
      </c>
      <c r="B14" t="s">
        <v>33</v>
      </c>
      <c r="C14">
        <v>9.9407458593136298E-3</v>
      </c>
      <c r="D14">
        <v>9.9055953665705392E-3</v>
      </c>
      <c r="E14">
        <v>0.31559626474762098</v>
      </c>
      <c r="F14">
        <v>7.2706795062476596E-3</v>
      </c>
      <c r="G14">
        <v>8.6789763530293104E-3</v>
      </c>
      <c r="H14">
        <v>0.40217972969577598</v>
      </c>
      <c r="I14">
        <v>9.3860788292146405E-3</v>
      </c>
      <c r="J14">
        <v>9.8277467339418795E-3</v>
      </c>
      <c r="K14">
        <v>0.33954781695367198</v>
      </c>
      <c r="L14">
        <v>6.3181047084114803E-3</v>
      </c>
      <c r="M14">
        <v>8.5789151445387502E-3</v>
      </c>
      <c r="N14">
        <v>0.46144535134908798</v>
      </c>
      <c r="P14" t="str">
        <f t="shared" si="0"/>
        <v/>
      </c>
      <c r="Q14" t="str">
        <f t="shared" si="1"/>
        <v/>
      </c>
      <c r="R14" t="str">
        <f t="shared" si="2"/>
        <v/>
      </c>
      <c r="S14" t="str">
        <f t="shared" si="3"/>
        <v/>
      </c>
    </row>
    <row r="15" spans="1:19" x14ac:dyDescent="0.25">
      <c r="A15">
        <v>14</v>
      </c>
      <c r="B15" t="s">
        <v>118</v>
      </c>
      <c r="C15">
        <v>-2.0495878957327102E-2</v>
      </c>
      <c r="D15">
        <v>1.5201476156643299E-2</v>
      </c>
      <c r="E15">
        <v>0.177567651004852</v>
      </c>
      <c r="F15">
        <v>-1.5418418093826901E-2</v>
      </c>
      <c r="G15">
        <v>1.3457066929278901E-2</v>
      </c>
      <c r="H15">
        <v>0.25189911149646399</v>
      </c>
      <c r="I15">
        <v>-1.9898397550323799E-2</v>
      </c>
      <c r="J15">
        <v>1.50629953710725E-2</v>
      </c>
      <c r="K15">
        <v>0.18649736505888601</v>
      </c>
      <c r="L15">
        <v>-1.51315158565244E-2</v>
      </c>
      <c r="M15">
        <v>1.32859436294141E-2</v>
      </c>
      <c r="N15">
        <v>0.25474000990586998</v>
      </c>
      <c r="P15" t="str">
        <f t="shared" si="0"/>
        <v/>
      </c>
      <c r="Q15" t="str">
        <f t="shared" si="1"/>
        <v/>
      </c>
      <c r="R15" t="str">
        <f t="shared" si="2"/>
        <v/>
      </c>
      <c r="S15" t="str">
        <f t="shared" si="3"/>
        <v/>
      </c>
    </row>
    <row r="16" spans="1:19" x14ac:dyDescent="0.25">
      <c r="A16">
        <v>15</v>
      </c>
      <c r="B16" t="s">
        <v>34</v>
      </c>
      <c r="C16">
        <v>3.3830697202337301E-3</v>
      </c>
      <c r="D16">
        <v>9.2366028405850705E-4</v>
      </c>
      <c r="E16">
        <v>2.4959271053004401E-4</v>
      </c>
      <c r="F16">
        <v>2.9891550135697298E-3</v>
      </c>
      <c r="G16">
        <v>7.2473976557303201E-4</v>
      </c>
      <c r="H16" s="1">
        <v>3.7161705748025903E-5</v>
      </c>
      <c r="I16">
        <v>3.2377389237770401E-3</v>
      </c>
      <c r="J16">
        <v>9.1762988132086101E-4</v>
      </c>
      <c r="K16">
        <v>4.1812523708484301E-4</v>
      </c>
      <c r="L16">
        <v>2.8463761473026998E-3</v>
      </c>
      <c r="M16">
        <v>7.1359938307662596E-4</v>
      </c>
      <c r="N16" s="1">
        <v>6.6419784954381499E-5</v>
      </c>
      <c r="P16" t="str">
        <f t="shared" si="0"/>
        <v>***</v>
      </c>
      <c r="Q16" t="str">
        <f t="shared" si="1"/>
        <v>***</v>
      </c>
      <c r="R16" t="str">
        <f t="shared" si="2"/>
        <v>***</v>
      </c>
      <c r="S16" t="str">
        <f t="shared" si="3"/>
        <v>***</v>
      </c>
    </row>
    <row r="17" spans="1:19" x14ac:dyDescent="0.25">
      <c r="A17">
        <v>16</v>
      </c>
      <c r="B17" t="s">
        <v>35</v>
      </c>
      <c r="C17" s="1">
        <v>-2.9478474169287501E-5</v>
      </c>
      <c r="D17">
        <v>4.0356182545665901E-4</v>
      </c>
      <c r="E17">
        <v>0.94176971551529798</v>
      </c>
      <c r="F17" s="1">
        <v>-3.8449699217496901E-5</v>
      </c>
      <c r="G17">
        <v>3.67480169307967E-4</v>
      </c>
      <c r="H17">
        <v>0.91666887088904803</v>
      </c>
      <c r="I17">
        <v>-1.2525671396119401E-4</v>
      </c>
      <c r="J17">
        <v>3.9700342731388501E-4</v>
      </c>
      <c r="K17">
        <v>0.75237797304521703</v>
      </c>
      <c r="L17">
        <v>-1.3842111891887801E-4</v>
      </c>
      <c r="M17">
        <v>3.6065893274422298E-4</v>
      </c>
      <c r="N17">
        <v>0.70112623482579906</v>
      </c>
      <c r="P17" t="str">
        <f t="shared" si="0"/>
        <v/>
      </c>
      <c r="Q17" t="str">
        <f t="shared" si="1"/>
        <v/>
      </c>
      <c r="R17" t="str">
        <f t="shared" si="2"/>
        <v/>
      </c>
      <c r="S17" t="str">
        <f t="shared" si="3"/>
        <v/>
      </c>
    </row>
    <row r="18" spans="1:19" x14ac:dyDescent="0.25">
      <c r="A18">
        <v>17</v>
      </c>
      <c r="B18" t="s">
        <v>36</v>
      </c>
      <c r="C18">
        <v>4.8491659598924299E-4</v>
      </c>
      <c r="D18">
        <v>2.5579275495688501E-4</v>
      </c>
      <c r="E18">
        <v>5.79944132318179E-2</v>
      </c>
      <c r="F18">
        <v>7.1611547349422205E-4</v>
      </c>
      <c r="G18">
        <v>2.12147873473725E-4</v>
      </c>
      <c r="H18">
        <v>7.3668658998850105E-4</v>
      </c>
      <c r="I18">
        <v>4.6847064829597899E-4</v>
      </c>
      <c r="J18">
        <v>2.5334139632274998E-4</v>
      </c>
      <c r="K18">
        <v>6.4433646100520603E-2</v>
      </c>
      <c r="L18">
        <v>7.0610263302875898E-4</v>
      </c>
      <c r="M18">
        <v>2.0863625249966901E-4</v>
      </c>
      <c r="N18">
        <v>7.1341346352207595E-4</v>
      </c>
      <c r="P18" t="str">
        <f t="shared" si="0"/>
        <v>^</v>
      </c>
      <c r="Q18" t="str">
        <f t="shared" si="1"/>
        <v>***</v>
      </c>
      <c r="R18" t="str">
        <f t="shared" si="2"/>
        <v>^</v>
      </c>
      <c r="S18" t="str">
        <f t="shared" si="3"/>
        <v>***</v>
      </c>
    </row>
    <row r="19" spans="1:19" x14ac:dyDescent="0.25">
      <c r="A19">
        <v>18</v>
      </c>
      <c r="B19" t="s">
        <v>37</v>
      </c>
      <c r="C19">
        <v>6.6430209731162301E-2</v>
      </c>
      <c r="D19">
        <v>4.5436453561400997E-2</v>
      </c>
      <c r="E19">
        <v>0.14372845682327801</v>
      </c>
      <c r="F19">
        <v>3.97526235343129E-2</v>
      </c>
      <c r="G19">
        <v>3.9707919197514097E-2</v>
      </c>
      <c r="H19">
        <v>0.31676597912117199</v>
      </c>
      <c r="I19">
        <v>5.1059138671154601E-2</v>
      </c>
      <c r="J19">
        <v>4.5050086247233903E-2</v>
      </c>
      <c r="K19">
        <v>0.25705217559726901</v>
      </c>
      <c r="L19">
        <v>2.6695948122412601E-2</v>
      </c>
      <c r="M19">
        <v>3.9163861536437097E-2</v>
      </c>
      <c r="N19">
        <v>0.49546187483878001</v>
      </c>
      <c r="P19" t="str">
        <f t="shared" si="0"/>
        <v/>
      </c>
      <c r="Q19" t="str">
        <f t="shared" si="1"/>
        <v/>
      </c>
      <c r="R19" t="str">
        <f t="shared" si="2"/>
        <v/>
      </c>
      <c r="S19" t="str">
        <f t="shared" si="3"/>
        <v/>
      </c>
    </row>
    <row r="20" spans="1:19" x14ac:dyDescent="0.25">
      <c r="A20">
        <v>19</v>
      </c>
      <c r="B20" t="s">
        <v>38</v>
      </c>
      <c r="C20">
        <v>-3.4608664793120102E-2</v>
      </c>
      <c r="D20">
        <v>7.19237432418596E-2</v>
      </c>
      <c r="E20">
        <v>0.63038464129716199</v>
      </c>
      <c r="F20">
        <v>-3.44239668804854E-2</v>
      </c>
      <c r="G20">
        <v>6.1388761204414201E-2</v>
      </c>
      <c r="H20">
        <v>0.57496554379963505</v>
      </c>
      <c r="I20">
        <v>-2.949975109979E-2</v>
      </c>
      <c r="J20">
        <v>7.1746542116657194E-2</v>
      </c>
      <c r="K20">
        <v>0.68095069096757799</v>
      </c>
      <c r="L20">
        <v>-2.74770066826205E-2</v>
      </c>
      <c r="M20">
        <v>6.0881314155868699E-2</v>
      </c>
      <c r="N20">
        <v>0.65175831705925902</v>
      </c>
      <c r="P20" t="str">
        <f t="shared" si="0"/>
        <v/>
      </c>
      <c r="Q20" t="str">
        <f t="shared" si="1"/>
        <v/>
      </c>
      <c r="R20" t="str">
        <f t="shared" si="2"/>
        <v/>
      </c>
      <c r="S20" t="str">
        <f t="shared" si="3"/>
        <v/>
      </c>
    </row>
    <row r="21" spans="1:19" x14ac:dyDescent="0.25">
      <c r="A21">
        <v>20</v>
      </c>
      <c r="B21" t="s">
        <v>40</v>
      </c>
      <c r="C21">
        <v>-0.233485606460102</v>
      </c>
      <c r="D21">
        <v>6.9993933796098501E-2</v>
      </c>
      <c r="E21">
        <v>8.5055019320490199E-4</v>
      </c>
      <c r="F21">
        <v>-0.19506446788515899</v>
      </c>
      <c r="G21">
        <v>5.5760063439712799E-2</v>
      </c>
      <c r="H21">
        <v>4.6826441643675398E-4</v>
      </c>
      <c r="I21">
        <v>-0.22819736852410799</v>
      </c>
      <c r="J21">
        <v>6.9977865197048003E-2</v>
      </c>
      <c r="K21">
        <v>1.11022557465357E-3</v>
      </c>
      <c r="L21">
        <v>-0.18907042135152399</v>
      </c>
      <c r="M21">
        <v>5.5435104456098901E-2</v>
      </c>
      <c r="N21">
        <v>6.48052997440982E-4</v>
      </c>
      <c r="P21" t="str">
        <f t="shared" si="0"/>
        <v>***</v>
      </c>
      <c r="Q21" t="str">
        <f t="shared" si="1"/>
        <v>***</v>
      </c>
      <c r="R21" t="str">
        <f t="shared" si="2"/>
        <v>**</v>
      </c>
      <c r="S21" t="str">
        <f t="shared" si="3"/>
        <v>***</v>
      </c>
    </row>
    <row r="22" spans="1:19" x14ac:dyDescent="0.25">
      <c r="A22">
        <v>21</v>
      </c>
      <c r="B22" t="s">
        <v>41</v>
      </c>
      <c r="C22">
        <v>-0.24121500095422699</v>
      </c>
      <c r="D22">
        <v>6.2389462666793502E-2</v>
      </c>
      <c r="E22">
        <v>1.10509007579918E-4</v>
      </c>
      <c r="F22">
        <v>-0.19090979049787099</v>
      </c>
      <c r="G22">
        <v>4.9599099264956897E-2</v>
      </c>
      <c r="H22">
        <v>1.18573120555759E-4</v>
      </c>
      <c r="I22">
        <v>-0.220171266027786</v>
      </c>
      <c r="J22">
        <v>6.2075205040277401E-2</v>
      </c>
      <c r="K22">
        <v>3.8987066984585999E-4</v>
      </c>
      <c r="L22">
        <v>-0.17070899456465299</v>
      </c>
      <c r="M22">
        <v>4.8914689802365803E-2</v>
      </c>
      <c r="N22">
        <v>4.8314149602195E-4</v>
      </c>
      <c r="P22" t="str">
        <f t="shared" si="0"/>
        <v>***</v>
      </c>
      <c r="Q22" t="str">
        <f t="shared" si="1"/>
        <v>***</v>
      </c>
      <c r="R22" t="str">
        <f t="shared" si="2"/>
        <v>***</v>
      </c>
      <c r="S22" t="str">
        <f t="shared" si="3"/>
        <v>***</v>
      </c>
    </row>
    <row r="23" spans="1:19" x14ac:dyDescent="0.25">
      <c r="A23">
        <v>22</v>
      </c>
      <c r="B23" t="s">
        <v>39</v>
      </c>
      <c r="C23">
        <v>-0.24792093519813199</v>
      </c>
      <c r="D23">
        <v>6.1367780052099197E-2</v>
      </c>
      <c r="E23" s="1">
        <v>5.3469387535032303E-5</v>
      </c>
      <c r="F23">
        <v>-0.21162630683334499</v>
      </c>
      <c r="G23">
        <v>4.8374468802934202E-2</v>
      </c>
      <c r="H23" s="1">
        <v>1.2157057898262499E-5</v>
      </c>
      <c r="I23">
        <v>-0.23065052294862001</v>
      </c>
      <c r="J23">
        <v>6.1178877519091297E-2</v>
      </c>
      <c r="K23">
        <v>1.63181755693631E-4</v>
      </c>
      <c r="L23">
        <v>-0.193938050995731</v>
      </c>
      <c r="M23">
        <v>4.7869261515379902E-2</v>
      </c>
      <c r="N23" s="1">
        <v>5.0909698483017102E-5</v>
      </c>
      <c r="P23" t="str">
        <f t="shared" si="0"/>
        <v>***</v>
      </c>
      <c r="Q23" t="str">
        <f t="shared" si="1"/>
        <v>***</v>
      </c>
      <c r="R23" t="str">
        <f t="shared" si="2"/>
        <v>***</v>
      </c>
      <c r="S23" t="str">
        <f t="shared" si="3"/>
        <v>***</v>
      </c>
    </row>
    <row r="24" spans="1:19" x14ac:dyDescent="0.25">
      <c r="A24">
        <v>23</v>
      </c>
      <c r="B24" t="s">
        <v>43</v>
      </c>
      <c r="C24">
        <v>-8.9384488217807007E-2</v>
      </c>
      <c r="D24">
        <v>1.5252926621157899E-2</v>
      </c>
      <c r="E24" s="1">
        <v>4.62440075121862E-9</v>
      </c>
      <c r="F24">
        <v>-7.5261135569121895E-2</v>
      </c>
      <c r="G24">
        <v>1.3708616704218E-2</v>
      </c>
      <c r="H24" s="1">
        <v>4.0179600858611502E-8</v>
      </c>
      <c r="I24">
        <v>-9.0754345131095995E-2</v>
      </c>
      <c r="J24">
        <v>1.5185763833370201E-2</v>
      </c>
      <c r="K24" s="1">
        <v>2.2829340640129199E-9</v>
      </c>
      <c r="L24">
        <v>-7.7365720454015602E-2</v>
      </c>
      <c r="M24">
        <v>1.3592350880998499E-2</v>
      </c>
      <c r="N24" s="1">
        <v>1.25664921978236E-8</v>
      </c>
      <c r="P24" t="str">
        <f t="shared" si="0"/>
        <v>***</v>
      </c>
      <c r="Q24" t="str">
        <f t="shared" si="1"/>
        <v>***</v>
      </c>
      <c r="R24" t="str">
        <f t="shared" si="2"/>
        <v>***</v>
      </c>
      <c r="S24" t="str">
        <f t="shared" si="3"/>
        <v>***</v>
      </c>
    </row>
    <row r="25" spans="1:19" x14ac:dyDescent="0.25">
      <c r="A25">
        <v>24</v>
      </c>
      <c r="B25" t="s">
        <v>44</v>
      </c>
      <c r="C25">
        <v>3.7452492402106803E-2</v>
      </c>
      <c r="D25">
        <v>3.34815973792651E-2</v>
      </c>
      <c r="E25">
        <v>0.26331110935508301</v>
      </c>
      <c r="F25">
        <v>3.8435620944996703E-2</v>
      </c>
      <c r="G25">
        <v>3.0516123542843498E-2</v>
      </c>
      <c r="H25">
        <v>0.20784312662628701</v>
      </c>
      <c r="I25">
        <v>3.88406591704323E-2</v>
      </c>
      <c r="J25">
        <v>3.3122608974360201E-2</v>
      </c>
      <c r="K25">
        <v>0.240943072452243</v>
      </c>
      <c r="L25">
        <v>4.0160727563890802E-2</v>
      </c>
      <c r="M25">
        <v>3.0019290085859601E-2</v>
      </c>
      <c r="N25">
        <v>0.18095163509453199</v>
      </c>
      <c r="P25" t="str">
        <f t="shared" si="0"/>
        <v/>
      </c>
      <c r="Q25" t="str">
        <f t="shared" si="1"/>
        <v/>
      </c>
      <c r="R25" t="str">
        <f t="shared" si="2"/>
        <v/>
      </c>
      <c r="S25" t="str">
        <f t="shared" si="3"/>
        <v/>
      </c>
    </row>
    <row r="26" spans="1:19" x14ac:dyDescent="0.25">
      <c r="A26">
        <v>25</v>
      </c>
      <c r="B26" t="s">
        <v>134</v>
      </c>
      <c r="C26">
        <v>0.39739157492667598</v>
      </c>
      <c r="D26">
        <v>0.33547639082602598</v>
      </c>
      <c r="E26">
        <v>0.236191859436025</v>
      </c>
      <c r="F26">
        <v>0.53149390470351998</v>
      </c>
      <c r="G26">
        <v>0.30682456825128201</v>
      </c>
      <c r="H26">
        <v>8.3230773382756404E-2</v>
      </c>
      <c r="I26">
        <v>-7.1115691936406905E-2</v>
      </c>
      <c r="J26">
        <v>4.9748469654906098E-2</v>
      </c>
      <c r="K26">
        <v>0.15285910525230101</v>
      </c>
      <c r="L26">
        <v>-8.1420078017686803E-2</v>
      </c>
      <c r="M26">
        <v>4.5024285597503398E-2</v>
      </c>
      <c r="N26">
        <v>7.0550624202256204E-2</v>
      </c>
      <c r="P26" t="str">
        <f t="shared" si="0"/>
        <v/>
      </c>
      <c r="Q26" t="str">
        <f t="shared" si="1"/>
        <v>^</v>
      </c>
      <c r="R26" t="str">
        <f t="shared" si="2"/>
        <v/>
      </c>
      <c r="S26" t="str">
        <f t="shared" si="3"/>
        <v>^</v>
      </c>
    </row>
    <row r="27" spans="1:19" x14ac:dyDescent="0.25">
      <c r="A27">
        <v>26</v>
      </c>
      <c r="B27" t="s">
        <v>148</v>
      </c>
      <c r="C27">
        <v>-0.22740910301744899</v>
      </c>
      <c r="D27">
        <v>0.39619825533238401</v>
      </c>
      <c r="E27">
        <v>0.56598265317866503</v>
      </c>
      <c r="F27">
        <v>-6.1035641800176399E-2</v>
      </c>
      <c r="G27">
        <v>0.362760300399811</v>
      </c>
      <c r="H27">
        <v>0.86638395885688702</v>
      </c>
      <c r="I27">
        <v>-0.69127779341747297</v>
      </c>
      <c r="J27">
        <v>0.20711664887369499</v>
      </c>
      <c r="K27">
        <v>8.44975754508703E-4</v>
      </c>
      <c r="L27">
        <v>-0.66082053364238702</v>
      </c>
      <c r="M27">
        <v>0.19234545643170201</v>
      </c>
      <c r="N27">
        <v>5.9126041932065201E-4</v>
      </c>
      <c r="P27" t="str">
        <f t="shared" si="0"/>
        <v/>
      </c>
      <c r="Q27" t="str">
        <f t="shared" si="1"/>
        <v/>
      </c>
      <c r="R27" t="str">
        <f t="shared" si="2"/>
        <v>***</v>
      </c>
      <c r="S27" t="str">
        <f t="shared" si="3"/>
        <v>***</v>
      </c>
    </row>
    <row r="28" spans="1:19" x14ac:dyDescent="0.25">
      <c r="A28">
        <v>27</v>
      </c>
      <c r="B28" t="s">
        <v>46</v>
      </c>
      <c r="C28">
        <v>0.117167057038756</v>
      </c>
      <c r="D28">
        <v>0.36034845406810001</v>
      </c>
      <c r="E28">
        <v>0.74506805844245005</v>
      </c>
      <c r="F28">
        <v>0.24134441036985099</v>
      </c>
      <c r="G28">
        <v>0.330407438607768</v>
      </c>
      <c r="H28">
        <v>0.46511831494086397</v>
      </c>
      <c r="I28">
        <v>-0.37033894134620099</v>
      </c>
      <c r="J28">
        <v>0.13485102695970499</v>
      </c>
      <c r="K28">
        <v>6.0274938234906603E-3</v>
      </c>
      <c r="L28">
        <v>-0.38865608216977399</v>
      </c>
      <c r="M28">
        <v>0.12374932209424901</v>
      </c>
      <c r="N28">
        <v>1.6856045796169699E-3</v>
      </c>
      <c r="P28" t="str">
        <f t="shared" si="0"/>
        <v/>
      </c>
      <c r="Q28" t="str">
        <f t="shared" si="1"/>
        <v/>
      </c>
      <c r="R28" t="str">
        <f t="shared" si="2"/>
        <v>**</v>
      </c>
      <c r="S28" t="str">
        <f t="shared" si="3"/>
        <v>**</v>
      </c>
    </row>
    <row r="29" spans="1:19" x14ac:dyDescent="0.25">
      <c r="A29">
        <v>28</v>
      </c>
      <c r="B29" t="s">
        <v>132</v>
      </c>
      <c r="C29">
        <v>0.195173722846126</v>
      </c>
      <c r="D29">
        <v>0.36617530696440898</v>
      </c>
      <c r="E29">
        <v>0.59402926211694196</v>
      </c>
      <c r="F29">
        <v>0.32481290011769998</v>
      </c>
      <c r="G29">
        <v>0.33507257552077202</v>
      </c>
      <c r="H29">
        <v>0.33235525989426901</v>
      </c>
      <c r="I29">
        <v>-0.26742721466172298</v>
      </c>
      <c r="J29">
        <v>0.168498061473245</v>
      </c>
      <c r="K29">
        <v>0.1124847011853</v>
      </c>
      <c r="L29">
        <v>-0.26953435841444301</v>
      </c>
      <c r="M29">
        <v>0.15643005086610301</v>
      </c>
      <c r="N29">
        <v>8.4882304895065805E-2</v>
      </c>
      <c r="P29" t="str">
        <f t="shared" si="0"/>
        <v/>
      </c>
      <c r="Q29" t="str">
        <f t="shared" si="1"/>
        <v/>
      </c>
      <c r="R29" t="str">
        <f t="shared" si="2"/>
        <v/>
      </c>
      <c r="S29" t="str">
        <f t="shared" si="3"/>
        <v>^</v>
      </c>
    </row>
    <row r="30" spans="1:19" x14ac:dyDescent="0.25">
      <c r="A30">
        <v>29</v>
      </c>
      <c r="B30" t="s">
        <v>133</v>
      </c>
      <c r="C30">
        <v>3.8950496380150801E-2</v>
      </c>
      <c r="D30">
        <v>0.36460592188390401</v>
      </c>
      <c r="E30">
        <v>0.91492461792334101</v>
      </c>
      <c r="F30">
        <v>0.26391980735231502</v>
      </c>
      <c r="G30">
        <v>0.334142020998414</v>
      </c>
      <c r="H30">
        <v>0.429619338985685</v>
      </c>
      <c r="I30">
        <v>-0.43657540852023802</v>
      </c>
      <c r="J30">
        <v>0.14543738781743601</v>
      </c>
      <c r="K30">
        <v>2.6837960536895099E-3</v>
      </c>
      <c r="L30">
        <v>-0.34743612777740901</v>
      </c>
      <c r="M30">
        <v>0.13417071771588299</v>
      </c>
      <c r="N30">
        <v>9.6113229334057401E-3</v>
      </c>
      <c r="P30" t="str">
        <f t="shared" si="0"/>
        <v/>
      </c>
      <c r="Q30" t="str">
        <f t="shared" si="1"/>
        <v/>
      </c>
      <c r="R30" t="str">
        <f t="shared" si="2"/>
        <v>**</v>
      </c>
      <c r="S30" t="str">
        <f t="shared" si="3"/>
        <v>**</v>
      </c>
    </row>
    <row r="31" spans="1:19" x14ac:dyDescent="0.25">
      <c r="A31">
        <v>30</v>
      </c>
      <c r="B31" t="s">
        <v>45</v>
      </c>
      <c r="C31">
        <v>0.40766940236563998</v>
      </c>
      <c r="D31">
        <v>0.59480118083869804</v>
      </c>
      <c r="E31">
        <v>0.493099315204507</v>
      </c>
      <c r="F31">
        <v>0.49884202109537601</v>
      </c>
      <c r="G31">
        <v>0.55586947133429399</v>
      </c>
      <c r="H31">
        <v>0.36950094723238303</v>
      </c>
      <c r="I31">
        <v>-7.3275990669860597E-2</v>
      </c>
      <c r="J31">
        <v>0.46927286353122999</v>
      </c>
      <c r="K31">
        <v>0.87591641157223898</v>
      </c>
      <c r="L31">
        <v>-0.15016519877489201</v>
      </c>
      <c r="M31">
        <v>0.45007661228420098</v>
      </c>
      <c r="N31">
        <v>0.738648484131875</v>
      </c>
      <c r="P31" t="str">
        <f t="shared" ref="P31:P73" si="4">IF(E31&lt;0.001,"***",IF(E31&lt;0.01,"**",IF(E31&lt;0.05,"*",IF(E31&lt;0.1,"^",""))))</f>
        <v/>
      </c>
      <c r="Q31" t="str">
        <f t="shared" ref="Q31:Q73" si="5">IF(H31&lt;0.001,"***",IF(H31&lt;0.01,"**",IF(H31&lt;0.05,"*",IF(H31&lt;0.1,"^",""))))</f>
        <v/>
      </c>
      <c r="R31" t="str">
        <f t="shared" ref="R31:R73" si="6">IF(K31&lt;0.001,"***",IF(K31&lt;0.01,"**",IF(K31&lt;0.05,"*",IF(K31&lt;0.1,"^",""))))</f>
        <v/>
      </c>
      <c r="S31" t="str">
        <f t="shared" ref="S31:S73" si="7">IF(N31&lt;0.001,"***",IF(N31&lt;0.01,"**",IF(N31&lt;0.05,"*",IF(N31&lt;0.1,"^",""))))</f>
        <v/>
      </c>
    </row>
    <row r="32" spans="1:19" x14ac:dyDescent="0.25">
      <c r="A32">
        <v>31</v>
      </c>
      <c r="B32" t="s">
        <v>106</v>
      </c>
      <c r="C32">
        <v>-9.6239808081636E-2</v>
      </c>
      <c r="D32">
        <v>0.12716929344164099</v>
      </c>
      <c r="E32">
        <v>0.44917870749087102</v>
      </c>
      <c r="F32">
        <v>-3.2278320840189098E-2</v>
      </c>
      <c r="G32">
        <v>0.11605016306954</v>
      </c>
      <c r="H32">
        <v>0.78090404127712798</v>
      </c>
      <c r="I32" t="s">
        <v>173</v>
      </c>
      <c r="J32" t="s">
        <v>173</v>
      </c>
      <c r="K32" t="s">
        <v>173</v>
      </c>
      <c r="L32" t="s">
        <v>173</v>
      </c>
      <c r="M32" t="s">
        <v>173</v>
      </c>
      <c r="N32" t="s">
        <v>173</v>
      </c>
      <c r="P32" t="str">
        <f t="shared" si="4"/>
        <v/>
      </c>
      <c r="Q32" t="str">
        <f t="shared" si="5"/>
        <v/>
      </c>
      <c r="R32" t="str">
        <f t="shared" si="6"/>
        <v/>
      </c>
      <c r="S32" t="str">
        <f t="shared" si="7"/>
        <v/>
      </c>
    </row>
    <row r="33" spans="1:19" x14ac:dyDescent="0.25">
      <c r="A33">
        <v>32</v>
      </c>
      <c r="B33" t="s">
        <v>54</v>
      </c>
      <c r="C33">
        <v>0.343380445710604</v>
      </c>
      <c r="D33">
        <v>0.39384007702558099</v>
      </c>
      <c r="E33">
        <v>0.38327501006681602</v>
      </c>
      <c r="F33">
        <v>0.37521013384358498</v>
      </c>
      <c r="G33">
        <v>0.35853709243707599</v>
      </c>
      <c r="H33">
        <v>0.295328872153588</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62</v>
      </c>
      <c r="C34">
        <v>0.48978875904055003</v>
      </c>
      <c r="D34">
        <v>0.31783772238413999</v>
      </c>
      <c r="E34">
        <v>0.12331615130864799</v>
      </c>
      <c r="F34">
        <v>0.43914602148939103</v>
      </c>
      <c r="G34">
        <v>0.28762595475681402</v>
      </c>
      <c r="H34">
        <v>0.126811863948255</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64</v>
      </c>
      <c r="C35">
        <v>0.41608500063271198</v>
      </c>
      <c r="D35">
        <v>0.35065854069525998</v>
      </c>
      <c r="E35">
        <v>0.23539266531358299</v>
      </c>
      <c r="F35">
        <v>0.36305229217361301</v>
      </c>
      <c r="G35">
        <v>0.317236934688993</v>
      </c>
      <c r="H35">
        <v>0.252449498592768</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58</v>
      </c>
      <c r="C36">
        <v>0.53758841172049998</v>
      </c>
      <c r="D36">
        <v>0.33284859367615699</v>
      </c>
      <c r="E36">
        <v>0.106286017384637</v>
      </c>
      <c r="F36">
        <v>0.51949075979239401</v>
      </c>
      <c r="G36">
        <v>0.30245528469130101</v>
      </c>
      <c r="H36">
        <v>8.58734851182021E-2</v>
      </c>
      <c r="I36" t="s">
        <v>173</v>
      </c>
      <c r="J36" t="s">
        <v>173</v>
      </c>
      <c r="K36" t="s">
        <v>173</v>
      </c>
      <c r="L36" t="s">
        <v>173</v>
      </c>
      <c r="M36" t="s">
        <v>173</v>
      </c>
      <c r="N36" t="s">
        <v>173</v>
      </c>
      <c r="P36" t="str">
        <f t="shared" si="4"/>
        <v/>
      </c>
      <c r="Q36" t="str">
        <f t="shared" si="5"/>
        <v>^</v>
      </c>
      <c r="R36" t="str">
        <f t="shared" si="6"/>
        <v/>
      </c>
      <c r="S36" t="str">
        <f t="shared" si="7"/>
        <v/>
      </c>
    </row>
    <row r="37" spans="1:19" x14ac:dyDescent="0.25">
      <c r="A37">
        <v>36</v>
      </c>
      <c r="B37" t="s">
        <v>47</v>
      </c>
      <c r="C37">
        <v>0.65805518622749903</v>
      </c>
      <c r="D37">
        <v>0.36114173694868701</v>
      </c>
      <c r="E37">
        <v>6.8431905292888506E-2</v>
      </c>
      <c r="F37">
        <v>0.65721507711734195</v>
      </c>
      <c r="G37">
        <v>0.32825466454836699</v>
      </c>
      <c r="H37">
        <v>4.5268601189350798E-2</v>
      </c>
      <c r="I37" t="s">
        <v>173</v>
      </c>
      <c r="J37" t="s">
        <v>173</v>
      </c>
      <c r="K37" t="s">
        <v>173</v>
      </c>
      <c r="L37" t="s">
        <v>173</v>
      </c>
      <c r="M37" t="s">
        <v>173</v>
      </c>
      <c r="N37" t="s">
        <v>173</v>
      </c>
      <c r="P37" t="str">
        <f t="shared" si="4"/>
        <v>^</v>
      </c>
      <c r="Q37" t="str">
        <f t="shared" si="5"/>
        <v>*</v>
      </c>
      <c r="R37" t="str">
        <f t="shared" si="6"/>
        <v/>
      </c>
      <c r="S37" t="str">
        <f t="shared" si="7"/>
        <v/>
      </c>
    </row>
    <row r="38" spans="1:19" x14ac:dyDescent="0.25">
      <c r="A38">
        <v>37</v>
      </c>
      <c r="B38" t="s">
        <v>65</v>
      </c>
      <c r="C38">
        <v>0.53530258206949199</v>
      </c>
      <c r="D38">
        <v>0.33856930921782402</v>
      </c>
      <c r="E38">
        <v>0.11386149012412899</v>
      </c>
      <c r="F38">
        <v>0.493369837172283</v>
      </c>
      <c r="G38">
        <v>0.30679323979807799</v>
      </c>
      <c r="H38">
        <v>0.107802124794938</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60</v>
      </c>
      <c r="C39">
        <v>0.51862899990058997</v>
      </c>
      <c r="D39">
        <v>0.37548929009802001</v>
      </c>
      <c r="E39">
        <v>0.16721486139359601</v>
      </c>
      <c r="F39">
        <v>0.53170819039546902</v>
      </c>
      <c r="G39">
        <v>0.34243716596500401</v>
      </c>
      <c r="H39">
        <v>0.120490632550746</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61</v>
      </c>
      <c r="C40">
        <v>0.45266455152964202</v>
      </c>
      <c r="D40">
        <v>0.32100556939258801</v>
      </c>
      <c r="E40">
        <v>0.15849673152070201</v>
      </c>
      <c r="F40">
        <v>0.47703472783420497</v>
      </c>
      <c r="G40">
        <v>0.291325693590338</v>
      </c>
      <c r="H40">
        <v>0.101533990615213</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59</v>
      </c>
      <c r="C41">
        <v>0.28704305357259602</v>
      </c>
      <c r="D41">
        <v>0.32806462555247601</v>
      </c>
      <c r="E41">
        <v>0.38159628616090602</v>
      </c>
      <c r="F41">
        <v>0.26376207008541203</v>
      </c>
      <c r="G41">
        <v>0.296190787815444</v>
      </c>
      <c r="H41">
        <v>0.37318990575618</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67</v>
      </c>
      <c r="C42">
        <v>0.51604588083728697</v>
      </c>
      <c r="D42">
        <v>0.319380389073676</v>
      </c>
      <c r="E42">
        <v>0.106143623670788</v>
      </c>
      <c r="F42">
        <v>0.50075706622820304</v>
      </c>
      <c r="G42">
        <v>0.28997237266005599</v>
      </c>
      <c r="H42">
        <v>8.4183285476015002E-2</v>
      </c>
      <c r="I42" t="s">
        <v>173</v>
      </c>
      <c r="J42" t="s">
        <v>173</v>
      </c>
      <c r="K42" t="s">
        <v>173</v>
      </c>
      <c r="L42" t="s">
        <v>173</v>
      </c>
      <c r="M42" t="s">
        <v>173</v>
      </c>
      <c r="N42" t="s">
        <v>173</v>
      </c>
      <c r="P42" t="str">
        <f t="shared" si="4"/>
        <v/>
      </c>
      <c r="Q42" t="str">
        <f t="shared" si="5"/>
        <v>^</v>
      </c>
      <c r="R42" t="str">
        <f t="shared" si="6"/>
        <v/>
      </c>
      <c r="S42" t="str">
        <f t="shared" si="7"/>
        <v/>
      </c>
    </row>
    <row r="43" spans="1:19" x14ac:dyDescent="0.25">
      <c r="A43">
        <v>42</v>
      </c>
      <c r="B43" t="s">
        <v>66</v>
      </c>
      <c r="C43">
        <v>0.50777353602960296</v>
      </c>
      <c r="D43">
        <v>0.32737054750591899</v>
      </c>
      <c r="E43">
        <v>0.120885714126775</v>
      </c>
      <c r="F43">
        <v>0.47645682314947801</v>
      </c>
      <c r="G43">
        <v>0.29604654977752098</v>
      </c>
      <c r="H43">
        <v>0.10752926997614801</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49</v>
      </c>
      <c r="C44">
        <v>0.37977442119410998</v>
      </c>
      <c r="D44">
        <v>0.40527138265340601</v>
      </c>
      <c r="E44">
        <v>0.34871396397288901</v>
      </c>
      <c r="F44">
        <v>0.34160397344135202</v>
      </c>
      <c r="G44">
        <v>0.36543000086592797</v>
      </c>
      <c r="H44">
        <v>0.34989136741822602</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55</v>
      </c>
      <c r="C45">
        <v>0.69385405354931595</v>
      </c>
      <c r="D45">
        <v>0.40710610417933801</v>
      </c>
      <c r="E45">
        <v>8.8314451009442199E-2</v>
      </c>
      <c r="F45">
        <v>0.679847851698271</v>
      </c>
      <c r="G45">
        <v>0.36508234081381902</v>
      </c>
      <c r="H45">
        <v>6.2578178652300406E-2</v>
      </c>
      <c r="I45" t="s">
        <v>173</v>
      </c>
      <c r="J45" t="s">
        <v>173</v>
      </c>
      <c r="K45" t="s">
        <v>173</v>
      </c>
      <c r="L45" t="s">
        <v>173</v>
      </c>
      <c r="M45" t="s">
        <v>173</v>
      </c>
      <c r="N45" t="s">
        <v>173</v>
      </c>
      <c r="P45" t="str">
        <f t="shared" si="4"/>
        <v>^</v>
      </c>
      <c r="Q45" t="str">
        <f t="shared" si="5"/>
        <v>^</v>
      </c>
      <c r="R45" t="str">
        <f t="shared" si="6"/>
        <v/>
      </c>
      <c r="S45" t="str">
        <f t="shared" si="7"/>
        <v/>
      </c>
    </row>
    <row r="46" spans="1:19" x14ac:dyDescent="0.25">
      <c r="A46">
        <v>45</v>
      </c>
      <c r="B46" t="s">
        <v>50</v>
      </c>
      <c r="C46">
        <v>-2.3761102294407799E-2</v>
      </c>
      <c r="D46">
        <v>0.38940991970186101</v>
      </c>
      <c r="E46">
        <v>0.95134469424579904</v>
      </c>
      <c r="F46">
        <v>3.03942445466614E-3</v>
      </c>
      <c r="G46">
        <v>0.35436731540348798</v>
      </c>
      <c r="H46">
        <v>0.99315659202508599</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57</v>
      </c>
      <c r="C47">
        <v>0.32036095302295398</v>
      </c>
      <c r="D47">
        <v>0.39655926226587701</v>
      </c>
      <c r="E47">
        <v>0.41917613477981702</v>
      </c>
      <c r="F47">
        <v>0.353040265986718</v>
      </c>
      <c r="G47">
        <v>0.36284364912971201</v>
      </c>
      <c r="H47">
        <v>0.330562348844745</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52</v>
      </c>
      <c r="C48">
        <v>-3.5018503445937599E-2</v>
      </c>
      <c r="D48">
        <v>0.56144851328754397</v>
      </c>
      <c r="E48">
        <v>0.95026682380724403</v>
      </c>
      <c r="F48">
        <v>9.3098173957234104E-2</v>
      </c>
      <c r="G48">
        <v>0.51255347196352097</v>
      </c>
      <c r="H48">
        <v>0.85586837720404196</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48</v>
      </c>
      <c r="C49">
        <v>-0.28545877056704799</v>
      </c>
      <c r="D49">
        <v>0.67122354554539398</v>
      </c>
      <c r="E49">
        <v>0.67063167977037197</v>
      </c>
      <c r="F49">
        <v>-0.26626650767232202</v>
      </c>
      <c r="G49">
        <v>0.58288116248289301</v>
      </c>
      <c r="H49">
        <v>0.64780692211274904</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51</v>
      </c>
      <c r="C50">
        <v>0.111674030295122</v>
      </c>
      <c r="D50">
        <v>0.718304154427583</v>
      </c>
      <c r="E50">
        <v>0.87645158930229905</v>
      </c>
      <c r="F50">
        <v>6.9120873368634206E-2</v>
      </c>
      <c r="G50">
        <v>0.64739528650787403</v>
      </c>
      <c r="H50">
        <v>0.91497331228988998</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63</v>
      </c>
      <c r="C51">
        <v>0.56252288007473095</v>
      </c>
      <c r="D51">
        <v>0.61213221147235397</v>
      </c>
      <c r="E51">
        <v>0.35811832079066902</v>
      </c>
      <c r="F51">
        <v>0.46653989443003901</v>
      </c>
      <c r="G51">
        <v>0.583735340328981</v>
      </c>
      <c r="H51">
        <v>0.424155968688461</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56</v>
      </c>
      <c r="C52">
        <v>0.67859347134594195</v>
      </c>
      <c r="D52">
        <v>0.47034373725571899</v>
      </c>
      <c r="E52">
        <v>0.14908788642569701</v>
      </c>
      <c r="F52">
        <v>0.70589700686913004</v>
      </c>
      <c r="G52">
        <v>0.429059792869387</v>
      </c>
      <c r="H52">
        <v>9.9924808741912202E-2</v>
      </c>
      <c r="I52" t="s">
        <v>173</v>
      </c>
      <c r="J52" t="s">
        <v>173</v>
      </c>
      <c r="K52" t="s">
        <v>173</v>
      </c>
      <c r="L52" t="s">
        <v>173</v>
      </c>
      <c r="M52" t="s">
        <v>173</v>
      </c>
      <c r="N52" t="s">
        <v>173</v>
      </c>
      <c r="P52" t="str">
        <f t="shared" si="4"/>
        <v/>
      </c>
      <c r="Q52" t="str">
        <f t="shared" si="5"/>
        <v>^</v>
      </c>
      <c r="R52" t="str">
        <f t="shared" si="6"/>
        <v/>
      </c>
      <c r="S52" t="str">
        <f t="shared" si="7"/>
        <v/>
      </c>
    </row>
    <row r="53" spans="1:19" x14ac:dyDescent="0.25">
      <c r="A53">
        <v>52</v>
      </c>
      <c r="B53" t="s">
        <v>53</v>
      </c>
      <c r="C53">
        <v>-0.338814607664705</v>
      </c>
      <c r="D53">
        <v>0.69129099010858497</v>
      </c>
      <c r="E53">
        <v>0.62404994074484199</v>
      </c>
      <c r="F53">
        <v>-0.303187160821141</v>
      </c>
      <c r="G53">
        <v>0.64620993631931201</v>
      </c>
      <c r="H53">
        <v>0.63894276849954401</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71</v>
      </c>
      <c r="C54">
        <v>-0.70243133714963202</v>
      </c>
      <c r="D54">
        <v>0.49194733146884201</v>
      </c>
      <c r="E54">
        <v>0.15333249798617299</v>
      </c>
      <c r="F54">
        <v>-0.870865027391173</v>
      </c>
      <c r="G54">
        <v>0.44717634767556202</v>
      </c>
      <c r="H54">
        <v>5.1477741874529699E-2</v>
      </c>
      <c r="I54" t="s">
        <v>173</v>
      </c>
      <c r="J54" t="s">
        <v>173</v>
      </c>
      <c r="K54" t="s">
        <v>173</v>
      </c>
      <c r="L54" t="s">
        <v>173</v>
      </c>
      <c r="M54" t="s">
        <v>173</v>
      </c>
      <c r="N54" t="s">
        <v>173</v>
      </c>
      <c r="P54" t="str">
        <f t="shared" si="4"/>
        <v/>
      </c>
      <c r="Q54" t="str">
        <f t="shared" si="5"/>
        <v>^</v>
      </c>
      <c r="R54" t="str">
        <f t="shared" si="6"/>
        <v/>
      </c>
      <c r="S54" t="str">
        <f t="shared" si="7"/>
        <v/>
      </c>
    </row>
    <row r="55" spans="1:19" x14ac:dyDescent="0.25">
      <c r="A55">
        <v>54</v>
      </c>
      <c r="B55" t="s">
        <v>82</v>
      </c>
      <c r="C55">
        <v>-0.96152297599590997</v>
      </c>
      <c r="D55">
        <v>0.48793190072186099</v>
      </c>
      <c r="E55">
        <v>4.8768620847888598E-2</v>
      </c>
      <c r="F55">
        <v>-1.10881145087671</v>
      </c>
      <c r="G55">
        <v>0.44568481672167798</v>
      </c>
      <c r="H55">
        <v>1.2850618634246301E-2</v>
      </c>
      <c r="I55" t="s">
        <v>173</v>
      </c>
      <c r="J55" t="s">
        <v>173</v>
      </c>
      <c r="K55" t="s">
        <v>173</v>
      </c>
      <c r="L55" t="s">
        <v>173</v>
      </c>
      <c r="M55" t="s">
        <v>173</v>
      </c>
      <c r="N55" t="s">
        <v>173</v>
      </c>
      <c r="P55" t="str">
        <f t="shared" si="4"/>
        <v>*</v>
      </c>
      <c r="Q55" t="str">
        <f t="shared" si="5"/>
        <v>*</v>
      </c>
      <c r="R55" t="str">
        <f t="shared" si="6"/>
        <v/>
      </c>
      <c r="S55" t="str">
        <f t="shared" si="7"/>
        <v/>
      </c>
    </row>
    <row r="56" spans="1:19" x14ac:dyDescent="0.25">
      <c r="A56">
        <v>55</v>
      </c>
      <c r="B56" t="s">
        <v>70</v>
      </c>
      <c r="C56">
        <v>-0.90839017615433204</v>
      </c>
      <c r="D56">
        <v>0.480687904405741</v>
      </c>
      <c r="E56">
        <v>5.8788561837277202E-2</v>
      </c>
      <c r="F56">
        <v>-1.0079668616278299</v>
      </c>
      <c r="G56">
        <v>0.43702918534150198</v>
      </c>
      <c r="H56">
        <v>2.1087940904221801E-2</v>
      </c>
      <c r="I56" t="s">
        <v>173</v>
      </c>
      <c r="J56" t="s">
        <v>173</v>
      </c>
      <c r="K56" t="s">
        <v>173</v>
      </c>
      <c r="L56" t="s">
        <v>173</v>
      </c>
      <c r="M56" t="s">
        <v>173</v>
      </c>
      <c r="N56" t="s">
        <v>173</v>
      </c>
      <c r="P56" t="str">
        <f t="shared" si="4"/>
        <v>^</v>
      </c>
      <c r="Q56" t="str">
        <f t="shared" si="5"/>
        <v>*</v>
      </c>
      <c r="R56" t="str">
        <f t="shared" si="6"/>
        <v/>
      </c>
      <c r="S56" t="str">
        <f t="shared" si="7"/>
        <v/>
      </c>
    </row>
    <row r="57" spans="1:19" x14ac:dyDescent="0.25">
      <c r="A57">
        <v>56</v>
      </c>
      <c r="B57" t="s">
        <v>78</v>
      </c>
      <c r="C57">
        <v>-0.86331573698684705</v>
      </c>
      <c r="D57">
        <v>0.45330757235559699</v>
      </c>
      <c r="E57">
        <v>5.6847546391730099E-2</v>
      </c>
      <c r="F57">
        <v>-0.942010640635355</v>
      </c>
      <c r="G57">
        <v>0.41142839226466799</v>
      </c>
      <c r="H57">
        <v>2.2043923581745499E-2</v>
      </c>
      <c r="I57" t="s">
        <v>173</v>
      </c>
      <c r="J57" t="s">
        <v>173</v>
      </c>
      <c r="K57" t="s">
        <v>173</v>
      </c>
      <c r="L57" t="s">
        <v>173</v>
      </c>
      <c r="M57" t="s">
        <v>173</v>
      </c>
      <c r="N57" t="s">
        <v>173</v>
      </c>
      <c r="P57" t="str">
        <f t="shared" si="4"/>
        <v>^</v>
      </c>
      <c r="Q57" t="str">
        <f t="shared" si="5"/>
        <v>*</v>
      </c>
      <c r="R57" t="str">
        <f t="shared" si="6"/>
        <v/>
      </c>
      <c r="S57" t="str">
        <f t="shared" si="7"/>
        <v/>
      </c>
    </row>
    <row r="58" spans="1:19" x14ac:dyDescent="0.25">
      <c r="A58">
        <v>57</v>
      </c>
      <c r="B58" t="s">
        <v>72</v>
      </c>
      <c r="C58">
        <v>-0.89665409419130004</v>
      </c>
      <c r="D58">
        <v>0.46485943134352498</v>
      </c>
      <c r="E58">
        <v>5.3746820584430297E-2</v>
      </c>
      <c r="F58">
        <v>-1.0193082056596301</v>
      </c>
      <c r="G58">
        <v>0.42384332873741698</v>
      </c>
      <c r="H58">
        <v>1.6176120555763202E-2</v>
      </c>
      <c r="I58" t="s">
        <v>173</v>
      </c>
      <c r="J58" t="s">
        <v>173</v>
      </c>
      <c r="K58" t="s">
        <v>173</v>
      </c>
      <c r="L58" t="s">
        <v>173</v>
      </c>
      <c r="M58" t="s">
        <v>173</v>
      </c>
      <c r="N58" t="s">
        <v>173</v>
      </c>
      <c r="P58" t="str">
        <f t="shared" si="4"/>
        <v>^</v>
      </c>
      <c r="Q58" t="str">
        <f t="shared" si="5"/>
        <v>*</v>
      </c>
      <c r="R58" t="str">
        <f t="shared" si="6"/>
        <v/>
      </c>
      <c r="S58" t="str">
        <f t="shared" si="7"/>
        <v/>
      </c>
    </row>
    <row r="59" spans="1:19" x14ac:dyDescent="0.25">
      <c r="A59">
        <v>58</v>
      </c>
      <c r="B59" t="s">
        <v>68</v>
      </c>
      <c r="C59">
        <v>-0.89574925908567704</v>
      </c>
      <c r="D59">
        <v>0.60349024253830097</v>
      </c>
      <c r="E59">
        <v>0.13773431911818801</v>
      </c>
      <c r="F59">
        <v>-1.02222660260325</v>
      </c>
      <c r="G59">
        <v>0.55351238424094495</v>
      </c>
      <c r="H59">
        <v>6.4776149863489493E-2</v>
      </c>
      <c r="I59" t="s">
        <v>173</v>
      </c>
      <c r="J59" t="s">
        <v>173</v>
      </c>
      <c r="K59" t="s">
        <v>173</v>
      </c>
      <c r="L59" t="s">
        <v>173</v>
      </c>
      <c r="M59" t="s">
        <v>173</v>
      </c>
      <c r="N59" t="s">
        <v>173</v>
      </c>
      <c r="P59" t="str">
        <f t="shared" si="4"/>
        <v/>
      </c>
      <c r="Q59" t="str">
        <f t="shared" si="5"/>
        <v>^</v>
      </c>
      <c r="R59" t="str">
        <f t="shared" si="6"/>
        <v/>
      </c>
      <c r="S59" t="str">
        <f t="shared" si="7"/>
        <v/>
      </c>
    </row>
    <row r="60" spans="1:19" x14ac:dyDescent="0.25">
      <c r="A60">
        <v>59</v>
      </c>
      <c r="B60" t="s">
        <v>75</v>
      </c>
      <c r="C60">
        <v>-0.91698385108485403</v>
      </c>
      <c r="D60">
        <v>0.49724912931119603</v>
      </c>
      <c r="E60">
        <v>6.5166595362175603E-2</v>
      </c>
      <c r="F60">
        <v>-1.12020649253347</v>
      </c>
      <c r="G60">
        <v>0.45525593956676402</v>
      </c>
      <c r="H60">
        <v>1.38701746724357E-2</v>
      </c>
      <c r="I60" t="s">
        <v>173</v>
      </c>
      <c r="J60" t="s">
        <v>173</v>
      </c>
      <c r="K60" t="s">
        <v>173</v>
      </c>
      <c r="L60" t="s">
        <v>173</v>
      </c>
      <c r="M60" t="s">
        <v>173</v>
      </c>
      <c r="N60" t="s">
        <v>173</v>
      </c>
      <c r="P60" t="str">
        <f t="shared" si="4"/>
        <v>^</v>
      </c>
      <c r="Q60" t="str">
        <f t="shared" si="5"/>
        <v>*</v>
      </c>
      <c r="R60" t="str">
        <f t="shared" si="6"/>
        <v/>
      </c>
      <c r="S60" t="str">
        <f t="shared" si="7"/>
        <v/>
      </c>
    </row>
    <row r="61" spans="1:19" x14ac:dyDescent="0.25">
      <c r="A61">
        <v>60</v>
      </c>
      <c r="B61" t="s">
        <v>79</v>
      </c>
      <c r="C61">
        <v>-0.99219004849047898</v>
      </c>
      <c r="D61">
        <v>0.45884726199497899</v>
      </c>
      <c r="E61">
        <v>3.0590927871656199E-2</v>
      </c>
      <c r="F61">
        <v>-1.1462178228030699</v>
      </c>
      <c r="G61">
        <v>0.41844603859309298</v>
      </c>
      <c r="H61">
        <v>6.1584223385619903E-3</v>
      </c>
      <c r="I61" t="s">
        <v>173</v>
      </c>
      <c r="J61" t="s">
        <v>173</v>
      </c>
      <c r="K61" t="s">
        <v>173</v>
      </c>
      <c r="L61" t="s">
        <v>173</v>
      </c>
      <c r="M61" t="s">
        <v>173</v>
      </c>
      <c r="N61" t="s">
        <v>173</v>
      </c>
      <c r="P61" t="str">
        <f t="shared" si="4"/>
        <v>*</v>
      </c>
      <c r="Q61" t="str">
        <f t="shared" si="5"/>
        <v>**</v>
      </c>
      <c r="R61" t="str">
        <f t="shared" si="6"/>
        <v/>
      </c>
      <c r="S61" t="str">
        <f t="shared" si="7"/>
        <v/>
      </c>
    </row>
    <row r="62" spans="1:19" x14ac:dyDescent="0.25">
      <c r="A62">
        <v>61</v>
      </c>
      <c r="B62" t="s">
        <v>74</v>
      </c>
      <c r="C62">
        <v>-0.82098903568352799</v>
      </c>
      <c r="D62">
        <v>0.46480411281619999</v>
      </c>
      <c r="E62">
        <v>7.7343536219168105E-2</v>
      </c>
      <c r="F62">
        <v>-0.965828049065104</v>
      </c>
      <c r="G62">
        <v>0.42510999510102099</v>
      </c>
      <c r="H62">
        <v>2.3089616318920501E-2</v>
      </c>
      <c r="I62" t="s">
        <v>173</v>
      </c>
      <c r="J62" t="s">
        <v>173</v>
      </c>
      <c r="K62" t="s">
        <v>173</v>
      </c>
      <c r="L62" t="s">
        <v>173</v>
      </c>
      <c r="M62" t="s">
        <v>173</v>
      </c>
      <c r="N62" t="s">
        <v>173</v>
      </c>
      <c r="P62" t="str">
        <f t="shared" si="4"/>
        <v>^</v>
      </c>
      <c r="Q62" t="str">
        <f t="shared" si="5"/>
        <v>*</v>
      </c>
      <c r="R62" t="str">
        <f t="shared" si="6"/>
        <v/>
      </c>
      <c r="S62" t="str">
        <f t="shared" si="7"/>
        <v/>
      </c>
    </row>
    <row r="63" spans="1:19" x14ac:dyDescent="0.25">
      <c r="A63">
        <v>62</v>
      </c>
      <c r="B63" t="s">
        <v>81</v>
      </c>
      <c r="C63">
        <v>-0.96983761301190197</v>
      </c>
      <c r="D63">
        <v>0.474694660191531</v>
      </c>
      <c r="E63">
        <v>4.1044843280650702E-2</v>
      </c>
      <c r="F63">
        <v>-1.1622820407084</v>
      </c>
      <c r="G63">
        <v>0.43211751013389199</v>
      </c>
      <c r="H63">
        <v>7.1508556015672702E-3</v>
      </c>
      <c r="I63" t="s">
        <v>173</v>
      </c>
      <c r="J63" t="s">
        <v>173</v>
      </c>
      <c r="K63" t="s">
        <v>173</v>
      </c>
      <c r="L63" t="s">
        <v>173</v>
      </c>
      <c r="M63" t="s">
        <v>173</v>
      </c>
      <c r="N63" t="s">
        <v>173</v>
      </c>
      <c r="P63" t="str">
        <f t="shared" si="4"/>
        <v>*</v>
      </c>
      <c r="Q63" t="str">
        <f t="shared" si="5"/>
        <v>**</v>
      </c>
      <c r="R63" t="str">
        <f t="shared" si="6"/>
        <v/>
      </c>
      <c r="S63" t="str">
        <f t="shared" si="7"/>
        <v/>
      </c>
    </row>
    <row r="64" spans="1:19" x14ac:dyDescent="0.25">
      <c r="A64">
        <v>63</v>
      </c>
      <c r="B64" t="s">
        <v>84</v>
      </c>
      <c r="C64">
        <v>-0.95935360615837695</v>
      </c>
      <c r="D64">
        <v>0.48358135490684201</v>
      </c>
      <c r="E64">
        <v>4.7272394724519502E-2</v>
      </c>
      <c r="F64">
        <v>-1.12798312134004</v>
      </c>
      <c r="G64">
        <v>0.441269120939348</v>
      </c>
      <c r="H64">
        <v>1.0581469904284799E-2</v>
      </c>
      <c r="I64" t="s">
        <v>173</v>
      </c>
      <c r="J64" t="s">
        <v>173</v>
      </c>
      <c r="K64" t="s">
        <v>173</v>
      </c>
      <c r="L64" t="s">
        <v>173</v>
      </c>
      <c r="M64" t="s">
        <v>173</v>
      </c>
      <c r="N64" t="s">
        <v>173</v>
      </c>
      <c r="P64" t="str">
        <f t="shared" si="4"/>
        <v>*</v>
      </c>
      <c r="Q64" t="str">
        <f t="shared" si="5"/>
        <v>*</v>
      </c>
      <c r="R64" t="str">
        <f t="shared" si="6"/>
        <v/>
      </c>
      <c r="S64" t="str">
        <f t="shared" si="7"/>
        <v/>
      </c>
    </row>
    <row r="65" spans="1:19" x14ac:dyDescent="0.25">
      <c r="A65">
        <v>64</v>
      </c>
      <c r="B65" t="s">
        <v>77</v>
      </c>
      <c r="C65">
        <v>-1.0120018086501601</v>
      </c>
      <c r="D65">
        <v>0.46439329827952802</v>
      </c>
      <c r="E65">
        <v>2.9317464244076299E-2</v>
      </c>
      <c r="F65">
        <v>-1.1298820084952601</v>
      </c>
      <c r="G65">
        <v>0.42266318341897302</v>
      </c>
      <c r="H65">
        <v>7.51214879709878E-3</v>
      </c>
      <c r="I65" t="s">
        <v>173</v>
      </c>
      <c r="J65" t="s">
        <v>173</v>
      </c>
      <c r="K65" t="s">
        <v>173</v>
      </c>
      <c r="L65" t="s">
        <v>173</v>
      </c>
      <c r="M65" t="s">
        <v>173</v>
      </c>
      <c r="N65" t="s">
        <v>173</v>
      </c>
      <c r="P65" t="str">
        <f t="shared" si="4"/>
        <v>*</v>
      </c>
      <c r="Q65" t="str">
        <f t="shared" si="5"/>
        <v>**</v>
      </c>
      <c r="R65" t="str">
        <f t="shared" si="6"/>
        <v/>
      </c>
      <c r="S65" t="str">
        <f t="shared" si="7"/>
        <v/>
      </c>
    </row>
    <row r="66" spans="1:19" x14ac:dyDescent="0.25">
      <c r="A66">
        <v>65</v>
      </c>
      <c r="B66" t="s">
        <v>80</v>
      </c>
      <c r="C66">
        <v>-1.16670545723446</v>
      </c>
      <c r="D66">
        <v>0.57971599651276096</v>
      </c>
      <c r="E66">
        <v>4.4162349668588598E-2</v>
      </c>
      <c r="F66">
        <v>-1.20979633189536</v>
      </c>
      <c r="G66">
        <v>0.53473729382007895</v>
      </c>
      <c r="H66">
        <v>2.3671930024513101E-2</v>
      </c>
      <c r="I66" t="s">
        <v>173</v>
      </c>
      <c r="J66" t="s">
        <v>173</v>
      </c>
      <c r="K66" t="s">
        <v>173</v>
      </c>
      <c r="L66" t="s">
        <v>173</v>
      </c>
      <c r="M66" t="s">
        <v>173</v>
      </c>
      <c r="N66" t="s">
        <v>173</v>
      </c>
      <c r="P66" t="str">
        <f t="shared" si="4"/>
        <v>*</v>
      </c>
      <c r="Q66" t="str">
        <f t="shared" si="5"/>
        <v>*</v>
      </c>
      <c r="R66" t="str">
        <f t="shared" si="6"/>
        <v/>
      </c>
      <c r="S66" t="str">
        <f t="shared" si="7"/>
        <v/>
      </c>
    </row>
    <row r="67" spans="1:19" x14ac:dyDescent="0.25">
      <c r="A67">
        <v>66</v>
      </c>
      <c r="B67" t="s">
        <v>76</v>
      </c>
      <c r="C67">
        <v>-0.89862720726062495</v>
      </c>
      <c r="D67">
        <v>0.54716027912418297</v>
      </c>
      <c r="E67">
        <v>0.100518049769802</v>
      </c>
      <c r="F67">
        <v>-1.02018928970308</v>
      </c>
      <c r="G67">
        <v>0.50127364430849897</v>
      </c>
      <c r="H67">
        <v>4.1831321141558298E-2</v>
      </c>
      <c r="I67" t="s">
        <v>173</v>
      </c>
      <c r="J67" t="s">
        <v>173</v>
      </c>
      <c r="K67" t="s">
        <v>173</v>
      </c>
      <c r="L67" t="s">
        <v>173</v>
      </c>
      <c r="M67" t="s">
        <v>173</v>
      </c>
      <c r="N67" t="s">
        <v>173</v>
      </c>
      <c r="P67" t="str">
        <f t="shared" si="4"/>
        <v/>
      </c>
      <c r="Q67" t="str">
        <f t="shared" si="5"/>
        <v>*</v>
      </c>
      <c r="R67" t="str">
        <f t="shared" si="6"/>
        <v/>
      </c>
      <c r="S67" t="str">
        <f t="shared" si="7"/>
        <v/>
      </c>
    </row>
    <row r="68" spans="1:19" x14ac:dyDescent="0.25">
      <c r="A68">
        <v>67</v>
      </c>
      <c r="B68" t="s">
        <v>73</v>
      </c>
      <c r="C68">
        <v>-0.60486283837708299</v>
      </c>
      <c r="D68">
        <v>0.65648848939964199</v>
      </c>
      <c r="E68">
        <v>0.35686202511853199</v>
      </c>
      <c r="F68">
        <v>-0.59407208218191299</v>
      </c>
      <c r="G68">
        <v>0.59910438749886596</v>
      </c>
      <c r="H68">
        <v>0.32139254956003599</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83</v>
      </c>
      <c r="C69">
        <v>-0.37936277952248998</v>
      </c>
      <c r="D69">
        <v>0.91142876465409395</v>
      </c>
      <c r="E69">
        <v>0.67724268480467298</v>
      </c>
      <c r="F69">
        <v>-0.39430881997165201</v>
      </c>
      <c r="G69">
        <v>0.835857560923427</v>
      </c>
      <c r="H69">
        <v>0.63711120862168702</v>
      </c>
      <c r="I69" t="s">
        <v>173</v>
      </c>
      <c r="J69" t="s">
        <v>173</v>
      </c>
      <c r="K69" t="s">
        <v>173</v>
      </c>
      <c r="L69" t="s">
        <v>173</v>
      </c>
      <c r="M69" t="s">
        <v>173</v>
      </c>
      <c r="N69" t="s">
        <v>173</v>
      </c>
      <c r="P69" t="str">
        <f t="shared" si="4"/>
        <v/>
      </c>
      <c r="Q69" t="str">
        <f t="shared" si="5"/>
        <v/>
      </c>
      <c r="R69" t="str">
        <f t="shared" si="6"/>
        <v/>
      </c>
      <c r="S69" t="str">
        <f t="shared" si="7"/>
        <v/>
      </c>
    </row>
    <row r="70" spans="1:19" x14ac:dyDescent="0.25">
      <c r="B70" t="s">
        <v>69</v>
      </c>
      <c r="C70">
        <v>-1.1497682069919499</v>
      </c>
      <c r="D70">
        <v>0.66822592571384498</v>
      </c>
      <c r="E70">
        <v>8.5318357630146405E-2</v>
      </c>
      <c r="F70">
        <v>-1.1718845277749299</v>
      </c>
      <c r="G70">
        <v>0.62872137563828601</v>
      </c>
      <c r="H70">
        <v>6.2333345938113502E-2</v>
      </c>
      <c r="I70" t="s">
        <v>173</v>
      </c>
      <c r="J70" t="s">
        <v>173</v>
      </c>
      <c r="K70" t="s">
        <v>173</v>
      </c>
      <c r="L70" t="s">
        <v>173</v>
      </c>
      <c r="M70" t="s">
        <v>173</v>
      </c>
      <c r="N70" t="s">
        <v>173</v>
      </c>
      <c r="P70" t="str">
        <f t="shared" si="4"/>
        <v>^</v>
      </c>
      <c r="Q70" t="str">
        <f t="shared" si="5"/>
        <v>^</v>
      </c>
      <c r="R70" t="str">
        <f t="shared" si="6"/>
        <v/>
      </c>
      <c r="S70" t="str">
        <f t="shared" si="7"/>
        <v/>
      </c>
    </row>
    <row r="71" spans="1:19" x14ac:dyDescent="0.25">
      <c r="B71" t="s">
        <v>507</v>
      </c>
      <c r="C71">
        <v>-5.5534494606696801E-2</v>
      </c>
      <c r="D71">
        <v>5.6022469708893401E-2</v>
      </c>
      <c r="E71">
        <v>0.32154416350817999</v>
      </c>
      <c r="F71">
        <v>-3.1648974232238197E-2</v>
      </c>
      <c r="G71">
        <v>4.9346800822444699E-2</v>
      </c>
      <c r="H71">
        <v>0.52128999891391303</v>
      </c>
      <c r="I71">
        <v>-5.3657066517115701E-2</v>
      </c>
      <c r="J71">
        <v>5.5568014215030499E-2</v>
      </c>
      <c r="K71">
        <v>0.33423904242857899</v>
      </c>
      <c r="L71">
        <v>-2.89322592874794E-2</v>
      </c>
      <c r="M71">
        <v>4.8742710213346203E-2</v>
      </c>
      <c r="N71">
        <v>0.55279908159493596</v>
      </c>
      <c r="P71" t="str">
        <f t="shared" si="4"/>
        <v/>
      </c>
      <c r="Q71" t="str">
        <f t="shared" si="5"/>
        <v/>
      </c>
      <c r="R71" t="str">
        <f t="shared" si="6"/>
        <v/>
      </c>
      <c r="S71" t="str">
        <f t="shared" si="7"/>
        <v/>
      </c>
    </row>
    <row r="72" spans="1:19" x14ac:dyDescent="0.25">
      <c r="B72" t="s">
        <v>508</v>
      </c>
      <c r="C72">
        <v>1.00533048915134E-2</v>
      </c>
      <c r="D72">
        <v>5.9231926247537897E-2</v>
      </c>
      <c r="E72">
        <v>0.86522420525501897</v>
      </c>
      <c r="F72">
        <v>-7.8238716940419607E-3</v>
      </c>
      <c r="G72">
        <v>5.0855172774696797E-2</v>
      </c>
      <c r="H72">
        <v>0.87773105763484505</v>
      </c>
      <c r="I72">
        <v>1.6815522524224798E-2</v>
      </c>
      <c r="J72">
        <v>5.9139912595254598E-2</v>
      </c>
      <c r="K72">
        <v>0.77615398414579595</v>
      </c>
      <c r="L72" s="1">
        <v>-6.5269877633807304E-5</v>
      </c>
      <c r="M72">
        <v>5.0704457118820302E-2</v>
      </c>
      <c r="N72">
        <v>0.99897291448866199</v>
      </c>
      <c r="P72" t="str">
        <f t="shared" si="4"/>
        <v/>
      </c>
      <c r="Q72" t="str">
        <f t="shared" si="5"/>
        <v/>
      </c>
      <c r="R72" t="str">
        <f t="shared" si="6"/>
        <v/>
      </c>
      <c r="S72" t="str">
        <f t="shared" si="7"/>
        <v/>
      </c>
    </row>
    <row r="73" spans="1:19" x14ac:dyDescent="0.25">
      <c r="B73" t="s">
        <v>509</v>
      </c>
      <c r="C73">
        <v>-8.8566759880022897E-2</v>
      </c>
      <c r="D73">
        <v>5.5223928680930602E-2</v>
      </c>
      <c r="E73">
        <v>0.10876364248591899</v>
      </c>
      <c r="F73">
        <v>-7.3033440324197396E-2</v>
      </c>
      <c r="G73">
        <v>4.94026858364374E-2</v>
      </c>
      <c r="H73">
        <v>0.13931964611881301</v>
      </c>
      <c r="I73">
        <v>-8.4954411194270302E-2</v>
      </c>
      <c r="J73">
        <v>5.4921573699469102E-2</v>
      </c>
      <c r="K73">
        <v>0.121903921965222</v>
      </c>
      <c r="L73">
        <v>-7.0726080496214497E-2</v>
      </c>
      <c r="M73">
        <v>4.8995510965818098E-2</v>
      </c>
      <c r="N73">
        <v>0.148873580131481</v>
      </c>
      <c r="P73" t="str">
        <f t="shared" si="4"/>
        <v/>
      </c>
      <c r="Q73" t="str">
        <f t="shared" si="5"/>
        <v/>
      </c>
      <c r="R73" t="str">
        <f t="shared" si="6"/>
        <v/>
      </c>
      <c r="S73" t="str">
        <f t="shared" si="7"/>
        <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6A9A-B6D4-427D-930A-211FF1E39347}">
  <dimension ref="A1:S74"/>
  <sheetViews>
    <sheetView topLeftCell="A40" workbookViewId="0">
      <selection activeCell="P30" sqref="P30:S74"/>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-0.156983181540469</v>
      </c>
      <c r="D2">
        <v>0.16200755366351</v>
      </c>
      <c r="E2">
        <v>0.33255177354826698</v>
      </c>
      <c r="F2">
        <v>-0.20016664325026401</v>
      </c>
      <c r="G2">
        <v>0.143643461863175</v>
      </c>
      <c r="H2">
        <v>0.16346974076543</v>
      </c>
      <c r="I2">
        <v>-0.14517772563342499</v>
      </c>
      <c r="J2">
        <v>0.160737313267723</v>
      </c>
      <c r="K2">
        <v>0.36642047000087202</v>
      </c>
      <c r="L2">
        <v>-0.196957942097365</v>
      </c>
      <c r="M2">
        <v>0.14188367543376401</v>
      </c>
      <c r="N2">
        <v>0.165086829229387</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-1.26123617512757E-2</v>
      </c>
      <c r="D3">
        <v>5.74630127574235E-2</v>
      </c>
      <c r="E3">
        <v>0.82627101087426003</v>
      </c>
      <c r="F3">
        <v>-4.3013155133207201E-3</v>
      </c>
      <c r="G3">
        <v>5.02026555311883E-2</v>
      </c>
      <c r="H3">
        <v>0.93172156162320696</v>
      </c>
      <c r="I3">
        <v>-2.2923757356681101E-2</v>
      </c>
      <c r="J3">
        <v>5.6821938372588601E-2</v>
      </c>
      <c r="K3">
        <v>0.68663084957172105</v>
      </c>
      <c r="L3">
        <v>-1.4468293636070601E-2</v>
      </c>
      <c r="M3">
        <v>4.9518540453452199E-2</v>
      </c>
      <c r="N3">
        <v>0.77014951989862601</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-0.16669323554792401</v>
      </c>
      <c r="D4">
        <v>6.6672088187966702E-2</v>
      </c>
      <c r="E4">
        <v>1.2412488911781599E-2</v>
      </c>
      <c r="F4">
        <v>-0.142459224447467</v>
      </c>
      <c r="G4">
        <v>5.6519031312923497E-2</v>
      </c>
      <c r="H4">
        <v>1.17170529468933E-2</v>
      </c>
      <c r="I4">
        <v>-0.16661507274749199</v>
      </c>
      <c r="J4">
        <v>6.5981738531523906E-2</v>
      </c>
      <c r="K4">
        <v>1.15642502606453E-2</v>
      </c>
      <c r="L4">
        <v>-0.145252152354234</v>
      </c>
      <c r="M4">
        <v>5.5686348313547102E-2</v>
      </c>
      <c r="N4">
        <v>9.0967152388160798E-3</v>
      </c>
      <c r="P4" t="str">
        <f t="shared" si="0"/>
        <v>*</v>
      </c>
      <c r="Q4" t="str">
        <f t="shared" si="1"/>
        <v>*</v>
      </c>
      <c r="R4" t="str">
        <f t="shared" si="2"/>
        <v>*</v>
      </c>
      <c r="S4" t="str">
        <f t="shared" si="3"/>
        <v>**</v>
      </c>
    </row>
    <row r="5" spans="1:19" x14ac:dyDescent="0.25">
      <c r="A5">
        <v>4</v>
      </c>
      <c r="B5" t="s">
        <v>127</v>
      </c>
      <c r="C5">
        <v>0.12968863544267101</v>
      </c>
      <c r="D5">
        <v>5.4823834292338502E-2</v>
      </c>
      <c r="E5">
        <v>1.80032108054952E-2</v>
      </c>
      <c r="F5">
        <v>0.11259595959211</v>
      </c>
      <c r="G5">
        <v>4.3786036600998002E-2</v>
      </c>
      <c r="H5">
        <v>1.0125790353075601E-2</v>
      </c>
      <c r="I5">
        <v>9.6123369976595499E-2</v>
      </c>
      <c r="J5">
        <v>5.2419947854394203E-2</v>
      </c>
      <c r="K5">
        <v>6.6695955828574502E-2</v>
      </c>
      <c r="L5">
        <v>8.1613800925447899E-2</v>
      </c>
      <c r="M5">
        <v>4.1397634949909702E-2</v>
      </c>
      <c r="N5">
        <v>4.8671230054042197E-2</v>
      </c>
      <c r="P5" t="str">
        <f t="shared" si="0"/>
        <v>*</v>
      </c>
      <c r="Q5" t="str">
        <f t="shared" si="1"/>
        <v>*</v>
      </c>
      <c r="R5" t="str">
        <f t="shared" si="2"/>
        <v>^</v>
      </c>
      <c r="S5" t="str">
        <f t="shared" si="3"/>
        <v>*</v>
      </c>
    </row>
    <row r="6" spans="1:19" x14ac:dyDescent="0.25">
      <c r="A6">
        <v>5</v>
      </c>
      <c r="B6" t="s">
        <v>25</v>
      </c>
      <c r="C6">
        <v>6.5917449153474195E-2</v>
      </c>
      <c r="D6">
        <v>6.5310339508300397E-2</v>
      </c>
      <c r="E6">
        <v>0.31283281000484597</v>
      </c>
      <c r="F6">
        <v>5.7137674496265299E-2</v>
      </c>
      <c r="G6">
        <v>5.5040183799812799E-2</v>
      </c>
      <c r="H6">
        <v>0.29921961353474003</v>
      </c>
      <c r="I6">
        <v>6.0115917237991E-2</v>
      </c>
      <c r="J6">
        <v>6.4455947399767302E-2</v>
      </c>
      <c r="K6">
        <v>0.35099207143838201</v>
      </c>
      <c r="L6">
        <v>5.9484523124371601E-2</v>
      </c>
      <c r="M6">
        <v>5.4226759242970199E-2</v>
      </c>
      <c r="N6">
        <v>0.27265938361661202</v>
      </c>
      <c r="P6" t="str">
        <f t="shared" si="0"/>
        <v/>
      </c>
      <c r="Q6" t="str">
        <f t="shared" si="1"/>
        <v/>
      </c>
      <c r="R6" t="str">
        <f t="shared" si="2"/>
        <v/>
      </c>
      <c r="S6" t="str">
        <f t="shared" si="3"/>
        <v/>
      </c>
    </row>
    <row r="7" spans="1:19" x14ac:dyDescent="0.25">
      <c r="A7">
        <v>6</v>
      </c>
      <c r="B7" t="s">
        <v>26</v>
      </c>
      <c r="C7">
        <v>8.1137980994596695E-2</v>
      </c>
      <c r="D7">
        <v>0.121184056311434</v>
      </c>
      <c r="E7">
        <v>0.50314892700470903</v>
      </c>
      <c r="F7">
        <v>0.129131810787112</v>
      </c>
      <c r="G7">
        <v>0.105557898493784</v>
      </c>
      <c r="H7">
        <v>0.22120627221866401</v>
      </c>
      <c r="I7">
        <v>6.17500357484147E-2</v>
      </c>
      <c r="J7">
        <v>0.11922729770455</v>
      </c>
      <c r="K7">
        <v>0.60451506028775503</v>
      </c>
      <c r="L7">
        <v>0.104632537581603</v>
      </c>
      <c r="M7">
        <v>0.103273013203059</v>
      </c>
      <c r="N7">
        <v>0.31098165501694103</v>
      </c>
      <c r="P7" t="str">
        <f t="shared" si="0"/>
        <v/>
      </c>
      <c r="Q7" t="str">
        <f t="shared" si="1"/>
        <v/>
      </c>
      <c r="R7" t="str">
        <f t="shared" si="2"/>
        <v/>
      </c>
      <c r="S7" t="str">
        <f t="shared" si="3"/>
        <v/>
      </c>
    </row>
    <row r="8" spans="1:19" x14ac:dyDescent="0.25">
      <c r="A8">
        <v>7</v>
      </c>
      <c r="B8" t="s">
        <v>30</v>
      </c>
      <c r="C8">
        <v>1.28335197135935E-2</v>
      </c>
      <c r="D8">
        <v>6.8573723614747201E-2</v>
      </c>
      <c r="E8">
        <v>0.85154362841020204</v>
      </c>
      <c r="F8">
        <v>1.8962393556900301E-2</v>
      </c>
      <c r="G8">
        <v>5.7252880113104802E-2</v>
      </c>
      <c r="H8">
        <v>0.74049025849119099</v>
      </c>
      <c r="I8">
        <v>-5.2787120997983897E-3</v>
      </c>
      <c r="J8">
        <v>6.7600871870624801E-2</v>
      </c>
      <c r="K8">
        <v>0.93775928563263899</v>
      </c>
      <c r="L8">
        <v>-2.0816325105152099E-3</v>
      </c>
      <c r="M8">
        <v>5.6295386653957197E-2</v>
      </c>
      <c r="N8">
        <v>0.97050337288956401</v>
      </c>
      <c r="P8" t="str">
        <f t="shared" si="0"/>
        <v/>
      </c>
      <c r="Q8" t="str">
        <f t="shared" si="1"/>
        <v/>
      </c>
      <c r="R8" t="str">
        <f t="shared" si="2"/>
        <v/>
      </c>
      <c r="S8" t="str">
        <f t="shared" si="3"/>
        <v/>
      </c>
    </row>
    <row r="9" spans="1:19" x14ac:dyDescent="0.25">
      <c r="A9">
        <v>8</v>
      </c>
      <c r="B9" t="s">
        <v>27</v>
      </c>
      <c r="C9">
        <v>-6.9152363391933397E-2</v>
      </c>
      <c r="D9">
        <v>0.12198436435933301</v>
      </c>
      <c r="E9">
        <v>0.57078531443686797</v>
      </c>
      <c r="F9">
        <v>-5.4099918426418099E-2</v>
      </c>
      <c r="G9">
        <v>0.104832230090916</v>
      </c>
      <c r="H9">
        <v>0.60581118648110899</v>
      </c>
      <c r="I9">
        <v>-0.10560914996113099</v>
      </c>
      <c r="J9">
        <v>0.117899768182904</v>
      </c>
      <c r="K9">
        <v>0.370384339394839</v>
      </c>
      <c r="L9">
        <v>-9.3888913051126496E-2</v>
      </c>
      <c r="M9">
        <v>0.10040413137660099</v>
      </c>
      <c r="N9">
        <v>0.34973158399052701</v>
      </c>
      <c r="P9" t="str">
        <f t="shared" si="0"/>
        <v/>
      </c>
      <c r="Q9" t="str">
        <f t="shared" si="1"/>
        <v/>
      </c>
      <c r="R9" t="str">
        <f t="shared" si="2"/>
        <v/>
      </c>
      <c r="S9" t="str">
        <f t="shared" si="3"/>
        <v/>
      </c>
    </row>
    <row r="10" spans="1:19" x14ac:dyDescent="0.25">
      <c r="A10">
        <v>9</v>
      </c>
      <c r="B10" t="s">
        <v>29</v>
      </c>
      <c r="C10">
        <v>-8.9679644169809905E-2</v>
      </c>
      <c r="D10">
        <v>6.2682382678708598E-2</v>
      </c>
      <c r="E10">
        <v>0.152516399540225</v>
      </c>
      <c r="F10">
        <v>-7.3422357314710501E-2</v>
      </c>
      <c r="G10">
        <v>5.2230171570526999E-2</v>
      </c>
      <c r="H10">
        <v>0.159799547690578</v>
      </c>
      <c r="I10">
        <v>-0.10182473014636199</v>
      </c>
      <c r="J10">
        <v>6.20917752951851E-2</v>
      </c>
      <c r="K10">
        <v>0.101024527969585</v>
      </c>
      <c r="L10">
        <v>-8.6308746770517197E-2</v>
      </c>
      <c r="M10">
        <v>5.1681100155298802E-2</v>
      </c>
      <c r="N10">
        <v>9.4914350505649295E-2</v>
      </c>
      <c r="P10" t="str">
        <f t="shared" si="0"/>
        <v/>
      </c>
      <c r="Q10" t="str">
        <f t="shared" si="1"/>
        <v/>
      </c>
      <c r="R10" t="str">
        <f t="shared" si="2"/>
        <v/>
      </c>
      <c r="S10" t="str">
        <f t="shared" si="3"/>
        <v>^</v>
      </c>
    </row>
    <row r="11" spans="1:19" x14ac:dyDescent="0.25">
      <c r="A11">
        <v>10</v>
      </c>
      <c r="B11" t="s">
        <v>28</v>
      </c>
      <c r="C11">
        <v>2.6604685767630001E-2</v>
      </c>
      <c r="D11">
        <v>0.20207161309152299</v>
      </c>
      <c r="E11">
        <v>0.89525347127073396</v>
      </c>
      <c r="F11">
        <v>5.91318316149122E-2</v>
      </c>
      <c r="G11">
        <v>0.177093172728958</v>
      </c>
      <c r="H11">
        <v>0.738453224809685</v>
      </c>
      <c r="I11">
        <v>4.2946958881219903E-2</v>
      </c>
      <c r="J11">
        <v>0.198383028147294</v>
      </c>
      <c r="K11">
        <v>0.82860968073055696</v>
      </c>
      <c r="L11">
        <v>6.9681892862630504E-2</v>
      </c>
      <c r="M11">
        <v>0.17350920012962401</v>
      </c>
      <c r="N11">
        <v>0.68797589261764103</v>
      </c>
      <c r="P11" t="str">
        <f t="shared" si="0"/>
        <v/>
      </c>
      <c r="Q11" t="str">
        <f t="shared" si="1"/>
        <v/>
      </c>
      <c r="R11" t="str">
        <f t="shared" si="2"/>
        <v/>
      </c>
      <c r="S11" t="str">
        <f t="shared" si="3"/>
        <v/>
      </c>
    </row>
    <row r="12" spans="1:19" x14ac:dyDescent="0.25">
      <c r="A12">
        <v>11</v>
      </c>
      <c r="B12" t="s">
        <v>31</v>
      </c>
      <c r="C12">
        <v>-3.5649293638740802E-2</v>
      </c>
      <c r="D12">
        <v>1.65539365168808E-2</v>
      </c>
      <c r="E12">
        <v>3.1277548176323201E-2</v>
      </c>
      <c r="F12">
        <v>-3.9522618342504201E-2</v>
      </c>
      <c r="G12">
        <v>1.4724633415319901E-2</v>
      </c>
      <c r="H12">
        <v>7.2721955244476897E-3</v>
      </c>
      <c r="I12">
        <v>-3.2280773444391203E-2</v>
      </c>
      <c r="J12">
        <v>1.63912144593054E-2</v>
      </c>
      <c r="K12">
        <v>4.8907765967898399E-2</v>
      </c>
      <c r="L12">
        <v>-3.6785193101140402E-2</v>
      </c>
      <c r="M12">
        <v>1.4511896153236101E-2</v>
      </c>
      <c r="N12">
        <v>1.1250183286885901E-2</v>
      </c>
      <c r="P12" t="str">
        <f t="shared" si="0"/>
        <v>*</v>
      </c>
      <c r="Q12" t="str">
        <f t="shared" si="1"/>
        <v>**</v>
      </c>
      <c r="R12" t="str">
        <f t="shared" si="2"/>
        <v>*</v>
      </c>
      <c r="S12" t="str">
        <f t="shared" si="3"/>
        <v>*</v>
      </c>
    </row>
    <row r="13" spans="1:19" x14ac:dyDescent="0.25">
      <c r="A13">
        <v>12</v>
      </c>
      <c r="B13" t="s">
        <v>177</v>
      </c>
      <c r="C13">
        <v>-6.4922292949079904E-2</v>
      </c>
      <c r="D13">
        <v>7.86883927394154E-2</v>
      </c>
      <c r="E13">
        <v>0.409340069723578</v>
      </c>
      <c r="F13">
        <v>-7.0654329921917294E-2</v>
      </c>
      <c r="G13">
        <v>7.2453565187050206E-2</v>
      </c>
      <c r="H13">
        <v>0.329477400254376</v>
      </c>
      <c r="I13">
        <v>-4.1998946356990897E-2</v>
      </c>
      <c r="J13">
        <v>7.7610104515219797E-2</v>
      </c>
      <c r="K13">
        <v>0.58840208122283699</v>
      </c>
      <c r="L13">
        <v>-4.653507767883E-2</v>
      </c>
      <c r="M13">
        <v>7.1357856405923098E-2</v>
      </c>
      <c r="N13">
        <v>0.51431298440159301</v>
      </c>
      <c r="P13" t="str">
        <f t="shared" si="0"/>
        <v/>
      </c>
      <c r="Q13" t="str">
        <f t="shared" si="1"/>
        <v/>
      </c>
      <c r="R13" t="str">
        <f t="shared" si="2"/>
        <v/>
      </c>
      <c r="S13" t="str">
        <f t="shared" si="3"/>
        <v/>
      </c>
    </row>
    <row r="14" spans="1:19" x14ac:dyDescent="0.25">
      <c r="A14">
        <v>13</v>
      </c>
      <c r="B14" t="s">
        <v>32</v>
      </c>
      <c r="C14">
        <v>2.8318685358970998E-2</v>
      </c>
      <c r="D14">
        <v>3.2081361297343097E-2</v>
      </c>
      <c r="E14">
        <v>0.37739050265597202</v>
      </c>
      <c r="F14">
        <v>1.88645933558091E-2</v>
      </c>
      <c r="G14">
        <v>2.7887287272468201E-2</v>
      </c>
      <c r="H14">
        <v>0.49874956699281098</v>
      </c>
      <c r="I14">
        <v>3.2064280270291401E-2</v>
      </c>
      <c r="J14">
        <v>3.1658529268789599E-2</v>
      </c>
      <c r="K14">
        <v>0.31114782608556601</v>
      </c>
      <c r="L14">
        <v>2.2646756061546001E-2</v>
      </c>
      <c r="M14">
        <v>2.7419603346929299E-2</v>
      </c>
      <c r="N14">
        <v>0.40884208282302098</v>
      </c>
      <c r="P14" t="str">
        <f t="shared" si="0"/>
        <v/>
      </c>
      <c r="Q14" t="str">
        <f t="shared" si="1"/>
        <v/>
      </c>
      <c r="R14" t="str">
        <f t="shared" si="2"/>
        <v/>
      </c>
      <c r="S14" t="str">
        <f t="shared" si="3"/>
        <v/>
      </c>
    </row>
    <row r="15" spans="1:19" x14ac:dyDescent="0.25">
      <c r="A15">
        <v>14</v>
      </c>
      <c r="B15" t="s">
        <v>33</v>
      </c>
      <c r="C15">
        <v>1.39125270132807E-2</v>
      </c>
      <c r="D15">
        <v>8.5877227949110405E-3</v>
      </c>
      <c r="E15">
        <v>0.105221869409254</v>
      </c>
      <c r="F15">
        <v>1.2713417413701199E-2</v>
      </c>
      <c r="G15">
        <v>7.6804154504717601E-3</v>
      </c>
      <c r="H15">
        <v>9.7862980036856201E-2</v>
      </c>
      <c r="I15">
        <v>1.18349684380974E-2</v>
      </c>
      <c r="J15">
        <v>8.4801238185846506E-3</v>
      </c>
      <c r="K15">
        <v>0.16283115810336901</v>
      </c>
      <c r="L15">
        <v>1.04229366648835E-2</v>
      </c>
      <c r="M15">
        <v>7.6002126329988004E-3</v>
      </c>
      <c r="N15">
        <v>0.17025009004865599</v>
      </c>
      <c r="P15" t="str">
        <f t="shared" si="0"/>
        <v/>
      </c>
      <c r="Q15" t="str">
        <f t="shared" si="1"/>
        <v>^</v>
      </c>
      <c r="R15" t="str">
        <f t="shared" si="2"/>
        <v/>
      </c>
      <c r="S15" t="str">
        <f t="shared" si="3"/>
        <v/>
      </c>
    </row>
    <row r="16" spans="1:19" x14ac:dyDescent="0.25">
      <c r="A16">
        <v>15</v>
      </c>
      <c r="B16" t="s">
        <v>118</v>
      </c>
      <c r="C16">
        <v>-8.8414075407639899E-3</v>
      </c>
      <c r="D16">
        <v>1.3048705725731399E-2</v>
      </c>
      <c r="E16">
        <v>0.49804456716226703</v>
      </c>
      <c r="F16">
        <v>-7.1861838175845899E-3</v>
      </c>
      <c r="G16">
        <v>1.12179777864767E-2</v>
      </c>
      <c r="H16">
        <v>0.52178565561161705</v>
      </c>
      <c r="I16">
        <v>-9.0914419819261207E-3</v>
      </c>
      <c r="J16">
        <v>1.29508369896261E-2</v>
      </c>
      <c r="K16">
        <v>0.48268135853445698</v>
      </c>
      <c r="L16">
        <v>-7.5140314612112099E-3</v>
      </c>
      <c r="M16">
        <v>1.1113476831426E-2</v>
      </c>
      <c r="N16">
        <v>0.49896517322492501</v>
      </c>
      <c r="P16" t="str">
        <f t="shared" si="0"/>
        <v/>
      </c>
      <c r="Q16" t="str">
        <f t="shared" si="1"/>
        <v/>
      </c>
      <c r="R16" t="str">
        <f t="shared" si="2"/>
        <v/>
      </c>
      <c r="S16" t="str">
        <f t="shared" si="3"/>
        <v/>
      </c>
    </row>
    <row r="17" spans="1:19" x14ac:dyDescent="0.25">
      <c r="A17">
        <v>16</v>
      </c>
      <c r="B17" t="s">
        <v>34</v>
      </c>
      <c r="C17">
        <v>3.8426730374024501E-3</v>
      </c>
      <c r="D17">
        <v>1.1080627869886699E-3</v>
      </c>
      <c r="E17">
        <v>5.2450351810651196E-4</v>
      </c>
      <c r="F17">
        <v>3.6584927042258401E-3</v>
      </c>
      <c r="G17">
        <v>8.80347039612159E-4</v>
      </c>
      <c r="H17" s="1">
        <v>3.2423751347107297E-5</v>
      </c>
      <c r="I17">
        <v>4.0101686823212799E-3</v>
      </c>
      <c r="J17">
        <v>1.0907731992322201E-3</v>
      </c>
      <c r="K17">
        <v>2.3650596062574399E-4</v>
      </c>
      <c r="L17">
        <v>3.7931922790186098E-3</v>
      </c>
      <c r="M17">
        <v>8.6112807098769398E-4</v>
      </c>
      <c r="N17" s="1">
        <v>1.05827449604938E-5</v>
      </c>
      <c r="P17" t="str">
        <f t="shared" si="0"/>
        <v>***</v>
      </c>
      <c r="Q17" t="str">
        <f t="shared" si="1"/>
        <v>***</v>
      </c>
      <c r="R17" t="str">
        <f t="shared" si="2"/>
        <v>***</v>
      </c>
      <c r="S17" t="str">
        <f t="shared" si="3"/>
        <v>***</v>
      </c>
    </row>
    <row r="18" spans="1:19" x14ac:dyDescent="0.25">
      <c r="A18">
        <v>17</v>
      </c>
      <c r="B18" t="s">
        <v>35</v>
      </c>
      <c r="C18">
        <v>-1.64669204902721E-3</v>
      </c>
      <c r="D18">
        <v>5.4006489206000999E-4</v>
      </c>
      <c r="E18">
        <v>2.2955609748538399E-3</v>
      </c>
      <c r="F18">
        <v>-1.39059212929338E-3</v>
      </c>
      <c r="G18">
        <v>4.9526586170895901E-4</v>
      </c>
      <c r="H18">
        <v>4.9885997843771802E-3</v>
      </c>
      <c r="I18">
        <v>-1.52456468639004E-3</v>
      </c>
      <c r="J18">
        <v>5.18657981306947E-4</v>
      </c>
      <c r="K18">
        <v>3.2880455565942302E-3</v>
      </c>
      <c r="L18">
        <v>-1.2407943867576399E-3</v>
      </c>
      <c r="M18">
        <v>4.7669251338411698E-4</v>
      </c>
      <c r="N18">
        <v>9.2432439612058197E-3</v>
      </c>
      <c r="P18" t="str">
        <f t="shared" si="0"/>
        <v>**</v>
      </c>
      <c r="Q18" t="str">
        <f t="shared" si="1"/>
        <v>**</v>
      </c>
      <c r="R18" t="str">
        <f t="shared" si="2"/>
        <v>**</v>
      </c>
      <c r="S18" t="str">
        <f t="shared" si="3"/>
        <v>**</v>
      </c>
    </row>
    <row r="19" spans="1:19" x14ac:dyDescent="0.25">
      <c r="A19">
        <v>18</v>
      </c>
      <c r="B19" t="s">
        <v>36</v>
      </c>
      <c r="C19">
        <v>6.4406854266125504E-4</v>
      </c>
      <c r="D19">
        <v>2.8413682022915699E-4</v>
      </c>
      <c r="E19">
        <v>2.34051997810353E-2</v>
      </c>
      <c r="F19">
        <v>8.4932890007561495E-4</v>
      </c>
      <c r="G19">
        <v>2.40151472130001E-4</v>
      </c>
      <c r="H19">
        <v>4.0525422095830999E-4</v>
      </c>
      <c r="I19">
        <v>5.5445913218674298E-4</v>
      </c>
      <c r="J19">
        <v>2.8071280180533601E-4</v>
      </c>
      <c r="K19">
        <v>4.8247393225196798E-2</v>
      </c>
      <c r="L19">
        <v>7.5239246494142895E-4</v>
      </c>
      <c r="M19">
        <v>2.3672088290591499E-4</v>
      </c>
      <c r="N19">
        <v>1.4809285857558499E-3</v>
      </c>
      <c r="P19" t="str">
        <f t="shared" si="0"/>
        <v>*</v>
      </c>
      <c r="Q19" t="str">
        <f t="shared" si="1"/>
        <v>***</v>
      </c>
      <c r="R19" t="str">
        <f t="shared" si="2"/>
        <v>*</v>
      </c>
      <c r="S19" t="str">
        <f t="shared" si="3"/>
        <v>**</v>
      </c>
    </row>
    <row r="20" spans="1:19" x14ac:dyDescent="0.25">
      <c r="A20">
        <v>19</v>
      </c>
      <c r="B20" t="s">
        <v>37</v>
      </c>
      <c r="C20">
        <v>-1.58395081659682E-2</v>
      </c>
      <c r="D20">
        <v>4.9284489665721902E-2</v>
      </c>
      <c r="E20">
        <v>0.74791538257469503</v>
      </c>
      <c r="F20">
        <v>-2.5304437329006401E-2</v>
      </c>
      <c r="G20">
        <v>4.2949535007346502E-2</v>
      </c>
      <c r="H20">
        <v>0.55574942934377802</v>
      </c>
      <c r="I20">
        <v>-3.0285383266039301E-2</v>
      </c>
      <c r="J20">
        <v>4.8744035299949202E-2</v>
      </c>
      <c r="K20">
        <v>0.53439261598024501</v>
      </c>
      <c r="L20">
        <v>-3.8361354589577797E-2</v>
      </c>
      <c r="M20">
        <v>4.2419740134219501E-2</v>
      </c>
      <c r="N20">
        <v>0.36582155596642801</v>
      </c>
      <c r="P20" t="str">
        <f t="shared" si="0"/>
        <v/>
      </c>
      <c r="Q20" t="str">
        <f t="shared" si="1"/>
        <v/>
      </c>
      <c r="R20" t="str">
        <f t="shared" si="2"/>
        <v/>
      </c>
      <c r="S20" t="str">
        <f t="shared" si="3"/>
        <v/>
      </c>
    </row>
    <row r="21" spans="1:19" x14ac:dyDescent="0.25">
      <c r="A21">
        <v>20</v>
      </c>
      <c r="B21" t="s">
        <v>38</v>
      </c>
      <c r="C21">
        <v>-4.8286305984524901E-2</v>
      </c>
      <c r="D21">
        <v>7.3495524234199403E-2</v>
      </c>
      <c r="E21">
        <v>0.51118313373429902</v>
      </c>
      <c r="F21">
        <v>-6.8648637323489095E-2</v>
      </c>
      <c r="G21">
        <v>6.3709483396571495E-2</v>
      </c>
      <c r="H21">
        <v>0.28124525396405697</v>
      </c>
      <c r="I21">
        <v>-4.6828195930274999E-2</v>
      </c>
      <c r="J21">
        <v>7.2661286485206894E-2</v>
      </c>
      <c r="K21">
        <v>0.51926912943618697</v>
      </c>
      <c r="L21">
        <v>-6.8711778371094406E-2</v>
      </c>
      <c r="M21">
        <v>6.3025193082244899E-2</v>
      </c>
      <c r="N21">
        <v>0.27561308437745402</v>
      </c>
      <c r="P21" t="str">
        <f t="shared" si="0"/>
        <v/>
      </c>
      <c r="Q21" t="str">
        <f t="shared" si="1"/>
        <v/>
      </c>
      <c r="R21" t="str">
        <f t="shared" si="2"/>
        <v/>
      </c>
      <c r="S21" t="str">
        <f t="shared" si="3"/>
        <v/>
      </c>
    </row>
    <row r="22" spans="1:19" x14ac:dyDescent="0.25">
      <c r="A22">
        <v>21</v>
      </c>
      <c r="B22" t="s">
        <v>40</v>
      </c>
      <c r="C22">
        <v>-0.37008339464134699</v>
      </c>
      <c r="D22">
        <v>7.6170653761934201E-2</v>
      </c>
      <c r="E22" s="1">
        <v>1.1821355249130901E-6</v>
      </c>
      <c r="F22">
        <v>-0.33560393748192602</v>
      </c>
      <c r="G22">
        <v>6.1204339692824301E-2</v>
      </c>
      <c r="H22" s="1">
        <v>4.17380041047228E-8</v>
      </c>
      <c r="I22">
        <v>-0.37889143269405401</v>
      </c>
      <c r="J22">
        <v>7.5468750513083396E-2</v>
      </c>
      <c r="K22" s="1">
        <v>5.1535121980972299E-7</v>
      </c>
      <c r="L22">
        <v>-0.34792917540465901</v>
      </c>
      <c r="M22">
        <v>6.0459490067178601E-2</v>
      </c>
      <c r="N22" s="1">
        <v>8.6770745372681207E-9</v>
      </c>
      <c r="P22" t="str">
        <f t="shared" si="0"/>
        <v>***</v>
      </c>
      <c r="Q22" t="str">
        <f t="shared" si="1"/>
        <v>***</v>
      </c>
      <c r="R22" t="str">
        <f t="shared" si="2"/>
        <v>***</v>
      </c>
      <c r="S22" t="str">
        <f t="shared" si="3"/>
        <v>***</v>
      </c>
    </row>
    <row r="23" spans="1:19" x14ac:dyDescent="0.25">
      <c r="A23">
        <v>22</v>
      </c>
      <c r="B23" t="s">
        <v>41</v>
      </c>
      <c r="C23">
        <v>-8.7445236969464005E-3</v>
      </c>
      <c r="D23">
        <v>5.7539499679042698E-2</v>
      </c>
      <c r="E23">
        <v>0.87920722621844205</v>
      </c>
      <c r="F23">
        <v>-3.4368160178678802E-4</v>
      </c>
      <c r="G23">
        <v>4.5979931471618503E-2</v>
      </c>
      <c r="H23">
        <v>0.994036187490284</v>
      </c>
      <c r="I23">
        <v>-2.20803807518518E-2</v>
      </c>
      <c r="J23">
        <v>5.7094468810615903E-2</v>
      </c>
      <c r="K23">
        <v>0.69895303300684997</v>
      </c>
      <c r="L23">
        <v>-1.65052950920665E-2</v>
      </c>
      <c r="M23">
        <v>4.5456383773914602E-2</v>
      </c>
      <c r="N23">
        <v>0.71652883475500095</v>
      </c>
      <c r="P23" t="str">
        <f t="shared" si="0"/>
        <v/>
      </c>
      <c r="Q23" t="str">
        <f t="shared" si="1"/>
        <v/>
      </c>
      <c r="R23" t="str">
        <f t="shared" si="2"/>
        <v/>
      </c>
      <c r="S23" t="str">
        <f t="shared" si="3"/>
        <v/>
      </c>
    </row>
    <row r="24" spans="1:19" x14ac:dyDescent="0.25">
      <c r="A24">
        <v>23</v>
      </c>
      <c r="B24" t="s">
        <v>39</v>
      </c>
      <c r="C24">
        <v>-8.0736349335712998E-2</v>
      </c>
      <c r="D24">
        <v>8.96461211575664E-2</v>
      </c>
      <c r="E24">
        <v>0.36779478929148401</v>
      </c>
      <c r="F24">
        <v>-0.124216270464623</v>
      </c>
      <c r="G24">
        <v>6.9563005277293602E-2</v>
      </c>
      <c r="H24">
        <v>7.4153406949508296E-2</v>
      </c>
      <c r="I24">
        <v>-7.1135508777324399E-2</v>
      </c>
      <c r="J24">
        <v>8.8663769607755405E-2</v>
      </c>
      <c r="K24">
        <v>0.42237574790371502</v>
      </c>
      <c r="L24">
        <v>-0.10905182623064701</v>
      </c>
      <c r="M24">
        <v>6.8582435572006606E-2</v>
      </c>
      <c r="N24">
        <v>0.11181589583314699</v>
      </c>
      <c r="P24" t="str">
        <f t="shared" si="0"/>
        <v/>
      </c>
      <c r="Q24" t="str">
        <f t="shared" si="1"/>
        <v>^</v>
      </c>
      <c r="R24" t="str">
        <f t="shared" si="2"/>
        <v/>
      </c>
      <c r="S24" t="str">
        <f t="shared" si="3"/>
        <v/>
      </c>
    </row>
    <row r="25" spans="1:19" x14ac:dyDescent="0.25">
      <c r="A25">
        <v>24</v>
      </c>
      <c r="B25" t="s">
        <v>43</v>
      </c>
      <c r="C25">
        <v>-7.5436325511015104E-2</v>
      </c>
      <c r="D25">
        <v>1.59996349204144E-2</v>
      </c>
      <c r="E25" s="1">
        <v>2.41855706206717E-6</v>
      </c>
      <c r="F25">
        <v>-7.0025435503203601E-2</v>
      </c>
      <c r="G25">
        <v>1.43837901300668E-2</v>
      </c>
      <c r="H25" s="1">
        <v>1.1252950574938799E-6</v>
      </c>
      <c r="I25">
        <v>-7.6205023916123493E-2</v>
      </c>
      <c r="J25">
        <v>1.5879264798312299E-2</v>
      </c>
      <c r="K25" s="1">
        <v>1.5943813114205301E-6</v>
      </c>
      <c r="L25">
        <v>-7.0193002301674898E-2</v>
      </c>
      <c r="M25">
        <v>1.42353904122835E-2</v>
      </c>
      <c r="N25" s="1">
        <v>8.1859998276610797E-7</v>
      </c>
      <c r="P25" t="str">
        <f t="shared" si="0"/>
        <v>***</v>
      </c>
      <c r="Q25" t="str">
        <f t="shared" si="1"/>
        <v>***</v>
      </c>
      <c r="R25" t="str">
        <f t="shared" si="2"/>
        <v>***</v>
      </c>
      <c r="S25" t="str">
        <f t="shared" si="3"/>
        <v>***</v>
      </c>
    </row>
    <row r="26" spans="1:19" x14ac:dyDescent="0.25">
      <c r="A26">
        <v>25</v>
      </c>
      <c r="B26" t="s">
        <v>44</v>
      </c>
      <c r="C26">
        <v>5.8540498821427998E-2</v>
      </c>
      <c r="D26">
        <v>5.0215363269834098E-2</v>
      </c>
      <c r="E26">
        <v>0.24369992123391501</v>
      </c>
      <c r="F26">
        <v>5.3774194068043499E-2</v>
      </c>
      <c r="G26">
        <v>4.6453440267584398E-2</v>
      </c>
      <c r="H26">
        <v>0.24703001966722099</v>
      </c>
      <c r="I26">
        <v>7.6921905143159899E-2</v>
      </c>
      <c r="J26">
        <v>4.9526261284036997E-2</v>
      </c>
      <c r="K26">
        <v>0.12038637524976099</v>
      </c>
      <c r="L26">
        <v>6.1978982472890999E-2</v>
      </c>
      <c r="M26">
        <v>4.5861463788718901E-2</v>
      </c>
      <c r="N26">
        <v>0.17655476611920501</v>
      </c>
      <c r="P26" t="str">
        <f t="shared" si="0"/>
        <v/>
      </c>
      <c r="Q26" t="str">
        <f t="shared" si="1"/>
        <v/>
      </c>
      <c r="R26" t="str">
        <f t="shared" si="2"/>
        <v/>
      </c>
      <c r="S26" t="str">
        <f t="shared" si="3"/>
        <v/>
      </c>
    </row>
    <row r="27" spans="1:19" x14ac:dyDescent="0.25">
      <c r="A27">
        <v>26</v>
      </c>
      <c r="B27" t="s">
        <v>134</v>
      </c>
      <c r="C27">
        <v>1.47350006558071</v>
      </c>
      <c r="D27">
        <v>0.42365084093763</v>
      </c>
      <c r="E27">
        <v>5.0498115977515301E-4</v>
      </c>
      <c r="F27">
        <v>1.4518345598137701</v>
      </c>
      <c r="G27">
        <v>0.39830971152142503</v>
      </c>
      <c r="H27">
        <v>2.6740312722780402E-4</v>
      </c>
      <c r="I27">
        <v>-9.8947690948185493E-2</v>
      </c>
      <c r="J27">
        <v>5.6421326281435598E-2</v>
      </c>
      <c r="K27">
        <v>7.9477030402433896E-2</v>
      </c>
      <c r="L27">
        <v>-0.111541837100412</v>
      </c>
      <c r="M27">
        <v>5.1445811277786101E-2</v>
      </c>
      <c r="N27">
        <v>3.0147864983538299E-2</v>
      </c>
      <c r="P27" t="str">
        <f t="shared" si="0"/>
        <v>***</v>
      </c>
      <c r="Q27" t="str">
        <f t="shared" si="1"/>
        <v>***</v>
      </c>
      <c r="R27" t="str">
        <f t="shared" si="2"/>
        <v>^</v>
      </c>
      <c r="S27" t="str">
        <f t="shared" si="3"/>
        <v>*</v>
      </c>
    </row>
    <row r="28" spans="1:19" x14ac:dyDescent="0.25">
      <c r="A28">
        <v>27</v>
      </c>
      <c r="B28" t="s">
        <v>148</v>
      </c>
      <c r="C28">
        <v>1.1819066841041099</v>
      </c>
      <c r="D28">
        <v>0.51030020648279795</v>
      </c>
      <c r="E28">
        <v>2.0552769105103199E-2</v>
      </c>
      <c r="F28">
        <v>1.17636789425968</v>
      </c>
      <c r="G28">
        <v>0.47969617680847398</v>
      </c>
      <c r="H28">
        <v>1.4193889470092501E-2</v>
      </c>
      <c r="I28">
        <v>-0.41198949433355297</v>
      </c>
      <c r="J28">
        <v>0.280019070749364</v>
      </c>
      <c r="K28">
        <v>0.14121247896740999</v>
      </c>
      <c r="L28">
        <v>-0.39788843039148297</v>
      </c>
      <c r="M28">
        <v>0.261136561153469</v>
      </c>
      <c r="N28">
        <v>0.12758878764666301</v>
      </c>
      <c r="P28" t="str">
        <f t="shared" si="0"/>
        <v>*</v>
      </c>
      <c r="Q28" t="str">
        <f t="shared" si="1"/>
        <v>*</v>
      </c>
      <c r="R28" t="str">
        <f t="shared" si="2"/>
        <v/>
      </c>
      <c r="S28" t="str">
        <f t="shared" si="3"/>
        <v/>
      </c>
    </row>
    <row r="29" spans="1:19" x14ac:dyDescent="0.25">
      <c r="A29">
        <v>28</v>
      </c>
      <c r="B29" t="s">
        <v>46</v>
      </c>
      <c r="C29">
        <v>1.51437290152194</v>
      </c>
      <c r="D29">
        <v>0.45222495390275902</v>
      </c>
      <c r="E29">
        <v>8.1186993263149298E-4</v>
      </c>
      <c r="F29">
        <v>1.51274441839262</v>
      </c>
      <c r="G29">
        <v>0.42436846348409701</v>
      </c>
      <c r="H29">
        <v>3.6427863048781202E-4</v>
      </c>
      <c r="I29">
        <v>-0.153246627728922</v>
      </c>
      <c r="J29">
        <v>0.15725605827963501</v>
      </c>
      <c r="K29">
        <v>0.32980644898204597</v>
      </c>
      <c r="L29">
        <v>-0.142039849838004</v>
      </c>
      <c r="M29">
        <v>0.145682571640151</v>
      </c>
      <c r="N29">
        <v>0.32956249873815002</v>
      </c>
      <c r="P29" t="str">
        <f t="shared" si="0"/>
        <v>***</v>
      </c>
      <c r="Q29" t="str">
        <f t="shared" si="1"/>
        <v>***</v>
      </c>
      <c r="R29" t="str">
        <f t="shared" si="2"/>
        <v/>
      </c>
      <c r="S29" t="str">
        <f t="shared" si="3"/>
        <v/>
      </c>
    </row>
    <row r="30" spans="1:19" x14ac:dyDescent="0.25">
      <c r="A30">
        <v>29</v>
      </c>
      <c r="B30" t="s">
        <v>132</v>
      </c>
      <c r="C30">
        <v>1.05315257934975</v>
      </c>
      <c r="D30">
        <v>0.47657557008971102</v>
      </c>
      <c r="E30">
        <v>2.7116731590416401E-2</v>
      </c>
      <c r="F30">
        <v>1.13693080139634</v>
      </c>
      <c r="G30">
        <v>0.44702129054094097</v>
      </c>
      <c r="H30">
        <v>1.09795748571454E-2</v>
      </c>
      <c r="I30">
        <v>-0.51048072706622105</v>
      </c>
      <c r="J30">
        <v>0.201862396813</v>
      </c>
      <c r="K30">
        <v>1.14435300305838E-2</v>
      </c>
      <c r="L30">
        <v>-0.42850477378427798</v>
      </c>
      <c r="M30">
        <v>0.18856331395512799</v>
      </c>
      <c r="N30">
        <v>2.30580420694072E-2</v>
      </c>
      <c r="P30" t="str">
        <f t="shared" si="0"/>
        <v>*</v>
      </c>
      <c r="Q30" t="str">
        <f t="shared" si="1"/>
        <v>*</v>
      </c>
      <c r="R30" t="str">
        <f t="shared" si="2"/>
        <v>*</v>
      </c>
      <c r="S30" t="str">
        <f t="shared" si="3"/>
        <v>*</v>
      </c>
    </row>
    <row r="31" spans="1:19" x14ac:dyDescent="0.25">
      <c r="A31">
        <v>30</v>
      </c>
      <c r="B31" t="s">
        <v>133</v>
      </c>
      <c r="C31">
        <v>0.98597113987470497</v>
      </c>
      <c r="D31">
        <v>0.48053114368747801</v>
      </c>
      <c r="E31">
        <v>4.0185595246315702E-2</v>
      </c>
      <c r="F31">
        <v>1.0062313981148701</v>
      </c>
      <c r="G31">
        <v>0.45098981637665098</v>
      </c>
      <c r="H31">
        <v>2.5670391653223001E-2</v>
      </c>
      <c r="I31">
        <v>-0.54557679177996499</v>
      </c>
      <c r="J31">
        <v>0.21879355728259101</v>
      </c>
      <c r="K31">
        <v>1.26466066820532E-2</v>
      </c>
      <c r="L31">
        <v>-0.48060052167056899</v>
      </c>
      <c r="M31">
        <v>0.20268586402872299</v>
      </c>
      <c r="N31">
        <v>1.7732374687791898E-2</v>
      </c>
      <c r="P31" t="str">
        <f t="shared" ref="P31:P74" si="4">IF(E31&lt;0.001,"***",IF(E31&lt;0.01,"**",IF(E31&lt;0.05,"*",IF(E31&lt;0.1,"^",""))))</f>
        <v>*</v>
      </c>
      <c r="Q31" t="str">
        <f t="shared" ref="Q31:Q74" si="5">IF(H31&lt;0.001,"***",IF(H31&lt;0.01,"**",IF(H31&lt;0.05,"*",IF(H31&lt;0.1,"^",""))))</f>
        <v>*</v>
      </c>
      <c r="R31" t="str">
        <f t="shared" ref="R31:R74" si="6">IF(K31&lt;0.001,"***",IF(K31&lt;0.01,"**",IF(K31&lt;0.05,"*",IF(K31&lt;0.1,"^",""))))</f>
        <v>*</v>
      </c>
      <c r="S31" t="str">
        <f t="shared" ref="S31:S74" si="7">IF(N31&lt;0.001,"***",IF(N31&lt;0.01,"**",IF(N31&lt;0.05,"*",IF(N31&lt;0.1,"^",""))))</f>
        <v>*</v>
      </c>
    </row>
    <row r="32" spans="1:19" x14ac:dyDescent="0.25">
      <c r="A32">
        <v>31</v>
      </c>
      <c r="B32" t="s">
        <v>45</v>
      </c>
      <c r="C32">
        <v>1.8345708151764899</v>
      </c>
      <c r="D32">
        <v>0.58708424773004697</v>
      </c>
      <c r="E32">
        <v>1.7787452687107999E-3</v>
      </c>
      <c r="F32">
        <v>1.85867510091771</v>
      </c>
      <c r="G32">
        <v>0.55638791412043498</v>
      </c>
      <c r="H32">
        <v>8.3594519972566596E-4</v>
      </c>
      <c r="I32">
        <v>0.309691853238658</v>
      </c>
      <c r="J32">
        <v>0.40129735780570702</v>
      </c>
      <c r="K32">
        <v>0.44027636133050302</v>
      </c>
      <c r="L32">
        <v>0.349284757381297</v>
      </c>
      <c r="M32">
        <v>0.38165462993052301</v>
      </c>
      <c r="N32">
        <v>0.36009429112638902</v>
      </c>
      <c r="P32" t="str">
        <f t="shared" si="4"/>
        <v>**</v>
      </c>
      <c r="Q32" t="str">
        <f t="shared" si="5"/>
        <v>***</v>
      </c>
      <c r="R32" t="str">
        <f t="shared" si="6"/>
        <v/>
      </c>
      <c r="S32" t="str">
        <f t="shared" si="7"/>
        <v/>
      </c>
    </row>
    <row r="33" spans="1:19" x14ac:dyDescent="0.25">
      <c r="A33">
        <v>32</v>
      </c>
      <c r="B33" t="s">
        <v>106</v>
      </c>
      <c r="C33">
        <v>0.14444120472046301</v>
      </c>
      <c r="D33">
        <v>0.15676063905416501</v>
      </c>
      <c r="E33">
        <v>0.35683513040994602</v>
      </c>
      <c r="F33">
        <v>0.13011728241133799</v>
      </c>
      <c r="G33">
        <v>0.145668869434916</v>
      </c>
      <c r="H33">
        <v>0.37172858254674701</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47</v>
      </c>
      <c r="C34">
        <v>-0.94825541583988404</v>
      </c>
      <c r="D34">
        <v>0.58710423549278701</v>
      </c>
      <c r="E34">
        <v>0.10628042430197999</v>
      </c>
      <c r="F34">
        <v>-0.763022513648828</v>
      </c>
      <c r="G34">
        <v>0.54821539814311004</v>
      </c>
      <c r="H34">
        <v>0.16397395158622599</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67</v>
      </c>
      <c r="C35">
        <v>-0.66617119669931901</v>
      </c>
      <c r="D35">
        <v>0.47665834815328001</v>
      </c>
      <c r="E35">
        <v>0.16223732241734601</v>
      </c>
      <c r="F35">
        <v>-0.50530831789159503</v>
      </c>
      <c r="G35">
        <v>0.44382085448757702</v>
      </c>
      <c r="H35">
        <v>0.25489457510218499</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62</v>
      </c>
      <c r="C36">
        <v>-0.77575246359469296</v>
      </c>
      <c r="D36">
        <v>0.46558404309540902</v>
      </c>
      <c r="E36">
        <v>9.5675155066574202E-2</v>
      </c>
      <c r="F36">
        <v>-0.64078940260452599</v>
      </c>
      <c r="G36">
        <v>0.43294390196622801</v>
      </c>
      <c r="H36">
        <v>0.13885325904504001</v>
      </c>
      <c r="I36" t="s">
        <v>173</v>
      </c>
      <c r="J36" t="s">
        <v>173</v>
      </c>
      <c r="K36" t="s">
        <v>173</v>
      </c>
      <c r="L36" t="s">
        <v>173</v>
      </c>
      <c r="M36" t="s">
        <v>173</v>
      </c>
      <c r="N36" t="s">
        <v>173</v>
      </c>
      <c r="P36" t="str">
        <f t="shared" si="4"/>
        <v>^</v>
      </c>
      <c r="Q36" t="str">
        <f t="shared" si="5"/>
        <v/>
      </c>
      <c r="R36" t="str">
        <f t="shared" si="6"/>
        <v/>
      </c>
      <c r="S36" t="str">
        <f t="shared" si="7"/>
        <v/>
      </c>
    </row>
    <row r="37" spans="1:19" x14ac:dyDescent="0.25">
      <c r="A37">
        <v>36</v>
      </c>
      <c r="B37" t="s">
        <v>58</v>
      </c>
      <c r="C37">
        <v>-0.17179742467996501</v>
      </c>
      <c r="D37">
        <v>0.486320103991007</v>
      </c>
      <c r="E37">
        <v>0.72389355366814101</v>
      </c>
      <c r="F37">
        <v>-0.10886621862635799</v>
      </c>
      <c r="G37">
        <v>0.45256949073054298</v>
      </c>
      <c r="H37">
        <v>0.80990283152451004</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65</v>
      </c>
      <c r="C38">
        <v>-0.59862213342977999</v>
      </c>
      <c r="D38">
        <v>0.51744713668492004</v>
      </c>
      <c r="E38">
        <v>0.247323057255386</v>
      </c>
      <c r="F38">
        <v>-0.47986449659596597</v>
      </c>
      <c r="G38">
        <v>0.47875920510754</v>
      </c>
      <c r="H38">
        <v>0.31619454202276098</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61</v>
      </c>
      <c r="C39">
        <v>-0.507258458542307</v>
      </c>
      <c r="D39">
        <v>0.47478730003344699</v>
      </c>
      <c r="E39">
        <v>0.28534419380276799</v>
      </c>
      <c r="F39">
        <v>-0.399507833658165</v>
      </c>
      <c r="G39">
        <v>0.441963910993522</v>
      </c>
      <c r="H39">
        <v>0.36602844616950703</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64</v>
      </c>
      <c r="C40">
        <v>-0.341143866165042</v>
      </c>
      <c r="D40">
        <v>0.50708220670446202</v>
      </c>
      <c r="E40">
        <v>0.50110094186026599</v>
      </c>
      <c r="F40">
        <v>-0.24626706837524001</v>
      </c>
      <c r="G40">
        <v>0.46849472511082801</v>
      </c>
      <c r="H40">
        <v>0.59912723260393497</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59</v>
      </c>
      <c r="C41">
        <v>-0.47583540136644997</v>
      </c>
      <c r="D41">
        <v>0.49903148678485898</v>
      </c>
      <c r="E41">
        <v>0.34032778593720803</v>
      </c>
      <c r="F41">
        <v>-0.35814208715092799</v>
      </c>
      <c r="G41">
        <v>0.463191878424623</v>
      </c>
      <c r="H41">
        <v>0.439401309239982</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56</v>
      </c>
      <c r="C42">
        <v>-0.77175295863100202</v>
      </c>
      <c r="D42">
        <v>0.51708181183367197</v>
      </c>
      <c r="E42">
        <v>0.13556388484762799</v>
      </c>
      <c r="F42">
        <v>-0.67988541159820504</v>
      </c>
      <c r="G42">
        <v>0.47815843877560299</v>
      </c>
      <c r="H42">
        <v>0.15506018498351401</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66</v>
      </c>
      <c r="C43">
        <v>-0.423250136693262</v>
      </c>
      <c r="D43">
        <v>0.49437635547678599</v>
      </c>
      <c r="E43">
        <v>0.39192620358993702</v>
      </c>
      <c r="F43">
        <v>-0.30328301781851202</v>
      </c>
      <c r="G43">
        <v>0.45925206510001598</v>
      </c>
      <c r="H43">
        <v>0.50900701520123603</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60</v>
      </c>
      <c r="C44">
        <v>-0.60658895552916903</v>
      </c>
      <c r="D44">
        <v>0.48989259538987601</v>
      </c>
      <c r="E44">
        <v>0.21563892722053701</v>
      </c>
      <c r="F44">
        <v>-0.465065045298103</v>
      </c>
      <c r="G44">
        <v>0.45190986887262202</v>
      </c>
      <c r="H44">
        <v>0.30342790424851002</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48</v>
      </c>
      <c r="C45">
        <v>-0.72263054327663701</v>
      </c>
      <c r="D45">
        <v>0.54877335483812595</v>
      </c>
      <c r="E45">
        <v>0.18790213558022301</v>
      </c>
      <c r="F45">
        <v>-0.67109902183180303</v>
      </c>
      <c r="G45">
        <v>0.50999473980378696</v>
      </c>
      <c r="H45">
        <v>0.18820962044536901</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57</v>
      </c>
      <c r="C46">
        <v>-0.71791122502618898</v>
      </c>
      <c r="D46">
        <v>0.56381736091138301</v>
      </c>
      <c r="E46">
        <v>0.202909983964116</v>
      </c>
      <c r="F46">
        <v>-0.67860099652903305</v>
      </c>
      <c r="G46">
        <v>0.51483041060692503</v>
      </c>
      <c r="H46">
        <v>0.18746820309965201</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54</v>
      </c>
      <c r="C47">
        <v>-0.18172999797307199</v>
      </c>
      <c r="D47">
        <v>0.52399757538037195</v>
      </c>
      <c r="E47">
        <v>0.72873062445444903</v>
      </c>
      <c r="F47">
        <v>-1.5913815457393E-2</v>
      </c>
      <c r="G47">
        <v>0.47956233184625202</v>
      </c>
      <c r="H47">
        <v>0.973527825589802</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55</v>
      </c>
      <c r="C48">
        <v>-0.45372573933796301</v>
      </c>
      <c r="D48">
        <v>0.56029418636186001</v>
      </c>
      <c r="E48">
        <v>0.41805563817555602</v>
      </c>
      <c r="F48">
        <v>-0.40250456508912602</v>
      </c>
      <c r="G48">
        <v>0.52014807155707998</v>
      </c>
      <c r="H48">
        <v>0.43903316793226499</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51</v>
      </c>
      <c r="C49">
        <v>0.81637798126036598</v>
      </c>
      <c r="D49">
        <v>1.14416633389682</v>
      </c>
      <c r="E49">
        <v>0.47552814033749402</v>
      </c>
      <c r="F49">
        <v>0.73060126157905103</v>
      </c>
      <c r="G49">
        <v>1.10226220739265</v>
      </c>
      <c r="H49">
        <v>0.50744594445471802</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52</v>
      </c>
      <c r="C50">
        <v>-0.71118807176130205</v>
      </c>
      <c r="D50">
        <v>0.62054225797653795</v>
      </c>
      <c r="E50">
        <v>0.25176405180445999</v>
      </c>
      <c r="F50">
        <v>-0.541596718336948</v>
      </c>
      <c r="G50">
        <v>0.57321218202972302</v>
      </c>
      <c r="H50">
        <v>0.34473796584480698</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50</v>
      </c>
      <c r="C51">
        <v>-1.0661550059992</v>
      </c>
      <c r="D51">
        <v>0.655629650170655</v>
      </c>
      <c r="E51">
        <v>0.103916825057776</v>
      </c>
      <c r="F51">
        <v>-0.82479966632280299</v>
      </c>
      <c r="G51">
        <v>0.598352410146192</v>
      </c>
      <c r="H51">
        <v>0.168063989492094</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63</v>
      </c>
      <c r="C52">
        <v>-1.7820532122332</v>
      </c>
      <c r="D52">
        <v>0.89003240005130302</v>
      </c>
      <c r="E52">
        <v>4.5259560935454801E-2</v>
      </c>
      <c r="F52">
        <v>-1.4307823491151599</v>
      </c>
      <c r="G52">
        <v>0.83915942979510605</v>
      </c>
      <c r="H52">
        <v>8.8190974853340903E-2</v>
      </c>
      <c r="I52" t="s">
        <v>173</v>
      </c>
      <c r="J52" t="s">
        <v>173</v>
      </c>
      <c r="K52" t="s">
        <v>173</v>
      </c>
      <c r="L52" t="s">
        <v>173</v>
      </c>
      <c r="M52" t="s">
        <v>173</v>
      </c>
      <c r="N52" t="s">
        <v>173</v>
      </c>
      <c r="P52" t="str">
        <f t="shared" si="4"/>
        <v>*</v>
      </c>
      <c r="Q52" t="str">
        <f t="shared" si="5"/>
        <v>^</v>
      </c>
      <c r="R52" t="str">
        <f t="shared" si="6"/>
        <v/>
      </c>
      <c r="S52" t="str">
        <f t="shared" si="7"/>
        <v/>
      </c>
    </row>
    <row r="53" spans="1:19" x14ac:dyDescent="0.25">
      <c r="A53">
        <v>52</v>
      </c>
      <c r="B53" t="s">
        <v>53</v>
      </c>
      <c r="C53">
        <v>-0.33184985140212098</v>
      </c>
      <c r="D53">
        <v>0.73414744040734004</v>
      </c>
      <c r="E53">
        <v>0.65125405888031795</v>
      </c>
      <c r="F53">
        <v>-0.29098178614862702</v>
      </c>
      <c r="G53">
        <v>0.67772741572221096</v>
      </c>
      <c r="H53">
        <v>0.66766905004211896</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49</v>
      </c>
      <c r="C54">
        <v>1.1200342574956299</v>
      </c>
      <c r="D54">
        <v>1.15644408857665</v>
      </c>
      <c r="E54">
        <v>0.33278688126901901</v>
      </c>
      <c r="F54">
        <v>1.47331543495241</v>
      </c>
      <c r="G54">
        <v>1.09575919165275</v>
      </c>
      <c r="H54">
        <v>0.17876693864608401</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74</v>
      </c>
      <c r="C55">
        <v>-0.91709707501475801</v>
      </c>
      <c r="D55">
        <v>0.497250167951656</v>
      </c>
      <c r="E55">
        <v>6.5133986207937297E-2</v>
      </c>
      <c r="F55">
        <v>-1.02496256216665</v>
      </c>
      <c r="G55">
        <v>0.46463740116265401</v>
      </c>
      <c r="H55">
        <v>2.7388150784605901E-2</v>
      </c>
      <c r="I55" t="s">
        <v>173</v>
      </c>
      <c r="J55" t="s">
        <v>173</v>
      </c>
      <c r="K55" t="s">
        <v>173</v>
      </c>
      <c r="L55" t="s">
        <v>173</v>
      </c>
      <c r="M55" t="s">
        <v>173</v>
      </c>
      <c r="N55" t="s">
        <v>173</v>
      </c>
      <c r="P55" t="str">
        <f t="shared" si="4"/>
        <v>^</v>
      </c>
      <c r="Q55" t="str">
        <f t="shared" si="5"/>
        <v>*</v>
      </c>
      <c r="R55" t="str">
        <f t="shared" si="6"/>
        <v/>
      </c>
      <c r="S55" t="str">
        <f t="shared" si="7"/>
        <v/>
      </c>
    </row>
    <row r="56" spans="1:19" x14ac:dyDescent="0.25">
      <c r="A56">
        <v>55</v>
      </c>
      <c r="B56" t="s">
        <v>79</v>
      </c>
      <c r="C56">
        <v>-1.1752593300565499</v>
      </c>
      <c r="D56">
        <v>0.48053713340745202</v>
      </c>
      <c r="E56">
        <v>1.44563177736131E-2</v>
      </c>
      <c r="F56">
        <v>-1.27337855374024</v>
      </c>
      <c r="G56">
        <v>0.44910438161483202</v>
      </c>
      <c r="H56">
        <v>4.5772172793299001E-3</v>
      </c>
      <c r="I56" t="s">
        <v>173</v>
      </c>
      <c r="J56" t="s">
        <v>173</v>
      </c>
      <c r="K56" t="s">
        <v>173</v>
      </c>
      <c r="L56" t="s">
        <v>173</v>
      </c>
      <c r="M56" t="s">
        <v>173</v>
      </c>
      <c r="N56" t="s">
        <v>173</v>
      </c>
      <c r="P56" t="str">
        <f t="shared" si="4"/>
        <v>*</v>
      </c>
      <c r="Q56" t="str">
        <f t="shared" si="5"/>
        <v>**</v>
      </c>
      <c r="R56" t="str">
        <f t="shared" si="6"/>
        <v/>
      </c>
      <c r="S56" t="str">
        <f t="shared" si="7"/>
        <v/>
      </c>
    </row>
    <row r="57" spans="1:19" x14ac:dyDescent="0.25">
      <c r="A57">
        <v>56</v>
      </c>
      <c r="B57" t="s">
        <v>84</v>
      </c>
      <c r="C57">
        <v>-0.74884841123451096</v>
      </c>
      <c r="D57">
        <v>0.51917803927678197</v>
      </c>
      <c r="E57">
        <v>0.149197162791497</v>
      </c>
      <c r="F57">
        <v>-0.94816977548670101</v>
      </c>
      <c r="G57">
        <v>0.48377622756205202</v>
      </c>
      <c r="H57">
        <v>5.0003432824835797E-2</v>
      </c>
      <c r="I57" t="s">
        <v>173</v>
      </c>
      <c r="J57" t="s">
        <v>173</v>
      </c>
      <c r="K57" t="s">
        <v>173</v>
      </c>
      <c r="L57" t="s">
        <v>173</v>
      </c>
      <c r="M57" t="s">
        <v>173</v>
      </c>
      <c r="N57" t="s">
        <v>173</v>
      </c>
      <c r="P57" t="str">
        <f t="shared" si="4"/>
        <v/>
      </c>
      <c r="Q57" t="str">
        <f t="shared" si="5"/>
        <v>^</v>
      </c>
      <c r="R57" t="str">
        <f t="shared" si="6"/>
        <v/>
      </c>
      <c r="S57" t="str">
        <f t="shared" si="7"/>
        <v/>
      </c>
    </row>
    <row r="58" spans="1:19" x14ac:dyDescent="0.25">
      <c r="A58">
        <v>57</v>
      </c>
      <c r="B58" t="s">
        <v>72</v>
      </c>
      <c r="C58">
        <v>-1.2626736697041601</v>
      </c>
      <c r="D58">
        <v>0.489675755303425</v>
      </c>
      <c r="E58">
        <v>9.9204064466066298E-3</v>
      </c>
      <c r="F58">
        <v>-1.3492887828528399</v>
      </c>
      <c r="G58">
        <v>0.45800577616148302</v>
      </c>
      <c r="H58">
        <v>3.2190384213307702E-3</v>
      </c>
      <c r="I58" t="s">
        <v>173</v>
      </c>
      <c r="J58" t="s">
        <v>173</v>
      </c>
      <c r="K58" t="s">
        <v>173</v>
      </c>
      <c r="L58" t="s">
        <v>173</v>
      </c>
      <c r="M58" t="s">
        <v>173</v>
      </c>
      <c r="N58" t="s">
        <v>173</v>
      </c>
      <c r="P58" t="str">
        <f t="shared" si="4"/>
        <v>**</v>
      </c>
      <c r="Q58" t="str">
        <f t="shared" si="5"/>
        <v>**</v>
      </c>
      <c r="R58" t="str">
        <f t="shared" si="6"/>
        <v/>
      </c>
      <c r="S58" t="str">
        <f t="shared" si="7"/>
        <v/>
      </c>
    </row>
    <row r="59" spans="1:19" x14ac:dyDescent="0.25">
      <c r="A59">
        <v>58</v>
      </c>
      <c r="B59" t="s">
        <v>75</v>
      </c>
      <c r="C59">
        <v>-0.81349619733179501</v>
      </c>
      <c r="D59">
        <v>0.54332611297856603</v>
      </c>
      <c r="E59">
        <v>0.13432765730305199</v>
      </c>
      <c r="F59">
        <v>-0.93756329673994698</v>
      </c>
      <c r="G59">
        <v>0.50616218629521903</v>
      </c>
      <c r="H59">
        <v>6.39830168468557E-2</v>
      </c>
      <c r="I59" t="s">
        <v>173</v>
      </c>
      <c r="J59" t="s">
        <v>173</v>
      </c>
      <c r="K59" t="s">
        <v>173</v>
      </c>
      <c r="L59" t="s">
        <v>173</v>
      </c>
      <c r="M59" t="s">
        <v>173</v>
      </c>
      <c r="N59" t="s">
        <v>173</v>
      </c>
      <c r="P59" t="str">
        <f t="shared" si="4"/>
        <v/>
      </c>
      <c r="Q59" t="str">
        <f t="shared" si="5"/>
        <v>^</v>
      </c>
      <c r="R59" t="str">
        <f t="shared" si="6"/>
        <v/>
      </c>
      <c r="S59" t="str">
        <f t="shared" si="7"/>
        <v/>
      </c>
    </row>
    <row r="60" spans="1:19" x14ac:dyDescent="0.25">
      <c r="A60">
        <v>59</v>
      </c>
      <c r="B60" t="s">
        <v>78</v>
      </c>
      <c r="C60">
        <v>-0.92808925821458099</v>
      </c>
      <c r="D60">
        <v>0.47761515413564698</v>
      </c>
      <c r="E60">
        <v>5.1995161490261302E-2</v>
      </c>
      <c r="F60">
        <v>-1.05266903142915</v>
      </c>
      <c r="G60">
        <v>0.44649987494912202</v>
      </c>
      <c r="H60">
        <v>1.83933977270925E-2</v>
      </c>
      <c r="I60" t="s">
        <v>173</v>
      </c>
      <c r="J60" t="s">
        <v>173</v>
      </c>
      <c r="K60" t="s">
        <v>173</v>
      </c>
      <c r="L60" t="s">
        <v>173</v>
      </c>
      <c r="M60" t="s">
        <v>173</v>
      </c>
      <c r="N60" t="s">
        <v>173</v>
      </c>
      <c r="P60" t="str">
        <f t="shared" si="4"/>
        <v>^</v>
      </c>
      <c r="Q60" t="str">
        <f t="shared" si="5"/>
        <v>*</v>
      </c>
      <c r="R60" t="str">
        <f t="shared" si="6"/>
        <v/>
      </c>
      <c r="S60" t="str">
        <f t="shared" si="7"/>
        <v/>
      </c>
    </row>
    <row r="61" spans="1:19" x14ac:dyDescent="0.25">
      <c r="A61">
        <v>60</v>
      </c>
      <c r="B61" t="s">
        <v>71</v>
      </c>
      <c r="C61">
        <v>-0.59260470997511505</v>
      </c>
      <c r="D61">
        <v>0.529419212122338</v>
      </c>
      <c r="E61">
        <v>0.262991404667064</v>
      </c>
      <c r="F61">
        <v>-0.79159304408874598</v>
      </c>
      <c r="G61">
        <v>0.49402019971592298</v>
      </c>
      <c r="H61">
        <v>0.10907833455374701</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70</v>
      </c>
      <c r="C62">
        <v>-0.86655898740119996</v>
      </c>
      <c r="D62">
        <v>0.50964768360261403</v>
      </c>
      <c r="E62">
        <v>8.9072654615718699E-2</v>
      </c>
      <c r="F62">
        <v>-0.92953857070240697</v>
      </c>
      <c r="G62">
        <v>0.47225846910928598</v>
      </c>
      <c r="H62">
        <v>4.90354229211847E-2</v>
      </c>
      <c r="I62" t="s">
        <v>173</v>
      </c>
      <c r="J62" t="s">
        <v>173</v>
      </c>
      <c r="K62" t="s">
        <v>173</v>
      </c>
      <c r="L62" t="s">
        <v>173</v>
      </c>
      <c r="M62" t="s">
        <v>173</v>
      </c>
      <c r="N62" t="s">
        <v>173</v>
      </c>
      <c r="P62" t="str">
        <f t="shared" si="4"/>
        <v>^</v>
      </c>
      <c r="Q62" t="str">
        <f t="shared" si="5"/>
        <v>*</v>
      </c>
      <c r="R62" t="str">
        <f t="shared" si="6"/>
        <v/>
      </c>
      <c r="S62" t="str">
        <f t="shared" si="7"/>
        <v/>
      </c>
    </row>
    <row r="63" spans="1:19" x14ac:dyDescent="0.25">
      <c r="A63">
        <v>62</v>
      </c>
      <c r="B63" t="s">
        <v>76</v>
      </c>
      <c r="C63">
        <v>-1.0521260625735001</v>
      </c>
      <c r="D63">
        <v>0.497862968979642</v>
      </c>
      <c r="E63">
        <v>3.4576430228753202E-2</v>
      </c>
      <c r="F63">
        <v>-1.1078795690949299</v>
      </c>
      <c r="G63">
        <v>0.46423503196584798</v>
      </c>
      <c r="H63">
        <v>1.70113348016913E-2</v>
      </c>
      <c r="I63" t="s">
        <v>173</v>
      </c>
      <c r="J63" t="s">
        <v>173</v>
      </c>
      <c r="K63" t="s">
        <v>173</v>
      </c>
      <c r="L63" t="s">
        <v>173</v>
      </c>
      <c r="M63" t="s">
        <v>173</v>
      </c>
      <c r="N63" t="s">
        <v>173</v>
      </c>
      <c r="P63" t="str">
        <f t="shared" si="4"/>
        <v>*</v>
      </c>
      <c r="Q63" t="str">
        <f t="shared" si="5"/>
        <v>*</v>
      </c>
      <c r="R63" t="str">
        <f t="shared" si="6"/>
        <v/>
      </c>
      <c r="S63" t="str">
        <f t="shared" si="7"/>
        <v/>
      </c>
    </row>
    <row r="64" spans="1:19" x14ac:dyDescent="0.25">
      <c r="A64">
        <v>63</v>
      </c>
      <c r="B64" t="s">
        <v>82</v>
      </c>
      <c r="C64">
        <v>-1.0448328510909599</v>
      </c>
      <c r="D64">
        <v>0.52539005818121298</v>
      </c>
      <c r="E64">
        <v>4.67365033346522E-2</v>
      </c>
      <c r="F64">
        <v>-1.2085931546203099</v>
      </c>
      <c r="G64">
        <v>0.49012376398364799</v>
      </c>
      <c r="H64">
        <v>1.36671846235564E-2</v>
      </c>
      <c r="I64" t="s">
        <v>173</v>
      </c>
      <c r="J64" t="s">
        <v>173</v>
      </c>
      <c r="K64" t="s">
        <v>173</v>
      </c>
      <c r="L64" t="s">
        <v>173</v>
      </c>
      <c r="M64" t="s">
        <v>173</v>
      </c>
      <c r="N64" t="s">
        <v>173</v>
      </c>
      <c r="P64" t="str">
        <f t="shared" si="4"/>
        <v>*</v>
      </c>
      <c r="Q64" t="str">
        <f t="shared" si="5"/>
        <v>*</v>
      </c>
      <c r="R64" t="str">
        <f t="shared" si="6"/>
        <v/>
      </c>
      <c r="S64" t="str">
        <f t="shared" si="7"/>
        <v/>
      </c>
    </row>
    <row r="65" spans="1:19" x14ac:dyDescent="0.25">
      <c r="A65">
        <v>64</v>
      </c>
      <c r="B65" t="s">
        <v>77</v>
      </c>
      <c r="C65">
        <v>-0.88177156294121795</v>
      </c>
      <c r="D65">
        <v>0.49259377607611798</v>
      </c>
      <c r="E65">
        <v>7.3444544281800694E-2</v>
      </c>
      <c r="F65">
        <v>-1.05416145823086</v>
      </c>
      <c r="G65">
        <v>0.460623354233264</v>
      </c>
      <c r="H65">
        <v>2.2105274346114302E-2</v>
      </c>
      <c r="I65" t="s">
        <v>173</v>
      </c>
      <c r="J65" t="s">
        <v>173</v>
      </c>
      <c r="K65" t="s">
        <v>173</v>
      </c>
      <c r="L65" t="s">
        <v>173</v>
      </c>
      <c r="M65" t="s">
        <v>173</v>
      </c>
      <c r="N65" t="s">
        <v>173</v>
      </c>
      <c r="P65" t="str">
        <f t="shared" si="4"/>
        <v>^</v>
      </c>
      <c r="Q65" t="str">
        <f t="shared" si="5"/>
        <v>*</v>
      </c>
      <c r="R65" t="str">
        <f t="shared" si="6"/>
        <v/>
      </c>
      <c r="S65" t="str">
        <f t="shared" si="7"/>
        <v/>
      </c>
    </row>
    <row r="66" spans="1:19" x14ac:dyDescent="0.25">
      <c r="A66">
        <v>65</v>
      </c>
      <c r="B66" t="s">
        <v>80</v>
      </c>
      <c r="C66">
        <v>-0.96299007303034601</v>
      </c>
      <c r="D66">
        <v>0.50242635348690101</v>
      </c>
      <c r="E66">
        <v>5.5278716588082297E-2</v>
      </c>
      <c r="F66">
        <v>-0.98427687104304495</v>
      </c>
      <c r="G66">
        <v>0.464426441465287</v>
      </c>
      <c r="H66">
        <v>3.4061864143347997E-2</v>
      </c>
      <c r="I66" t="s">
        <v>173</v>
      </c>
      <c r="J66" t="s">
        <v>173</v>
      </c>
      <c r="K66" t="s">
        <v>173</v>
      </c>
      <c r="L66" t="s">
        <v>173</v>
      </c>
      <c r="M66" t="s">
        <v>173</v>
      </c>
      <c r="N66" t="s">
        <v>173</v>
      </c>
      <c r="P66" t="str">
        <f t="shared" si="4"/>
        <v>^</v>
      </c>
      <c r="Q66" t="str">
        <f t="shared" si="5"/>
        <v>*</v>
      </c>
      <c r="R66" t="str">
        <f t="shared" si="6"/>
        <v/>
      </c>
      <c r="S66" t="str">
        <f t="shared" si="7"/>
        <v/>
      </c>
    </row>
    <row r="67" spans="1:19" x14ac:dyDescent="0.25">
      <c r="A67">
        <v>66</v>
      </c>
      <c r="B67" t="s">
        <v>81</v>
      </c>
      <c r="C67">
        <v>-1.11318034126927</v>
      </c>
      <c r="D67">
        <v>0.50305382097642404</v>
      </c>
      <c r="E67">
        <v>2.69083050153783E-2</v>
      </c>
      <c r="F67">
        <v>-1.1986826233674801</v>
      </c>
      <c r="G67">
        <v>0.468909935488378</v>
      </c>
      <c r="H67">
        <v>1.05786578840884E-2</v>
      </c>
      <c r="I67" t="s">
        <v>173</v>
      </c>
      <c r="J67" t="s">
        <v>173</v>
      </c>
      <c r="K67" t="s">
        <v>173</v>
      </c>
      <c r="L67" t="s">
        <v>173</v>
      </c>
      <c r="M67" t="s">
        <v>173</v>
      </c>
      <c r="N67" t="s">
        <v>173</v>
      </c>
      <c r="P67" t="str">
        <f t="shared" si="4"/>
        <v>*</v>
      </c>
      <c r="Q67" t="str">
        <f t="shared" si="5"/>
        <v>*</v>
      </c>
      <c r="R67" t="str">
        <f t="shared" si="6"/>
        <v/>
      </c>
      <c r="S67" t="str">
        <f t="shared" si="7"/>
        <v/>
      </c>
    </row>
    <row r="68" spans="1:19" x14ac:dyDescent="0.25">
      <c r="A68">
        <v>67</v>
      </c>
      <c r="B68" t="s">
        <v>68</v>
      </c>
      <c r="C68">
        <v>-0.36582120680809999</v>
      </c>
      <c r="D68">
        <v>0.62060248191707801</v>
      </c>
      <c r="E68">
        <v>0.55555179963575796</v>
      </c>
      <c r="F68">
        <v>-0.401488194606066</v>
      </c>
      <c r="G68">
        <v>0.56894230280137403</v>
      </c>
      <c r="H68">
        <v>0.48039045169988098</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69</v>
      </c>
      <c r="C69">
        <v>-0.249442227799066</v>
      </c>
      <c r="D69">
        <v>1.39124051269204</v>
      </c>
      <c r="E69">
        <v>0.85770620806653397</v>
      </c>
      <c r="F69">
        <v>-0.35010730710733601</v>
      </c>
      <c r="G69">
        <v>1.30978683221628</v>
      </c>
      <c r="H69">
        <v>0.78923743036048499</v>
      </c>
      <c r="I69" t="s">
        <v>173</v>
      </c>
      <c r="J69" t="s">
        <v>173</v>
      </c>
      <c r="K69" t="s">
        <v>173</v>
      </c>
      <c r="L69" t="s">
        <v>173</v>
      </c>
      <c r="M69" t="s">
        <v>173</v>
      </c>
      <c r="N69" t="s">
        <v>173</v>
      </c>
      <c r="P69" t="str">
        <f t="shared" si="4"/>
        <v/>
      </c>
      <c r="Q69" t="str">
        <f t="shared" si="5"/>
        <v/>
      </c>
      <c r="R69" t="str">
        <f t="shared" si="6"/>
        <v/>
      </c>
      <c r="S69" t="str">
        <f t="shared" si="7"/>
        <v/>
      </c>
    </row>
    <row r="70" spans="1:19" x14ac:dyDescent="0.25">
      <c r="A70">
        <v>69</v>
      </c>
      <c r="B70" t="s">
        <v>73</v>
      </c>
      <c r="C70">
        <v>-1.1507732607366701</v>
      </c>
      <c r="D70">
        <v>0.85162884336903599</v>
      </c>
      <c r="E70">
        <v>0.17661168307039399</v>
      </c>
      <c r="F70">
        <v>-0.68375927301511297</v>
      </c>
      <c r="G70">
        <v>0.77202009510788305</v>
      </c>
      <c r="H70">
        <v>0.37579242167385102</v>
      </c>
      <c r="I70" t="s">
        <v>173</v>
      </c>
      <c r="J70" t="s">
        <v>173</v>
      </c>
      <c r="K70" t="s">
        <v>173</v>
      </c>
      <c r="L70" t="s">
        <v>173</v>
      </c>
      <c r="M70" t="s">
        <v>173</v>
      </c>
      <c r="N70" t="s">
        <v>173</v>
      </c>
      <c r="P70" t="str">
        <f t="shared" si="4"/>
        <v/>
      </c>
      <c r="Q70" t="str">
        <f t="shared" si="5"/>
        <v/>
      </c>
      <c r="R70" t="str">
        <f t="shared" si="6"/>
        <v/>
      </c>
      <c r="S70" t="str">
        <f t="shared" si="7"/>
        <v/>
      </c>
    </row>
    <row r="71" spans="1:19" x14ac:dyDescent="0.25">
      <c r="B71" t="s">
        <v>83</v>
      </c>
      <c r="C71">
        <v>-1.7222086508668999</v>
      </c>
      <c r="D71">
        <v>0.88521844615691503</v>
      </c>
      <c r="E71">
        <v>5.1712634230620898E-2</v>
      </c>
      <c r="F71">
        <v>-1.4414712209365199</v>
      </c>
      <c r="G71">
        <v>0.835183732036896</v>
      </c>
      <c r="H71">
        <v>8.4359454809835699E-2</v>
      </c>
      <c r="I71" t="s">
        <v>173</v>
      </c>
      <c r="J71" t="s">
        <v>173</v>
      </c>
      <c r="K71" t="s">
        <v>173</v>
      </c>
      <c r="L71" t="s">
        <v>173</v>
      </c>
      <c r="M71" t="s">
        <v>173</v>
      </c>
      <c r="N71" t="s">
        <v>173</v>
      </c>
      <c r="P71" t="str">
        <f t="shared" si="4"/>
        <v>^</v>
      </c>
      <c r="Q71" t="str">
        <f t="shared" si="5"/>
        <v>^</v>
      </c>
      <c r="R71" t="str">
        <f t="shared" si="6"/>
        <v/>
      </c>
      <c r="S71" t="str">
        <f t="shared" si="7"/>
        <v/>
      </c>
    </row>
    <row r="72" spans="1:19" x14ac:dyDescent="0.25">
      <c r="B72" t="s">
        <v>507</v>
      </c>
      <c r="C72">
        <v>-3.70052722710629E-2</v>
      </c>
      <c r="D72">
        <v>6.4651150689483794E-2</v>
      </c>
      <c r="E72">
        <v>0.56706197837157601</v>
      </c>
      <c r="F72">
        <v>-2.9313213633838701E-2</v>
      </c>
      <c r="G72">
        <v>5.6674176012938601E-2</v>
      </c>
      <c r="H72">
        <v>0.605000174350663</v>
      </c>
      <c r="I72">
        <v>-3.3237477215614597E-2</v>
      </c>
      <c r="J72">
        <v>6.3974176210162895E-2</v>
      </c>
      <c r="K72">
        <v>0.60338059000739497</v>
      </c>
      <c r="L72">
        <v>-1.9682087954158298E-2</v>
      </c>
      <c r="M72">
        <v>5.5898655803634997E-2</v>
      </c>
      <c r="N72">
        <v>0.72476097098672299</v>
      </c>
      <c r="P72" t="str">
        <f t="shared" si="4"/>
        <v/>
      </c>
      <c r="Q72" t="str">
        <f t="shared" si="5"/>
        <v/>
      </c>
      <c r="R72" t="str">
        <f t="shared" si="6"/>
        <v/>
      </c>
      <c r="S72" t="str">
        <f t="shared" si="7"/>
        <v/>
      </c>
    </row>
    <row r="73" spans="1:19" x14ac:dyDescent="0.25">
      <c r="B73" t="s">
        <v>508</v>
      </c>
      <c r="C73">
        <v>3.0401812526657499E-2</v>
      </c>
      <c r="D73">
        <v>8.7812612862945005E-2</v>
      </c>
      <c r="E73">
        <v>0.72918312147551401</v>
      </c>
      <c r="F73">
        <v>4.7000990251758398E-2</v>
      </c>
      <c r="G73">
        <v>7.5645757872186095E-2</v>
      </c>
      <c r="H73">
        <v>0.53438241866434399</v>
      </c>
      <c r="I73">
        <v>6.5518609532379095E-4</v>
      </c>
      <c r="J73">
        <v>8.7003688097893397E-2</v>
      </c>
      <c r="K73">
        <v>0.99399154288207803</v>
      </c>
      <c r="L73">
        <v>3.0073515560317302E-2</v>
      </c>
      <c r="M73">
        <v>7.4842939426578006E-2</v>
      </c>
      <c r="N73">
        <v>0.68781526649450497</v>
      </c>
      <c r="P73" t="str">
        <f t="shared" si="4"/>
        <v/>
      </c>
      <c r="Q73" t="str">
        <f t="shared" si="5"/>
        <v/>
      </c>
      <c r="R73" t="str">
        <f t="shared" si="6"/>
        <v/>
      </c>
      <c r="S73" t="str">
        <f t="shared" si="7"/>
        <v/>
      </c>
    </row>
    <row r="74" spans="1:19" x14ac:dyDescent="0.25">
      <c r="B74" t="s">
        <v>509</v>
      </c>
      <c r="C74">
        <v>-2.3048496042301501E-2</v>
      </c>
      <c r="D74">
        <v>7.2348027351267302E-2</v>
      </c>
      <c r="E74">
        <v>0.75004647346811404</v>
      </c>
      <c r="F74" s="1">
        <v>6.1294602294177693E-5</v>
      </c>
      <c r="G74">
        <v>6.4370394835040604E-2</v>
      </c>
      <c r="H74">
        <v>0.99924024064842598</v>
      </c>
      <c r="I74">
        <v>-2.6828684056446402E-2</v>
      </c>
      <c r="J74">
        <v>7.1668620982935305E-2</v>
      </c>
      <c r="K74">
        <v>0.70814875546580902</v>
      </c>
      <c r="L74">
        <v>1.76089140023095E-3</v>
      </c>
      <c r="M74">
        <v>6.3686734451756502E-2</v>
      </c>
      <c r="N74">
        <v>0.97794188884911304</v>
      </c>
      <c r="P74" t="str">
        <f t="shared" si="4"/>
        <v/>
      </c>
      <c r="Q74" t="str">
        <f t="shared" si="5"/>
        <v/>
      </c>
      <c r="R74" t="str">
        <f t="shared" si="6"/>
        <v/>
      </c>
      <c r="S74" t="str">
        <f t="shared" si="7"/>
        <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8AEC-83E3-4AD1-9EB5-75B20007BF5C}">
  <dimension ref="A1:S69"/>
  <sheetViews>
    <sheetView topLeftCell="A38" workbookViewId="0">
      <selection activeCell="P30" sqref="P30:S69"/>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8.6001794957695402E-2</v>
      </c>
      <c r="D2">
        <v>0.20394354589039901</v>
      </c>
      <c r="E2">
        <v>0.67324829385983098</v>
      </c>
      <c r="F2">
        <v>7.3275759780842706E-2</v>
      </c>
      <c r="G2">
        <v>0.17969099874955199</v>
      </c>
      <c r="H2">
        <v>0.68342962349049896</v>
      </c>
      <c r="I2">
        <v>8.0958665669499996E-2</v>
      </c>
      <c r="J2">
        <v>0.20182533480262399</v>
      </c>
      <c r="K2">
        <v>0.68832270327976197</v>
      </c>
      <c r="L2">
        <v>6.8072066353298502E-2</v>
      </c>
      <c r="M2">
        <v>0.17580640938426101</v>
      </c>
      <c r="N2">
        <v>0.69860888852446701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-1.5098761594334899E-2</v>
      </c>
      <c r="D3">
        <v>8.6530299999275001E-2</v>
      </c>
      <c r="E3">
        <v>0.86147957582985801</v>
      </c>
      <c r="F3">
        <v>-2.4793941271039299E-2</v>
      </c>
      <c r="G3">
        <v>7.5116889706055498E-2</v>
      </c>
      <c r="H3">
        <v>0.74134596934253705</v>
      </c>
      <c r="I3">
        <v>-3.3349078533576798E-2</v>
      </c>
      <c r="J3">
        <v>8.4028552365998793E-2</v>
      </c>
      <c r="K3">
        <v>0.69145747446027905</v>
      </c>
      <c r="L3">
        <v>-3.9492038507953603E-2</v>
      </c>
      <c r="M3">
        <v>7.2879271471122498E-2</v>
      </c>
      <c r="N3">
        <v>0.58789910627498598</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-0.176903753227343</v>
      </c>
      <c r="D4">
        <v>9.21720769064064E-2</v>
      </c>
      <c r="E4">
        <v>5.4949278998767399E-2</v>
      </c>
      <c r="F4">
        <v>-0.131081923048157</v>
      </c>
      <c r="G4">
        <v>7.7878563559629493E-2</v>
      </c>
      <c r="H4">
        <v>9.2344519502560299E-2</v>
      </c>
      <c r="I4">
        <v>-0.19057663733548899</v>
      </c>
      <c r="J4">
        <v>9.0109302722936505E-2</v>
      </c>
      <c r="K4">
        <v>3.4434239735449602E-2</v>
      </c>
      <c r="L4">
        <v>-0.14814090312057199</v>
      </c>
      <c r="M4">
        <v>7.5436242890459096E-2</v>
      </c>
      <c r="N4">
        <v>4.9554506086778603E-2</v>
      </c>
      <c r="P4" t="str">
        <f t="shared" si="0"/>
        <v>^</v>
      </c>
      <c r="Q4" t="str">
        <f t="shared" si="1"/>
        <v>^</v>
      </c>
      <c r="R4" t="str">
        <f t="shared" si="2"/>
        <v>*</v>
      </c>
      <c r="S4" t="str">
        <f t="shared" si="3"/>
        <v>*</v>
      </c>
    </row>
    <row r="5" spans="1:19" x14ac:dyDescent="0.25">
      <c r="A5">
        <v>4</v>
      </c>
      <c r="B5" t="s">
        <v>25</v>
      </c>
      <c r="C5">
        <v>4.50452500174175E-2</v>
      </c>
      <c r="D5">
        <v>8.9248011272054895E-2</v>
      </c>
      <c r="E5">
        <v>0.61375556077868298</v>
      </c>
      <c r="F5">
        <v>2.13332405892732E-2</v>
      </c>
      <c r="G5">
        <v>7.4362793662176394E-2</v>
      </c>
      <c r="H5">
        <v>0.77420376879020103</v>
      </c>
      <c r="I5">
        <v>6.20058602658475E-2</v>
      </c>
      <c r="J5">
        <v>8.6795387634536703E-2</v>
      </c>
      <c r="K5">
        <v>0.47498531812233302</v>
      </c>
      <c r="L5">
        <v>3.9196656534233897E-2</v>
      </c>
      <c r="M5">
        <v>7.1940581883256999E-2</v>
      </c>
      <c r="N5">
        <v>0.585858307650715</v>
      </c>
      <c r="P5" t="str">
        <f t="shared" si="0"/>
        <v/>
      </c>
      <c r="Q5" t="str">
        <f t="shared" si="1"/>
        <v/>
      </c>
      <c r="R5" t="str">
        <f t="shared" si="2"/>
        <v/>
      </c>
      <c r="S5" t="str">
        <f t="shared" si="3"/>
        <v/>
      </c>
    </row>
    <row r="6" spans="1:19" x14ac:dyDescent="0.25">
      <c r="A6">
        <v>5</v>
      </c>
      <c r="B6" t="s">
        <v>26</v>
      </c>
      <c r="C6">
        <v>4.8292042393071902E-2</v>
      </c>
      <c r="D6">
        <v>0.15689277418398301</v>
      </c>
      <c r="E6">
        <v>0.75823235595455396</v>
      </c>
      <c r="F6">
        <v>0.12007859246583499</v>
      </c>
      <c r="G6">
        <v>0.136029457400549</v>
      </c>
      <c r="H6">
        <v>0.37737696657858999</v>
      </c>
      <c r="I6">
        <v>7.1633530256404399E-2</v>
      </c>
      <c r="J6">
        <v>0.151926592780114</v>
      </c>
      <c r="K6">
        <v>0.63728305349491898</v>
      </c>
      <c r="L6">
        <v>0.12734596768044101</v>
      </c>
      <c r="M6">
        <v>0.130664894911973</v>
      </c>
      <c r="N6">
        <v>0.32975886136587301</v>
      </c>
      <c r="P6" t="str">
        <f t="shared" si="0"/>
        <v/>
      </c>
      <c r="Q6" t="str">
        <f t="shared" si="1"/>
        <v/>
      </c>
      <c r="R6" t="str">
        <f t="shared" si="2"/>
        <v/>
      </c>
      <c r="S6" t="str">
        <f t="shared" si="3"/>
        <v/>
      </c>
    </row>
    <row r="7" spans="1:19" x14ac:dyDescent="0.25">
      <c r="A7">
        <v>6</v>
      </c>
      <c r="B7" t="s">
        <v>30</v>
      </c>
      <c r="C7">
        <v>8.6734756103567803E-2</v>
      </c>
      <c r="D7">
        <v>0.10032766373716601</v>
      </c>
      <c r="E7">
        <v>0.387305121095667</v>
      </c>
      <c r="F7">
        <v>7.5842574010281105E-2</v>
      </c>
      <c r="G7">
        <v>8.3793325983663999E-2</v>
      </c>
      <c r="H7">
        <v>0.36540460687497101</v>
      </c>
      <c r="I7">
        <v>0.104845808919535</v>
      </c>
      <c r="J7">
        <v>9.8965519905201499E-2</v>
      </c>
      <c r="K7">
        <v>0.28940965918269801</v>
      </c>
      <c r="L7">
        <v>9.9126119397199494E-2</v>
      </c>
      <c r="M7">
        <v>8.2403910628935095E-2</v>
      </c>
      <c r="N7">
        <v>0.22900348889827099</v>
      </c>
      <c r="P7" t="str">
        <f t="shared" si="0"/>
        <v/>
      </c>
      <c r="Q7" t="str">
        <f t="shared" si="1"/>
        <v/>
      </c>
      <c r="R7" t="str">
        <f t="shared" si="2"/>
        <v/>
      </c>
      <c r="S7" t="str">
        <f t="shared" si="3"/>
        <v/>
      </c>
    </row>
    <row r="8" spans="1:19" x14ac:dyDescent="0.25">
      <c r="A8">
        <v>7</v>
      </c>
      <c r="B8" t="s">
        <v>27</v>
      </c>
      <c r="C8">
        <v>-6.7286404678398096E-2</v>
      </c>
      <c r="D8">
        <v>0.16390839215384301</v>
      </c>
      <c r="E8">
        <v>0.68143021105494095</v>
      </c>
      <c r="F8">
        <v>-8.8805768619406894E-2</v>
      </c>
      <c r="G8">
        <v>0.13955344844131301</v>
      </c>
      <c r="H8">
        <v>0.52454397185198998</v>
      </c>
      <c r="I8">
        <v>-6.2255368445987197E-2</v>
      </c>
      <c r="J8">
        <v>0.158425333206937</v>
      </c>
      <c r="K8">
        <v>0.69434646323504401</v>
      </c>
      <c r="L8">
        <v>-7.4823592500669694E-2</v>
      </c>
      <c r="M8">
        <v>0.13320946919285401</v>
      </c>
      <c r="N8">
        <v>0.57432128529677495</v>
      </c>
      <c r="P8" t="str">
        <f t="shared" si="0"/>
        <v/>
      </c>
      <c r="Q8" t="str">
        <f t="shared" si="1"/>
        <v/>
      </c>
      <c r="R8" t="str">
        <f t="shared" si="2"/>
        <v/>
      </c>
      <c r="S8" t="str">
        <f t="shared" si="3"/>
        <v/>
      </c>
    </row>
    <row r="9" spans="1:19" x14ac:dyDescent="0.25">
      <c r="A9">
        <v>8</v>
      </c>
      <c r="B9" t="s">
        <v>29</v>
      </c>
      <c r="C9">
        <v>-8.3192986714649197E-2</v>
      </c>
      <c r="D9">
        <v>9.3064378128025801E-2</v>
      </c>
      <c r="E9">
        <v>0.37135964901555901</v>
      </c>
      <c r="F9">
        <v>-7.5101706209299096E-2</v>
      </c>
      <c r="G9">
        <v>7.6963401921173902E-2</v>
      </c>
      <c r="H9">
        <v>0.32915831285002201</v>
      </c>
      <c r="I9">
        <v>-7.0542409935581696E-2</v>
      </c>
      <c r="J9">
        <v>9.2319336040539296E-2</v>
      </c>
      <c r="K9">
        <v>0.444799872887436</v>
      </c>
      <c r="L9">
        <v>-5.73141767549546E-2</v>
      </c>
      <c r="M9">
        <v>7.6070158771625498E-2</v>
      </c>
      <c r="N9">
        <v>0.45118653026811001</v>
      </c>
      <c r="P9" t="str">
        <f t="shared" si="0"/>
        <v/>
      </c>
      <c r="Q9" t="str">
        <f t="shared" si="1"/>
        <v/>
      </c>
      <c r="R9" t="str">
        <f t="shared" si="2"/>
        <v/>
      </c>
      <c r="S9" t="str">
        <f t="shared" si="3"/>
        <v/>
      </c>
    </row>
    <row r="10" spans="1:19" x14ac:dyDescent="0.25">
      <c r="A10">
        <v>9</v>
      </c>
      <c r="B10" t="s">
        <v>28</v>
      </c>
      <c r="C10">
        <v>7.0570300747749601E-2</v>
      </c>
      <c r="D10">
        <v>0.28920232597247902</v>
      </c>
      <c r="E10">
        <v>0.807217608819355</v>
      </c>
      <c r="F10">
        <v>5.8393880562986902E-2</v>
      </c>
      <c r="G10">
        <v>0.25248001444387203</v>
      </c>
      <c r="H10">
        <v>0.81709635148414705</v>
      </c>
      <c r="I10">
        <v>0.18665029567577299</v>
      </c>
      <c r="J10">
        <v>0.27815467658450999</v>
      </c>
      <c r="K10">
        <v>0.50220104489528605</v>
      </c>
      <c r="L10">
        <v>0.162868609542964</v>
      </c>
      <c r="M10">
        <v>0.242936362350573</v>
      </c>
      <c r="N10">
        <v>0.50259215190768702</v>
      </c>
      <c r="P10" t="str">
        <f t="shared" si="0"/>
        <v/>
      </c>
      <c r="Q10" t="str">
        <f t="shared" si="1"/>
        <v/>
      </c>
      <c r="R10" t="str">
        <f t="shared" si="2"/>
        <v/>
      </c>
      <c r="S10" t="str">
        <f t="shared" si="3"/>
        <v/>
      </c>
    </row>
    <row r="11" spans="1:19" x14ac:dyDescent="0.25">
      <c r="A11">
        <v>10</v>
      </c>
      <c r="B11" t="s">
        <v>31</v>
      </c>
      <c r="C11">
        <v>-1.3413050094506101E-3</v>
      </c>
      <c r="D11">
        <v>2.4205731050288799E-2</v>
      </c>
      <c r="E11">
        <v>0.95580967507162795</v>
      </c>
      <c r="F11">
        <v>-9.9340563124051401E-3</v>
      </c>
      <c r="G11">
        <v>2.13255417034342E-2</v>
      </c>
      <c r="H11">
        <v>0.64133788707420702</v>
      </c>
      <c r="I11">
        <v>7.45833956617709E-3</v>
      </c>
      <c r="J11">
        <v>2.3837255996279599E-2</v>
      </c>
      <c r="K11">
        <v>0.75436740543790404</v>
      </c>
      <c r="L11">
        <v>-6.1697174616295197E-4</v>
      </c>
      <c r="M11">
        <v>2.0944454761455501E-2</v>
      </c>
      <c r="N11">
        <v>0.97649969640775902</v>
      </c>
      <c r="P11" t="str">
        <f t="shared" si="0"/>
        <v/>
      </c>
      <c r="Q11" t="str">
        <f t="shared" si="1"/>
        <v/>
      </c>
      <c r="R11" t="str">
        <f t="shared" si="2"/>
        <v/>
      </c>
      <c r="S11" t="str">
        <f t="shared" si="3"/>
        <v/>
      </c>
    </row>
    <row r="12" spans="1:19" x14ac:dyDescent="0.25">
      <c r="A12">
        <v>11</v>
      </c>
      <c r="B12" t="s">
        <v>177</v>
      </c>
      <c r="C12">
        <v>-0.115959417359943</v>
      </c>
      <c r="D12">
        <v>0.115985155421202</v>
      </c>
      <c r="E12">
        <v>0.31741791037169698</v>
      </c>
      <c r="F12">
        <v>-0.112113920366691</v>
      </c>
      <c r="G12">
        <v>0.10791679972382701</v>
      </c>
      <c r="H12">
        <v>0.29885487920437998</v>
      </c>
      <c r="I12">
        <v>-0.14544022859601699</v>
      </c>
      <c r="J12">
        <v>0.11398031130908499</v>
      </c>
      <c r="K12">
        <v>0.201951328015681</v>
      </c>
      <c r="L12">
        <v>-0.145287105368163</v>
      </c>
      <c r="M12">
        <v>0.106130529321802</v>
      </c>
      <c r="N12">
        <v>0.17101573763959199</v>
      </c>
      <c r="P12" t="str">
        <f t="shared" si="0"/>
        <v/>
      </c>
      <c r="Q12" t="str">
        <f t="shared" si="1"/>
        <v/>
      </c>
      <c r="R12" t="str">
        <f t="shared" si="2"/>
        <v/>
      </c>
      <c r="S12" t="str">
        <f t="shared" si="3"/>
        <v/>
      </c>
    </row>
    <row r="13" spans="1:19" x14ac:dyDescent="0.25">
      <c r="A13">
        <v>12</v>
      </c>
      <c r="B13" t="s">
        <v>32</v>
      </c>
      <c r="C13">
        <v>2.9526580856960801E-2</v>
      </c>
      <c r="D13">
        <v>4.3559624515144502E-2</v>
      </c>
      <c r="E13">
        <v>0.49787132680218499</v>
      </c>
      <c r="F13">
        <v>1.48800709623706E-2</v>
      </c>
      <c r="G13">
        <v>3.7804422081614303E-2</v>
      </c>
      <c r="H13">
        <v>0.69387148969730605</v>
      </c>
      <c r="I13">
        <v>3.2142495797353898E-2</v>
      </c>
      <c r="J13">
        <v>4.2818887543423098E-2</v>
      </c>
      <c r="K13">
        <v>0.45285632221410699</v>
      </c>
      <c r="L13">
        <v>1.5678587992837601E-2</v>
      </c>
      <c r="M13">
        <v>3.6948211149852798E-2</v>
      </c>
      <c r="N13">
        <v>0.671318185773913</v>
      </c>
      <c r="P13" t="str">
        <f t="shared" si="0"/>
        <v/>
      </c>
      <c r="Q13" t="str">
        <f t="shared" si="1"/>
        <v/>
      </c>
      <c r="R13" t="str">
        <f t="shared" si="2"/>
        <v/>
      </c>
      <c r="S13" t="str">
        <f t="shared" si="3"/>
        <v/>
      </c>
    </row>
    <row r="14" spans="1:19" x14ac:dyDescent="0.25">
      <c r="A14">
        <v>13</v>
      </c>
      <c r="B14" t="s">
        <v>33</v>
      </c>
      <c r="C14">
        <v>1.8590035046214402E-2</v>
      </c>
      <c r="D14">
        <v>1.50883461981651E-2</v>
      </c>
      <c r="E14">
        <v>0.21791956147140101</v>
      </c>
      <c r="F14">
        <v>1.16445300729307E-2</v>
      </c>
      <c r="G14">
        <v>1.3560932792268599E-2</v>
      </c>
      <c r="H14">
        <v>0.39051593584094002</v>
      </c>
      <c r="I14">
        <v>1.6665154731598301E-2</v>
      </c>
      <c r="J14">
        <v>1.49672354896777E-2</v>
      </c>
      <c r="K14">
        <v>0.26551846987434802</v>
      </c>
      <c r="L14">
        <v>1.0563897736547799E-2</v>
      </c>
      <c r="M14">
        <v>1.34557909514157E-2</v>
      </c>
      <c r="N14">
        <v>0.43240555947755299</v>
      </c>
      <c r="P14" t="str">
        <f t="shared" si="0"/>
        <v/>
      </c>
      <c r="Q14" t="str">
        <f t="shared" si="1"/>
        <v/>
      </c>
      <c r="R14" t="str">
        <f t="shared" si="2"/>
        <v/>
      </c>
      <c r="S14" t="str">
        <f t="shared" si="3"/>
        <v/>
      </c>
    </row>
    <row r="15" spans="1:19" x14ac:dyDescent="0.25">
      <c r="A15">
        <v>14</v>
      </c>
      <c r="B15" t="s">
        <v>118</v>
      </c>
      <c r="C15">
        <v>-5.6630559700327704E-3</v>
      </c>
      <c r="D15">
        <v>1.90749822159457E-2</v>
      </c>
      <c r="E15">
        <v>0.76655511393920595</v>
      </c>
      <c r="F15">
        <v>-1.73507638425582E-3</v>
      </c>
      <c r="G15">
        <v>1.6475959222227499E-2</v>
      </c>
      <c r="H15">
        <v>0.916130159653748</v>
      </c>
      <c r="I15">
        <v>-5.7386799271653402E-3</v>
      </c>
      <c r="J15">
        <v>1.8686159505798501E-2</v>
      </c>
      <c r="K15">
        <v>0.75876072655013505</v>
      </c>
      <c r="L15">
        <v>-1.6262934259848501E-3</v>
      </c>
      <c r="M15">
        <v>1.6116252436150301E-2</v>
      </c>
      <c r="N15">
        <v>0.91962178692582597</v>
      </c>
      <c r="P15" t="str">
        <f t="shared" si="0"/>
        <v/>
      </c>
      <c r="Q15" t="str">
        <f t="shared" si="1"/>
        <v/>
      </c>
      <c r="R15" t="str">
        <f t="shared" si="2"/>
        <v/>
      </c>
      <c r="S15" t="str">
        <f t="shared" si="3"/>
        <v/>
      </c>
    </row>
    <row r="16" spans="1:19" x14ac:dyDescent="0.25">
      <c r="A16">
        <v>15</v>
      </c>
      <c r="B16" t="s">
        <v>34</v>
      </c>
      <c r="C16">
        <v>4.1103980450091704E-3</v>
      </c>
      <c r="D16">
        <v>1.6693756821799699E-3</v>
      </c>
      <c r="E16">
        <v>1.38073516549888E-2</v>
      </c>
      <c r="F16">
        <v>3.8827214584171098E-3</v>
      </c>
      <c r="G16">
        <v>1.31185374303671E-3</v>
      </c>
      <c r="H16">
        <v>3.0791746695830501E-3</v>
      </c>
      <c r="I16">
        <v>4.7029472578109903E-3</v>
      </c>
      <c r="J16">
        <v>1.62305097267149E-3</v>
      </c>
      <c r="K16">
        <v>3.7603370993071201E-3</v>
      </c>
      <c r="L16">
        <v>4.3573264643360201E-3</v>
      </c>
      <c r="M16">
        <v>1.26216277090449E-3</v>
      </c>
      <c r="N16">
        <v>5.5589150480949399E-4</v>
      </c>
      <c r="P16" t="str">
        <f t="shared" si="0"/>
        <v>*</v>
      </c>
      <c r="Q16" t="str">
        <f t="shared" si="1"/>
        <v>**</v>
      </c>
      <c r="R16" t="str">
        <f t="shared" si="2"/>
        <v>**</v>
      </c>
      <c r="S16" t="str">
        <f t="shared" si="3"/>
        <v>***</v>
      </c>
    </row>
    <row r="17" spans="1:19" x14ac:dyDescent="0.25">
      <c r="A17">
        <v>16</v>
      </c>
      <c r="B17" t="s">
        <v>35</v>
      </c>
      <c r="C17">
        <v>-2.4077022736990598E-3</v>
      </c>
      <c r="D17">
        <v>8.8984539976693202E-4</v>
      </c>
      <c r="E17">
        <v>6.8149618745202397E-3</v>
      </c>
      <c r="F17">
        <v>-2.0750986423483798E-3</v>
      </c>
      <c r="G17">
        <v>8.2102644679966398E-4</v>
      </c>
      <c r="H17">
        <v>1.14896035919239E-2</v>
      </c>
      <c r="I17">
        <v>-2.1533463601914301E-3</v>
      </c>
      <c r="J17">
        <v>8.0459187114616205E-4</v>
      </c>
      <c r="K17">
        <v>7.4435249120946602E-3</v>
      </c>
      <c r="L17">
        <v>-1.7167959896635799E-3</v>
      </c>
      <c r="M17">
        <v>7.3451025563265205E-4</v>
      </c>
      <c r="N17">
        <v>1.9421810122830101E-2</v>
      </c>
      <c r="P17" t="str">
        <f t="shared" si="0"/>
        <v>**</v>
      </c>
      <c r="Q17" t="str">
        <f t="shared" si="1"/>
        <v>*</v>
      </c>
      <c r="R17" t="str">
        <f t="shared" si="2"/>
        <v>**</v>
      </c>
      <c r="S17" t="str">
        <f t="shared" si="3"/>
        <v>*</v>
      </c>
    </row>
    <row r="18" spans="1:19" x14ac:dyDescent="0.25">
      <c r="A18">
        <v>17</v>
      </c>
      <c r="B18" t="s">
        <v>36</v>
      </c>
      <c r="C18">
        <v>2.84010232497979E-4</v>
      </c>
      <c r="D18">
        <v>4.2676227146990902E-4</v>
      </c>
      <c r="E18">
        <v>0.50573083219265502</v>
      </c>
      <c r="F18">
        <v>6.2714210067917704E-4</v>
      </c>
      <c r="G18">
        <v>3.5762912750523401E-4</v>
      </c>
      <c r="H18">
        <v>7.9497314928601695E-2</v>
      </c>
      <c r="I18">
        <v>1.71065869827822E-4</v>
      </c>
      <c r="J18">
        <v>4.1830377682953302E-4</v>
      </c>
      <c r="K18">
        <v>0.68257540681341899</v>
      </c>
      <c r="L18">
        <v>5.07205549358788E-4</v>
      </c>
      <c r="M18">
        <v>3.4945897809570298E-4</v>
      </c>
      <c r="N18">
        <v>0.146667881784624</v>
      </c>
      <c r="P18" t="str">
        <f t="shared" si="0"/>
        <v/>
      </c>
      <c r="Q18" t="str">
        <f t="shared" si="1"/>
        <v>^</v>
      </c>
      <c r="R18" t="str">
        <f t="shared" si="2"/>
        <v/>
      </c>
      <c r="S18" t="str">
        <f t="shared" si="3"/>
        <v/>
      </c>
    </row>
    <row r="19" spans="1:19" x14ac:dyDescent="0.25">
      <c r="A19">
        <v>18</v>
      </c>
      <c r="B19" t="s">
        <v>37</v>
      </c>
      <c r="C19">
        <v>6.3754297147798594E-2</v>
      </c>
      <c r="D19">
        <v>6.9604021515025899E-2</v>
      </c>
      <c r="E19">
        <v>0.359689400309533</v>
      </c>
      <c r="F19">
        <v>2.42965616240736E-2</v>
      </c>
      <c r="G19">
        <v>6.0411192065032801E-2</v>
      </c>
      <c r="H19">
        <v>0.68754682883662599</v>
      </c>
      <c r="I19">
        <v>6.5301189098801601E-2</v>
      </c>
      <c r="J19">
        <v>6.8165846012892495E-2</v>
      </c>
      <c r="K19">
        <v>0.33807527065489801</v>
      </c>
      <c r="L19">
        <v>2.35142459469929E-2</v>
      </c>
      <c r="M19">
        <v>5.9030417844248999E-2</v>
      </c>
      <c r="N19">
        <v>0.69037871380901095</v>
      </c>
      <c r="P19" t="str">
        <f t="shared" si="0"/>
        <v/>
      </c>
      <c r="Q19" t="str">
        <f t="shared" si="1"/>
        <v/>
      </c>
      <c r="R19" t="str">
        <f t="shared" si="2"/>
        <v/>
      </c>
      <c r="S19" t="str">
        <f t="shared" si="3"/>
        <v/>
      </c>
    </row>
    <row r="20" spans="1:19" x14ac:dyDescent="0.25">
      <c r="A20">
        <v>19</v>
      </c>
      <c r="B20" t="s">
        <v>38</v>
      </c>
      <c r="C20">
        <v>7.0941399229184507E-2</v>
      </c>
      <c r="D20">
        <v>0.102946014436251</v>
      </c>
      <c r="E20">
        <v>0.49075238969617901</v>
      </c>
      <c r="F20">
        <v>3.34292018953024E-2</v>
      </c>
      <c r="G20">
        <v>8.8253729179129298E-2</v>
      </c>
      <c r="H20">
        <v>0.70484741695678499</v>
      </c>
      <c r="I20">
        <v>8.3163813589440194E-2</v>
      </c>
      <c r="J20">
        <v>0.101324381079531</v>
      </c>
      <c r="K20">
        <v>0.41177840682279399</v>
      </c>
      <c r="L20">
        <v>4.1098478973711501E-2</v>
      </c>
      <c r="M20">
        <v>8.6944038143472097E-2</v>
      </c>
      <c r="N20">
        <v>0.63642696279685895</v>
      </c>
      <c r="P20" t="str">
        <f t="shared" si="0"/>
        <v/>
      </c>
      <c r="Q20" t="str">
        <f t="shared" si="1"/>
        <v/>
      </c>
      <c r="R20" t="str">
        <f t="shared" si="2"/>
        <v/>
      </c>
      <c r="S20" t="str">
        <f t="shared" si="3"/>
        <v/>
      </c>
    </row>
    <row r="21" spans="1:19" x14ac:dyDescent="0.25">
      <c r="A21">
        <v>20</v>
      </c>
      <c r="B21" t="s">
        <v>40</v>
      </c>
      <c r="C21">
        <v>-0.35393771895839299</v>
      </c>
      <c r="D21">
        <v>0.111032349282185</v>
      </c>
      <c r="E21">
        <v>1.4340969240102001E-3</v>
      </c>
      <c r="F21">
        <v>-0.329892785643565</v>
      </c>
      <c r="G21">
        <v>8.8842964978398095E-2</v>
      </c>
      <c r="H21">
        <v>2.0464512035999599E-4</v>
      </c>
      <c r="I21">
        <v>-0.36022790438092001</v>
      </c>
      <c r="J21">
        <v>0.10886083432819101</v>
      </c>
      <c r="K21">
        <v>9.3607095976389098E-4</v>
      </c>
      <c r="L21">
        <v>-0.33251795023994102</v>
      </c>
      <c r="M21">
        <v>8.6396354799172098E-2</v>
      </c>
      <c r="N21">
        <v>1.1872220780899999E-4</v>
      </c>
      <c r="P21" t="str">
        <f t="shared" si="0"/>
        <v>**</v>
      </c>
      <c r="Q21" t="str">
        <f t="shared" si="1"/>
        <v>***</v>
      </c>
      <c r="R21" t="str">
        <f t="shared" si="2"/>
        <v>***</v>
      </c>
      <c r="S21" t="str">
        <f t="shared" si="3"/>
        <v>***</v>
      </c>
    </row>
    <row r="22" spans="1:19" x14ac:dyDescent="0.25">
      <c r="A22">
        <v>21</v>
      </c>
      <c r="B22" t="s">
        <v>41</v>
      </c>
      <c r="C22">
        <v>9.8236516077626707E-2</v>
      </c>
      <c r="D22">
        <v>8.4002819263529496E-2</v>
      </c>
      <c r="E22">
        <v>0.24222515968984301</v>
      </c>
      <c r="F22">
        <v>5.7702933185626901E-2</v>
      </c>
      <c r="G22">
        <v>6.6607502364736407E-2</v>
      </c>
      <c r="H22">
        <v>0.38631863797430299</v>
      </c>
      <c r="I22">
        <v>8.3537316216551499E-2</v>
      </c>
      <c r="J22">
        <v>8.2580354885961604E-2</v>
      </c>
      <c r="K22">
        <v>0.31173496899796699</v>
      </c>
      <c r="L22">
        <v>4.3877893913430402E-2</v>
      </c>
      <c r="M22">
        <v>6.4799044286866295E-2</v>
      </c>
      <c r="N22">
        <v>0.498318413860665</v>
      </c>
      <c r="P22" t="str">
        <f t="shared" si="0"/>
        <v/>
      </c>
      <c r="Q22" t="str">
        <f t="shared" si="1"/>
        <v/>
      </c>
      <c r="R22" t="str">
        <f t="shared" si="2"/>
        <v/>
      </c>
      <c r="S22" t="str">
        <f t="shared" si="3"/>
        <v/>
      </c>
    </row>
    <row r="23" spans="1:19" x14ac:dyDescent="0.25">
      <c r="A23">
        <v>22</v>
      </c>
      <c r="B23" t="s">
        <v>39</v>
      </c>
      <c r="C23">
        <v>9.6775427641557304E-2</v>
      </c>
      <c r="D23">
        <v>0.13422166510602301</v>
      </c>
      <c r="E23">
        <v>0.470902147980921</v>
      </c>
      <c r="F23">
        <v>3.7589274673346898E-2</v>
      </c>
      <c r="G23">
        <v>0.10569324829490601</v>
      </c>
      <c r="H23">
        <v>0.72210644330879303</v>
      </c>
      <c r="I23">
        <v>0.109269384949243</v>
      </c>
      <c r="J23">
        <v>0.13248306821886199</v>
      </c>
      <c r="K23">
        <v>0.40949650355387701</v>
      </c>
      <c r="L23">
        <v>5.9071620606521998E-2</v>
      </c>
      <c r="M23">
        <v>0.103323185044241</v>
      </c>
      <c r="N23">
        <v>0.567513720553384</v>
      </c>
      <c r="P23" t="str">
        <f t="shared" si="0"/>
        <v/>
      </c>
      <c r="Q23" t="str">
        <f t="shared" si="1"/>
        <v/>
      </c>
      <c r="R23" t="str">
        <f t="shared" si="2"/>
        <v/>
      </c>
      <c r="S23" t="str">
        <f t="shared" si="3"/>
        <v/>
      </c>
    </row>
    <row r="24" spans="1:19" x14ac:dyDescent="0.25">
      <c r="A24">
        <v>23</v>
      </c>
      <c r="B24" t="s">
        <v>43</v>
      </c>
      <c r="C24">
        <v>-7.9725543813478503E-2</v>
      </c>
      <c r="D24">
        <v>2.4102414743024402E-2</v>
      </c>
      <c r="E24">
        <v>9.4037839170169101E-4</v>
      </c>
      <c r="F24">
        <v>-7.5467487501172298E-2</v>
      </c>
      <c r="G24">
        <v>2.1704457385471599E-2</v>
      </c>
      <c r="H24">
        <v>5.0696292299334898E-4</v>
      </c>
      <c r="I24">
        <v>-8.3767772418697595E-2</v>
      </c>
      <c r="J24">
        <v>2.36016790501134E-2</v>
      </c>
      <c r="K24">
        <v>3.8636038320105599E-4</v>
      </c>
      <c r="L24">
        <v>-8.00858677552585E-2</v>
      </c>
      <c r="M24">
        <v>2.1158021154988299E-2</v>
      </c>
      <c r="N24">
        <v>1.5362804025571399E-4</v>
      </c>
      <c r="P24" t="str">
        <f t="shared" si="0"/>
        <v>***</v>
      </c>
      <c r="Q24" t="str">
        <f t="shared" si="1"/>
        <v>***</v>
      </c>
      <c r="R24" t="str">
        <f t="shared" si="2"/>
        <v>***</v>
      </c>
      <c r="S24" t="str">
        <f t="shared" si="3"/>
        <v>***</v>
      </c>
    </row>
    <row r="25" spans="1:19" x14ac:dyDescent="0.25">
      <c r="A25">
        <v>24</v>
      </c>
      <c r="B25" t="s">
        <v>44</v>
      </c>
      <c r="C25">
        <v>0.109573320001821</v>
      </c>
      <c r="D25">
        <v>8.3760975463301093E-2</v>
      </c>
      <c r="E25">
        <v>0.19081676946781201</v>
      </c>
      <c r="F25">
        <v>9.8691560651951005E-2</v>
      </c>
      <c r="G25">
        <v>7.8200436720670299E-2</v>
      </c>
      <c r="H25">
        <v>0.206936779155559</v>
      </c>
      <c r="I25">
        <v>0.117680535336277</v>
      </c>
      <c r="J25">
        <v>8.2268441235636897E-2</v>
      </c>
      <c r="K25">
        <v>0.15258914920375599</v>
      </c>
      <c r="L25">
        <v>0.109063251698966</v>
      </c>
      <c r="M25">
        <v>7.7119399194576305E-2</v>
      </c>
      <c r="N25">
        <v>0.15729939189081299</v>
      </c>
      <c r="P25" t="str">
        <f t="shared" si="0"/>
        <v/>
      </c>
      <c r="Q25" t="str">
        <f t="shared" si="1"/>
        <v/>
      </c>
      <c r="R25" t="str">
        <f t="shared" si="2"/>
        <v/>
      </c>
      <c r="S25" t="str">
        <f t="shared" si="3"/>
        <v/>
      </c>
    </row>
    <row r="26" spans="1:19" x14ac:dyDescent="0.25">
      <c r="A26">
        <v>25</v>
      </c>
      <c r="B26" t="s">
        <v>134</v>
      </c>
      <c r="C26">
        <v>3.95074365272631</v>
      </c>
      <c r="D26">
        <v>1.1122888407934299</v>
      </c>
      <c r="E26">
        <v>3.8245375555101497E-4</v>
      </c>
      <c r="F26">
        <v>3.9451295077994599</v>
      </c>
      <c r="G26">
        <v>1.03432106029441</v>
      </c>
      <c r="H26">
        <v>1.36612962596499E-4</v>
      </c>
      <c r="I26">
        <v>-0.123195189013262</v>
      </c>
      <c r="J26">
        <v>8.3030080403784595E-2</v>
      </c>
      <c r="K26">
        <v>0.13787747060191399</v>
      </c>
      <c r="L26">
        <v>-0.13003806249063299</v>
      </c>
      <c r="M26">
        <v>7.5300921228591097E-2</v>
      </c>
      <c r="N26">
        <v>8.4183473710123094E-2</v>
      </c>
      <c r="P26" t="str">
        <f t="shared" si="0"/>
        <v>***</v>
      </c>
      <c r="Q26" t="str">
        <f t="shared" si="1"/>
        <v>***</v>
      </c>
      <c r="R26" t="str">
        <f t="shared" si="2"/>
        <v/>
      </c>
      <c r="S26" t="str">
        <f t="shared" si="3"/>
        <v>^</v>
      </c>
    </row>
    <row r="27" spans="1:19" x14ac:dyDescent="0.25">
      <c r="A27">
        <v>26</v>
      </c>
      <c r="B27" t="s">
        <v>148</v>
      </c>
      <c r="C27">
        <v>4.2438449711761903</v>
      </c>
      <c r="D27">
        <v>1.1970518595527999</v>
      </c>
      <c r="E27">
        <v>3.9224476817534298E-4</v>
      </c>
      <c r="F27">
        <v>4.2381752881815897</v>
      </c>
      <c r="G27">
        <v>1.1156239924599101</v>
      </c>
      <c r="H27">
        <v>1.45323264019972E-4</v>
      </c>
      <c r="I27">
        <v>0.19453852492356</v>
      </c>
      <c r="J27">
        <v>0.44038915962149999</v>
      </c>
      <c r="K27">
        <v>0.65867568866286696</v>
      </c>
      <c r="L27">
        <v>0.16608092274104</v>
      </c>
      <c r="M27">
        <v>0.41354497853161898</v>
      </c>
      <c r="N27">
        <v>0.68797618832460306</v>
      </c>
      <c r="P27" t="str">
        <f t="shared" si="0"/>
        <v>***</v>
      </c>
      <c r="Q27" t="str">
        <f t="shared" si="1"/>
        <v>***</v>
      </c>
      <c r="R27" t="str">
        <f t="shared" si="2"/>
        <v/>
      </c>
      <c r="S27" t="str">
        <f t="shared" si="3"/>
        <v/>
      </c>
    </row>
    <row r="28" spans="1:19" x14ac:dyDescent="0.25">
      <c r="A28">
        <v>27</v>
      </c>
      <c r="B28" t="s">
        <v>46</v>
      </c>
      <c r="C28">
        <v>3.9614583489299902</v>
      </c>
      <c r="D28">
        <v>1.1386744874194801</v>
      </c>
      <c r="E28">
        <v>5.0327241161474102E-4</v>
      </c>
      <c r="F28">
        <v>4.0419094553773798</v>
      </c>
      <c r="G28">
        <v>1.05816851313027</v>
      </c>
      <c r="H28">
        <v>1.33602215061914E-4</v>
      </c>
      <c r="I28">
        <v>-0.17837383780603</v>
      </c>
      <c r="J28">
        <v>0.23499557869125701</v>
      </c>
      <c r="K28">
        <v>0.44782151772285</v>
      </c>
      <c r="L28">
        <v>-0.106373852138281</v>
      </c>
      <c r="M28">
        <v>0.21579408133816799</v>
      </c>
      <c r="N28">
        <v>0.62205394266248903</v>
      </c>
      <c r="P28" t="str">
        <f t="shared" si="0"/>
        <v>***</v>
      </c>
      <c r="Q28" t="str">
        <f t="shared" si="1"/>
        <v>***</v>
      </c>
      <c r="R28" t="str">
        <f t="shared" si="2"/>
        <v/>
      </c>
      <c r="S28" t="str">
        <f t="shared" si="3"/>
        <v/>
      </c>
    </row>
    <row r="29" spans="1:19" x14ac:dyDescent="0.25">
      <c r="A29">
        <v>28</v>
      </c>
      <c r="B29" t="s">
        <v>132</v>
      </c>
      <c r="C29">
        <v>3.2389062884819699</v>
      </c>
      <c r="D29">
        <v>1.1534696082542499</v>
      </c>
      <c r="E29">
        <v>4.98551081343268E-3</v>
      </c>
      <c r="F29">
        <v>3.4311569805927302</v>
      </c>
      <c r="G29">
        <v>1.0725259325348799</v>
      </c>
      <c r="H29">
        <v>1.3783983427132201E-3</v>
      </c>
      <c r="I29">
        <v>-0.73536936949505105</v>
      </c>
      <c r="J29">
        <v>0.30444790435508201</v>
      </c>
      <c r="K29">
        <v>1.5717101289299699E-2</v>
      </c>
      <c r="L29">
        <v>-0.53543619869079395</v>
      </c>
      <c r="M29">
        <v>0.28304110827812701</v>
      </c>
      <c r="N29">
        <v>5.8527509026790298E-2</v>
      </c>
      <c r="P29" t="str">
        <f t="shared" si="0"/>
        <v>**</v>
      </c>
      <c r="Q29" t="str">
        <f t="shared" si="1"/>
        <v>**</v>
      </c>
      <c r="R29" t="str">
        <f t="shared" si="2"/>
        <v>*</v>
      </c>
      <c r="S29" t="str">
        <f t="shared" si="3"/>
        <v>^</v>
      </c>
    </row>
    <row r="30" spans="1:19" x14ac:dyDescent="0.25">
      <c r="A30">
        <v>29</v>
      </c>
      <c r="B30" t="s">
        <v>133</v>
      </c>
      <c r="C30">
        <v>3.7237493194014202</v>
      </c>
      <c r="D30">
        <v>1.18034574496041</v>
      </c>
      <c r="E30">
        <v>1.60610697950048E-3</v>
      </c>
      <c r="F30">
        <v>3.7805385460324699</v>
      </c>
      <c r="G30">
        <v>1.09659692642321</v>
      </c>
      <c r="H30">
        <v>5.6576098098880603E-4</v>
      </c>
      <c r="I30">
        <v>-0.287370636811971</v>
      </c>
      <c r="J30">
        <v>0.395292026454234</v>
      </c>
      <c r="K30">
        <v>0.46723628689734598</v>
      </c>
      <c r="L30">
        <v>-0.218942201751469</v>
      </c>
      <c r="M30">
        <v>0.36564895664098301</v>
      </c>
      <c r="N30">
        <v>0.54932157180905195</v>
      </c>
      <c r="P30" t="str">
        <f t="shared" si="0"/>
        <v>**</v>
      </c>
      <c r="Q30" t="str">
        <f t="shared" si="1"/>
        <v>***</v>
      </c>
      <c r="R30" t="str">
        <f t="shared" si="2"/>
        <v/>
      </c>
      <c r="S30" t="str">
        <f t="shared" si="3"/>
        <v/>
      </c>
    </row>
    <row r="31" spans="1:19" x14ac:dyDescent="0.25">
      <c r="A31">
        <v>30</v>
      </c>
      <c r="B31" t="s">
        <v>45</v>
      </c>
      <c r="C31">
        <v>3.9469531844883701</v>
      </c>
      <c r="D31">
        <v>1.3467803030287899</v>
      </c>
      <c r="E31">
        <v>3.3824435829147301E-3</v>
      </c>
      <c r="F31">
        <v>4.18907111859777</v>
      </c>
      <c r="G31">
        <v>1.2649746151946299</v>
      </c>
      <c r="H31">
        <v>9.2769011330420695E-4</v>
      </c>
      <c r="I31">
        <v>-0.20302441250318801</v>
      </c>
      <c r="J31">
        <v>0.75442953540281898</v>
      </c>
      <c r="K31">
        <v>0.78784515748700801</v>
      </c>
      <c r="L31">
        <v>4.1632562942915001E-2</v>
      </c>
      <c r="M31">
        <v>0.71868679043400996</v>
      </c>
      <c r="N31">
        <v>0.95380545383312798</v>
      </c>
      <c r="P31" t="str">
        <f t="shared" ref="P31:P69" si="4">IF(E31&lt;0.001,"***",IF(E31&lt;0.01,"**",IF(E31&lt;0.05,"*",IF(E31&lt;0.1,"^",""))))</f>
        <v>**</v>
      </c>
      <c r="Q31" t="str">
        <f t="shared" ref="Q31:Q69" si="5">IF(H31&lt;0.001,"***",IF(H31&lt;0.01,"**",IF(H31&lt;0.05,"*",IF(H31&lt;0.1,"^",""))))</f>
        <v>***</v>
      </c>
      <c r="R31" t="str">
        <f t="shared" ref="R31:R69" si="6">IF(K31&lt;0.001,"***",IF(K31&lt;0.01,"**",IF(K31&lt;0.05,"*",IF(K31&lt;0.1,"^",""))))</f>
        <v/>
      </c>
      <c r="S31" t="str">
        <f t="shared" ref="S31:S69" si="7">IF(N31&lt;0.001,"***",IF(N31&lt;0.01,"**",IF(N31&lt;0.05,"*",IF(N31&lt;0.1,"^",""))))</f>
        <v/>
      </c>
    </row>
    <row r="32" spans="1:19" x14ac:dyDescent="0.25">
      <c r="A32">
        <v>31</v>
      </c>
      <c r="B32" t="s">
        <v>106</v>
      </c>
      <c r="C32">
        <v>4.2928522603409701E-2</v>
      </c>
      <c r="D32">
        <v>0.28036544390427798</v>
      </c>
      <c r="E32">
        <v>0.87830655294951399</v>
      </c>
      <c r="F32">
        <v>4.6455237089594002E-2</v>
      </c>
      <c r="G32">
        <v>0.26466624954392998</v>
      </c>
      <c r="H32">
        <v>0.86066803800798797</v>
      </c>
      <c r="I32" t="s">
        <v>173</v>
      </c>
      <c r="J32" t="s">
        <v>173</v>
      </c>
      <c r="K32" t="s">
        <v>173</v>
      </c>
      <c r="L32" t="s">
        <v>173</v>
      </c>
      <c r="M32" t="s">
        <v>173</v>
      </c>
      <c r="N32" t="s">
        <v>173</v>
      </c>
      <c r="P32" t="str">
        <f t="shared" si="4"/>
        <v/>
      </c>
      <c r="Q32" t="str">
        <f t="shared" si="5"/>
        <v/>
      </c>
      <c r="R32" t="str">
        <f t="shared" si="6"/>
        <v/>
      </c>
      <c r="S32" t="str">
        <f t="shared" si="7"/>
        <v/>
      </c>
    </row>
    <row r="33" spans="1:19" x14ac:dyDescent="0.25">
      <c r="A33">
        <v>32</v>
      </c>
      <c r="B33" t="s">
        <v>47</v>
      </c>
      <c r="C33">
        <v>-1.9237218072320501</v>
      </c>
      <c r="D33">
        <v>1.1826646847517499</v>
      </c>
      <c r="E33">
        <v>0.10382218157871401</v>
      </c>
      <c r="F33">
        <v>-1.87764031029876</v>
      </c>
      <c r="G33">
        <v>1.1429173160385599</v>
      </c>
      <c r="H33">
        <v>0.100414226133809</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62</v>
      </c>
      <c r="C34">
        <v>-1.9957442356442301</v>
      </c>
      <c r="D34">
        <v>1.05102537963769</v>
      </c>
      <c r="E34">
        <v>5.7583613654456203E-2</v>
      </c>
      <c r="F34">
        <v>-1.9631003503164199</v>
      </c>
      <c r="G34">
        <v>1.02029971754631</v>
      </c>
      <c r="H34">
        <v>5.4349215828419201E-2</v>
      </c>
      <c r="I34" t="s">
        <v>173</v>
      </c>
      <c r="J34" t="s">
        <v>173</v>
      </c>
      <c r="K34" t="s">
        <v>173</v>
      </c>
      <c r="L34" t="s">
        <v>173</v>
      </c>
      <c r="M34" t="s">
        <v>173</v>
      </c>
      <c r="N34" t="s">
        <v>173</v>
      </c>
      <c r="P34" t="str">
        <f t="shared" si="4"/>
        <v>^</v>
      </c>
      <c r="Q34" t="str">
        <f t="shared" si="5"/>
        <v>^</v>
      </c>
      <c r="R34" t="str">
        <f t="shared" si="6"/>
        <v/>
      </c>
      <c r="S34" t="str">
        <f t="shared" si="7"/>
        <v/>
      </c>
    </row>
    <row r="35" spans="1:19" x14ac:dyDescent="0.25">
      <c r="A35">
        <v>34</v>
      </c>
      <c r="B35" t="s">
        <v>58</v>
      </c>
      <c r="C35">
        <v>-1.6394063841958799</v>
      </c>
      <c r="D35">
        <v>1.0701057366008799</v>
      </c>
      <c r="E35">
        <v>0.125521421094833</v>
      </c>
      <c r="F35">
        <v>-1.6507760599060599</v>
      </c>
      <c r="G35">
        <v>1.03670293711779</v>
      </c>
      <c r="H35">
        <v>0.111309953415812</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61</v>
      </c>
      <c r="C36">
        <v>-1.7627363933886999</v>
      </c>
      <c r="D36">
        <v>1.05872712516262</v>
      </c>
      <c r="E36">
        <v>9.5921098390803497E-2</v>
      </c>
      <c r="F36">
        <v>-1.74560936859202</v>
      </c>
      <c r="G36">
        <v>1.02715723927349</v>
      </c>
      <c r="H36">
        <v>8.9233145120416593E-2</v>
      </c>
      <c r="I36" t="s">
        <v>173</v>
      </c>
      <c r="J36" t="s">
        <v>173</v>
      </c>
      <c r="K36" t="s">
        <v>173</v>
      </c>
      <c r="L36" t="s">
        <v>173</v>
      </c>
      <c r="M36" t="s">
        <v>173</v>
      </c>
      <c r="N36" t="s">
        <v>173</v>
      </c>
      <c r="P36" t="str">
        <f t="shared" si="4"/>
        <v>^</v>
      </c>
      <c r="Q36" t="str">
        <f t="shared" si="5"/>
        <v>^</v>
      </c>
      <c r="R36" t="str">
        <f t="shared" si="6"/>
        <v/>
      </c>
      <c r="S36" t="str">
        <f t="shared" si="7"/>
        <v/>
      </c>
    </row>
    <row r="37" spans="1:19" x14ac:dyDescent="0.25">
      <c r="A37">
        <v>36</v>
      </c>
      <c r="B37" t="s">
        <v>56</v>
      </c>
      <c r="C37">
        <v>-2.0833050614795701</v>
      </c>
      <c r="D37">
        <v>1.08968398125403</v>
      </c>
      <c r="E37">
        <v>5.5896291019285699E-2</v>
      </c>
      <c r="F37">
        <v>-2.09202813581327</v>
      </c>
      <c r="G37">
        <v>1.0541922078739601</v>
      </c>
      <c r="H37">
        <v>4.7201850177285898E-2</v>
      </c>
      <c r="I37" t="s">
        <v>173</v>
      </c>
      <c r="J37" t="s">
        <v>173</v>
      </c>
      <c r="K37" t="s">
        <v>173</v>
      </c>
      <c r="L37" t="s">
        <v>173</v>
      </c>
      <c r="M37" t="s">
        <v>173</v>
      </c>
      <c r="N37" t="s">
        <v>173</v>
      </c>
      <c r="P37" t="str">
        <f t="shared" si="4"/>
        <v>^</v>
      </c>
      <c r="Q37" t="str">
        <f t="shared" si="5"/>
        <v>*</v>
      </c>
      <c r="R37" t="str">
        <f t="shared" si="6"/>
        <v/>
      </c>
      <c r="S37" t="str">
        <f t="shared" si="7"/>
        <v/>
      </c>
    </row>
    <row r="38" spans="1:19" x14ac:dyDescent="0.25">
      <c r="A38">
        <v>37</v>
      </c>
      <c r="B38" t="s">
        <v>60</v>
      </c>
      <c r="C38">
        <v>-2.0383841018089202</v>
      </c>
      <c r="D38">
        <v>1.0884191584571401</v>
      </c>
      <c r="E38">
        <v>6.1096934272281397E-2</v>
      </c>
      <c r="F38">
        <v>-1.9897936990831799</v>
      </c>
      <c r="G38">
        <v>1.0517412826349599</v>
      </c>
      <c r="H38">
        <v>5.8503752540202597E-2</v>
      </c>
      <c r="I38" t="s">
        <v>173</v>
      </c>
      <c r="J38" t="s">
        <v>173</v>
      </c>
      <c r="K38" t="s">
        <v>173</v>
      </c>
      <c r="L38" t="s">
        <v>173</v>
      </c>
      <c r="M38" t="s">
        <v>173</v>
      </c>
      <c r="N38" t="s">
        <v>173</v>
      </c>
      <c r="P38" t="str">
        <f t="shared" si="4"/>
        <v>^</v>
      </c>
      <c r="Q38" t="str">
        <f t="shared" si="5"/>
        <v>^</v>
      </c>
      <c r="R38" t="str">
        <f t="shared" si="6"/>
        <v/>
      </c>
      <c r="S38" t="str">
        <f t="shared" si="7"/>
        <v/>
      </c>
    </row>
    <row r="39" spans="1:19" x14ac:dyDescent="0.25">
      <c r="A39">
        <v>38</v>
      </c>
      <c r="B39" t="s">
        <v>48</v>
      </c>
      <c r="C39">
        <v>-1.69482352095471</v>
      </c>
      <c r="D39">
        <v>1.12205597838931</v>
      </c>
      <c r="E39">
        <v>0.130925441449386</v>
      </c>
      <c r="F39">
        <v>-1.7416080196610499</v>
      </c>
      <c r="G39">
        <v>1.0807781480571801</v>
      </c>
      <c r="H39">
        <v>0.107084080366031</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57</v>
      </c>
      <c r="C40">
        <v>-2.6381053808055301</v>
      </c>
      <c r="D40">
        <v>1.21683544333496</v>
      </c>
      <c r="E40">
        <v>3.0158302645961501E-2</v>
      </c>
      <c r="F40">
        <v>-2.4788172298868498</v>
      </c>
      <c r="G40">
        <v>1.1477100140980401</v>
      </c>
      <c r="H40">
        <v>3.0788618471858702E-2</v>
      </c>
      <c r="I40" t="s">
        <v>173</v>
      </c>
      <c r="J40" t="s">
        <v>173</v>
      </c>
      <c r="K40" t="s">
        <v>173</v>
      </c>
      <c r="L40" t="s">
        <v>173</v>
      </c>
      <c r="M40" t="s">
        <v>173</v>
      </c>
      <c r="N40" t="s">
        <v>173</v>
      </c>
      <c r="P40" t="str">
        <f t="shared" si="4"/>
        <v>*</v>
      </c>
      <c r="Q40" t="str">
        <f t="shared" si="5"/>
        <v>*</v>
      </c>
      <c r="R40" t="str">
        <f t="shared" si="6"/>
        <v/>
      </c>
      <c r="S40" t="str">
        <f t="shared" si="7"/>
        <v/>
      </c>
    </row>
    <row r="41" spans="1:19" x14ac:dyDescent="0.25">
      <c r="A41">
        <v>40</v>
      </c>
      <c r="B41" t="s">
        <v>54</v>
      </c>
      <c r="C41">
        <v>-1.5610328545171299</v>
      </c>
      <c r="D41">
        <v>1.10026155189124</v>
      </c>
      <c r="E41">
        <v>0.155962166028458</v>
      </c>
      <c r="F41">
        <v>-1.46806298219579</v>
      </c>
      <c r="G41">
        <v>1.06202586056518</v>
      </c>
      <c r="H41">
        <v>0.166872486684539</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66</v>
      </c>
      <c r="C42">
        <v>-1.65935794885345</v>
      </c>
      <c r="D42">
        <v>1.09462103863358</v>
      </c>
      <c r="E42">
        <v>0.129539576894665</v>
      </c>
      <c r="F42">
        <v>-1.7453559934048799</v>
      </c>
      <c r="G42">
        <v>1.0585425997692699</v>
      </c>
      <c r="H42">
        <v>9.91826222081615E-2</v>
      </c>
      <c r="I42" t="s">
        <v>173</v>
      </c>
      <c r="J42" t="s">
        <v>173</v>
      </c>
      <c r="K42" t="s">
        <v>173</v>
      </c>
      <c r="L42" t="s">
        <v>173</v>
      </c>
      <c r="M42" t="s">
        <v>173</v>
      </c>
      <c r="N42" t="s">
        <v>173</v>
      </c>
      <c r="P42" t="str">
        <f t="shared" si="4"/>
        <v/>
      </c>
      <c r="Q42" t="str">
        <f t="shared" si="5"/>
        <v>^</v>
      </c>
      <c r="R42" t="str">
        <f t="shared" si="6"/>
        <v/>
      </c>
      <c r="S42" t="str">
        <f t="shared" si="7"/>
        <v/>
      </c>
    </row>
    <row r="43" spans="1:19" x14ac:dyDescent="0.25">
      <c r="A43">
        <v>42</v>
      </c>
      <c r="B43" t="s">
        <v>64</v>
      </c>
      <c r="C43">
        <v>-1.81069310736707</v>
      </c>
      <c r="D43">
        <v>1.38757811704492</v>
      </c>
      <c r="E43">
        <v>0.19191648960829799</v>
      </c>
      <c r="F43">
        <v>-1.8563158951344401</v>
      </c>
      <c r="G43">
        <v>1.31487808771908</v>
      </c>
      <c r="H43">
        <v>0.15801535203929701</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52</v>
      </c>
      <c r="C44">
        <v>-2.0437590031116599</v>
      </c>
      <c r="D44">
        <v>1.1489950364335799</v>
      </c>
      <c r="E44">
        <v>7.5283030163388096E-2</v>
      </c>
      <c r="F44">
        <v>-1.9818202584124001</v>
      </c>
      <c r="G44">
        <v>1.10944990389979</v>
      </c>
      <c r="H44">
        <v>7.4049253607819596E-2</v>
      </c>
      <c r="I44" t="s">
        <v>173</v>
      </c>
      <c r="J44" t="s">
        <v>173</v>
      </c>
      <c r="K44" t="s">
        <v>173</v>
      </c>
      <c r="L44" t="s">
        <v>173</v>
      </c>
      <c r="M44" t="s">
        <v>173</v>
      </c>
      <c r="N44" t="s">
        <v>173</v>
      </c>
      <c r="P44" t="str">
        <f t="shared" si="4"/>
        <v>^</v>
      </c>
      <c r="Q44" t="str">
        <f t="shared" si="5"/>
        <v>^</v>
      </c>
      <c r="R44" t="str">
        <f t="shared" si="6"/>
        <v/>
      </c>
      <c r="S44" t="str">
        <f t="shared" si="7"/>
        <v/>
      </c>
    </row>
    <row r="45" spans="1:19" x14ac:dyDescent="0.25">
      <c r="A45">
        <v>44</v>
      </c>
      <c r="B45" t="s">
        <v>67</v>
      </c>
      <c r="C45">
        <v>-1.98652963691979</v>
      </c>
      <c r="D45">
        <v>1.10350131344056</v>
      </c>
      <c r="E45">
        <v>7.1828123734277702E-2</v>
      </c>
      <c r="F45">
        <v>-1.9589716735934</v>
      </c>
      <c r="G45">
        <v>1.06838414773587</v>
      </c>
      <c r="H45">
        <v>6.6715825455434002E-2</v>
      </c>
      <c r="I45" t="s">
        <v>173</v>
      </c>
      <c r="J45" t="s">
        <v>173</v>
      </c>
      <c r="K45" t="s">
        <v>173</v>
      </c>
      <c r="L45" t="s">
        <v>173</v>
      </c>
      <c r="M45" t="s">
        <v>173</v>
      </c>
      <c r="N45" t="s">
        <v>173</v>
      </c>
      <c r="P45" t="str">
        <f t="shared" si="4"/>
        <v>^</v>
      </c>
      <c r="Q45" t="str">
        <f t="shared" si="5"/>
        <v>^</v>
      </c>
      <c r="R45" t="str">
        <f t="shared" si="6"/>
        <v/>
      </c>
      <c r="S45" t="str">
        <f t="shared" si="7"/>
        <v/>
      </c>
    </row>
    <row r="46" spans="1:19" x14ac:dyDescent="0.25">
      <c r="A46">
        <v>45</v>
      </c>
      <c r="B46" t="s">
        <v>65</v>
      </c>
      <c r="C46">
        <v>-2.7909627998992099</v>
      </c>
      <c r="D46">
        <v>1.2285854395943001</v>
      </c>
      <c r="E46">
        <v>2.3105361497274199E-2</v>
      </c>
      <c r="F46">
        <v>-2.6909889286024402</v>
      </c>
      <c r="G46">
        <v>1.1819771053260599</v>
      </c>
      <c r="H46">
        <v>2.2805074113044301E-2</v>
      </c>
      <c r="I46" t="s">
        <v>173</v>
      </c>
      <c r="J46" t="s">
        <v>173</v>
      </c>
      <c r="K46" t="s">
        <v>173</v>
      </c>
      <c r="L46" t="s">
        <v>173</v>
      </c>
      <c r="M46" t="s">
        <v>173</v>
      </c>
      <c r="N46" t="s">
        <v>173</v>
      </c>
      <c r="P46" t="str">
        <f t="shared" si="4"/>
        <v>*</v>
      </c>
      <c r="Q46" t="str">
        <f t="shared" si="5"/>
        <v>*</v>
      </c>
      <c r="R46" t="str">
        <f t="shared" si="6"/>
        <v/>
      </c>
      <c r="S46" t="str">
        <f t="shared" si="7"/>
        <v/>
      </c>
    </row>
    <row r="47" spans="1:19" x14ac:dyDescent="0.25">
      <c r="A47">
        <v>46</v>
      </c>
      <c r="B47" t="s">
        <v>59</v>
      </c>
      <c r="C47">
        <v>-2.3250686344506502</v>
      </c>
      <c r="D47">
        <v>1.10960671950044</v>
      </c>
      <c r="E47">
        <v>3.6135552442010201E-2</v>
      </c>
      <c r="F47">
        <v>-2.2268299599933998</v>
      </c>
      <c r="G47">
        <v>1.0713027408928899</v>
      </c>
      <c r="H47">
        <v>3.76524065756451E-2</v>
      </c>
      <c r="I47" t="s">
        <v>173</v>
      </c>
      <c r="J47" t="s">
        <v>173</v>
      </c>
      <c r="K47" t="s">
        <v>173</v>
      </c>
      <c r="L47" t="s">
        <v>173</v>
      </c>
      <c r="M47" t="s">
        <v>173</v>
      </c>
      <c r="N47" t="s">
        <v>173</v>
      </c>
      <c r="P47" t="str">
        <f t="shared" si="4"/>
        <v>*</v>
      </c>
      <c r="Q47" t="str">
        <f t="shared" si="5"/>
        <v>*</v>
      </c>
      <c r="R47" t="str">
        <f t="shared" si="6"/>
        <v/>
      </c>
      <c r="S47" t="str">
        <f t="shared" si="7"/>
        <v/>
      </c>
    </row>
    <row r="48" spans="1:19" x14ac:dyDescent="0.25">
      <c r="A48">
        <v>47</v>
      </c>
      <c r="B48" t="s">
        <v>55</v>
      </c>
      <c r="C48">
        <v>-1.44238245864364</v>
      </c>
      <c r="D48">
        <v>1.20019720841931</v>
      </c>
      <c r="E48">
        <v>0.22944572242909</v>
      </c>
      <c r="F48">
        <v>-1.3179710621132401</v>
      </c>
      <c r="G48">
        <v>1.15826304906014</v>
      </c>
      <c r="H48">
        <v>0.25516817651374202</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50</v>
      </c>
      <c r="C49">
        <v>-1.7217187905267399</v>
      </c>
      <c r="D49">
        <v>1.3363835044405299</v>
      </c>
      <c r="E49">
        <v>0.19762699267414599</v>
      </c>
      <c r="F49">
        <v>-1.44592723626083</v>
      </c>
      <c r="G49">
        <v>1.24995346861085</v>
      </c>
      <c r="H49">
        <v>0.247360272844412</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53</v>
      </c>
      <c r="C50">
        <v>-1.4650145040368401</v>
      </c>
      <c r="D50">
        <v>1.1982031773863899</v>
      </c>
      <c r="E50">
        <v>0.22145202084639601</v>
      </c>
      <c r="F50">
        <v>-1.6042866415753601</v>
      </c>
      <c r="G50">
        <v>1.1462282833991499</v>
      </c>
      <c r="H50">
        <v>0.161626458973509</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63</v>
      </c>
      <c r="C51">
        <v>-3.4432200913208799</v>
      </c>
      <c r="D51">
        <v>1.4988486182740399</v>
      </c>
      <c r="E51">
        <v>2.16048887736272E-2</v>
      </c>
      <c r="F51">
        <v>-3.3545124094402698</v>
      </c>
      <c r="G51">
        <v>1.4367726768306901</v>
      </c>
      <c r="H51">
        <v>1.9556215292930699E-2</v>
      </c>
      <c r="I51" t="s">
        <v>173</v>
      </c>
      <c r="J51" t="s">
        <v>173</v>
      </c>
      <c r="K51" t="s">
        <v>173</v>
      </c>
      <c r="L51" t="s">
        <v>173</v>
      </c>
      <c r="M51" t="s">
        <v>173</v>
      </c>
      <c r="N51" t="s">
        <v>173</v>
      </c>
      <c r="P51" t="str">
        <f t="shared" si="4"/>
        <v>*</v>
      </c>
      <c r="Q51" t="str">
        <f t="shared" si="5"/>
        <v>*</v>
      </c>
      <c r="R51" t="str">
        <f t="shared" si="6"/>
        <v/>
      </c>
      <c r="S51" t="str">
        <f t="shared" si="7"/>
        <v/>
      </c>
    </row>
    <row r="52" spans="1:19" x14ac:dyDescent="0.25">
      <c r="A52">
        <v>51</v>
      </c>
      <c r="B52" t="s">
        <v>74</v>
      </c>
      <c r="C52">
        <v>-2.1802231408156598</v>
      </c>
      <c r="D52">
        <v>1.53505106537784</v>
      </c>
      <c r="E52">
        <v>0.15552223555831901</v>
      </c>
      <c r="F52">
        <v>-2.1617883099686201</v>
      </c>
      <c r="G52">
        <v>1.4565329638314299</v>
      </c>
      <c r="H52">
        <v>0.137755490150344</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84</v>
      </c>
      <c r="C53">
        <v>-1.99956773930886</v>
      </c>
      <c r="D53">
        <v>1.5848584567309001</v>
      </c>
      <c r="E53">
        <v>0.207067699270616</v>
      </c>
      <c r="F53">
        <v>-2.1102311839772501</v>
      </c>
      <c r="G53">
        <v>1.50020609735198</v>
      </c>
      <c r="H53">
        <v>0.15953786787407201</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72</v>
      </c>
      <c r="C54">
        <v>-2.3483934802519699</v>
      </c>
      <c r="D54">
        <v>1.5352911993575</v>
      </c>
      <c r="E54">
        <v>0.126113823645356</v>
      </c>
      <c r="F54">
        <v>-2.3582579189289801</v>
      </c>
      <c r="G54">
        <v>1.4572979099502399</v>
      </c>
      <c r="H54">
        <v>0.10561086354031</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79</v>
      </c>
      <c r="C55">
        <v>-2.3582773724096899</v>
      </c>
      <c r="D55">
        <v>1.5303809765451599</v>
      </c>
      <c r="E55">
        <v>0.12332310166935299</v>
      </c>
      <c r="F55">
        <v>-2.36848402465291</v>
      </c>
      <c r="G55">
        <v>1.45237769334286</v>
      </c>
      <c r="H55">
        <v>0.10294030541933399</v>
      </c>
      <c r="I55" t="s">
        <v>173</v>
      </c>
      <c r="J55" t="s">
        <v>173</v>
      </c>
      <c r="K55" t="s">
        <v>173</v>
      </c>
      <c r="L55" t="s">
        <v>173</v>
      </c>
      <c r="M55" t="s">
        <v>173</v>
      </c>
      <c r="N55" t="s">
        <v>173</v>
      </c>
      <c r="P55" t="str">
        <f t="shared" si="4"/>
        <v/>
      </c>
      <c r="Q55" t="str">
        <f t="shared" si="5"/>
        <v/>
      </c>
      <c r="R55" t="str">
        <f t="shared" si="6"/>
        <v/>
      </c>
      <c r="S55" t="str">
        <f t="shared" si="7"/>
        <v/>
      </c>
    </row>
    <row r="56" spans="1:19" x14ac:dyDescent="0.25">
      <c r="A56">
        <v>55</v>
      </c>
      <c r="B56" t="s">
        <v>76</v>
      </c>
      <c r="C56">
        <v>-2.1085335643291701</v>
      </c>
      <c r="D56">
        <v>1.5371313249496199</v>
      </c>
      <c r="E56">
        <v>0.17014661177792101</v>
      </c>
      <c r="F56">
        <v>-2.1032861336756898</v>
      </c>
      <c r="G56">
        <v>1.45815444690475</v>
      </c>
      <c r="H56">
        <v>0.14918102554691201</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71</v>
      </c>
      <c r="C57">
        <v>-1.78308697087538</v>
      </c>
      <c r="D57">
        <v>1.5526421534883099</v>
      </c>
      <c r="E57">
        <v>0.25079477765033098</v>
      </c>
      <c r="F57">
        <v>-1.91698629190698</v>
      </c>
      <c r="G57">
        <v>1.47172350744569</v>
      </c>
      <c r="H57">
        <v>0.19273009986230599</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77</v>
      </c>
      <c r="C58">
        <v>-1.9241395109811199</v>
      </c>
      <c r="D58">
        <v>1.5546971340725499</v>
      </c>
      <c r="E58">
        <v>0.215853357693855</v>
      </c>
      <c r="F58">
        <v>-1.92320110982939</v>
      </c>
      <c r="G58">
        <v>1.4719408044098199</v>
      </c>
      <c r="H58">
        <v>0.191357079513305</v>
      </c>
      <c r="I58" t="s">
        <v>173</v>
      </c>
      <c r="J58" t="s">
        <v>173</v>
      </c>
      <c r="K58" t="s">
        <v>173</v>
      </c>
      <c r="L58" t="s">
        <v>173</v>
      </c>
      <c r="M58" t="s">
        <v>173</v>
      </c>
      <c r="N58" t="s">
        <v>173</v>
      </c>
      <c r="P58" t="str">
        <f t="shared" si="4"/>
        <v/>
      </c>
      <c r="Q58" t="str">
        <f t="shared" si="5"/>
        <v/>
      </c>
      <c r="R58" t="str">
        <f t="shared" si="6"/>
        <v/>
      </c>
      <c r="S58" t="str">
        <f t="shared" si="7"/>
        <v/>
      </c>
    </row>
    <row r="59" spans="1:19" x14ac:dyDescent="0.25">
      <c r="A59">
        <v>58</v>
      </c>
      <c r="B59" t="s">
        <v>78</v>
      </c>
      <c r="C59">
        <v>-2.0842937617010402</v>
      </c>
      <c r="D59">
        <v>1.51977962348955</v>
      </c>
      <c r="E59">
        <v>0.17023636049052901</v>
      </c>
      <c r="F59">
        <v>-2.1105311868698098</v>
      </c>
      <c r="G59">
        <v>1.44166045239091</v>
      </c>
      <c r="H59">
        <v>0.143205266250654</v>
      </c>
      <c r="I59" t="s">
        <v>173</v>
      </c>
      <c r="J59" t="s">
        <v>173</v>
      </c>
      <c r="K59" t="s">
        <v>173</v>
      </c>
      <c r="L59" t="s">
        <v>173</v>
      </c>
      <c r="M59" t="s">
        <v>173</v>
      </c>
      <c r="N59" t="s">
        <v>173</v>
      </c>
      <c r="P59" t="str">
        <f t="shared" si="4"/>
        <v/>
      </c>
      <c r="Q59" t="str">
        <f t="shared" si="5"/>
        <v/>
      </c>
      <c r="R59" t="str">
        <f t="shared" si="6"/>
        <v/>
      </c>
      <c r="S59" t="str">
        <f t="shared" si="7"/>
        <v/>
      </c>
    </row>
    <row r="60" spans="1:19" x14ac:dyDescent="0.25">
      <c r="A60">
        <v>59</v>
      </c>
      <c r="B60" t="s">
        <v>80</v>
      </c>
      <c r="C60">
        <v>-2.0839011271194701</v>
      </c>
      <c r="D60">
        <v>1.5582904514892899</v>
      </c>
      <c r="E60">
        <v>0.181124876253318</v>
      </c>
      <c r="F60">
        <v>-2.0518022382627801</v>
      </c>
      <c r="G60">
        <v>1.4778266559287101</v>
      </c>
      <c r="H60">
        <v>0.16501780751988401</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81</v>
      </c>
      <c r="C61">
        <v>-2.1032365306635801</v>
      </c>
      <c r="D61">
        <v>1.5542179777413201</v>
      </c>
      <c r="E61">
        <v>0.17597761528473799</v>
      </c>
      <c r="F61">
        <v>-2.1576974396034201</v>
      </c>
      <c r="G61">
        <v>1.47145710671109</v>
      </c>
      <c r="H61">
        <v>0.142548091627761</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70</v>
      </c>
      <c r="C62">
        <v>-2.0933764250358098</v>
      </c>
      <c r="D62">
        <v>1.5880548149145799</v>
      </c>
      <c r="E62">
        <v>0.187436164349472</v>
      </c>
      <c r="F62">
        <v>-1.9749276463013901</v>
      </c>
      <c r="G62">
        <v>1.4982120032178099</v>
      </c>
      <c r="H62">
        <v>0.18744014923059699</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68</v>
      </c>
      <c r="C63">
        <v>-1.8469270848392201</v>
      </c>
      <c r="D63">
        <v>1.62799144300865</v>
      </c>
      <c r="E63">
        <v>0.25659239507659898</v>
      </c>
      <c r="F63">
        <v>-1.69079552777499</v>
      </c>
      <c r="G63">
        <v>1.53364322505373</v>
      </c>
      <c r="H63">
        <v>0.27025742749915999</v>
      </c>
      <c r="I63" t="s">
        <v>173</v>
      </c>
      <c r="J63" t="s">
        <v>173</v>
      </c>
      <c r="K63" t="s">
        <v>173</v>
      </c>
      <c r="L63" t="s">
        <v>173</v>
      </c>
      <c r="M63" t="s">
        <v>173</v>
      </c>
      <c r="N63" t="s">
        <v>173</v>
      </c>
      <c r="P63" t="str">
        <f t="shared" si="4"/>
        <v/>
      </c>
      <c r="Q63" t="str">
        <f t="shared" si="5"/>
        <v/>
      </c>
      <c r="R63" t="str">
        <f t="shared" si="6"/>
        <v/>
      </c>
      <c r="S63" t="str">
        <f t="shared" si="7"/>
        <v/>
      </c>
    </row>
    <row r="64" spans="1:19" x14ac:dyDescent="0.25">
      <c r="A64">
        <v>63</v>
      </c>
      <c r="B64" t="s">
        <v>75</v>
      </c>
      <c r="C64">
        <v>-1.58449242402501</v>
      </c>
      <c r="D64">
        <v>1.6055562877866101</v>
      </c>
      <c r="E64">
        <v>0.32370115398397398</v>
      </c>
      <c r="F64">
        <v>-1.70416565314062</v>
      </c>
      <c r="G64">
        <v>1.5224245018882401</v>
      </c>
      <c r="H64">
        <v>0.26297970818746502</v>
      </c>
      <c r="I64" t="s">
        <v>173</v>
      </c>
      <c r="J64" t="s">
        <v>173</v>
      </c>
      <c r="K64" t="s">
        <v>173</v>
      </c>
      <c r="L64" t="s">
        <v>173</v>
      </c>
      <c r="M64" t="s">
        <v>173</v>
      </c>
      <c r="N64" t="s">
        <v>173</v>
      </c>
      <c r="P64" t="str">
        <f t="shared" si="4"/>
        <v/>
      </c>
      <c r="Q64" t="str">
        <f t="shared" si="5"/>
        <v/>
      </c>
      <c r="R64" t="str">
        <f t="shared" si="6"/>
        <v/>
      </c>
      <c r="S64" t="str">
        <f t="shared" si="7"/>
        <v/>
      </c>
    </row>
    <row r="65" spans="1:19" x14ac:dyDescent="0.25">
      <c r="A65">
        <v>64</v>
      </c>
      <c r="B65" t="s">
        <v>82</v>
      </c>
      <c r="C65">
        <v>-2.3726004193427901</v>
      </c>
      <c r="D65">
        <v>1.60441612424155</v>
      </c>
      <c r="E65">
        <v>0.13919546637105801</v>
      </c>
      <c r="F65">
        <v>-2.39145217909673</v>
      </c>
      <c r="G65">
        <v>1.5218355106450401</v>
      </c>
      <c r="H65">
        <v>0.116083686403916</v>
      </c>
      <c r="I65" t="s">
        <v>173</v>
      </c>
      <c r="J65" t="s">
        <v>173</v>
      </c>
      <c r="K65" t="s">
        <v>173</v>
      </c>
      <c r="L65" t="s">
        <v>173</v>
      </c>
      <c r="M65" t="s">
        <v>173</v>
      </c>
      <c r="N65" t="s">
        <v>173</v>
      </c>
      <c r="P65" t="str">
        <f t="shared" si="4"/>
        <v/>
      </c>
      <c r="Q65" t="str">
        <f t="shared" si="5"/>
        <v/>
      </c>
      <c r="R65" t="str">
        <f t="shared" si="6"/>
        <v/>
      </c>
      <c r="S65" t="str">
        <f t="shared" si="7"/>
        <v/>
      </c>
    </row>
    <row r="66" spans="1:19" x14ac:dyDescent="0.25">
      <c r="B66" t="s">
        <v>83</v>
      </c>
      <c r="C66">
        <v>-2.46465317541614</v>
      </c>
      <c r="D66">
        <v>1.8671630538903901</v>
      </c>
      <c r="E66">
        <v>0.186835385577686</v>
      </c>
      <c r="F66">
        <v>-2.2074303446458798</v>
      </c>
      <c r="G66">
        <v>1.77118788584009</v>
      </c>
      <c r="H66">
        <v>0.21265450941820799</v>
      </c>
      <c r="I66" t="s">
        <v>173</v>
      </c>
      <c r="J66" t="s">
        <v>173</v>
      </c>
      <c r="K66" t="s">
        <v>173</v>
      </c>
      <c r="L66" t="s">
        <v>173</v>
      </c>
      <c r="M66" t="s">
        <v>173</v>
      </c>
      <c r="N66" t="s">
        <v>173</v>
      </c>
      <c r="P66" t="str">
        <f t="shared" si="4"/>
        <v/>
      </c>
      <c r="Q66" t="str">
        <f t="shared" si="5"/>
        <v/>
      </c>
      <c r="R66" t="str">
        <f t="shared" si="6"/>
        <v/>
      </c>
      <c r="S66" t="str">
        <f t="shared" si="7"/>
        <v/>
      </c>
    </row>
    <row r="67" spans="1:19" x14ac:dyDescent="0.25">
      <c r="B67" t="s">
        <v>507</v>
      </c>
      <c r="C67">
        <v>-9.6665093129912005E-2</v>
      </c>
      <c r="D67">
        <v>9.4627201086501606E-2</v>
      </c>
      <c r="E67">
        <v>0.30700055882416499</v>
      </c>
      <c r="F67">
        <v>-9.39336575216487E-2</v>
      </c>
      <c r="G67">
        <v>8.32083258730031E-2</v>
      </c>
      <c r="H67">
        <v>0.25894114415908798</v>
      </c>
      <c r="I67">
        <v>-7.2065736152651702E-2</v>
      </c>
      <c r="J67">
        <v>9.2282140133154195E-2</v>
      </c>
      <c r="K67">
        <v>0.434844657774549</v>
      </c>
      <c r="L67">
        <v>-6.4284197311359897E-2</v>
      </c>
      <c r="M67">
        <v>8.0523751781072905E-2</v>
      </c>
      <c r="N67">
        <v>0.42468138673568301</v>
      </c>
      <c r="P67" t="str">
        <f t="shared" si="4"/>
        <v/>
      </c>
      <c r="Q67" t="str">
        <f t="shared" si="5"/>
        <v/>
      </c>
      <c r="R67" t="str">
        <f t="shared" si="6"/>
        <v/>
      </c>
      <c r="S67" t="str">
        <f t="shared" si="7"/>
        <v/>
      </c>
    </row>
    <row r="68" spans="1:19" x14ac:dyDescent="0.25">
      <c r="B68" t="s">
        <v>508</v>
      </c>
      <c r="C68">
        <v>1.2636150705253001E-2</v>
      </c>
      <c r="D68">
        <v>0.15477701916193901</v>
      </c>
      <c r="E68">
        <v>0.93493219638341196</v>
      </c>
      <c r="F68">
        <v>-3.6337238977714403E-2</v>
      </c>
      <c r="G68">
        <v>0.13315455267378401</v>
      </c>
      <c r="H68">
        <v>0.78493377236574302</v>
      </c>
      <c r="I68">
        <v>2.4792989713532401E-2</v>
      </c>
      <c r="J68">
        <v>0.15312499580661401</v>
      </c>
      <c r="K68">
        <v>0.87137404515283001</v>
      </c>
      <c r="L68">
        <v>-2.0539720755206801E-2</v>
      </c>
      <c r="M68">
        <v>0.130772286946366</v>
      </c>
      <c r="N68">
        <v>0.875193792843458</v>
      </c>
      <c r="P68" t="str">
        <f t="shared" si="4"/>
        <v/>
      </c>
      <c r="Q68" t="str">
        <f t="shared" si="5"/>
        <v/>
      </c>
      <c r="R68" t="str">
        <f t="shared" si="6"/>
        <v/>
      </c>
      <c r="S68" t="str">
        <f t="shared" si="7"/>
        <v/>
      </c>
    </row>
    <row r="69" spans="1:19" x14ac:dyDescent="0.25">
      <c r="B69" t="s">
        <v>509</v>
      </c>
      <c r="C69">
        <v>-8.5334991477727898E-2</v>
      </c>
      <c r="D69">
        <v>0.11342239637885</v>
      </c>
      <c r="E69">
        <v>0.45183185235707701</v>
      </c>
      <c r="F69">
        <v>-5.0629971954563799E-2</v>
      </c>
      <c r="G69">
        <v>0.102185753029472</v>
      </c>
      <c r="H69">
        <v>0.62026841486430595</v>
      </c>
      <c r="I69">
        <v>-7.3225157888993003E-2</v>
      </c>
      <c r="J69">
        <v>0.110994670221559</v>
      </c>
      <c r="K69">
        <v>0.50943495192190302</v>
      </c>
      <c r="L69">
        <v>-3.6847161153251901E-2</v>
      </c>
      <c r="M69">
        <v>9.8978631338928494E-2</v>
      </c>
      <c r="N69">
        <v>0.70968892878341305</v>
      </c>
      <c r="P69" t="str">
        <f t="shared" si="4"/>
        <v/>
      </c>
      <c r="Q69" t="str">
        <f t="shared" si="5"/>
        <v/>
      </c>
      <c r="R69" t="str">
        <f t="shared" si="6"/>
        <v/>
      </c>
      <c r="S69" t="str">
        <f t="shared" si="7"/>
        <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BD7-F31F-4FD1-97ED-4AF127984C26}">
  <dimension ref="A1:S71"/>
  <sheetViews>
    <sheetView topLeftCell="A46" workbookViewId="0">
      <selection activeCell="P30" sqref="P30:S71"/>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-0.47861565062695699</v>
      </c>
      <c r="D2">
        <v>0.28363358680169498</v>
      </c>
      <c r="E2">
        <v>9.1518106612142297E-2</v>
      </c>
      <c r="F2">
        <v>-0.55629677894895802</v>
      </c>
      <c r="G2">
        <v>0.25469304832263701</v>
      </c>
      <c r="H2">
        <v>2.8948644240109501E-2</v>
      </c>
      <c r="I2">
        <v>-0.42253602973570498</v>
      </c>
      <c r="J2">
        <v>0.281208004080436</v>
      </c>
      <c r="K2">
        <v>0.13294875399883899</v>
      </c>
      <c r="L2">
        <v>-0.52663583335081199</v>
      </c>
      <c r="M2">
        <v>0.253151644298996</v>
      </c>
      <c r="N2">
        <v>3.74964071003751E-2</v>
      </c>
      <c r="P2" t="str">
        <f>IF(E2&lt;0.001,"***",IF(E2&lt;0.01,"**",IF(E2&lt;0.05,"*",IF(E2&lt;0.1,"^",""))))</f>
        <v>^</v>
      </c>
      <c r="Q2" t="str">
        <f>IF(H2&lt;0.001,"***",IF(H2&lt;0.01,"**",IF(H2&lt;0.05,"*",IF(H2&lt;0.1,"^",""))))</f>
        <v>*</v>
      </c>
      <c r="R2" t="str">
        <f>IF(K2&lt;0.001,"***",IF(K2&lt;0.01,"**",IF(K2&lt;0.05,"*",IF(K2&lt;0.1,"^",""))))</f>
        <v/>
      </c>
      <c r="S2" t="str">
        <f>IF(N2&lt;0.001,"***",IF(N2&lt;0.01,"**",IF(N2&lt;0.05,"*",IF(N2&lt;0.1,"^",""))))</f>
        <v>*</v>
      </c>
    </row>
    <row r="3" spans="1:19" x14ac:dyDescent="0.25">
      <c r="A3">
        <v>2</v>
      </c>
      <c r="B3" t="s">
        <v>10</v>
      </c>
      <c r="C3">
        <v>-2.5287456472768598E-2</v>
      </c>
      <c r="D3">
        <v>8.1700891752672505E-2</v>
      </c>
      <c r="E3">
        <v>0.75693161927487596</v>
      </c>
      <c r="F3">
        <v>-1.03099779953537E-2</v>
      </c>
      <c r="G3">
        <v>7.2023765195153994E-2</v>
      </c>
      <c r="H3">
        <v>0.88617417335042103</v>
      </c>
      <c r="I3">
        <v>-1.4171415165513001E-2</v>
      </c>
      <c r="J3">
        <v>8.0673165353518594E-2</v>
      </c>
      <c r="K3">
        <v>0.86055748836662205</v>
      </c>
      <c r="L3">
        <v>-1.78350206000178E-3</v>
      </c>
      <c r="M3">
        <v>7.1057661506471095E-2</v>
      </c>
      <c r="N3">
        <v>0.97997570805206802</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-0.13803039138377299</v>
      </c>
      <c r="D4">
        <v>0.10312646143089101</v>
      </c>
      <c r="E4">
        <v>0.180747327906436</v>
      </c>
      <c r="F4">
        <v>-0.148892182067422</v>
      </c>
      <c r="G4">
        <v>8.8959930555791503E-2</v>
      </c>
      <c r="H4">
        <v>9.4189692500933203E-2</v>
      </c>
      <c r="I4">
        <v>-0.110698568940071</v>
      </c>
      <c r="J4">
        <v>0.101374832878704</v>
      </c>
      <c r="K4">
        <v>0.27484501858857702</v>
      </c>
      <c r="L4">
        <v>-0.127792384571042</v>
      </c>
      <c r="M4">
        <v>8.7086695861487706E-2</v>
      </c>
      <c r="N4">
        <v>0.14226300676974701</v>
      </c>
      <c r="P4" t="str">
        <f t="shared" si="0"/>
        <v/>
      </c>
      <c r="Q4" t="str">
        <f t="shared" si="1"/>
        <v>^</v>
      </c>
      <c r="R4" t="str">
        <f t="shared" si="2"/>
        <v/>
      </c>
      <c r="S4" t="str">
        <f t="shared" si="3"/>
        <v/>
      </c>
    </row>
    <row r="5" spans="1:19" x14ac:dyDescent="0.25">
      <c r="A5">
        <v>4</v>
      </c>
      <c r="B5" t="s">
        <v>25</v>
      </c>
      <c r="C5">
        <v>5.8342694055367503E-2</v>
      </c>
      <c r="D5">
        <v>0.10485596095339</v>
      </c>
      <c r="E5">
        <v>0.577931980766062</v>
      </c>
      <c r="F5">
        <v>8.20014920037615E-2</v>
      </c>
      <c r="G5">
        <v>9.0512525214324596E-2</v>
      </c>
      <c r="H5">
        <v>0.36495255293168</v>
      </c>
      <c r="I5">
        <v>5.55535341479515E-2</v>
      </c>
      <c r="J5">
        <v>0.10299099397787299</v>
      </c>
      <c r="K5">
        <v>0.58960959500979604</v>
      </c>
      <c r="L5">
        <v>8.7999141007245194E-2</v>
      </c>
      <c r="M5">
        <v>8.8619662278533406E-2</v>
      </c>
      <c r="N5">
        <v>0.32071096430608897</v>
      </c>
      <c r="P5" t="str">
        <f t="shared" si="0"/>
        <v/>
      </c>
      <c r="Q5" t="str">
        <f t="shared" si="1"/>
        <v/>
      </c>
      <c r="R5" t="str">
        <f t="shared" si="2"/>
        <v/>
      </c>
      <c r="S5" t="str">
        <f t="shared" si="3"/>
        <v/>
      </c>
    </row>
    <row r="6" spans="1:19" x14ac:dyDescent="0.25">
      <c r="A6">
        <v>5</v>
      </c>
      <c r="B6" t="s">
        <v>26</v>
      </c>
      <c r="C6">
        <v>0.10148023705909399</v>
      </c>
      <c r="D6">
        <v>0.20670049371075599</v>
      </c>
      <c r="E6">
        <v>0.62345965724057795</v>
      </c>
      <c r="F6">
        <v>0.11743877937050801</v>
      </c>
      <c r="G6">
        <v>0.18217030162060599</v>
      </c>
      <c r="H6">
        <v>0.51914443799298005</v>
      </c>
      <c r="I6">
        <v>7.1827697558036405E-2</v>
      </c>
      <c r="J6">
        <v>0.20109399938209599</v>
      </c>
      <c r="K6">
        <v>0.72095354758465002</v>
      </c>
      <c r="L6">
        <v>8.7129957025147697E-2</v>
      </c>
      <c r="M6">
        <v>0.17487855308624201</v>
      </c>
      <c r="N6">
        <v>0.61832107117301405</v>
      </c>
      <c r="P6" t="str">
        <f t="shared" si="0"/>
        <v/>
      </c>
      <c r="Q6" t="str">
        <f t="shared" si="1"/>
        <v/>
      </c>
      <c r="R6" t="str">
        <f t="shared" si="2"/>
        <v/>
      </c>
      <c r="S6" t="str">
        <f t="shared" si="3"/>
        <v/>
      </c>
    </row>
    <row r="7" spans="1:19" x14ac:dyDescent="0.25">
      <c r="A7">
        <v>6</v>
      </c>
      <c r="B7" t="s">
        <v>30</v>
      </c>
      <c r="C7">
        <v>-6.6004895923183496E-2</v>
      </c>
      <c r="D7">
        <v>9.7747249011375506E-2</v>
      </c>
      <c r="E7">
        <v>0.499510017013029</v>
      </c>
      <c r="F7">
        <v>-4.4422451644099699E-2</v>
      </c>
      <c r="G7">
        <v>8.1486677615437306E-2</v>
      </c>
      <c r="H7">
        <v>0.58565044659221999</v>
      </c>
      <c r="I7">
        <v>-9.9329768213946998E-2</v>
      </c>
      <c r="J7">
        <v>9.5568628962570096E-2</v>
      </c>
      <c r="K7">
        <v>0.29863948986834998</v>
      </c>
      <c r="L7">
        <v>-8.6834468663414599E-2</v>
      </c>
      <c r="M7">
        <v>7.9287617121483106E-2</v>
      </c>
      <c r="N7">
        <v>0.27343637088164402</v>
      </c>
      <c r="P7" t="str">
        <f t="shared" si="0"/>
        <v/>
      </c>
      <c r="Q7" t="str">
        <f t="shared" si="1"/>
        <v/>
      </c>
      <c r="R7" t="str">
        <f t="shared" si="2"/>
        <v/>
      </c>
      <c r="S7" t="str">
        <f t="shared" si="3"/>
        <v/>
      </c>
    </row>
    <row r="8" spans="1:19" x14ac:dyDescent="0.25">
      <c r="A8">
        <v>7</v>
      </c>
      <c r="B8" t="s">
        <v>27</v>
      </c>
      <c r="C8">
        <v>-8.1278915126078599E-2</v>
      </c>
      <c r="D8">
        <v>0.19902377622372</v>
      </c>
      <c r="E8">
        <v>0.68298886704239203</v>
      </c>
      <c r="F8">
        <v>-4.5531796235387299E-2</v>
      </c>
      <c r="G8">
        <v>0.17477064043360699</v>
      </c>
      <c r="H8">
        <v>0.79446026733575603</v>
      </c>
      <c r="I8">
        <v>-0.15069366238880899</v>
      </c>
      <c r="J8">
        <v>0.18781068650619501</v>
      </c>
      <c r="K8">
        <v>0.42233895568548402</v>
      </c>
      <c r="L8">
        <v>-0.13100220803484</v>
      </c>
      <c r="M8">
        <v>0.162943751565019</v>
      </c>
      <c r="N8">
        <v>0.42141316651150301</v>
      </c>
      <c r="P8" t="str">
        <f t="shared" si="0"/>
        <v/>
      </c>
      <c r="Q8" t="str">
        <f t="shared" si="1"/>
        <v/>
      </c>
      <c r="R8" t="str">
        <f t="shared" si="2"/>
        <v/>
      </c>
      <c r="S8" t="str">
        <f t="shared" si="3"/>
        <v/>
      </c>
    </row>
    <row r="9" spans="1:19" x14ac:dyDescent="0.25">
      <c r="A9">
        <v>8</v>
      </c>
      <c r="B9" t="s">
        <v>29</v>
      </c>
      <c r="C9">
        <v>-9.2277768114665801E-2</v>
      </c>
      <c r="D9">
        <v>8.7636076482121503E-2</v>
      </c>
      <c r="E9">
        <v>0.292356788462798</v>
      </c>
      <c r="F9">
        <v>-7.2074953280830106E-2</v>
      </c>
      <c r="G9">
        <v>7.3676597446140094E-2</v>
      </c>
      <c r="H9">
        <v>0.32794517708236298</v>
      </c>
      <c r="I9">
        <v>-0.10419752368393601</v>
      </c>
      <c r="J9">
        <v>8.5973166263095493E-2</v>
      </c>
      <c r="K9">
        <v>0.22552108008994601</v>
      </c>
      <c r="L9">
        <v>-9.2215600260043301E-2</v>
      </c>
      <c r="M9">
        <v>7.2028674975562701E-2</v>
      </c>
      <c r="N9">
        <v>0.20045288636001199</v>
      </c>
      <c r="P9" t="str">
        <f t="shared" si="0"/>
        <v/>
      </c>
      <c r="Q9" t="str">
        <f t="shared" si="1"/>
        <v/>
      </c>
      <c r="R9" t="str">
        <f t="shared" si="2"/>
        <v/>
      </c>
      <c r="S9" t="str">
        <f t="shared" si="3"/>
        <v/>
      </c>
    </row>
    <row r="10" spans="1:19" x14ac:dyDescent="0.25">
      <c r="A10">
        <v>9</v>
      </c>
      <c r="B10" t="s">
        <v>28</v>
      </c>
      <c r="C10">
        <v>-3.3891821498961902E-2</v>
      </c>
      <c r="D10">
        <v>0.293219446910368</v>
      </c>
      <c r="E10">
        <v>0.90798131166392104</v>
      </c>
      <c r="F10">
        <v>7.02348073572613E-2</v>
      </c>
      <c r="G10">
        <v>0.25653223272522502</v>
      </c>
      <c r="H10">
        <v>0.784249462081688</v>
      </c>
      <c r="I10">
        <v>-5.1459356997758797E-2</v>
      </c>
      <c r="J10">
        <v>0.28978490798831902</v>
      </c>
      <c r="K10">
        <v>0.85905458603014295</v>
      </c>
      <c r="L10">
        <v>3.4723859897198603E-2</v>
      </c>
      <c r="M10">
        <v>0.25279455017400498</v>
      </c>
      <c r="N10">
        <v>0.89074624515569401</v>
      </c>
      <c r="P10" t="str">
        <f t="shared" si="0"/>
        <v/>
      </c>
      <c r="Q10" t="str">
        <f t="shared" si="1"/>
        <v/>
      </c>
      <c r="R10" t="str">
        <f t="shared" si="2"/>
        <v/>
      </c>
      <c r="S10" t="str">
        <f t="shared" si="3"/>
        <v/>
      </c>
    </row>
    <row r="11" spans="1:19" x14ac:dyDescent="0.25">
      <c r="A11">
        <v>10</v>
      </c>
      <c r="B11" t="s">
        <v>31</v>
      </c>
      <c r="C11">
        <v>-7.1701109847645605E-2</v>
      </c>
      <c r="D11">
        <v>2.3971093778093599E-2</v>
      </c>
      <c r="E11">
        <v>2.7792997216413702E-3</v>
      </c>
      <c r="F11">
        <v>-7.3726368363993197E-2</v>
      </c>
      <c r="G11">
        <v>2.1529697727530699E-2</v>
      </c>
      <c r="H11">
        <v>6.1615103541139301E-4</v>
      </c>
      <c r="I11">
        <v>-6.8890818183438604E-2</v>
      </c>
      <c r="J11">
        <v>2.35831218456772E-2</v>
      </c>
      <c r="K11">
        <v>3.4869527519730799E-3</v>
      </c>
      <c r="L11">
        <v>-7.0861953353825405E-2</v>
      </c>
      <c r="M11">
        <v>2.09356456483707E-2</v>
      </c>
      <c r="N11">
        <v>7.1242777734025495E-4</v>
      </c>
      <c r="P11" t="str">
        <f t="shared" si="0"/>
        <v>**</v>
      </c>
      <c r="Q11" t="str">
        <f t="shared" si="1"/>
        <v>***</v>
      </c>
      <c r="R11" t="str">
        <f t="shared" si="2"/>
        <v>**</v>
      </c>
      <c r="S11" t="str">
        <f t="shared" si="3"/>
        <v>***</v>
      </c>
    </row>
    <row r="12" spans="1:19" x14ac:dyDescent="0.25">
      <c r="A12">
        <v>11</v>
      </c>
      <c r="B12" t="s">
        <v>177</v>
      </c>
      <c r="C12">
        <v>-2.2981463941235299E-3</v>
      </c>
      <c r="D12">
        <v>0.112320284806723</v>
      </c>
      <c r="E12">
        <v>0.98367589970255997</v>
      </c>
      <c r="F12">
        <v>-2.21642557002277E-3</v>
      </c>
      <c r="G12">
        <v>0.10273568215489</v>
      </c>
      <c r="H12">
        <v>0.98278772739630804</v>
      </c>
      <c r="I12">
        <v>5.5210531264021603E-2</v>
      </c>
      <c r="J12">
        <v>0.10958390696786</v>
      </c>
      <c r="K12">
        <v>0.614388081988956</v>
      </c>
      <c r="L12">
        <v>6.6675059932233702E-2</v>
      </c>
      <c r="M12">
        <v>9.9934702564605807E-2</v>
      </c>
      <c r="N12">
        <v>0.50465316978798702</v>
      </c>
      <c r="P12" t="str">
        <f t="shared" si="0"/>
        <v/>
      </c>
      <c r="Q12" t="str">
        <f t="shared" si="1"/>
        <v/>
      </c>
      <c r="R12" t="str">
        <f t="shared" si="2"/>
        <v/>
      </c>
      <c r="S12" t="str">
        <f t="shared" si="3"/>
        <v/>
      </c>
    </row>
    <row r="13" spans="1:19" x14ac:dyDescent="0.25">
      <c r="A13">
        <v>12</v>
      </c>
      <c r="B13" t="s">
        <v>32</v>
      </c>
      <c r="C13">
        <v>1.1691201750470399E-2</v>
      </c>
      <c r="D13">
        <v>5.26706023990526E-2</v>
      </c>
      <c r="E13">
        <v>0.82433859505566798</v>
      </c>
      <c r="F13">
        <v>1.48043462096277E-2</v>
      </c>
      <c r="G13">
        <v>4.6804048435809001E-2</v>
      </c>
      <c r="H13">
        <v>0.75177115147670304</v>
      </c>
      <c r="I13">
        <v>1.0463272523802299E-2</v>
      </c>
      <c r="J13">
        <v>5.1198876922652903E-2</v>
      </c>
      <c r="K13">
        <v>0.83806806462732897</v>
      </c>
      <c r="L13">
        <v>1.68918406810461E-2</v>
      </c>
      <c r="M13">
        <v>4.5158395945449598E-2</v>
      </c>
      <c r="N13">
        <v>0.70836147155878804</v>
      </c>
      <c r="P13" t="str">
        <f t="shared" si="0"/>
        <v/>
      </c>
      <c r="Q13" t="str">
        <f t="shared" si="1"/>
        <v/>
      </c>
      <c r="R13" t="str">
        <f t="shared" si="2"/>
        <v/>
      </c>
      <c r="S13" t="str">
        <f t="shared" si="3"/>
        <v/>
      </c>
    </row>
    <row r="14" spans="1:19" x14ac:dyDescent="0.25">
      <c r="A14">
        <v>13</v>
      </c>
      <c r="B14" t="s">
        <v>33</v>
      </c>
      <c r="C14">
        <v>1.1423005986323001E-2</v>
      </c>
      <c r="D14">
        <v>1.0709423485294699E-2</v>
      </c>
      <c r="E14">
        <v>0.286138373717019</v>
      </c>
      <c r="F14">
        <v>1.18547785197565E-2</v>
      </c>
      <c r="G14">
        <v>9.5453041783064504E-3</v>
      </c>
      <c r="H14">
        <v>0.21425547454763799</v>
      </c>
      <c r="I14">
        <v>9.0122097951812197E-3</v>
      </c>
      <c r="J14">
        <v>1.0501032674763501E-2</v>
      </c>
      <c r="K14">
        <v>0.390770282854914</v>
      </c>
      <c r="L14">
        <v>9.5533007276399004E-3</v>
      </c>
      <c r="M14">
        <v>9.3942980778425108E-3</v>
      </c>
      <c r="N14">
        <v>0.30918889900386598</v>
      </c>
      <c r="P14" t="str">
        <f t="shared" si="0"/>
        <v/>
      </c>
      <c r="Q14" t="str">
        <f t="shared" si="1"/>
        <v/>
      </c>
      <c r="R14" t="str">
        <f t="shared" si="2"/>
        <v/>
      </c>
      <c r="S14" t="str">
        <f t="shared" si="3"/>
        <v/>
      </c>
    </row>
    <row r="15" spans="1:19" x14ac:dyDescent="0.25">
      <c r="A15">
        <v>14</v>
      </c>
      <c r="B15" t="s">
        <v>118</v>
      </c>
      <c r="C15">
        <v>-1.46643512569181E-2</v>
      </c>
      <c r="D15">
        <v>1.8972993507303401E-2</v>
      </c>
      <c r="E15">
        <v>0.439577678623222</v>
      </c>
      <c r="F15">
        <v>-1.26832019918397E-2</v>
      </c>
      <c r="G15">
        <v>1.6262081155581799E-2</v>
      </c>
      <c r="H15">
        <v>0.43543508206689902</v>
      </c>
      <c r="I15">
        <v>-1.57547184206457E-2</v>
      </c>
      <c r="J15">
        <v>1.8674850979589298E-2</v>
      </c>
      <c r="K15">
        <v>0.39887458177541901</v>
      </c>
      <c r="L15">
        <v>-1.4190507239299001E-2</v>
      </c>
      <c r="M15">
        <v>1.5959122964617899E-2</v>
      </c>
      <c r="N15">
        <v>0.37390721561280599</v>
      </c>
      <c r="P15" t="str">
        <f t="shared" si="0"/>
        <v/>
      </c>
      <c r="Q15" t="str">
        <f t="shared" si="1"/>
        <v/>
      </c>
      <c r="R15" t="str">
        <f t="shared" si="2"/>
        <v/>
      </c>
      <c r="S15" t="str">
        <f t="shared" si="3"/>
        <v/>
      </c>
    </row>
    <row r="16" spans="1:19" x14ac:dyDescent="0.25">
      <c r="A16">
        <v>15</v>
      </c>
      <c r="B16" t="s">
        <v>34</v>
      </c>
      <c r="C16">
        <v>3.64120679095329E-3</v>
      </c>
      <c r="D16">
        <v>1.5321885155261099E-3</v>
      </c>
      <c r="E16">
        <v>1.7478973982448399E-2</v>
      </c>
      <c r="F16">
        <v>3.3966178114877999E-3</v>
      </c>
      <c r="G16">
        <v>1.2286904605814501E-3</v>
      </c>
      <c r="H16">
        <v>5.7023899217911404E-3</v>
      </c>
      <c r="I16">
        <v>3.5795614912303001E-3</v>
      </c>
      <c r="J16">
        <v>1.50966950704727E-3</v>
      </c>
      <c r="K16">
        <v>1.7735736597450199E-2</v>
      </c>
      <c r="L16">
        <v>3.3094436255040002E-3</v>
      </c>
      <c r="M16">
        <v>1.19698025325737E-3</v>
      </c>
      <c r="N16">
        <v>5.6952947711732902E-3</v>
      </c>
      <c r="P16" t="str">
        <f t="shared" si="0"/>
        <v>*</v>
      </c>
      <c r="Q16" t="str">
        <f t="shared" si="1"/>
        <v>**</v>
      </c>
      <c r="R16" t="str">
        <f t="shared" si="2"/>
        <v>*</v>
      </c>
      <c r="S16" t="str">
        <f t="shared" si="3"/>
        <v>**</v>
      </c>
    </row>
    <row r="17" spans="1:19" x14ac:dyDescent="0.25">
      <c r="A17">
        <v>16</v>
      </c>
      <c r="B17" t="s">
        <v>35</v>
      </c>
      <c r="C17">
        <v>-1.04218869120792E-3</v>
      </c>
      <c r="D17">
        <v>7.22907201271521E-4</v>
      </c>
      <c r="E17">
        <v>0.14939741687664099</v>
      </c>
      <c r="F17">
        <v>-8.8850070896582601E-4</v>
      </c>
      <c r="G17">
        <v>6.6818548526813E-4</v>
      </c>
      <c r="H17">
        <v>0.18360999740247699</v>
      </c>
      <c r="I17">
        <v>-7.73079652467815E-4</v>
      </c>
      <c r="J17">
        <v>6.9218254270196297E-4</v>
      </c>
      <c r="K17">
        <v>0.26404884089689701</v>
      </c>
      <c r="L17">
        <v>-6.5108213681329104E-4</v>
      </c>
      <c r="M17">
        <v>6.4214931019237402E-4</v>
      </c>
      <c r="N17">
        <v>0.310625305601054</v>
      </c>
      <c r="P17" t="str">
        <f t="shared" si="0"/>
        <v/>
      </c>
      <c r="Q17" t="str">
        <f t="shared" si="1"/>
        <v/>
      </c>
      <c r="R17" t="str">
        <f t="shared" si="2"/>
        <v/>
      </c>
      <c r="S17" t="str">
        <f t="shared" si="3"/>
        <v/>
      </c>
    </row>
    <row r="18" spans="1:19" x14ac:dyDescent="0.25">
      <c r="A18">
        <v>17</v>
      </c>
      <c r="B18" t="s">
        <v>36</v>
      </c>
      <c r="C18">
        <v>1.06774531739335E-3</v>
      </c>
      <c r="D18">
        <v>4.0630042109237701E-4</v>
      </c>
      <c r="E18">
        <v>8.5896090742827395E-3</v>
      </c>
      <c r="F18">
        <v>1.19600794966622E-3</v>
      </c>
      <c r="G18">
        <v>3.4715398706723399E-4</v>
      </c>
      <c r="H18">
        <v>5.7067937230063004E-4</v>
      </c>
      <c r="I18">
        <v>8.52778038237884E-4</v>
      </c>
      <c r="J18">
        <v>3.98515199080924E-4</v>
      </c>
      <c r="K18">
        <v>3.2363789525546499E-2</v>
      </c>
      <c r="L18">
        <v>9.5443188055414202E-4</v>
      </c>
      <c r="M18">
        <v>3.3854849256048501E-4</v>
      </c>
      <c r="N18">
        <v>4.8145295978075401E-3</v>
      </c>
      <c r="P18" t="str">
        <f t="shared" si="0"/>
        <v>**</v>
      </c>
      <c r="Q18" t="str">
        <f t="shared" si="1"/>
        <v>***</v>
      </c>
      <c r="R18" t="str">
        <f t="shared" si="2"/>
        <v>*</v>
      </c>
      <c r="S18" t="str">
        <f t="shared" si="3"/>
        <v>**</v>
      </c>
    </row>
    <row r="19" spans="1:19" x14ac:dyDescent="0.25">
      <c r="A19">
        <v>18</v>
      </c>
      <c r="B19" t="s">
        <v>37</v>
      </c>
      <c r="C19">
        <v>-0.11113086010652</v>
      </c>
      <c r="D19">
        <v>7.3151043093164697E-2</v>
      </c>
      <c r="E19">
        <v>0.12871286500856299</v>
      </c>
      <c r="F19">
        <v>-9.4865116732104696E-2</v>
      </c>
      <c r="G19">
        <v>6.4490913751380996E-2</v>
      </c>
      <c r="H19">
        <v>0.14129538330180799</v>
      </c>
      <c r="I19">
        <v>-0.119029048345209</v>
      </c>
      <c r="J19">
        <v>7.1840922588639305E-2</v>
      </c>
      <c r="K19">
        <v>9.7551449903270596E-2</v>
      </c>
      <c r="L19">
        <v>-0.104038583129494</v>
      </c>
      <c r="M19">
        <v>6.3226481669571205E-2</v>
      </c>
      <c r="N19">
        <v>9.9868673470323605E-2</v>
      </c>
      <c r="P19" t="str">
        <f t="shared" si="0"/>
        <v/>
      </c>
      <c r="Q19" t="str">
        <f t="shared" si="1"/>
        <v/>
      </c>
      <c r="R19" t="str">
        <f t="shared" si="2"/>
        <v>^</v>
      </c>
      <c r="S19" t="str">
        <f t="shared" si="3"/>
        <v>^</v>
      </c>
    </row>
    <row r="20" spans="1:19" x14ac:dyDescent="0.25">
      <c r="A20">
        <v>19</v>
      </c>
      <c r="B20" t="s">
        <v>38</v>
      </c>
      <c r="C20">
        <v>-0.202401349296744</v>
      </c>
      <c r="D20">
        <v>0.109799501038919</v>
      </c>
      <c r="E20">
        <v>6.5274684133422398E-2</v>
      </c>
      <c r="F20">
        <v>-0.193093850464401</v>
      </c>
      <c r="G20">
        <v>9.6285775407931998E-2</v>
      </c>
      <c r="H20">
        <v>4.4917687498541699E-2</v>
      </c>
      <c r="I20">
        <v>-0.193174199860915</v>
      </c>
      <c r="J20">
        <v>0.10761926199828099</v>
      </c>
      <c r="K20">
        <v>7.26572167254943E-2</v>
      </c>
      <c r="L20">
        <v>-0.18908867131530699</v>
      </c>
      <c r="M20">
        <v>9.4449170106238503E-2</v>
      </c>
      <c r="N20">
        <v>4.5283100043257599E-2</v>
      </c>
      <c r="P20" t="str">
        <f t="shared" si="0"/>
        <v>^</v>
      </c>
      <c r="Q20" t="str">
        <f t="shared" si="1"/>
        <v>*</v>
      </c>
      <c r="R20" t="str">
        <f t="shared" si="2"/>
        <v>^</v>
      </c>
      <c r="S20" t="str">
        <f t="shared" si="3"/>
        <v>*</v>
      </c>
    </row>
    <row r="21" spans="1:19" x14ac:dyDescent="0.25">
      <c r="A21">
        <v>20</v>
      </c>
      <c r="B21" t="s">
        <v>40</v>
      </c>
      <c r="C21">
        <v>-0.36661989852823001</v>
      </c>
      <c r="D21">
        <v>0.10913937087060099</v>
      </c>
      <c r="E21">
        <v>7.8171261665471703E-4</v>
      </c>
      <c r="F21">
        <v>-0.32202681693637403</v>
      </c>
      <c r="G21">
        <v>8.8545456792916005E-2</v>
      </c>
      <c r="H21">
        <v>2.7598924758448799E-4</v>
      </c>
      <c r="I21">
        <v>-0.38674061086581302</v>
      </c>
      <c r="J21">
        <v>0.107854079254429</v>
      </c>
      <c r="K21">
        <v>3.36076845695699E-4</v>
      </c>
      <c r="L21">
        <v>-0.356266297543118</v>
      </c>
      <c r="M21">
        <v>8.6942937132724593E-2</v>
      </c>
      <c r="N21" s="1">
        <v>4.1727094764742998E-5</v>
      </c>
      <c r="P21" t="str">
        <f t="shared" si="0"/>
        <v>***</v>
      </c>
      <c r="Q21" t="str">
        <f t="shared" si="1"/>
        <v>***</v>
      </c>
      <c r="R21" t="str">
        <f t="shared" si="2"/>
        <v>***</v>
      </c>
      <c r="S21" t="str">
        <f t="shared" si="3"/>
        <v>***</v>
      </c>
    </row>
    <row r="22" spans="1:19" x14ac:dyDescent="0.25">
      <c r="A22">
        <v>21</v>
      </c>
      <c r="B22" t="s">
        <v>41</v>
      </c>
      <c r="C22">
        <v>-0.10004605318859799</v>
      </c>
      <c r="D22">
        <v>8.3344921552760298E-2</v>
      </c>
      <c r="E22">
        <v>0.229989574446399</v>
      </c>
      <c r="F22">
        <v>-3.8592341902737498E-2</v>
      </c>
      <c r="G22">
        <v>6.7184516714534598E-2</v>
      </c>
      <c r="H22">
        <v>0.56568148923955996</v>
      </c>
      <c r="I22">
        <v>-0.12822695820379801</v>
      </c>
      <c r="J22">
        <v>8.1675362339783106E-2</v>
      </c>
      <c r="K22">
        <v>0.116424684157012</v>
      </c>
      <c r="L22">
        <v>-7.5847894028073404E-2</v>
      </c>
      <c r="M22">
        <v>6.5314369747466697E-2</v>
      </c>
      <c r="N22">
        <v>0.24553039847173999</v>
      </c>
      <c r="P22" t="str">
        <f t="shared" si="0"/>
        <v/>
      </c>
      <c r="Q22" t="str">
        <f t="shared" si="1"/>
        <v/>
      </c>
      <c r="R22" t="str">
        <f t="shared" si="2"/>
        <v/>
      </c>
      <c r="S22" t="str">
        <f t="shared" si="3"/>
        <v/>
      </c>
    </row>
    <row r="23" spans="1:19" x14ac:dyDescent="0.25">
      <c r="A23">
        <v>22</v>
      </c>
      <c r="B23" t="s">
        <v>39</v>
      </c>
      <c r="C23">
        <v>-0.20457994736808799</v>
      </c>
      <c r="D23">
        <v>0.127727147431525</v>
      </c>
      <c r="E23">
        <v>0.10922304718858999</v>
      </c>
      <c r="F23">
        <v>-0.22797031948058299</v>
      </c>
      <c r="G23">
        <v>9.8578840271142207E-2</v>
      </c>
      <c r="H23">
        <v>2.07463758137665E-2</v>
      </c>
      <c r="I23">
        <v>-0.21080820698462399</v>
      </c>
      <c r="J23">
        <v>0.12377118519368099</v>
      </c>
      <c r="K23">
        <v>8.8528947256500207E-2</v>
      </c>
      <c r="L23">
        <v>-0.229535804021786</v>
      </c>
      <c r="M23">
        <v>9.5126985776030001E-2</v>
      </c>
      <c r="N23">
        <v>1.5824380990954401E-2</v>
      </c>
      <c r="P23" t="str">
        <f t="shared" si="0"/>
        <v/>
      </c>
      <c r="Q23" t="str">
        <f t="shared" si="1"/>
        <v>*</v>
      </c>
      <c r="R23" t="str">
        <f t="shared" si="2"/>
        <v>^</v>
      </c>
      <c r="S23" t="str">
        <f t="shared" si="3"/>
        <v>*</v>
      </c>
    </row>
    <row r="24" spans="1:19" x14ac:dyDescent="0.25">
      <c r="A24">
        <v>23</v>
      </c>
      <c r="B24" t="s">
        <v>43</v>
      </c>
      <c r="C24">
        <v>-7.3287748366431302E-2</v>
      </c>
      <c r="D24">
        <v>2.24889622741953E-2</v>
      </c>
      <c r="E24">
        <v>1.1187192108208499E-3</v>
      </c>
      <c r="F24">
        <v>-6.4868796883549296E-2</v>
      </c>
      <c r="G24">
        <v>2.0248532887535399E-2</v>
      </c>
      <c r="H24">
        <v>1.35707002391051E-3</v>
      </c>
      <c r="I24">
        <v>-7.3350481980989701E-2</v>
      </c>
      <c r="J24">
        <v>2.2050922160490701E-2</v>
      </c>
      <c r="K24">
        <v>8.79713648104685E-4</v>
      </c>
      <c r="L24">
        <v>-6.4878580433861605E-2</v>
      </c>
      <c r="M24">
        <v>1.97859455492355E-2</v>
      </c>
      <c r="N24">
        <v>1.0416696097135501E-3</v>
      </c>
      <c r="P24" t="str">
        <f t="shared" si="0"/>
        <v>**</v>
      </c>
      <c r="Q24" t="str">
        <f t="shared" si="1"/>
        <v>**</v>
      </c>
      <c r="R24" t="str">
        <f t="shared" si="2"/>
        <v>***</v>
      </c>
      <c r="S24" t="str">
        <f t="shared" si="3"/>
        <v>**</v>
      </c>
    </row>
    <row r="25" spans="1:19" x14ac:dyDescent="0.25">
      <c r="A25">
        <v>24</v>
      </c>
      <c r="B25" t="s">
        <v>44</v>
      </c>
      <c r="C25">
        <v>1.5986748962652401E-2</v>
      </c>
      <c r="D25">
        <v>6.6628514398525504E-2</v>
      </c>
      <c r="E25">
        <v>0.81037789702478902</v>
      </c>
      <c r="F25">
        <v>1.3085653926783101E-2</v>
      </c>
      <c r="G25">
        <v>6.17789120632046E-2</v>
      </c>
      <c r="H25">
        <v>0.83225195083691805</v>
      </c>
      <c r="I25">
        <v>4.33425348437897E-2</v>
      </c>
      <c r="J25">
        <v>6.4039465808106405E-2</v>
      </c>
      <c r="K25">
        <v>0.49852667119379501</v>
      </c>
      <c r="L25">
        <v>3.0926513223072001E-2</v>
      </c>
      <c r="M25">
        <v>5.9307172593798703E-2</v>
      </c>
      <c r="N25">
        <v>0.60204407355350198</v>
      </c>
      <c r="P25" t="str">
        <f t="shared" si="0"/>
        <v/>
      </c>
      <c r="Q25" t="str">
        <f t="shared" si="1"/>
        <v/>
      </c>
      <c r="R25" t="str">
        <f t="shared" si="2"/>
        <v/>
      </c>
      <c r="S25" t="str">
        <f t="shared" si="3"/>
        <v/>
      </c>
    </row>
    <row r="26" spans="1:19" x14ac:dyDescent="0.25">
      <c r="A26">
        <v>25</v>
      </c>
      <c r="B26" t="s">
        <v>134</v>
      </c>
      <c r="C26">
        <v>1.2412988953561399</v>
      </c>
      <c r="D26">
        <v>0.49144557759225899</v>
      </c>
      <c r="E26">
        <v>1.15431395499201E-2</v>
      </c>
      <c r="F26">
        <v>1.21290401676057</v>
      </c>
      <c r="G26">
        <v>0.469529932273275</v>
      </c>
      <c r="H26">
        <v>9.78799197409164E-3</v>
      </c>
      <c r="I26">
        <v>-9.3197411900622196E-2</v>
      </c>
      <c r="J26">
        <v>7.9004074723390105E-2</v>
      </c>
      <c r="K26">
        <v>0.238138162807875</v>
      </c>
      <c r="L26">
        <v>-0.10979966444507699</v>
      </c>
      <c r="M26">
        <v>7.2313315464156994E-2</v>
      </c>
      <c r="N26">
        <v>0.12891663589551899</v>
      </c>
      <c r="P26" t="str">
        <f t="shared" si="0"/>
        <v>*</v>
      </c>
      <c r="Q26" t="str">
        <f t="shared" si="1"/>
        <v>**</v>
      </c>
      <c r="R26" t="str">
        <f t="shared" si="2"/>
        <v/>
      </c>
      <c r="S26" t="str">
        <f t="shared" si="3"/>
        <v/>
      </c>
    </row>
    <row r="27" spans="1:19" x14ac:dyDescent="0.25">
      <c r="A27">
        <v>26</v>
      </c>
      <c r="B27" t="s">
        <v>148</v>
      </c>
      <c r="C27">
        <v>0.64734201403480596</v>
      </c>
      <c r="D27">
        <v>0.61278758097055297</v>
      </c>
      <c r="E27">
        <v>0.29079056362247202</v>
      </c>
      <c r="F27">
        <v>0.638978517406389</v>
      </c>
      <c r="G27">
        <v>0.58306783927711203</v>
      </c>
      <c r="H27">
        <v>0.273126688355248</v>
      </c>
      <c r="I27">
        <v>-0.68734940987346005</v>
      </c>
      <c r="J27">
        <v>0.36081981701640298</v>
      </c>
      <c r="K27">
        <v>5.6784517421674202E-2</v>
      </c>
      <c r="L27">
        <v>-0.66908763857019704</v>
      </c>
      <c r="M27">
        <v>0.33908737495665803</v>
      </c>
      <c r="N27">
        <v>4.8472635963487803E-2</v>
      </c>
      <c r="P27" t="str">
        <f t="shared" si="0"/>
        <v/>
      </c>
      <c r="Q27" t="str">
        <f t="shared" si="1"/>
        <v/>
      </c>
      <c r="R27" t="str">
        <f t="shared" si="2"/>
        <v>^</v>
      </c>
      <c r="S27" t="str">
        <f t="shared" si="3"/>
        <v>*</v>
      </c>
    </row>
    <row r="28" spans="1:19" x14ac:dyDescent="0.25">
      <c r="A28">
        <v>27</v>
      </c>
      <c r="B28" t="s">
        <v>46</v>
      </c>
      <c r="C28">
        <v>1.3190479305310201</v>
      </c>
      <c r="D28">
        <v>0.53905533212722501</v>
      </c>
      <c r="E28">
        <v>1.44066014748595E-2</v>
      </c>
      <c r="F28">
        <v>1.2751502519298299</v>
      </c>
      <c r="G28">
        <v>0.51262976563153595</v>
      </c>
      <c r="H28">
        <v>1.28655946859163E-2</v>
      </c>
      <c r="I28">
        <v>-0.13529604299753201</v>
      </c>
      <c r="J28">
        <v>0.216804908534802</v>
      </c>
      <c r="K28">
        <v>0.53259796030039097</v>
      </c>
      <c r="L28">
        <v>-0.15511789101704301</v>
      </c>
      <c r="M28">
        <v>0.20119922147737501</v>
      </c>
      <c r="N28">
        <v>0.44072669579238799</v>
      </c>
      <c r="P28" t="str">
        <f t="shared" si="0"/>
        <v>*</v>
      </c>
      <c r="Q28" t="str">
        <f t="shared" si="1"/>
        <v>*</v>
      </c>
      <c r="R28" t="str">
        <f t="shared" si="2"/>
        <v/>
      </c>
      <c r="S28" t="str">
        <f t="shared" si="3"/>
        <v/>
      </c>
    </row>
    <row r="29" spans="1:19" x14ac:dyDescent="0.25">
      <c r="A29">
        <v>28</v>
      </c>
      <c r="B29" t="s">
        <v>132</v>
      </c>
      <c r="C29">
        <v>0.93473910351349798</v>
      </c>
      <c r="D29">
        <v>0.57126795732851599</v>
      </c>
      <c r="E29">
        <v>0.10178657700554899</v>
      </c>
      <c r="F29">
        <v>0.95037469494681304</v>
      </c>
      <c r="G29">
        <v>0.54313898426420504</v>
      </c>
      <c r="H29">
        <v>8.0155976975519599E-2</v>
      </c>
      <c r="I29">
        <v>-0.36580040933309799</v>
      </c>
      <c r="J29">
        <v>0.27223135654949998</v>
      </c>
      <c r="K29">
        <v>0.179041691323542</v>
      </c>
      <c r="L29">
        <v>-0.364951242861837</v>
      </c>
      <c r="M29">
        <v>0.25467139705620601</v>
      </c>
      <c r="N29">
        <v>0.15184983557526199</v>
      </c>
      <c r="P29" t="str">
        <f t="shared" si="0"/>
        <v/>
      </c>
      <c r="Q29" t="str">
        <f t="shared" si="1"/>
        <v>^</v>
      </c>
      <c r="R29" t="str">
        <f t="shared" si="2"/>
        <v/>
      </c>
      <c r="S29" t="str">
        <f t="shared" si="3"/>
        <v/>
      </c>
    </row>
    <row r="30" spans="1:19" x14ac:dyDescent="0.25">
      <c r="A30">
        <v>29</v>
      </c>
      <c r="B30" t="s">
        <v>133</v>
      </c>
      <c r="C30">
        <v>0.47688483883324301</v>
      </c>
      <c r="D30">
        <v>0.56546420168140998</v>
      </c>
      <c r="E30">
        <v>0.399032129237267</v>
      </c>
      <c r="F30">
        <v>0.49711303352020603</v>
      </c>
      <c r="G30">
        <v>0.53740935302818205</v>
      </c>
      <c r="H30">
        <v>0.35495682654995597</v>
      </c>
      <c r="I30">
        <v>-0.72643750141584995</v>
      </c>
      <c r="J30">
        <v>0.26617381616068903</v>
      </c>
      <c r="K30">
        <v>6.3491135849358402E-3</v>
      </c>
      <c r="L30">
        <v>-0.65228094504047196</v>
      </c>
      <c r="M30">
        <v>0.24606334929037399</v>
      </c>
      <c r="N30">
        <v>8.0285708093273504E-3</v>
      </c>
      <c r="P30" t="str">
        <f t="shared" si="0"/>
        <v/>
      </c>
      <c r="Q30" t="str">
        <f t="shared" si="1"/>
        <v/>
      </c>
      <c r="R30" t="str">
        <f t="shared" si="2"/>
        <v>**</v>
      </c>
      <c r="S30" t="str">
        <f t="shared" si="3"/>
        <v>**</v>
      </c>
    </row>
    <row r="31" spans="1:19" x14ac:dyDescent="0.25">
      <c r="A31">
        <v>30</v>
      </c>
      <c r="B31" t="s">
        <v>45</v>
      </c>
      <c r="C31">
        <v>1.7155710946126199</v>
      </c>
      <c r="D31">
        <v>0.69652955829214402</v>
      </c>
      <c r="E31">
        <v>1.37769548305147E-2</v>
      </c>
      <c r="F31">
        <v>1.69385986751561</v>
      </c>
      <c r="G31">
        <v>0.66643429879459504</v>
      </c>
      <c r="H31">
        <v>1.1032247984297699E-2</v>
      </c>
      <c r="I31">
        <v>0.49460416936895801</v>
      </c>
      <c r="J31">
        <v>0.47571369033970501</v>
      </c>
      <c r="K31">
        <v>0.29847476228056802</v>
      </c>
      <c r="L31">
        <v>0.47306406879444401</v>
      </c>
      <c r="M31">
        <v>0.45402266516518602</v>
      </c>
      <c r="N31">
        <v>0.29743981094190902</v>
      </c>
      <c r="P31" t="str">
        <f t="shared" ref="P31:P71" si="4">IF(E31&lt;0.001,"***",IF(E31&lt;0.01,"**",IF(E31&lt;0.05,"*",IF(E31&lt;0.1,"^",""))))</f>
        <v>*</v>
      </c>
      <c r="Q31" t="str">
        <f t="shared" ref="Q31:Q71" si="5">IF(H31&lt;0.001,"***",IF(H31&lt;0.01,"**",IF(H31&lt;0.05,"*",IF(H31&lt;0.1,"^",""))))</f>
        <v>*</v>
      </c>
      <c r="R31" t="str">
        <f t="shared" ref="R31:R71" si="6">IF(K31&lt;0.001,"***",IF(K31&lt;0.01,"**",IF(K31&lt;0.05,"*",IF(K31&lt;0.1,"^",""))))</f>
        <v/>
      </c>
      <c r="S31" t="str">
        <f t="shared" ref="S31:S71" si="7">IF(N31&lt;0.001,"***",IF(N31&lt;0.01,"**",IF(N31&lt;0.05,"*",IF(N31&lt;0.1,"^",""))))</f>
        <v/>
      </c>
    </row>
    <row r="32" spans="1:19" x14ac:dyDescent="0.25">
      <c r="A32">
        <v>31</v>
      </c>
      <c r="B32" t="s">
        <v>106</v>
      </c>
      <c r="C32">
        <v>6.7100780779508096E-2</v>
      </c>
      <c r="D32">
        <v>0.203973732735588</v>
      </c>
      <c r="E32">
        <v>0.74218006114161295</v>
      </c>
      <c r="F32">
        <v>4.7930142768612002E-2</v>
      </c>
      <c r="G32">
        <v>0.18940376541002199</v>
      </c>
      <c r="H32">
        <v>0.80022337467229898</v>
      </c>
      <c r="I32" t="s">
        <v>173</v>
      </c>
      <c r="J32" t="s">
        <v>173</v>
      </c>
      <c r="K32" t="s">
        <v>173</v>
      </c>
      <c r="L32" t="s">
        <v>173</v>
      </c>
      <c r="M32" t="s">
        <v>173</v>
      </c>
      <c r="N32" t="s">
        <v>173</v>
      </c>
      <c r="P32" t="str">
        <f t="shared" si="4"/>
        <v/>
      </c>
      <c r="Q32" t="str">
        <f t="shared" si="5"/>
        <v/>
      </c>
      <c r="R32" t="str">
        <f t="shared" si="6"/>
        <v/>
      </c>
      <c r="S32" t="str">
        <f t="shared" si="7"/>
        <v/>
      </c>
    </row>
    <row r="33" spans="1:19" x14ac:dyDescent="0.25">
      <c r="A33">
        <v>32</v>
      </c>
      <c r="B33" t="s">
        <v>67</v>
      </c>
      <c r="C33">
        <v>-0.24892824788981599</v>
      </c>
      <c r="D33">
        <v>0.60172827131707296</v>
      </c>
      <c r="E33">
        <v>0.67910202880730897</v>
      </c>
      <c r="F33">
        <v>-7.5673722012980907E-2</v>
      </c>
      <c r="G33">
        <v>0.578678599865871</v>
      </c>
      <c r="H33">
        <v>0.89595736299547801</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58</v>
      </c>
      <c r="C34">
        <v>0.481274197587508</v>
      </c>
      <c r="D34">
        <v>0.64924472531350197</v>
      </c>
      <c r="E34">
        <v>0.45852175515841698</v>
      </c>
      <c r="F34">
        <v>0.490970690420311</v>
      </c>
      <c r="G34">
        <v>0.620141134515801</v>
      </c>
      <c r="H34">
        <v>0.42853096305531102</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65</v>
      </c>
      <c r="C35">
        <v>-7.3630356714251499E-2</v>
      </c>
      <c r="D35">
        <v>0.640612225314247</v>
      </c>
      <c r="E35">
        <v>0.90849467487173596</v>
      </c>
      <c r="F35">
        <v>4.23537356809955E-2</v>
      </c>
      <c r="G35">
        <v>0.61027317027171701</v>
      </c>
      <c r="H35">
        <v>0.94467021463137102</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62</v>
      </c>
      <c r="C36">
        <v>-0.48863664943699398</v>
      </c>
      <c r="D36">
        <v>0.58812229374542502</v>
      </c>
      <c r="E36">
        <v>0.406062943759883</v>
      </c>
      <c r="F36">
        <v>-0.35556169948933802</v>
      </c>
      <c r="G36">
        <v>0.56596090170963598</v>
      </c>
      <c r="H36">
        <v>0.52984392665904501</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47</v>
      </c>
      <c r="C37">
        <v>-0.6126873236575</v>
      </c>
      <c r="D37">
        <v>0.77969843303589903</v>
      </c>
      <c r="E37">
        <v>0.43198444492239502</v>
      </c>
      <c r="F37">
        <v>-0.41554649489835399</v>
      </c>
      <c r="G37">
        <v>0.74480750202692703</v>
      </c>
      <c r="H37">
        <v>0.57689581082729302</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61</v>
      </c>
      <c r="C38">
        <v>-0.16626530228448599</v>
      </c>
      <c r="D38">
        <v>0.61125419629045497</v>
      </c>
      <c r="E38">
        <v>0.785616785281541</v>
      </c>
      <c r="F38">
        <v>-4.1242818160167498E-2</v>
      </c>
      <c r="G38">
        <v>0.58675382386574504</v>
      </c>
      <c r="H38">
        <v>0.94396298832649905</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64</v>
      </c>
      <c r="C39">
        <v>8.0457683402031799E-2</v>
      </c>
      <c r="D39">
        <v>0.63038780348735401</v>
      </c>
      <c r="E39">
        <v>0.89844017165779599</v>
      </c>
      <c r="F39">
        <v>0.18500265602105001</v>
      </c>
      <c r="G39">
        <v>0.60109686103341398</v>
      </c>
      <c r="H39">
        <v>0.75825345777003805</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59</v>
      </c>
      <c r="C40">
        <v>0.16430903078816</v>
      </c>
      <c r="D40">
        <v>0.62857917667473096</v>
      </c>
      <c r="E40">
        <v>0.79378597805992501</v>
      </c>
      <c r="F40">
        <v>0.25245329224406898</v>
      </c>
      <c r="G40">
        <v>0.60102007114029798</v>
      </c>
      <c r="H40">
        <v>0.67445523435613297</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66</v>
      </c>
      <c r="C41">
        <v>1.30051951310532E-2</v>
      </c>
      <c r="D41">
        <v>0.62299856520805297</v>
      </c>
      <c r="E41">
        <v>0.98334524123876799</v>
      </c>
      <c r="F41">
        <v>0.19071528662960699</v>
      </c>
      <c r="G41">
        <v>0.59637250156952004</v>
      </c>
      <c r="H41">
        <v>0.74912584519840197</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57</v>
      </c>
      <c r="C42">
        <v>4.0868124104115E-2</v>
      </c>
      <c r="D42">
        <v>0.69946291527243898</v>
      </c>
      <c r="E42">
        <v>0.95340782039656102</v>
      </c>
      <c r="F42">
        <v>4.4832833433136501E-2</v>
      </c>
      <c r="G42">
        <v>0.66708373357915196</v>
      </c>
      <c r="H42">
        <v>0.94641674909829598</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55</v>
      </c>
      <c r="C43">
        <v>-0.108848349221547</v>
      </c>
      <c r="D43">
        <v>0.70030330517162198</v>
      </c>
      <c r="E43">
        <v>0.87648210252158698</v>
      </c>
      <c r="F43">
        <v>-7.9223551507004594E-2</v>
      </c>
      <c r="G43">
        <v>0.66803179040237703</v>
      </c>
      <c r="H43">
        <v>0.905598217746312</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51</v>
      </c>
      <c r="C44">
        <v>1.0393775583383</v>
      </c>
      <c r="D44">
        <v>1.2127809688198801</v>
      </c>
      <c r="E44">
        <v>0.39143382588739101</v>
      </c>
      <c r="F44">
        <v>1.0275407013644999</v>
      </c>
      <c r="G44">
        <v>1.1795859999352301</v>
      </c>
      <c r="H44">
        <v>0.38369800970344198</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54</v>
      </c>
      <c r="C45">
        <v>0.913950757249408</v>
      </c>
      <c r="D45">
        <v>0.96719775175086098</v>
      </c>
      <c r="E45">
        <v>0.34468585919051498</v>
      </c>
      <c r="F45">
        <v>0.984995438261698</v>
      </c>
      <c r="G45">
        <v>0.89782475645643101</v>
      </c>
      <c r="H45">
        <v>0.27260162463794801</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56</v>
      </c>
      <c r="C46">
        <v>-0.18048650815197301</v>
      </c>
      <c r="D46">
        <v>0.84734888769908701</v>
      </c>
      <c r="E46">
        <v>0.83132586261311703</v>
      </c>
      <c r="F46">
        <v>-9.97878892839969E-2</v>
      </c>
      <c r="G46">
        <v>0.79506987660135098</v>
      </c>
      <c r="H46">
        <v>0.90012113394739801</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60</v>
      </c>
      <c r="C47">
        <v>-5.6770910198765498E-2</v>
      </c>
      <c r="D47">
        <v>0.64122282281435905</v>
      </c>
      <c r="E47">
        <v>0.92945116070728895</v>
      </c>
      <c r="F47">
        <v>0.106862720229986</v>
      </c>
      <c r="G47">
        <v>0.60903134988426599</v>
      </c>
      <c r="H47">
        <v>0.860715515722279</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48</v>
      </c>
      <c r="C48">
        <v>-0.58491545472913997</v>
      </c>
      <c r="D48">
        <v>0.740930035870075</v>
      </c>
      <c r="E48">
        <v>0.42985831732751101</v>
      </c>
      <c r="F48">
        <v>-0.50493901981282696</v>
      </c>
      <c r="G48">
        <v>0.706314692797822</v>
      </c>
      <c r="H48">
        <v>0.47467552134402602</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50</v>
      </c>
      <c r="C49">
        <v>-0.88138575905813799</v>
      </c>
      <c r="D49">
        <v>0.82118785841913899</v>
      </c>
      <c r="E49">
        <v>0.28313389674668399</v>
      </c>
      <c r="F49">
        <v>-0.68601284853706601</v>
      </c>
      <c r="G49">
        <v>0.76436148830108996</v>
      </c>
      <c r="H49">
        <v>0.36945328095783803</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63</v>
      </c>
      <c r="C50">
        <v>-1.1313103815426899</v>
      </c>
      <c r="D50">
        <v>1.2524005731958201</v>
      </c>
      <c r="E50">
        <v>0.36635951822575202</v>
      </c>
      <c r="F50">
        <v>-0.54647136905500804</v>
      </c>
      <c r="G50">
        <v>1.1774888415400699</v>
      </c>
      <c r="H50">
        <v>0.64257683327926796</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49</v>
      </c>
      <c r="C51">
        <v>1.3774302657619399</v>
      </c>
      <c r="D51">
        <v>1.22106171543844</v>
      </c>
      <c r="E51">
        <v>0.25929479256626198</v>
      </c>
      <c r="F51">
        <v>1.81692824906422</v>
      </c>
      <c r="G51">
        <v>1.1624874371138301</v>
      </c>
      <c r="H51">
        <v>0.11806061050717399</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79</v>
      </c>
      <c r="C52">
        <v>-1.3285735569869299</v>
      </c>
      <c r="D52">
        <v>0.53462544799870904</v>
      </c>
      <c r="E52">
        <v>1.29531478677065E-2</v>
      </c>
      <c r="F52">
        <v>-1.4358317039903801</v>
      </c>
      <c r="G52">
        <v>0.50288526200189498</v>
      </c>
      <c r="H52">
        <v>4.3011430528746199E-3</v>
      </c>
      <c r="I52" t="s">
        <v>173</v>
      </c>
      <c r="J52" t="s">
        <v>173</v>
      </c>
      <c r="K52" t="s">
        <v>173</v>
      </c>
      <c r="L52" t="s">
        <v>173</v>
      </c>
      <c r="M52" t="s">
        <v>173</v>
      </c>
      <c r="N52" t="s">
        <v>173</v>
      </c>
      <c r="P52" t="str">
        <f t="shared" si="4"/>
        <v>*</v>
      </c>
      <c r="Q52" t="str">
        <f t="shared" si="5"/>
        <v>**</v>
      </c>
      <c r="R52" t="str">
        <f t="shared" si="6"/>
        <v/>
      </c>
      <c r="S52" t="str">
        <f t="shared" si="7"/>
        <v/>
      </c>
    </row>
    <row r="53" spans="1:19" x14ac:dyDescent="0.25">
      <c r="A53">
        <v>52</v>
      </c>
      <c r="B53" t="s">
        <v>72</v>
      </c>
      <c r="C53">
        <v>-1.5958405621119001</v>
      </c>
      <c r="D53">
        <v>0.576165657611315</v>
      </c>
      <c r="E53">
        <v>5.6097620232309396E-3</v>
      </c>
      <c r="F53">
        <v>-1.6542265140275101</v>
      </c>
      <c r="G53">
        <v>0.54222352448507904</v>
      </c>
      <c r="H53">
        <v>2.2821714822847802E-3</v>
      </c>
      <c r="I53" t="s">
        <v>173</v>
      </c>
      <c r="J53" t="s">
        <v>173</v>
      </c>
      <c r="K53" t="s">
        <v>173</v>
      </c>
      <c r="L53" t="s">
        <v>173</v>
      </c>
      <c r="M53" t="s">
        <v>173</v>
      </c>
      <c r="N53" t="s">
        <v>173</v>
      </c>
      <c r="P53" t="str">
        <f t="shared" si="4"/>
        <v>**</v>
      </c>
      <c r="Q53" t="str">
        <f t="shared" si="5"/>
        <v>**</v>
      </c>
      <c r="R53" t="str">
        <f t="shared" si="6"/>
        <v/>
      </c>
      <c r="S53" t="str">
        <f t="shared" si="7"/>
        <v/>
      </c>
    </row>
    <row r="54" spans="1:19" x14ac:dyDescent="0.25">
      <c r="A54">
        <v>53</v>
      </c>
      <c r="B54" t="s">
        <v>75</v>
      </c>
      <c r="C54">
        <v>-1.18011178530063</v>
      </c>
      <c r="D54">
        <v>0.61769579932292695</v>
      </c>
      <c r="E54">
        <v>5.6068041596507801E-2</v>
      </c>
      <c r="F54">
        <v>-1.28250417561248</v>
      </c>
      <c r="G54">
        <v>0.57782145201313295</v>
      </c>
      <c r="H54">
        <v>2.64492623226865E-2</v>
      </c>
      <c r="I54" t="s">
        <v>173</v>
      </c>
      <c r="J54" t="s">
        <v>173</v>
      </c>
      <c r="K54" t="s">
        <v>173</v>
      </c>
      <c r="L54" t="s">
        <v>173</v>
      </c>
      <c r="M54" t="s">
        <v>173</v>
      </c>
      <c r="N54" t="s">
        <v>173</v>
      </c>
      <c r="P54" t="str">
        <f t="shared" si="4"/>
        <v>^</v>
      </c>
      <c r="Q54" t="str">
        <f t="shared" si="5"/>
        <v>*</v>
      </c>
      <c r="R54" t="str">
        <f t="shared" si="6"/>
        <v/>
      </c>
      <c r="S54" t="str">
        <f t="shared" si="7"/>
        <v/>
      </c>
    </row>
    <row r="55" spans="1:19" x14ac:dyDescent="0.25">
      <c r="A55">
        <v>54</v>
      </c>
      <c r="B55" t="s">
        <v>78</v>
      </c>
      <c r="C55">
        <v>-1.1097491948784699</v>
      </c>
      <c r="D55">
        <v>0.53231972802036998</v>
      </c>
      <c r="E55">
        <v>3.7092743007554302E-2</v>
      </c>
      <c r="F55">
        <v>-1.22153836436575</v>
      </c>
      <c r="G55">
        <v>0.500677363655045</v>
      </c>
      <c r="H55">
        <v>1.46965544111777E-2</v>
      </c>
      <c r="I55" t="s">
        <v>173</v>
      </c>
      <c r="J55" t="s">
        <v>173</v>
      </c>
      <c r="K55" t="s">
        <v>173</v>
      </c>
      <c r="L55" t="s">
        <v>173</v>
      </c>
      <c r="M55" t="s">
        <v>173</v>
      </c>
      <c r="N55" t="s">
        <v>173</v>
      </c>
      <c r="P55" t="str">
        <f t="shared" si="4"/>
        <v>*</v>
      </c>
      <c r="Q55" t="str">
        <f t="shared" si="5"/>
        <v>*</v>
      </c>
      <c r="R55" t="str">
        <f t="shared" si="6"/>
        <v/>
      </c>
      <c r="S55" t="str">
        <f t="shared" si="7"/>
        <v/>
      </c>
    </row>
    <row r="56" spans="1:19" x14ac:dyDescent="0.25">
      <c r="A56">
        <v>55</v>
      </c>
      <c r="B56" t="s">
        <v>71</v>
      </c>
      <c r="C56">
        <v>-0.78145714672171995</v>
      </c>
      <c r="D56">
        <v>0.72569080937575703</v>
      </c>
      <c r="E56">
        <v>0.28154913162168699</v>
      </c>
      <c r="F56">
        <v>-0.82460293235397997</v>
      </c>
      <c r="G56">
        <v>0.67912881762047395</v>
      </c>
      <c r="H56">
        <v>0.22466870606245801</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70</v>
      </c>
      <c r="C57">
        <v>-1.0623970603636199</v>
      </c>
      <c r="D57">
        <v>0.56364435014814995</v>
      </c>
      <c r="E57">
        <v>5.9447215429824597E-2</v>
      </c>
      <c r="F57">
        <v>-1.13471972574623</v>
      </c>
      <c r="G57">
        <v>0.52558838254774498</v>
      </c>
      <c r="H57">
        <v>3.0853944743372601E-2</v>
      </c>
      <c r="I57" t="s">
        <v>173</v>
      </c>
      <c r="J57" t="s">
        <v>173</v>
      </c>
      <c r="K57" t="s">
        <v>173</v>
      </c>
      <c r="L57" t="s">
        <v>173</v>
      </c>
      <c r="M57" t="s">
        <v>173</v>
      </c>
      <c r="N57" t="s">
        <v>173</v>
      </c>
      <c r="P57" t="str">
        <f t="shared" si="4"/>
        <v>^</v>
      </c>
      <c r="Q57" t="str">
        <f t="shared" si="5"/>
        <v>*</v>
      </c>
      <c r="R57" t="str">
        <f t="shared" si="6"/>
        <v/>
      </c>
      <c r="S57" t="str">
        <f t="shared" si="7"/>
        <v/>
      </c>
    </row>
    <row r="58" spans="1:19" x14ac:dyDescent="0.25">
      <c r="A58">
        <v>57</v>
      </c>
      <c r="B58" t="s">
        <v>84</v>
      </c>
      <c r="C58">
        <v>-0.94453791677676702</v>
      </c>
      <c r="D58">
        <v>0.58320903307356697</v>
      </c>
      <c r="E58">
        <v>0.105328340954667</v>
      </c>
      <c r="F58">
        <v>-1.1579634769293501</v>
      </c>
      <c r="G58">
        <v>0.54705384206227603</v>
      </c>
      <c r="H58">
        <v>3.4283048965464302E-2</v>
      </c>
      <c r="I58" t="s">
        <v>173</v>
      </c>
      <c r="J58" t="s">
        <v>173</v>
      </c>
      <c r="K58" t="s">
        <v>173</v>
      </c>
      <c r="L58" t="s">
        <v>173</v>
      </c>
      <c r="M58" t="s">
        <v>173</v>
      </c>
      <c r="N58" t="s">
        <v>173</v>
      </c>
      <c r="P58" t="str">
        <f t="shared" si="4"/>
        <v/>
      </c>
      <c r="Q58" t="str">
        <f t="shared" si="5"/>
        <v>*</v>
      </c>
      <c r="R58" t="str">
        <f t="shared" si="6"/>
        <v/>
      </c>
      <c r="S58" t="str">
        <f t="shared" si="7"/>
        <v/>
      </c>
    </row>
    <row r="59" spans="1:19" x14ac:dyDescent="0.25">
      <c r="A59">
        <v>58</v>
      </c>
      <c r="B59" t="s">
        <v>82</v>
      </c>
      <c r="C59">
        <v>-1.1399821336840701</v>
      </c>
      <c r="D59">
        <v>0.58502975226890996</v>
      </c>
      <c r="E59">
        <v>5.1344609820753499E-2</v>
      </c>
      <c r="F59">
        <v>-1.28096337729555</v>
      </c>
      <c r="G59">
        <v>0.54991640914195905</v>
      </c>
      <c r="H59">
        <v>1.98390310173902E-2</v>
      </c>
      <c r="I59" t="s">
        <v>173</v>
      </c>
      <c r="J59" t="s">
        <v>173</v>
      </c>
      <c r="K59" t="s">
        <v>173</v>
      </c>
      <c r="L59" t="s">
        <v>173</v>
      </c>
      <c r="M59" t="s">
        <v>173</v>
      </c>
      <c r="N59" t="s">
        <v>173</v>
      </c>
      <c r="P59" t="str">
        <f t="shared" si="4"/>
        <v>^</v>
      </c>
      <c r="Q59" t="str">
        <f t="shared" si="5"/>
        <v>*</v>
      </c>
      <c r="R59" t="str">
        <f t="shared" si="6"/>
        <v/>
      </c>
      <c r="S59" t="str">
        <f t="shared" si="7"/>
        <v/>
      </c>
    </row>
    <row r="60" spans="1:19" x14ac:dyDescent="0.25">
      <c r="A60">
        <v>59</v>
      </c>
      <c r="B60" t="s">
        <v>74</v>
      </c>
      <c r="C60">
        <v>-0.85954726936829495</v>
      </c>
      <c r="D60">
        <v>0.57789089879865396</v>
      </c>
      <c r="E60">
        <v>0.13691269274813</v>
      </c>
      <c r="F60">
        <v>-1.01026125966784</v>
      </c>
      <c r="G60">
        <v>0.54248853431608202</v>
      </c>
      <c r="H60">
        <v>6.2564746656847095E-2</v>
      </c>
      <c r="I60" t="s">
        <v>173</v>
      </c>
      <c r="J60" t="s">
        <v>173</v>
      </c>
      <c r="K60" t="s">
        <v>173</v>
      </c>
      <c r="L60" t="s">
        <v>173</v>
      </c>
      <c r="M60" t="s">
        <v>173</v>
      </c>
      <c r="N60" t="s">
        <v>173</v>
      </c>
      <c r="P60" t="str">
        <f t="shared" si="4"/>
        <v/>
      </c>
      <c r="Q60" t="str">
        <f t="shared" si="5"/>
        <v>^</v>
      </c>
      <c r="R60" t="str">
        <f t="shared" si="6"/>
        <v/>
      </c>
      <c r="S60" t="str">
        <f t="shared" si="7"/>
        <v/>
      </c>
    </row>
    <row r="61" spans="1:19" x14ac:dyDescent="0.25">
      <c r="A61">
        <v>60</v>
      </c>
      <c r="B61" t="s">
        <v>77</v>
      </c>
      <c r="C61">
        <v>-1.1380071340717901</v>
      </c>
      <c r="D61">
        <v>0.548758618585934</v>
      </c>
      <c r="E61">
        <v>3.8099326511773397E-2</v>
      </c>
      <c r="F61">
        <v>-1.34799816668928</v>
      </c>
      <c r="G61">
        <v>0.51664809653391497</v>
      </c>
      <c r="H61">
        <v>9.0774743627959602E-3</v>
      </c>
      <c r="I61" t="s">
        <v>173</v>
      </c>
      <c r="J61" t="s">
        <v>173</v>
      </c>
      <c r="K61" t="s">
        <v>173</v>
      </c>
      <c r="L61" t="s">
        <v>173</v>
      </c>
      <c r="M61" t="s">
        <v>173</v>
      </c>
      <c r="N61" t="s">
        <v>173</v>
      </c>
      <c r="P61" t="str">
        <f t="shared" si="4"/>
        <v>*</v>
      </c>
      <c r="Q61" t="str">
        <f t="shared" si="5"/>
        <v>**</v>
      </c>
      <c r="R61" t="str">
        <f t="shared" si="6"/>
        <v/>
      </c>
      <c r="S61" t="str">
        <f t="shared" si="7"/>
        <v/>
      </c>
    </row>
    <row r="62" spans="1:19" x14ac:dyDescent="0.25">
      <c r="A62">
        <v>61</v>
      </c>
      <c r="B62" t="s">
        <v>68</v>
      </c>
      <c r="C62">
        <v>-0.30290890493669098</v>
      </c>
      <c r="D62">
        <v>0.80729775899270795</v>
      </c>
      <c r="E62">
        <v>0.70750179475413599</v>
      </c>
      <c r="F62">
        <v>-0.42941583621219798</v>
      </c>
      <c r="G62">
        <v>0.75094896923671395</v>
      </c>
      <c r="H62">
        <v>0.567436530955719</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76</v>
      </c>
      <c r="C63">
        <v>-1.6109276869967699</v>
      </c>
      <c r="D63">
        <v>0.64521878085759299</v>
      </c>
      <c r="E63">
        <v>1.2534950295126201E-2</v>
      </c>
      <c r="F63">
        <v>-1.6462905020970799</v>
      </c>
      <c r="G63">
        <v>0.606040034783079</v>
      </c>
      <c r="H63">
        <v>6.5981869260919703E-3</v>
      </c>
      <c r="I63" t="s">
        <v>173</v>
      </c>
      <c r="J63" t="s">
        <v>173</v>
      </c>
      <c r="K63" t="s">
        <v>173</v>
      </c>
      <c r="L63" t="s">
        <v>173</v>
      </c>
      <c r="M63" t="s">
        <v>173</v>
      </c>
      <c r="N63" t="s">
        <v>173</v>
      </c>
      <c r="P63" t="str">
        <f t="shared" si="4"/>
        <v>*</v>
      </c>
      <c r="Q63" t="str">
        <f t="shared" si="5"/>
        <v>**</v>
      </c>
      <c r="R63" t="str">
        <f t="shared" si="6"/>
        <v/>
      </c>
      <c r="S63" t="str">
        <f t="shared" si="7"/>
        <v/>
      </c>
    </row>
    <row r="64" spans="1:19" x14ac:dyDescent="0.25">
      <c r="A64">
        <v>63</v>
      </c>
      <c r="B64" t="s">
        <v>80</v>
      </c>
      <c r="C64">
        <v>-1.09365906101486</v>
      </c>
      <c r="D64">
        <v>0.65614582680199196</v>
      </c>
      <c r="E64">
        <v>9.5555636320258694E-2</v>
      </c>
      <c r="F64">
        <v>-1.0927697135344301</v>
      </c>
      <c r="G64">
        <v>0.608248918062119</v>
      </c>
      <c r="H64">
        <v>7.2401832797181195E-2</v>
      </c>
      <c r="I64" t="s">
        <v>173</v>
      </c>
      <c r="J64" t="s">
        <v>173</v>
      </c>
      <c r="K64" t="s">
        <v>173</v>
      </c>
      <c r="L64" t="s">
        <v>173</v>
      </c>
      <c r="M64" t="s">
        <v>173</v>
      </c>
      <c r="N64" t="s">
        <v>173</v>
      </c>
      <c r="P64" t="str">
        <f t="shared" si="4"/>
        <v>^</v>
      </c>
      <c r="Q64" t="str">
        <f t="shared" si="5"/>
        <v>^</v>
      </c>
      <c r="R64" t="str">
        <f t="shared" si="6"/>
        <v/>
      </c>
      <c r="S64" t="str">
        <f t="shared" si="7"/>
        <v/>
      </c>
    </row>
    <row r="65" spans="1:19" x14ac:dyDescent="0.25">
      <c r="A65">
        <v>64</v>
      </c>
      <c r="B65" t="s">
        <v>81</v>
      </c>
      <c r="C65">
        <v>-1.38819647035733</v>
      </c>
      <c r="D65">
        <v>0.57896806593265404</v>
      </c>
      <c r="E65">
        <v>1.6498002833325399E-2</v>
      </c>
      <c r="F65">
        <v>-1.44003609523297</v>
      </c>
      <c r="G65">
        <v>0.54516479970167697</v>
      </c>
      <c r="H65">
        <v>8.2547281951730802E-3</v>
      </c>
      <c r="I65" t="s">
        <v>173</v>
      </c>
      <c r="J65" t="s">
        <v>173</v>
      </c>
      <c r="K65" t="s">
        <v>173</v>
      </c>
      <c r="L65" t="s">
        <v>173</v>
      </c>
      <c r="M65" t="s">
        <v>173</v>
      </c>
      <c r="N65" t="s">
        <v>173</v>
      </c>
      <c r="P65" t="str">
        <f t="shared" si="4"/>
        <v>*</v>
      </c>
      <c r="Q65" t="str">
        <f t="shared" si="5"/>
        <v>**</v>
      </c>
      <c r="R65" t="str">
        <f t="shared" si="6"/>
        <v/>
      </c>
      <c r="S65" t="str">
        <f t="shared" si="7"/>
        <v/>
      </c>
    </row>
    <row r="66" spans="1:19" x14ac:dyDescent="0.25">
      <c r="A66">
        <v>65</v>
      </c>
      <c r="B66" t="s">
        <v>69</v>
      </c>
      <c r="C66">
        <v>-0.70815575938069797</v>
      </c>
      <c r="D66">
        <v>1.62229789918548</v>
      </c>
      <c r="E66">
        <v>0.66246383755898097</v>
      </c>
      <c r="F66">
        <v>-1.0468180771306099</v>
      </c>
      <c r="G66">
        <v>1.52093623754499</v>
      </c>
      <c r="H66">
        <v>0.49128140678148202</v>
      </c>
      <c r="I66" t="s">
        <v>173</v>
      </c>
      <c r="J66" t="s">
        <v>173</v>
      </c>
      <c r="K66" t="s">
        <v>173</v>
      </c>
      <c r="L66" t="s">
        <v>173</v>
      </c>
      <c r="M66" t="s">
        <v>173</v>
      </c>
      <c r="N66" t="s">
        <v>173</v>
      </c>
      <c r="P66" t="str">
        <f t="shared" si="4"/>
        <v/>
      </c>
      <c r="Q66" t="str">
        <f t="shared" si="5"/>
        <v/>
      </c>
      <c r="R66" t="str">
        <f t="shared" si="6"/>
        <v/>
      </c>
      <c r="S66" t="str">
        <f t="shared" si="7"/>
        <v/>
      </c>
    </row>
    <row r="67" spans="1:19" x14ac:dyDescent="0.25">
      <c r="A67">
        <v>66</v>
      </c>
      <c r="B67" t="s">
        <v>73</v>
      </c>
      <c r="C67">
        <v>-1.1399090488024199</v>
      </c>
      <c r="D67">
        <v>0.89344204826895501</v>
      </c>
      <c r="E67">
        <v>0.20200419117576399</v>
      </c>
      <c r="F67">
        <v>-0.71457316599352905</v>
      </c>
      <c r="G67">
        <v>0.81750598515983697</v>
      </c>
      <c r="H67">
        <v>0.38206966960263999</v>
      </c>
      <c r="I67" t="s">
        <v>173</v>
      </c>
      <c r="J67" t="s">
        <v>173</v>
      </c>
      <c r="K67" t="s">
        <v>173</v>
      </c>
      <c r="L67" t="s">
        <v>173</v>
      </c>
      <c r="M67" t="s">
        <v>173</v>
      </c>
      <c r="N67" t="s">
        <v>173</v>
      </c>
      <c r="P67" t="str">
        <f t="shared" si="4"/>
        <v/>
      </c>
      <c r="Q67" t="str">
        <f t="shared" si="5"/>
        <v/>
      </c>
      <c r="R67" t="str">
        <f t="shared" si="6"/>
        <v/>
      </c>
      <c r="S67" t="str">
        <f t="shared" si="7"/>
        <v/>
      </c>
    </row>
    <row r="68" spans="1:19" x14ac:dyDescent="0.25">
      <c r="B68" t="s">
        <v>83</v>
      </c>
      <c r="C68">
        <v>-2.2064380511869599</v>
      </c>
      <c r="D68">
        <v>1.17781844501583</v>
      </c>
      <c r="E68">
        <v>6.1023365872666997E-2</v>
      </c>
      <c r="F68">
        <v>-1.86641279672991</v>
      </c>
      <c r="G68">
        <v>1.12015581221852</v>
      </c>
      <c r="H68">
        <v>9.5671953814024102E-2</v>
      </c>
      <c r="I68" t="s">
        <v>173</v>
      </c>
      <c r="J68" t="s">
        <v>173</v>
      </c>
      <c r="K68" t="s">
        <v>173</v>
      </c>
      <c r="L68" t="s">
        <v>173</v>
      </c>
      <c r="M68" t="s">
        <v>173</v>
      </c>
      <c r="N68" t="s">
        <v>173</v>
      </c>
      <c r="P68" t="str">
        <f t="shared" si="4"/>
        <v>^</v>
      </c>
      <c r="Q68" t="str">
        <f t="shared" si="5"/>
        <v>^</v>
      </c>
      <c r="R68" t="str">
        <f t="shared" si="6"/>
        <v/>
      </c>
      <c r="S68" t="str">
        <f t="shared" si="7"/>
        <v/>
      </c>
    </row>
    <row r="69" spans="1:19" x14ac:dyDescent="0.25">
      <c r="B69" t="s">
        <v>507</v>
      </c>
      <c r="C69">
        <v>1.73415429229694E-2</v>
      </c>
      <c r="D69">
        <v>9.2569611896106505E-2</v>
      </c>
      <c r="E69">
        <v>0.85139785836819104</v>
      </c>
      <c r="F69">
        <v>4.3252497481530303E-2</v>
      </c>
      <c r="G69">
        <v>8.1296950865465206E-2</v>
      </c>
      <c r="H69">
        <v>0.59470453007470403</v>
      </c>
      <c r="I69">
        <v>3.2174312049646402E-2</v>
      </c>
      <c r="J69">
        <v>9.1499357724675504E-2</v>
      </c>
      <c r="K69">
        <v>0.72511254285874704</v>
      </c>
      <c r="L69">
        <v>5.3291267471491502E-2</v>
      </c>
      <c r="M69">
        <v>8.0107913387309798E-2</v>
      </c>
      <c r="N69">
        <v>0.505894771413539</v>
      </c>
      <c r="P69" t="str">
        <f t="shared" si="4"/>
        <v/>
      </c>
      <c r="Q69" t="str">
        <f t="shared" si="5"/>
        <v/>
      </c>
      <c r="R69" t="str">
        <f t="shared" si="6"/>
        <v/>
      </c>
      <c r="S69" t="str">
        <f t="shared" si="7"/>
        <v/>
      </c>
    </row>
    <row r="70" spans="1:19" x14ac:dyDescent="0.25">
      <c r="B70" t="s">
        <v>508</v>
      </c>
      <c r="C70">
        <v>6.6842222406136201E-2</v>
      </c>
      <c r="D70">
        <v>0.111509938440641</v>
      </c>
      <c r="E70">
        <v>0.54888725260781002</v>
      </c>
      <c r="F70">
        <v>0.11655228781021</v>
      </c>
      <c r="G70">
        <v>9.6930019251766905E-2</v>
      </c>
      <c r="H70">
        <v>0.22919407634203601</v>
      </c>
      <c r="I70">
        <v>2.9128267097214201E-2</v>
      </c>
      <c r="J70">
        <v>0.10949651109138001</v>
      </c>
      <c r="K70">
        <v>0.79022376936229</v>
      </c>
      <c r="L70">
        <v>8.6340483555797001E-2</v>
      </c>
      <c r="M70">
        <v>9.47428386552263E-2</v>
      </c>
      <c r="N70">
        <v>0.362129905862626</v>
      </c>
      <c r="P70" t="str">
        <f t="shared" si="4"/>
        <v/>
      </c>
      <c r="Q70" t="str">
        <f t="shared" si="5"/>
        <v/>
      </c>
      <c r="R70" t="str">
        <f t="shared" si="6"/>
        <v/>
      </c>
      <c r="S70" t="str">
        <f t="shared" si="7"/>
        <v/>
      </c>
    </row>
    <row r="71" spans="1:19" x14ac:dyDescent="0.25">
      <c r="B71" t="s">
        <v>509</v>
      </c>
      <c r="C71">
        <v>3.5046669977934097E-2</v>
      </c>
      <c r="D71">
        <v>9.8134189320394097E-2</v>
      </c>
      <c r="E71">
        <v>0.72099443363795102</v>
      </c>
      <c r="F71">
        <v>5.6504417714229503E-2</v>
      </c>
      <c r="G71">
        <v>8.6795407569368599E-2</v>
      </c>
      <c r="H71">
        <v>0.51504196957241699</v>
      </c>
      <c r="I71">
        <v>3.0716499010295099E-2</v>
      </c>
      <c r="J71">
        <v>9.65609714383142E-2</v>
      </c>
      <c r="K71">
        <v>0.75040551733524896</v>
      </c>
      <c r="L71">
        <v>4.8338704175655001E-2</v>
      </c>
      <c r="M71">
        <v>8.52472523145935E-2</v>
      </c>
      <c r="N71">
        <v>0.57068619098616902</v>
      </c>
      <c r="P71" t="str">
        <f t="shared" si="4"/>
        <v/>
      </c>
      <c r="Q71" t="str">
        <f t="shared" si="5"/>
        <v/>
      </c>
      <c r="R71" t="str">
        <f t="shared" si="6"/>
        <v/>
      </c>
      <c r="S71" t="str">
        <f t="shared" si="7"/>
        <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2F7B-AA59-49A7-9779-EC46ADE584E4}">
  <sheetPr>
    <pageSetUpPr fitToPage="1"/>
  </sheetPr>
  <dimension ref="B1:L74"/>
  <sheetViews>
    <sheetView tabSelected="1" workbookViewId="0">
      <selection activeCell="N10" sqref="N10"/>
    </sheetView>
  </sheetViews>
  <sheetFormatPr defaultRowHeight="15" x14ac:dyDescent="0.25"/>
  <cols>
    <col min="1" max="1" width="3" style="14" bestFit="1" customWidth="1"/>
    <col min="2" max="2" width="23.140625" style="14" bestFit="1" customWidth="1"/>
    <col min="3" max="11" width="15.7109375" style="23" customWidth="1"/>
    <col min="12" max="16384" width="9.140625" style="14"/>
  </cols>
  <sheetData>
    <row r="1" spans="2:12" ht="19.5" thickBot="1" x14ac:dyDescent="0.35">
      <c r="B1" s="100" t="s">
        <v>635</v>
      </c>
      <c r="C1" s="100"/>
      <c r="D1" s="100"/>
      <c r="E1" s="100"/>
      <c r="F1" s="100"/>
      <c r="G1" s="100"/>
      <c r="H1" s="100"/>
      <c r="I1" s="100"/>
      <c r="J1" s="100"/>
      <c r="K1" s="100"/>
    </row>
    <row r="2" spans="2:12" x14ac:dyDescent="0.25">
      <c r="C2" s="16" t="s">
        <v>164</v>
      </c>
      <c r="D2" s="17" t="s">
        <v>165</v>
      </c>
      <c r="E2" s="17" t="s">
        <v>166</v>
      </c>
      <c r="F2" s="16" t="s">
        <v>167</v>
      </c>
      <c r="G2" s="17" t="s">
        <v>168</v>
      </c>
      <c r="H2" s="17" t="s">
        <v>169</v>
      </c>
      <c r="I2" s="16" t="s">
        <v>170</v>
      </c>
      <c r="J2" s="17" t="s">
        <v>171</v>
      </c>
      <c r="K2" s="17" t="s">
        <v>172</v>
      </c>
    </row>
    <row r="3" spans="2:12" x14ac:dyDescent="0.25">
      <c r="B3" s="72" t="s">
        <v>123</v>
      </c>
      <c r="C3" s="18" t="str">
        <f>_xlfn.CONCAT(ROUND(VLOOKUP($L3,outW!$B:N,2,0),4)," ",VLOOKUP($L3,outW!$B:$Z,15,0))</f>
        <v xml:space="preserve">-0.0082 </v>
      </c>
      <c r="D3" s="44" t="str">
        <f>_xlfn.CONCAT(ROUND(VLOOKUP($L3,outWF!$B:O,2,0),4)," ",VLOOKUP($L3,outWF!$B:$Z,15,0))</f>
        <v xml:space="preserve">0.1361 </v>
      </c>
      <c r="E3" s="44" t="str">
        <f>_xlfn.CONCAT(ROUND(VLOOKUP($L3,outWM!$B:P,2,0),4)," ",VLOOKUP($L3,outWM!$B:$Z,15,0))</f>
        <v xml:space="preserve">-0.2031 </v>
      </c>
      <c r="F3" s="18" t="str">
        <f>_xlfn.CONCAT(ROUND(VLOOKUP($L3,outB!$B:Q,2,0),4)," ",VLOOKUP($L3,outB!$B:$Z,15,0))</f>
        <v xml:space="preserve">-0.1373 </v>
      </c>
      <c r="G3" s="44" t="str">
        <f>_xlfn.CONCAT(ROUND(VLOOKUP($L3,outBF!$B:R,2,0),4)," ",VLOOKUP($L3,outBF!$B:$Z,15,0))</f>
        <v xml:space="preserve">-0.0681 </v>
      </c>
      <c r="H3" s="44" t="str">
        <f>_xlfn.CONCAT(ROUND(VLOOKUP($L3,outBM!$B:S,2,0),4)," ",VLOOKUP($L3,outBM!$B:$Z,15,0))</f>
        <v xml:space="preserve">-0.2312 </v>
      </c>
      <c r="I3" s="18" t="str">
        <f>_xlfn.CONCAT(ROUND(VLOOKUP($L3,outH!$B:T,2,0),4)," ",VLOOKUP($L3,outH!$B:$Z,15,0))</f>
        <v xml:space="preserve">-0.157 </v>
      </c>
      <c r="J3" s="44" t="str">
        <f>_xlfn.CONCAT(ROUND(VLOOKUP($L3,outHF!$B:U,2,0),4)," ",VLOOKUP($L3,outHF!$B:$Z,15,0))</f>
        <v xml:space="preserve">0.086 </v>
      </c>
      <c r="K3" s="44" t="str">
        <f>_xlfn.CONCAT(ROUND(VLOOKUP($L3,outHM!$B:V,2,0),4)," ",VLOOKUP($L3,outHM!$B:$Z,15,0))</f>
        <v>-0.4786 ^</v>
      </c>
      <c r="L3" s="14" t="s">
        <v>120</v>
      </c>
    </row>
    <row r="4" spans="2:12" x14ac:dyDescent="0.25">
      <c r="B4" s="73" t="s">
        <v>1</v>
      </c>
      <c r="C4" s="16" t="str">
        <f>_xlfn.CONCAT("(",ROUND(VLOOKUP($L3,outW!$B:G,3,0),4),")")</f>
        <v>(0.0813)</v>
      </c>
      <c r="D4" s="45" t="str">
        <f>_xlfn.CONCAT("(",ROUND(VLOOKUP($L3,outWF!$B:H,3,0),4),")")</f>
        <v>(0.1065)</v>
      </c>
      <c r="E4" s="45" t="str">
        <f>_xlfn.CONCAT("(",ROUND(VLOOKUP($L3,outWM!$B:I,3,0),4),")")</f>
        <v>(0.1411)</v>
      </c>
      <c r="F4" s="16" t="str">
        <f>_xlfn.CONCAT("(",ROUND(VLOOKUP($L3,outB!$B:J,3,0),4),")")</f>
        <v>(0.1223)</v>
      </c>
      <c r="G4" s="45" t="str">
        <f>_xlfn.CONCAT("(",ROUND(VLOOKUP($L3,outBF!$B:K,3,0),4),")")</f>
        <v>(0.1505)</v>
      </c>
      <c r="H4" s="45" t="str">
        <f>_xlfn.CONCAT("(",ROUND(VLOOKUP($L3,outBM!$B:L,3,0),4),")")</f>
        <v>(0.2189)</v>
      </c>
      <c r="I4" s="16" t="str">
        <f>_xlfn.CONCAT("(",ROUND(VLOOKUP($L3,outH!$B:M,3,0),4),")")</f>
        <v>(0.162)</v>
      </c>
      <c r="J4" s="45" t="str">
        <f>_xlfn.CONCAT("(",ROUND(VLOOKUP($L3,outHF!$B:N,3,0),4),")")</f>
        <v>(0.2039)</v>
      </c>
      <c r="K4" s="45" t="str">
        <f>_xlfn.CONCAT("(",ROUND(VLOOKUP($L3,outHM!$B:O,3,0),4),")")</f>
        <v>(0.2836)</v>
      </c>
    </row>
    <row r="5" spans="2:12" x14ac:dyDescent="0.25">
      <c r="B5" s="72" t="s">
        <v>0</v>
      </c>
      <c r="C5" s="18" t="str">
        <f>_xlfn.CONCAT(ROUND(VLOOKUP($L5,outW!$B:N,2,0),4)," ",VLOOKUP($L5,outW!$B:$Z,15,0))</f>
        <v xml:space="preserve">-0.0496 </v>
      </c>
      <c r="D5" s="44" t="str">
        <f>_xlfn.CONCAT(ROUND(VLOOKUP($L5,outWF!$B:O,2,0),4)," ",VLOOKUP($L5,outWF!$B:$Z,15,0))</f>
        <v xml:space="preserve">-0.0609 </v>
      </c>
      <c r="E5" s="44" t="str">
        <f>_xlfn.CONCAT(ROUND(VLOOKUP($L5,outWM!$B:P,2,0),4)," ",VLOOKUP($L5,outWM!$B:$Z,15,0))</f>
        <v xml:space="preserve">-0.014 </v>
      </c>
      <c r="F5" s="18" t="str">
        <f>_xlfn.CONCAT(ROUND(VLOOKUP($L5,outB!$B:Q,2,0),4)," ",VLOOKUP($L5,outB!$B:$Z,15,0))</f>
        <v xml:space="preserve">0.0334 </v>
      </c>
      <c r="G5" s="44" t="str">
        <f>_xlfn.CONCAT(ROUND(VLOOKUP($L5,outBF!$B:R,2,0),4)," ",VLOOKUP($L5,outBF!$B:$Z,15,0))</f>
        <v xml:space="preserve">0.0209 </v>
      </c>
      <c r="H5" s="44" t="str">
        <f>_xlfn.CONCAT(ROUND(VLOOKUP($L5,outBM!$B:S,2,0),4)," ",VLOOKUP($L5,outBM!$B:$Z,15,0))</f>
        <v xml:space="preserve">0.0245 </v>
      </c>
      <c r="I5" s="18" t="str">
        <f>_xlfn.CONCAT(ROUND(VLOOKUP($L5,outH!$B:T,2,0),4)," ",VLOOKUP($L5,outH!$B:$Z,15,0))</f>
        <v xml:space="preserve">-0.0126 </v>
      </c>
      <c r="J5" s="44" t="str">
        <f>_xlfn.CONCAT(ROUND(VLOOKUP($L5,outHF!$B:U,2,0),4)," ",VLOOKUP($L5,outHF!$B:$Z,15,0))</f>
        <v xml:space="preserve">-0.0151 </v>
      </c>
      <c r="K5" s="44" t="str">
        <f>_xlfn.CONCAT(ROUND(VLOOKUP($L5,outHM!$B:V,2,0),4)," ",VLOOKUP($L5,outHM!$B:$Z,15,0))</f>
        <v xml:space="preserve">-0.0253 </v>
      </c>
      <c r="L5" s="14" t="s">
        <v>10</v>
      </c>
    </row>
    <row r="6" spans="2:12" x14ac:dyDescent="0.25">
      <c r="B6" s="73" t="s">
        <v>1</v>
      </c>
      <c r="C6" s="16" t="str">
        <f>_xlfn.CONCAT("(",ROUND(VLOOKUP($L5,outW!$B:G,3,0),4),")")</f>
        <v>(0.0374)</v>
      </c>
      <c r="D6" s="45" t="str">
        <f>_xlfn.CONCAT("(",ROUND(VLOOKUP($L5,outWF!$B:H,3,0),4),")")</f>
        <v>(0.0584)</v>
      </c>
      <c r="E6" s="45" t="str">
        <f>_xlfn.CONCAT("(",ROUND(VLOOKUP($L5,outWM!$B:I,3,0),4),")")</f>
        <v>(0.0505)</v>
      </c>
      <c r="F6" s="16" t="str">
        <f>_xlfn.CONCAT("(",ROUND(VLOOKUP($L5,outB!$B:J,3,0),4),")")</f>
        <v>(0.0429)</v>
      </c>
      <c r="G6" s="45" t="str">
        <f>_xlfn.CONCAT("(",ROUND(VLOOKUP($L5,outBF!$B:K,3,0),4),")")</f>
        <v>(0.0625)</v>
      </c>
      <c r="H6" s="45" t="str">
        <f>_xlfn.CONCAT("(",ROUND(VLOOKUP($L5,outBM!$B:L,3,0),4),")")</f>
        <v>(0.0604)</v>
      </c>
      <c r="I6" s="16" t="str">
        <f>_xlfn.CONCAT("(",ROUND(VLOOKUP($L5,outH!$B:M,3,0),4),")")</f>
        <v>(0.0575)</v>
      </c>
      <c r="J6" s="45" t="str">
        <f>_xlfn.CONCAT("(",ROUND(VLOOKUP($L5,outHF!$B:N,3,0),4),")")</f>
        <v>(0.0865)</v>
      </c>
      <c r="K6" s="45" t="str">
        <f>_xlfn.CONCAT("(",ROUND(VLOOKUP($L5,outHM!$B:O,3,0),4),")")</f>
        <v>(0.0817)</v>
      </c>
    </row>
    <row r="7" spans="2:12" x14ac:dyDescent="0.25">
      <c r="B7" s="72" t="s">
        <v>2</v>
      </c>
      <c r="C7" s="18" t="str">
        <f>_xlfn.CONCAT(ROUND(VLOOKUP($L7,outW!$B:N,2,0),4)," ",VLOOKUP($L7,outW!$B:$Z,15,0))</f>
        <v xml:space="preserve">-0.0212 </v>
      </c>
      <c r="D7" s="44" t="str">
        <f>_xlfn.CONCAT(ROUND(VLOOKUP($L7,outWF!$B:O,2,0),4)," ",VLOOKUP($L7,outWF!$B:$Z,15,0))</f>
        <v>-0.1047 ^</v>
      </c>
      <c r="E7" s="44" t="str">
        <f>_xlfn.CONCAT(ROUND(VLOOKUP($L7,outWM!$B:P,2,0),4)," ",VLOOKUP($L7,outWM!$B:$Z,15,0))</f>
        <v xml:space="preserve">0.0864 </v>
      </c>
      <c r="F7" s="18" t="str">
        <f>_xlfn.CONCAT(ROUND(VLOOKUP($L7,outB!$B:Q,2,0),4)," ",VLOOKUP($L7,outB!$B:$Z,15,0))</f>
        <v>-0.0852 ^</v>
      </c>
      <c r="G7" s="44" t="str">
        <f>_xlfn.CONCAT(ROUND(VLOOKUP($L7,outBF!$B:R,2,0),4)," ",VLOOKUP($L7,outBF!$B:$Z,15,0))</f>
        <v>-0.1536 *</v>
      </c>
      <c r="H7" s="44" t="str">
        <f>_xlfn.CONCAT(ROUND(VLOOKUP($L7,outBM!$B:S,2,0),4)," ",VLOOKUP($L7,outBM!$B:$Z,15,0))</f>
        <v xml:space="preserve">-0.0132 </v>
      </c>
      <c r="I7" s="18" t="str">
        <f>_xlfn.CONCAT(ROUND(VLOOKUP($L7,outH!$B:T,2,0),4)," ",VLOOKUP($L7,outH!$B:$Z,15,0))</f>
        <v>-0.1667 *</v>
      </c>
      <c r="J7" s="44" t="str">
        <f>_xlfn.CONCAT(ROUND(VLOOKUP($L7,outHF!$B:U,2,0),4)," ",VLOOKUP($L7,outHF!$B:$Z,15,0))</f>
        <v>-0.1769 ^</v>
      </c>
      <c r="K7" s="44" t="str">
        <f>_xlfn.CONCAT(ROUND(VLOOKUP($L7,outHM!$B:V,2,0),4)," ",VLOOKUP($L7,outHM!$B:$Z,15,0))</f>
        <v xml:space="preserve">-0.138 </v>
      </c>
      <c r="L7" s="14" t="s">
        <v>12</v>
      </c>
    </row>
    <row r="8" spans="2:12" x14ac:dyDescent="0.25">
      <c r="B8" s="73" t="s">
        <v>1</v>
      </c>
      <c r="C8" s="16" t="str">
        <f>_xlfn.CONCAT("(",ROUND(VLOOKUP($L7,outW!$B:G,3,0),4),")")</f>
        <v>(0.0446)</v>
      </c>
      <c r="D8" s="45" t="str">
        <f>_xlfn.CONCAT("(",ROUND(VLOOKUP($L7,outWF!$B:H,3,0),4),")")</f>
        <v>(0.0614)</v>
      </c>
      <c r="E8" s="45" t="str">
        <f>_xlfn.CONCAT("(",ROUND(VLOOKUP($L7,outWM!$B:I,3,0),4),")")</f>
        <v>(0.0675)</v>
      </c>
      <c r="F8" s="16" t="str">
        <f>_xlfn.CONCAT("(",ROUND(VLOOKUP($L7,outB!$B:J,3,0),4),")")</f>
        <v>(0.0512)</v>
      </c>
      <c r="G8" s="45" t="str">
        <f>_xlfn.CONCAT("(",ROUND(VLOOKUP($L7,outBF!$B:K,3,0),4),")")</f>
        <v>(0.0682)</v>
      </c>
      <c r="H8" s="45" t="str">
        <f>_xlfn.CONCAT("(",ROUND(VLOOKUP($L7,outBM!$B:L,3,0),4),")")</f>
        <v>(0.0821)</v>
      </c>
      <c r="I8" s="16" t="str">
        <f>_xlfn.CONCAT("(",ROUND(VLOOKUP($L7,outH!$B:M,3,0),4),")")</f>
        <v>(0.0667)</v>
      </c>
      <c r="J8" s="45" t="str">
        <f>_xlfn.CONCAT("(",ROUND(VLOOKUP($L7,outHF!$B:N,3,0),4),")")</f>
        <v>(0.0922)</v>
      </c>
      <c r="K8" s="45" t="str">
        <f>_xlfn.CONCAT("(",ROUND(VLOOKUP($L7,outHM!$B:O,3,0),4),")")</f>
        <v>(0.1031)</v>
      </c>
    </row>
    <row r="9" spans="2:12" x14ac:dyDescent="0.25">
      <c r="B9" s="72" t="s">
        <v>31</v>
      </c>
      <c r="C9" s="18" t="str">
        <f>_xlfn.CONCAT(ROUND(VLOOKUP($L9,outW!$B:N,2,0),4)," ",VLOOKUP($L9,outW!$B:$Z,15,0))</f>
        <v>-0.057 ***</v>
      </c>
      <c r="D9" s="44" t="str">
        <f>_xlfn.CONCAT(ROUND(VLOOKUP($L9,outWF!$B:O,2,0),4)," ",VLOOKUP($L9,outWF!$B:$Z,15,0))</f>
        <v>-0.0466 **</v>
      </c>
      <c r="E9" s="44" t="str">
        <f>_xlfn.CONCAT(ROUND(VLOOKUP($L9,outWM!$B:P,2,0),4)," ",VLOOKUP($L9,outWM!$B:$Z,15,0))</f>
        <v>-0.0677 ***</v>
      </c>
      <c r="F9" s="18" t="str">
        <f>_xlfn.CONCAT(ROUND(VLOOKUP($L9,outB!$B:Q,2,0),4)," ",VLOOKUP($L9,outB!$B:$Z,15,0))</f>
        <v>-0.0528 ***</v>
      </c>
      <c r="G9" s="44" t="str">
        <f>_xlfn.CONCAT(ROUND(VLOOKUP($L9,outBF!$B:R,2,0),4)," ",VLOOKUP($L9,outBF!$B:$Z,15,0))</f>
        <v>-0.0539 ***</v>
      </c>
      <c r="H9" s="44" t="str">
        <f>_xlfn.CONCAT(ROUND(VLOOKUP($L9,outBM!$B:S,2,0),4)," ",VLOOKUP($L9,outBM!$B:$Z,15,0))</f>
        <v>-0.0506 **</v>
      </c>
      <c r="I9" s="18" t="str">
        <f>_xlfn.CONCAT(ROUND(VLOOKUP($L9,outH!$B:T,2,0),4)," ",VLOOKUP($L9,outH!$B:$Z,15,0))</f>
        <v>-0.0356 *</v>
      </c>
      <c r="J9" s="44" t="str">
        <f>_xlfn.CONCAT(ROUND(VLOOKUP($L9,outHF!$B:U,2,0),4)," ",VLOOKUP($L9,outHF!$B:$Z,15,0))</f>
        <v xml:space="preserve">-0.0013 </v>
      </c>
      <c r="K9" s="44" t="str">
        <f>_xlfn.CONCAT(ROUND(VLOOKUP($L9,outHM!$B:V,2,0),4)," ",VLOOKUP($L9,outHM!$B:$Z,15,0))</f>
        <v>-0.0717 **</v>
      </c>
      <c r="L9" s="14" t="s">
        <v>31</v>
      </c>
    </row>
    <row r="10" spans="2:12" x14ac:dyDescent="0.25">
      <c r="B10" s="73"/>
      <c r="C10" s="16" t="str">
        <f>_xlfn.CONCAT("(",ROUND(VLOOKUP($L9,outW!$B:G,3,0),4),")")</f>
        <v>(0.0113)</v>
      </c>
      <c r="D10" s="45" t="str">
        <f>_xlfn.CONCAT("(",ROUND(VLOOKUP($L9,outWF!$B:H,3,0),4),")")</f>
        <v>(0.0166)</v>
      </c>
      <c r="E10" s="45" t="str">
        <f>_xlfn.CONCAT("(",ROUND(VLOOKUP($L9,outWM!$B:I,3,0),4),")")</f>
        <v>(0.0157)</v>
      </c>
      <c r="F10" s="16" t="str">
        <f>_xlfn.CONCAT("(",ROUND(VLOOKUP($L9,outB!$B:J,3,0),4),")")</f>
        <v>(0.011)</v>
      </c>
      <c r="G10" s="45" t="str">
        <f>_xlfn.CONCAT("(",ROUND(VLOOKUP($L9,outBF!$B:K,3,0),4),")")</f>
        <v>(0.0152)</v>
      </c>
      <c r="H10" s="45" t="str">
        <f>_xlfn.CONCAT("(",ROUND(VLOOKUP($L9,outBM!$B:L,3,0),4),")")</f>
        <v>(0.0166)</v>
      </c>
      <c r="I10" s="16" t="str">
        <f>_xlfn.CONCAT("(",ROUND(VLOOKUP($L9,outH!$B:M,3,0),4),")")</f>
        <v>(0.0166)</v>
      </c>
      <c r="J10" s="45" t="str">
        <f>_xlfn.CONCAT("(",ROUND(VLOOKUP($L9,outHF!$B:N,3,0),4),")")</f>
        <v>(0.0242)</v>
      </c>
      <c r="K10" s="45" t="str">
        <f>_xlfn.CONCAT("(",ROUND(VLOOKUP($L9,outHM!$B:O,3,0),4),")")</f>
        <v>(0.024)</v>
      </c>
    </row>
    <row r="11" spans="2:12" x14ac:dyDescent="0.25">
      <c r="B11" s="72" t="s">
        <v>513</v>
      </c>
      <c r="C11" s="18" t="str">
        <f>_xlfn.CONCAT(ROUND(VLOOKUP($L11,outW!$B:N,2,0),4)," ",VLOOKUP($L11,outW!$B:$Z,15,0))</f>
        <v>-0.1291 *</v>
      </c>
      <c r="D11" s="44" t="str">
        <f>_xlfn.CONCAT(ROUND(VLOOKUP($L11,outWF!$B:O,2,0),4)," ",VLOOKUP($L11,outWF!$B:$Z,15,0))</f>
        <v>-0.1277 ^</v>
      </c>
      <c r="E11" s="44" t="str">
        <f>_xlfn.CONCAT(ROUND(VLOOKUP($L11,outWM!$B:P,2,0),4)," ",VLOOKUP($L11,outWM!$B:$Z,15,0))</f>
        <v>-0.1182 ^</v>
      </c>
      <c r="F11" s="18" t="str">
        <f>_xlfn.CONCAT(ROUND(VLOOKUP($L11,outB!$B:Q,2,0),4)," ",VLOOKUP($L11,outB!$B:$Z,15,0))</f>
        <v xml:space="preserve">0.0226 </v>
      </c>
      <c r="G11" s="44" t="str">
        <f>_xlfn.CONCAT(ROUND(VLOOKUP($L11,outBF!$B:R,2,0),4)," ",VLOOKUP($L11,outBF!$B:$Z,15,0))</f>
        <v xml:space="preserve">0.0597 </v>
      </c>
      <c r="H11" s="44" t="str">
        <f>_xlfn.CONCAT(ROUND(VLOOKUP($L11,outBM!$B:S,2,0),4)," ",VLOOKUP($L11,outBM!$B:$Z,15,0))</f>
        <v xml:space="preserve">-0.0519 </v>
      </c>
      <c r="I11" s="18" t="str">
        <f>_xlfn.CONCAT(ROUND(VLOOKUP($L11,outH!$B:T,2,0),4)," ",VLOOKUP($L11,outH!$B:$Z,15,0))</f>
        <v xml:space="preserve">-0.0649 </v>
      </c>
      <c r="J11" s="44" t="str">
        <f>_xlfn.CONCAT(ROUND(VLOOKUP($L11,outHF!$B:U,2,0),4)," ",VLOOKUP($L11,outHF!$B:$Z,15,0))</f>
        <v xml:space="preserve">-0.116 </v>
      </c>
      <c r="K11" s="44" t="str">
        <f>_xlfn.CONCAT(ROUND(VLOOKUP($L11,outHM!$B:V,2,0),4)," ",VLOOKUP($L11,outHM!$B:$Z,15,0))</f>
        <v xml:space="preserve">-0.0023 </v>
      </c>
      <c r="L11" s="14" t="s">
        <v>177</v>
      </c>
    </row>
    <row r="12" spans="2:12" x14ac:dyDescent="0.25">
      <c r="B12" s="73"/>
      <c r="C12" s="16" t="str">
        <f>_xlfn.CONCAT("(",ROUND(VLOOKUP($L11,outW!$B:G,3,0),4),")")</f>
        <v>(0.0508)</v>
      </c>
      <c r="D12" s="45" t="str">
        <f>_xlfn.CONCAT("(",ROUND(VLOOKUP($L11,outWF!$B:H,3,0),4),")")</f>
        <v>(0.0754)</v>
      </c>
      <c r="E12" s="45" t="str">
        <f>_xlfn.CONCAT("(",ROUND(VLOOKUP($L11,outWM!$B:I,3,0),4),")")</f>
        <v>(0.0701)</v>
      </c>
      <c r="F12" s="16" t="str">
        <f>_xlfn.CONCAT("(",ROUND(VLOOKUP($L11,outB!$B:J,3,0),4),")")</f>
        <v>(0.056)</v>
      </c>
      <c r="G12" s="45" t="str">
        <f>_xlfn.CONCAT("(",ROUND(VLOOKUP($L11,outBF!$B:K,3,0),4),")")</f>
        <v>(0.0772)</v>
      </c>
      <c r="H12" s="45" t="str">
        <f>_xlfn.CONCAT("(",ROUND(VLOOKUP($L11,outBM!$B:L,3,0),4),")")</f>
        <v>(0.0844)</v>
      </c>
      <c r="I12" s="16" t="str">
        <f>_xlfn.CONCAT("(",ROUND(VLOOKUP($L11,outH!$B:M,3,0),4),")")</f>
        <v>(0.0787)</v>
      </c>
      <c r="J12" s="45" t="str">
        <f>_xlfn.CONCAT("(",ROUND(VLOOKUP($L11,outHF!$B:N,3,0),4),")")</f>
        <v>(0.116)</v>
      </c>
      <c r="K12" s="45" t="str">
        <f>_xlfn.CONCAT("(",ROUND(VLOOKUP($L11,outHM!$B:O,3,0),4),")")</f>
        <v>(0.1123)</v>
      </c>
    </row>
    <row r="13" spans="2:12" x14ac:dyDescent="0.25">
      <c r="B13" s="72" t="s">
        <v>92</v>
      </c>
      <c r="C13" s="18" t="str">
        <f>_xlfn.CONCAT(ROUND(VLOOKUP($L13,outW!$B:N,2,0),4)," ",VLOOKUP($L13,outW!$B:$Z,15,0))</f>
        <v xml:space="preserve">0.0628 </v>
      </c>
      <c r="D13" s="44" t="str">
        <f>_xlfn.CONCAT(ROUND(VLOOKUP($L13,outWF!$B:O,2,0),4)," ",VLOOKUP($L13,outWF!$B:$Z,15,0))</f>
        <v xml:space="preserve">0.0662 </v>
      </c>
      <c r="E13" s="44" t="str">
        <f>_xlfn.CONCAT(ROUND(VLOOKUP($L13,outWM!$B:P,2,0),4)," ",VLOOKUP($L13,outWM!$B:$Z,15,0))</f>
        <v xml:space="preserve">0.0521 </v>
      </c>
      <c r="F13" s="18" t="str">
        <f>_xlfn.CONCAT(ROUND(VLOOKUP($L13,outB!$B:Q,2,0),4)," ",VLOOKUP($L13,outB!$B:$Z,15,0))</f>
        <v xml:space="preserve">-0.0455 </v>
      </c>
      <c r="G13" s="44" t="str">
        <f>_xlfn.CONCAT(ROUND(VLOOKUP($L13,outBF!$B:R,2,0),4)," ",VLOOKUP($L13,outBF!$B:$Z,15,0))</f>
        <v xml:space="preserve">-0.0256 </v>
      </c>
      <c r="H13" s="44" t="str">
        <f>_xlfn.CONCAT(ROUND(VLOOKUP($L13,outBM!$B:S,2,0),4)," ",VLOOKUP($L13,outBM!$B:$Z,15,0))</f>
        <v xml:space="preserve">-0.095 </v>
      </c>
      <c r="I13" s="18" t="str">
        <f>_xlfn.CONCAT(ROUND(VLOOKUP($L13,outH!$B:T,2,0),4)," ",VLOOKUP($L13,outH!$B:$Z,15,0))</f>
        <v xml:space="preserve">0.0659 </v>
      </c>
      <c r="J13" s="44" t="str">
        <f>_xlfn.CONCAT(ROUND(VLOOKUP($L13,outHF!$B:U,2,0),4)," ",VLOOKUP($L13,outHF!$B:$Z,15,0))</f>
        <v xml:space="preserve">0.045 </v>
      </c>
      <c r="K13" s="44" t="str">
        <f>_xlfn.CONCAT(ROUND(VLOOKUP($L13,outHM!$B:V,2,0),4)," ",VLOOKUP($L13,outHM!$B:$Z,15,0))</f>
        <v xml:space="preserve">0.0583 </v>
      </c>
      <c r="L13" s="14" t="s">
        <v>25</v>
      </c>
    </row>
    <row r="14" spans="2:12" x14ac:dyDescent="0.25">
      <c r="B14" s="73"/>
      <c r="C14" s="16" t="str">
        <f>_xlfn.CONCAT("(",ROUND(VLOOKUP($L13,outW!$B:G,3,0),4),")")</f>
        <v>(0.0465)</v>
      </c>
      <c r="D14" s="45" t="str">
        <f>_xlfn.CONCAT("(",ROUND(VLOOKUP($L13,outWF!$B:H,3,0),4),")")</f>
        <v>(0.0615)</v>
      </c>
      <c r="E14" s="45" t="str">
        <f>_xlfn.CONCAT("(",ROUND(VLOOKUP($L13,outWM!$B:I,3,0),4),")")</f>
        <v>(0.0752)</v>
      </c>
      <c r="F14" s="16" t="str">
        <f>_xlfn.CONCAT("(",ROUND(VLOOKUP($L13,outB!$B:J,3,0),4),")")</f>
        <v>(0.0641)</v>
      </c>
      <c r="G14" s="45" t="str">
        <f>_xlfn.CONCAT("(",ROUND(VLOOKUP($L13,outBF!$B:K,3,0),4),")")</f>
        <v>(0.0859)</v>
      </c>
      <c r="H14" s="45" t="str">
        <f>_xlfn.CONCAT("(",ROUND(VLOOKUP($L13,outBM!$B:L,3,0),4),")")</f>
        <v>(0.0999)</v>
      </c>
      <c r="I14" s="16" t="str">
        <f>_xlfn.CONCAT("(",ROUND(VLOOKUP($L13,outH!$B:M,3,0),4),")")</f>
        <v>(0.0653)</v>
      </c>
      <c r="J14" s="45" t="str">
        <f>_xlfn.CONCAT("(",ROUND(VLOOKUP($L13,outHF!$B:N,3,0),4),")")</f>
        <v>(0.0892)</v>
      </c>
      <c r="K14" s="45" t="str">
        <f>_xlfn.CONCAT("(",ROUND(VLOOKUP($L13,outHM!$B:O,3,0),4),")")</f>
        <v>(0.1049)</v>
      </c>
    </row>
    <row r="15" spans="2:12" x14ac:dyDescent="0.25">
      <c r="B15" s="72" t="s">
        <v>93</v>
      </c>
      <c r="C15" s="18" t="str">
        <f>_xlfn.CONCAT(ROUND(VLOOKUP($L15,outW!$B:N,2,0),4)," ",VLOOKUP($L15,outW!$B:$Z,15,0))</f>
        <v xml:space="preserve">-0.1109 </v>
      </c>
      <c r="D15" s="44" t="str">
        <f>_xlfn.CONCAT(ROUND(VLOOKUP($L15,outWF!$B:O,2,0),4)," ",VLOOKUP($L15,outWF!$B:$Z,15,0))</f>
        <v>-0.2202 *</v>
      </c>
      <c r="E15" s="44" t="str">
        <f>_xlfn.CONCAT(ROUND(VLOOKUP($L15,outWM!$B:P,2,0),4)," ",VLOOKUP($L15,outWM!$B:$Z,15,0))</f>
        <v xml:space="preserve">0.0554 </v>
      </c>
      <c r="F15" s="18" t="str">
        <f>_xlfn.CONCAT(ROUND(VLOOKUP($L15,outB!$B:Q,2,0),4)," ",VLOOKUP($L15,outB!$B:$Z,15,0))</f>
        <v xml:space="preserve">-0.0189 </v>
      </c>
      <c r="G15" s="44" t="str">
        <f>_xlfn.CONCAT(ROUND(VLOOKUP($L15,outBF!$B:R,2,0),4)," ",VLOOKUP($L15,outBF!$B:$Z,15,0))</f>
        <v xml:space="preserve">0.0468 </v>
      </c>
      <c r="H15" s="44" t="str">
        <f>_xlfn.CONCAT(ROUND(VLOOKUP($L15,outBM!$B:S,2,0),4)," ",VLOOKUP($L15,outBM!$B:$Z,15,0))</f>
        <v xml:space="preserve">-0.1433 </v>
      </c>
      <c r="I15" s="18" t="str">
        <f>_xlfn.CONCAT(ROUND(VLOOKUP($L15,outH!$B:T,2,0),4)," ",VLOOKUP($L15,outH!$B:$Z,15,0))</f>
        <v xml:space="preserve">0.0811 </v>
      </c>
      <c r="J15" s="44" t="str">
        <f>_xlfn.CONCAT(ROUND(VLOOKUP($L15,outHF!$B:U,2,0),4)," ",VLOOKUP($L15,outHF!$B:$Z,15,0))</f>
        <v xml:space="preserve">0.0483 </v>
      </c>
      <c r="K15" s="44" t="str">
        <f>_xlfn.CONCAT(ROUND(VLOOKUP($L15,outHM!$B:V,2,0),4)," ",VLOOKUP($L15,outHM!$B:$Z,15,0))</f>
        <v xml:space="preserve">0.1015 </v>
      </c>
      <c r="L15" s="14" t="s">
        <v>26</v>
      </c>
    </row>
    <row r="16" spans="2:12" x14ac:dyDescent="0.25">
      <c r="B16" s="73"/>
      <c r="C16" s="16" t="str">
        <f>_xlfn.CONCAT("(",ROUND(VLOOKUP($L15,outW!$B:G,3,0),4),")")</f>
        <v>(0.0728)</v>
      </c>
      <c r="D16" s="45" t="str">
        <f>_xlfn.CONCAT("(",ROUND(VLOOKUP($L15,outWF!$B:H,3,0),4),")")</f>
        <v>(0.0955)</v>
      </c>
      <c r="E16" s="45" t="str">
        <f>_xlfn.CONCAT("(",ROUND(VLOOKUP($L15,outWM!$B:I,3,0),4),")")</f>
        <v>(0.1185)</v>
      </c>
      <c r="F16" s="16" t="str">
        <f>_xlfn.CONCAT("(",ROUND(VLOOKUP($L15,outB!$B:J,3,0),4),")")</f>
        <v>(0.1342)</v>
      </c>
      <c r="G16" s="45" t="str">
        <f>_xlfn.CONCAT("(",ROUND(VLOOKUP($L15,outBF!$B:K,3,0),4),")")</f>
        <v>(0.1587)</v>
      </c>
      <c r="H16" s="45" t="str">
        <f>_xlfn.CONCAT("(",ROUND(VLOOKUP($L15,outBM!$B:L,3,0),4),")")</f>
        <v>(0.265)</v>
      </c>
      <c r="I16" s="16" t="str">
        <f>_xlfn.CONCAT("(",ROUND(VLOOKUP($L15,outH!$B:M,3,0),4),")")</f>
        <v>(0.1212)</v>
      </c>
      <c r="J16" s="45" t="str">
        <f>_xlfn.CONCAT("(",ROUND(VLOOKUP($L15,outHF!$B:N,3,0),4),")")</f>
        <v>(0.1569)</v>
      </c>
      <c r="K16" s="45" t="str">
        <f>_xlfn.CONCAT("(",ROUND(VLOOKUP($L15,outHM!$B:O,3,0),4),")")</f>
        <v>(0.2067)</v>
      </c>
    </row>
    <row r="17" spans="2:12" x14ac:dyDescent="0.25">
      <c r="B17" s="72" t="s">
        <v>32</v>
      </c>
      <c r="C17" s="18" t="str">
        <f>_xlfn.CONCAT(ROUND(VLOOKUP($L17,outW!$B:N,2,0),4)," ",VLOOKUP($L17,outW!$B:$Z,15,0))</f>
        <v xml:space="preserve">0.0093 </v>
      </c>
      <c r="D17" s="44" t="str">
        <f>_xlfn.CONCAT(ROUND(VLOOKUP($L17,outWF!$B:O,2,0),4)," ",VLOOKUP($L17,outWF!$B:$Z,15,0))</f>
        <v xml:space="preserve">0.0132 </v>
      </c>
      <c r="E17" s="44" t="str">
        <f>_xlfn.CONCAT(ROUND(VLOOKUP($L17,outWM!$B:P,2,0),4)," ",VLOOKUP($L17,outWM!$B:$Z,15,0))</f>
        <v xml:space="preserve">-0.0076 </v>
      </c>
      <c r="F17" s="18" t="str">
        <f>_xlfn.CONCAT(ROUND(VLOOKUP($L17,outB!$B:Q,2,0),4)," ",VLOOKUP($L17,outB!$B:$Z,15,0))</f>
        <v xml:space="preserve">0.0264 </v>
      </c>
      <c r="G17" s="44" t="str">
        <f>_xlfn.CONCAT(ROUND(VLOOKUP($L17,outBF!$B:R,2,0),4)," ",VLOOKUP($L17,outBF!$B:$Z,15,0))</f>
        <v xml:space="preserve">0.02 </v>
      </c>
      <c r="H17" s="44" t="str">
        <f>_xlfn.CONCAT(ROUND(VLOOKUP($L17,outBM!$B:S,2,0),4)," ",VLOOKUP($L17,outBM!$B:$Z,15,0))</f>
        <v xml:space="preserve">0.0494 </v>
      </c>
      <c r="I17" s="18" t="str">
        <f>_xlfn.CONCAT(ROUND(VLOOKUP($L17,outH!$B:T,2,0),4)," ",VLOOKUP($L17,outH!$B:$Z,15,0))</f>
        <v xml:space="preserve">0.0283 </v>
      </c>
      <c r="J17" s="44" t="str">
        <f>_xlfn.CONCAT(ROUND(VLOOKUP($L17,outHF!$B:U,2,0),4)," ",VLOOKUP($L17,outHF!$B:$Z,15,0))</f>
        <v xml:space="preserve">0.0295 </v>
      </c>
      <c r="K17" s="44" t="str">
        <f>_xlfn.CONCAT(ROUND(VLOOKUP($L17,outHM!$B:V,2,0),4)," ",VLOOKUP($L17,outHM!$B:$Z,15,0))</f>
        <v xml:space="preserve">0.0117 </v>
      </c>
      <c r="L17" s="14" t="s">
        <v>32</v>
      </c>
    </row>
    <row r="18" spans="2:12" x14ac:dyDescent="0.25">
      <c r="B18" s="73"/>
      <c r="C18" s="16" t="str">
        <f>_xlfn.CONCAT("(",ROUND(VLOOKUP($L17,outW!$B:G,3,0),4),")")</f>
        <v>(0.0271)</v>
      </c>
      <c r="D18" s="45" t="str">
        <f>_xlfn.CONCAT("(",ROUND(VLOOKUP($L17,outWF!$B:H,3,0),4),")")</f>
        <v>(0.0363)</v>
      </c>
      <c r="E18" s="45" t="str">
        <f>_xlfn.CONCAT("(",ROUND(VLOOKUP($L17,outWM!$B:I,3,0),4),")")</f>
        <v>(0.0426)</v>
      </c>
      <c r="F18" s="16" t="str">
        <f>_xlfn.CONCAT("(",ROUND(VLOOKUP($L17,outB!$B:J,3,0),4),")")</f>
        <v>(0.0229)</v>
      </c>
      <c r="G18" s="45" t="str">
        <f>_xlfn.CONCAT("(",ROUND(VLOOKUP($L17,outBF!$B:K,3,0),4),")")</f>
        <v>(0.0287)</v>
      </c>
      <c r="H18" s="45" t="str">
        <f>_xlfn.CONCAT("(",ROUND(VLOOKUP($L17,outBM!$B:L,3,0),4),")")</f>
        <v>(0.0399)</v>
      </c>
      <c r="I18" s="16" t="str">
        <f>_xlfn.CONCAT("(",ROUND(VLOOKUP($L17,outH!$B:M,3,0),4),")")</f>
        <v>(0.0321)</v>
      </c>
      <c r="J18" s="45" t="str">
        <f>_xlfn.CONCAT("(",ROUND(VLOOKUP($L17,outHF!$B:N,3,0),4),")")</f>
        <v>(0.0436)</v>
      </c>
      <c r="K18" s="45" t="str">
        <f>_xlfn.CONCAT("(",ROUND(VLOOKUP($L17,outHM!$B:O,3,0),4),")")</f>
        <v>(0.0527)</v>
      </c>
    </row>
    <row r="19" spans="2:12" x14ac:dyDescent="0.25">
      <c r="B19" s="72" t="s">
        <v>636</v>
      </c>
      <c r="C19" s="18" t="str">
        <f>_xlfn.CONCAT(ROUND(VLOOKUP($L19,outW!$B:N,2,0),4)," ",VLOOKUP($L19,outW!$B:$Z,15,0))</f>
        <v>0.0275 ***</v>
      </c>
      <c r="D19" s="44" t="str">
        <f>_xlfn.CONCAT(ROUND(VLOOKUP($L19,outWF!$B:O,2,0),4)," ",VLOOKUP($L19,outWF!$B:$Z,15,0))</f>
        <v>0.0438 ***</v>
      </c>
      <c r="E19" s="44" t="str">
        <f>_xlfn.CONCAT(ROUND(VLOOKUP($L19,outWM!$B:P,2,0),4)," ",VLOOKUP($L19,outWM!$B:$Z,15,0))</f>
        <v xml:space="preserve">0.0099 </v>
      </c>
      <c r="F19" s="18" t="str">
        <f>_xlfn.CONCAT(ROUND(VLOOKUP($L19,outB!$B:Q,2,0),4)," ",VLOOKUP($L19,outB!$B:$Z,15,0))</f>
        <v xml:space="preserve">0.009 </v>
      </c>
      <c r="G19" s="44" t="str">
        <f>_xlfn.CONCAT(ROUND(VLOOKUP($L19,outBF!$B:R,2,0),4)," ",VLOOKUP($L19,outBF!$B:$Z,15,0))</f>
        <v>0.019 *</v>
      </c>
      <c r="H19" s="44" t="str">
        <f>_xlfn.CONCAT(ROUND(VLOOKUP($L19,outBM!$B:S,2,0),4)," ",VLOOKUP($L19,outBM!$B:$Z,15,0))</f>
        <v xml:space="preserve">0.003 </v>
      </c>
      <c r="I19" s="18" t="str">
        <f>_xlfn.CONCAT(ROUND(VLOOKUP($L19,outH!$B:T,2,0),4)," ",VLOOKUP($L19,outH!$B:$Z,15,0))</f>
        <v xml:space="preserve">0.0139 </v>
      </c>
      <c r="J19" s="44" t="str">
        <f>_xlfn.CONCAT(ROUND(VLOOKUP($L19,outHF!$B:U,2,0),4)," ",VLOOKUP($L19,outHF!$B:$Z,15,0))</f>
        <v xml:space="preserve">0.0186 </v>
      </c>
      <c r="K19" s="44" t="str">
        <f>_xlfn.CONCAT(ROUND(VLOOKUP($L19,outHM!$B:V,2,0),4)," ",VLOOKUP($L19,outHM!$B:$Z,15,0))</f>
        <v xml:space="preserve">0.0114 </v>
      </c>
      <c r="L19" s="14" t="s">
        <v>33</v>
      </c>
    </row>
    <row r="20" spans="2:12" x14ac:dyDescent="0.25">
      <c r="B20" s="73"/>
      <c r="C20" s="16" t="str">
        <f>_xlfn.CONCAT("(",ROUND(VLOOKUP($L19,outW!$B:G,3,0),4),")")</f>
        <v>(0.0074)</v>
      </c>
      <c r="D20" s="45" t="str">
        <f>_xlfn.CONCAT("(",ROUND(VLOOKUP($L19,outWF!$B:H,3,0),4),")")</f>
        <v>(0.0113)</v>
      </c>
      <c r="E20" s="45" t="str">
        <f>_xlfn.CONCAT("(",ROUND(VLOOKUP($L19,outWM!$B:I,3,0),4),")")</f>
        <v>(0.0099)</v>
      </c>
      <c r="F20" s="16" t="str">
        <f>_xlfn.CONCAT("(",ROUND(VLOOKUP($L19,outB!$B:J,3,0),4),")")</f>
        <v>(0.0058)</v>
      </c>
      <c r="G20" s="45" t="str">
        <f>_xlfn.CONCAT("(",ROUND(VLOOKUP($L19,outBF!$B:K,3,0),4),")")</f>
        <v>(0.0089)</v>
      </c>
      <c r="H20" s="45" t="str">
        <f>_xlfn.CONCAT("(",ROUND(VLOOKUP($L19,outBM!$B:L,3,0),4),")")</f>
        <v>(0.0079)</v>
      </c>
      <c r="I20" s="16" t="str">
        <f>_xlfn.CONCAT("(",ROUND(VLOOKUP($L19,outH!$B:M,3,0),4),")")</f>
        <v>(0.0086)</v>
      </c>
      <c r="J20" s="45" t="str">
        <f>_xlfn.CONCAT("(",ROUND(VLOOKUP($L19,outHF!$B:N,3,0),4),")")</f>
        <v>(0.0151)</v>
      </c>
      <c r="K20" s="45" t="str">
        <f>_xlfn.CONCAT("(",ROUND(VLOOKUP($L19,outHM!$B:O,3,0),4),")")</f>
        <v>(0.0107)</v>
      </c>
    </row>
    <row r="21" spans="2:12" x14ac:dyDescent="0.25">
      <c r="B21" s="72" t="s">
        <v>128</v>
      </c>
      <c r="C21" s="18" t="str">
        <f>_xlfn.CONCAT(ROUND(VLOOKUP($L21,outW!$B:N,2,0),4)," ",VLOOKUP($L21,outW!$B:$Z,15,0))</f>
        <v xml:space="preserve">-0.0008 </v>
      </c>
      <c r="D21" s="44" t="str">
        <f>_xlfn.CONCAT(ROUND(VLOOKUP($L21,outWF!$B:O,2,0),4)," ",VLOOKUP($L21,outWF!$B:$Z,15,0))</f>
        <v xml:space="preserve">0.0247 </v>
      </c>
      <c r="E21" s="44" t="str">
        <f>_xlfn.CONCAT(ROUND(VLOOKUP($L21,outWM!$B:P,2,0),4)," ",VLOOKUP($L21,outWM!$B:$Z,15,0))</f>
        <v xml:space="preserve">-0.0205 </v>
      </c>
      <c r="F21" s="18" t="str">
        <f>_xlfn.CONCAT(ROUND(VLOOKUP($L21,outB!$B:Q,2,0),4)," ",VLOOKUP($L21,outB!$B:$Z,15,0))</f>
        <v>-0.0182 ^</v>
      </c>
      <c r="G21" s="44" t="str">
        <f>_xlfn.CONCAT(ROUND(VLOOKUP($L21,outBF!$B:R,2,0),4)," ",VLOOKUP($L21,outBF!$B:$Z,15,0))</f>
        <v>-0.034 *</v>
      </c>
      <c r="H21" s="44" t="str">
        <f>_xlfn.CONCAT(ROUND(VLOOKUP($L21,outBM!$B:S,2,0),4)," ",VLOOKUP($L21,outBM!$B:$Z,15,0))</f>
        <v xml:space="preserve">0.0002 </v>
      </c>
      <c r="I21" s="18" t="str">
        <f>_xlfn.CONCAT(ROUND(VLOOKUP($L21,outH!$B:T,2,0),4)," ",VLOOKUP($L21,outH!$B:$Z,15,0))</f>
        <v xml:space="preserve">-0.0088 </v>
      </c>
      <c r="J21" s="44" t="str">
        <f>_xlfn.CONCAT(ROUND(VLOOKUP($L21,outHF!$B:U,2,0),4)," ",VLOOKUP($L21,outHF!$B:$Z,15,0))</f>
        <v xml:space="preserve">-0.0057 </v>
      </c>
      <c r="K21" s="44" t="str">
        <f>_xlfn.CONCAT(ROUND(VLOOKUP($L21,outHM!$B:V,2,0),4)," ",VLOOKUP($L21,outHM!$B:$Z,15,0))</f>
        <v xml:space="preserve">-0.0147 </v>
      </c>
      <c r="L21" s="14" t="s">
        <v>118</v>
      </c>
    </row>
    <row r="22" spans="2:12" x14ac:dyDescent="0.25">
      <c r="B22" s="73"/>
      <c r="C22" s="16" t="str">
        <f>_xlfn.CONCAT("(",ROUND(VLOOKUP($L21,outW!$B:G,3,0),4),")")</f>
        <v>(0.0109)</v>
      </c>
      <c r="D22" s="45" t="str">
        <f>_xlfn.CONCAT("(",ROUND(VLOOKUP($L21,outWF!$B:H,3,0),4),")")</f>
        <v>(0.0163)</v>
      </c>
      <c r="E22" s="45" t="str">
        <f>_xlfn.CONCAT("(",ROUND(VLOOKUP($L21,outWM!$B:I,3,0),4),")")</f>
        <v>(0.0152)</v>
      </c>
      <c r="F22" s="16" t="str">
        <f>_xlfn.CONCAT("(",ROUND(VLOOKUP($L21,outB!$B:J,3,0),4),")")</f>
        <v>(0.0102)</v>
      </c>
      <c r="G22" s="45" t="str">
        <f>_xlfn.CONCAT("(",ROUND(VLOOKUP($L21,outBF!$B:K,3,0),4),")")</f>
        <v>(0.0137)</v>
      </c>
      <c r="H22" s="45" t="str">
        <f>_xlfn.CONCAT("(",ROUND(VLOOKUP($L21,outBM!$B:L,3,0),4),")")</f>
        <v>(0.0158)</v>
      </c>
      <c r="I22" s="16" t="str">
        <f>_xlfn.CONCAT("(",ROUND(VLOOKUP($L21,outH!$B:M,3,0),4),")")</f>
        <v>(0.013)</v>
      </c>
      <c r="J22" s="45" t="str">
        <f>_xlfn.CONCAT("(",ROUND(VLOOKUP($L21,outHF!$B:N,3,0),4),")")</f>
        <v>(0.0191)</v>
      </c>
      <c r="K22" s="45" t="str">
        <f>_xlfn.CONCAT("(",ROUND(VLOOKUP($L21,outHM!$B:O,3,0),4),")")</f>
        <v>(0.019)</v>
      </c>
    </row>
    <row r="23" spans="2:12" x14ac:dyDescent="0.25">
      <c r="B23" s="72" t="s">
        <v>634</v>
      </c>
      <c r="C23" s="18" t="str">
        <f>_xlfn.CONCAT(ROUND(VLOOKUP($L23,outW!$B:N,2,0),4)," ",VLOOKUP($L23,outW!$B:$Z,15,0))</f>
        <v xml:space="preserve">-0.0498 </v>
      </c>
      <c r="D23" s="44" t="str">
        <f>_xlfn.CONCAT(ROUND(VLOOKUP($L23,outWF!$B:O,2,0),4)," ",VLOOKUP($L23,outWF!$B:$Z,15,0))</f>
        <v xml:space="preserve">-0.0436 </v>
      </c>
      <c r="E23" s="44" t="str">
        <f>_xlfn.CONCAT(ROUND(VLOOKUP($L23,outWM!$B:P,2,0),4)," ",VLOOKUP($L23,outWM!$B:$Z,15,0))</f>
        <v xml:space="preserve">-0.0555 </v>
      </c>
      <c r="F23" s="18" t="str">
        <f>_xlfn.CONCAT(ROUND(VLOOKUP($L23,outB!$B:Q,2,0),4)," ",VLOOKUP($L23,outB!$B:$Z,15,0))</f>
        <v xml:space="preserve">-0.0429 </v>
      </c>
      <c r="G23" s="44" t="str">
        <f>_xlfn.CONCAT(ROUND(VLOOKUP($L23,outBF!$B:R,2,0),4)," ",VLOOKUP($L23,outBF!$B:$Z,15,0))</f>
        <v xml:space="preserve">0.023 </v>
      </c>
      <c r="H23" s="44" t="str">
        <f>_xlfn.CONCAT(ROUND(VLOOKUP($L23,outBM!$B:S,2,0),4)," ",VLOOKUP($L23,outBM!$B:$Z,15,0))</f>
        <v>-0.1861 *</v>
      </c>
      <c r="I23" s="18" t="str">
        <f>_xlfn.CONCAT(ROUND(VLOOKUP($L23,outH!$B:T,2,0),4)," ",VLOOKUP($L23,outH!$B:$Z,15,0))</f>
        <v xml:space="preserve">-0.037 </v>
      </c>
      <c r="J23" s="44" t="str">
        <f>_xlfn.CONCAT(ROUND(VLOOKUP($L23,outHF!$B:U,2,0),4)," ",VLOOKUP($L23,outHF!$B:$Z,15,0))</f>
        <v xml:space="preserve">-0.0967 </v>
      </c>
      <c r="K23" s="44" t="str">
        <f>_xlfn.CONCAT(ROUND(VLOOKUP($L23,outHM!$B:V,2,0),4)," ",VLOOKUP($L23,outHM!$B:$Z,15,0))</f>
        <v xml:space="preserve">0.0173 </v>
      </c>
      <c r="L23" s="14" t="s">
        <v>507</v>
      </c>
    </row>
    <row r="24" spans="2:12" x14ac:dyDescent="0.25">
      <c r="B24" s="73"/>
      <c r="C24" s="16" t="str">
        <f>_xlfn.CONCAT("(",ROUND(VLOOKUP($L23,outW!$B:G,3,0),4),")")</f>
        <v>(0.0381)</v>
      </c>
      <c r="D24" s="45" t="str">
        <f>_xlfn.CONCAT("(",ROUND(VLOOKUP($L23,outWF!$B:H,3,0),4),")")</f>
        <v>(0.0542)</v>
      </c>
      <c r="E24" s="45" t="str">
        <f>_xlfn.CONCAT("(",ROUND(VLOOKUP($L23,outWM!$B:I,3,0),4),")")</f>
        <v>(0.056)</v>
      </c>
      <c r="F24" s="16" t="str">
        <f>_xlfn.CONCAT("(",ROUND(VLOOKUP($L23,outB!$B:J,3,0),4),")")</f>
        <v>(0.0516)</v>
      </c>
      <c r="G24" s="45" t="str">
        <f>_xlfn.CONCAT("(",ROUND(VLOOKUP($L23,outBF!$B:K,3,0),4),")")</f>
        <v>(0.0672)</v>
      </c>
      <c r="H24" s="45" t="str">
        <f>_xlfn.CONCAT("(",ROUND(VLOOKUP($L23,outBM!$B:L,3,0),4),")")</f>
        <v>(0.0855)</v>
      </c>
      <c r="I24" s="16" t="str">
        <f>_xlfn.CONCAT("(",ROUND(VLOOKUP($L23,outH!$B:M,3,0),4),")")</f>
        <v>(0.0647)</v>
      </c>
      <c r="J24" s="45" t="str">
        <f>_xlfn.CONCAT("(",ROUND(VLOOKUP($L23,outHF!$B:N,3,0),4),")")</f>
        <v>(0.0946)</v>
      </c>
      <c r="K24" s="45" t="str">
        <f>_xlfn.CONCAT("(",ROUND(VLOOKUP($L23,outHM!$B:O,3,0),4),")")</f>
        <v>(0.0926)</v>
      </c>
    </row>
    <row r="25" spans="2:12" x14ac:dyDescent="0.25">
      <c r="B25" s="72" t="s">
        <v>511</v>
      </c>
      <c r="C25" s="18" t="str">
        <f>_xlfn.CONCAT(ROUND(VLOOKUP($L25,outW!$B:N,2,0),4)," ",VLOOKUP($L25,outW!$B:$Z,15,0))</f>
        <v xml:space="preserve">-0.0016 </v>
      </c>
      <c r="D25" s="44" t="str">
        <f>_xlfn.CONCAT(ROUND(VLOOKUP($L25,outWF!$B:O,2,0),4)," ",VLOOKUP($L25,outWF!$B:$Z,15,0))</f>
        <v xml:space="preserve">-0.0738 </v>
      </c>
      <c r="E25" s="44" t="str">
        <f>_xlfn.CONCAT(ROUND(VLOOKUP($L25,outWM!$B:P,2,0),4)," ",VLOOKUP($L25,outWM!$B:$Z,15,0))</f>
        <v xml:space="preserve">0.0101 </v>
      </c>
      <c r="F25" s="18" t="str">
        <f>_xlfn.CONCAT(ROUND(VLOOKUP($L25,outB!$B:Q,2,0),4)," ",VLOOKUP($L25,outB!$B:$Z,15,0))</f>
        <v xml:space="preserve">-0.0247 </v>
      </c>
      <c r="G25" s="44" t="str">
        <f>_xlfn.CONCAT(ROUND(VLOOKUP($L25,outBF!$B:R,2,0),4)," ",VLOOKUP($L25,outBF!$B:$Z,15,0))</f>
        <v xml:space="preserve">-0.1337 </v>
      </c>
      <c r="H25" s="44" t="str">
        <f>_xlfn.CONCAT(ROUND(VLOOKUP($L25,outBM!$B:S,2,0),4)," ",VLOOKUP($L25,outBM!$B:$Z,15,0))</f>
        <v xml:space="preserve">-0.0071 </v>
      </c>
      <c r="I25" s="18" t="str">
        <f>_xlfn.CONCAT(ROUND(VLOOKUP($L25,outH!$B:T,2,0),4)," ",VLOOKUP($L25,outH!$B:$Z,15,0))</f>
        <v xml:space="preserve">0.0304 </v>
      </c>
      <c r="J25" s="44" t="str">
        <f>_xlfn.CONCAT(ROUND(VLOOKUP($L25,outHF!$B:U,2,0),4)," ",VLOOKUP($L25,outHF!$B:$Z,15,0))</f>
        <v xml:space="preserve">0.0126 </v>
      </c>
      <c r="K25" s="44" t="str">
        <f>_xlfn.CONCAT(ROUND(VLOOKUP($L25,outHM!$B:V,2,0),4)," ",VLOOKUP($L25,outHM!$B:$Z,15,0))</f>
        <v xml:space="preserve">0.0668 </v>
      </c>
      <c r="L25" s="14" t="s">
        <v>508</v>
      </c>
    </row>
    <row r="26" spans="2:12" x14ac:dyDescent="0.25">
      <c r="B26" s="73"/>
      <c r="C26" s="16" t="str">
        <f>_xlfn.CONCAT("(",ROUND(VLOOKUP($L25,outW!$B:G,3,0),4),")")</f>
        <v>(0.051)</v>
      </c>
      <c r="D26" s="45" t="str">
        <f>_xlfn.CONCAT("(",ROUND(VLOOKUP($L25,outWF!$B:H,3,0),4),")")</f>
        <v>(0.1183)</v>
      </c>
      <c r="E26" s="45" t="str">
        <f>_xlfn.CONCAT("(",ROUND(VLOOKUP($L25,outWM!$B:I,3,0),4),")")</f>
        <v>(0.0592)</v>
      </c>
      <c r="F26" s="16" t="str">
        <f>_xlfn.CONCAT("(",ROUND(VLOOKUP($L25,outB!$B:J,3,0),4),")")</f>
        <v>(0.0573)</v>
      </c>
      <c r="G26" s="45" t="str">
        <f>_xlfn.CONCAT("(",ROUND(VLOOKUP($L25,outBF!$B:K,3,0),4),")")</f>
        <v>(0.0889)</v>
      </c>
      <c r="H26" s="45" t="str">
        <f>_xlfn.CONCAT("(",ROUND(VLOOKUP($L25,outBM!$B:L,3,0),4),")")</f>
        <v>(0.0794)</v>
      </c>
      <c r="I26" s="16" t="str">
        <f>_xlfn.CONCAT("(",ROUND(VLOOKUP($L25,outH!$B:M,3,0),4),")")</f>
        <v>(0.0878)</v>
      </c>
      <c r="J26" s="45" t="str">
        <f>_xlfn.CONCAT("(",ROUND(VLOOKUP($L25,outHF!$B:N,3,0),4),")")</f>
        <v>(0.1548)</v>
      </c>
      <c r="K26" s="45" t="str">
        <f>_xlfn.CONCAT("(",ROUND(VLOOKUP($L25,outHM!$B:O,3,0),4),")")</f>
        <v>(0.1115)</v>
      </c>
    </row>
    <row r="27" spans="2:12" x14ac:dyDescent="0.25">
      <c r="B27" s="72" t="s">
        <v>512</v>
      </c>
      <c r="C27" s="18" t="str">
        <f>_xlfn.CONCAT(ROUND(VLOOKUP($L27,outW!$B:N,2,0),4)," ",VLOOKUP($L27,outW!$B:$Z,15,0))</f>
        <v xml:space="preserve">-0.0373 </v>
      </c>
      <c r="D27" s="44" t="str">
        <f>_xlfn.CONCAT(ROUND(VLOOKUP($L27,outWF!$B:O,2,0),4)," ",VLOOKUP($L27,outWF!$B:$Z,15,0))</f>
        <v xml:space="preserve">0.0452 </v>
      </c>
      <c r="E27" s="44" t="str">
        <f>_xlfn.CONCAT(ROUND(VLOOKUP($L27,outWM!$B:P,2,0),4)," ",VLOOKUP($L27,outWM!$B:$Z,15,0))</f>
        <v xml:space="preserve">-0.0886 </v>
      </c>
      <c r="F27" s="18" t="str">
        <f>_xlfn.CONCAT(ROUND(VLOOKUP($L27,outB!$B:Q,2,0),4)," ",VLOOKUP($L27,outB!$B:$Z,15,0))</f>
        <v xml:space="preserve">0.0179 </v>
      </c>
      <c r="G27" s="44" t="str">
        <f>_xlfn.CONCAT(ROUND(VLOOKUP($L27,outBF!$B:R,2,0),4)," ",VLOOKUP($L27,outBF!$B:$Z,15,0))</f>
        <v xml:space="preserve">0.0411 </v>
      </c>
      <c r="H27" s="44" t="str">
        <f>_xlfn.CONCAT(ROUND(VLOOKUP($L27,outBM!$B:S,2,0),4)," ",VLOOKUP($L27,outBM!$B:$Z,15,0))</f>
        <v xml:space="preserve">-0.0355 </v>
      </c>
      <c r="I27" s="18" t="str">
        <f>_xlfn.CONCAT(ROUND(VLOOKUP($L27,outH!$B:T,2,0),4)," ",VLOOKUP($L27,outH!$B:$Z,15,0))</f>
        <v xml:space="preserve">-0.023 </v>
      </c>
      <c r="J27" s="44" t="str">
        <f>_xlfn.CONCAT(ROUND(VLOOKUP($L27,outHF!$B:U,2,0),4)," ",VLOOKUP($L27,outHF!$B:$Z,15,0))</f>
        <v xml:space="preserve">-0.0853 </v>
      </c>
      <c r="K27" s="44" t="str">
        <f>_xlfn.CONCAT(ROUND(VLOOKUP($L27,outHM!$B:V,2,0),4)," ",VLOOKUP($L27,outHM!$B:$Z,15,0))</f>
        <v xml:space="preserve">0.035 </v>
      </c>
      <c r="L27" s="14" t="s">
        <v>509</v>
      </c>
    </row>
    <row r="28" spans="2:12" x14ac:dyDescent="0.25">
      <c r="B28" s="73"/>
      <c r="C28" s="16" t="str">
        <f>_xlfn.CONCAT("(",ROUND(VLOOKUP($L27,outW!$B:G,3,0),4),")")</f>
        <v>(0.042)</v>
      </c>
      <c r="D28" s="45" t="str">
        <f>_xlfn.CONCAT("(",ROUND(VLOOKUP($L27,outWF!$B:H,3,0),4),")")</f>
        <v>(0.067)</v>
      </c>
      <c r="E28" s="45" t="str">
        <f>_xlfn.CONCAT("(",ROUND(VLOOKUP($L27,outWM!$B:I,3,0),4),")")</f>
        <v>(0.0552)</v>
      </c>
      <c r="F28" s="16" t="str">
        <f>_xlfn.CONCAT("(",ROUND(VLOOKUP($L27,outB!$B:J,3,0),4),")")</f>
        <v>(0.0521)</v>
      </c>
      <c r="G28" s="45" t="str">
        <f>_xlfn.CONCAT("(",ROUND(VLOOKUP($L27,outBF!$B:K,3,0),4),")")</f>
        <v>(0.0741)</v>
      </c>
      <c r="H28" s="45" t="str">
        <f>_xlfn.CONCAT("(",ROUND(VLOOKUP($L27,outBM!$B:L,3,0),4),")")</f>
        <v>(0.0758)</v>
      </c>
      <c r="I28" s="16" t="str">
        <f>_xlfn.CONCAT("(",ROUND(VLOOKUP($L27,outH!$B:M,3,0),4),")")</f>
        <v>(0.0723)</v>
      </c>
      <c r="J28" s="45" t="str">
        <f>_xlfn.CONCAT("(",ROUND(VLOOKUP($L27,outHF!$B:N,3,0),4),")")</f>
        <v>(0.1134)</v>
      </c>
      <c r="K28" s="45" t="str">
        <f>_xlfn.CONCAT("(",ROUND(VLOOKUP($L27,outHM!$B:O,3,0),4),")")</f>
        <v>(0.0981)</v>
      </c>
    </row>
    <row r="29" spans="2:12" x14ac:dyDescent="0.25">
      <c r="B29" s="72" t="s">
        <v>637</v>
      </c>
      <c r="C29" s="18" t="str">
        <f>_xlfn.CONCAT(ROUND(VLOOKUP($L29,outW!$B:N,2,0),4)," ",VLOOKUP($L29,outW!$B:$Z,15,0))</f>
        <v>0.1409 **</v>
      </c>
      <c r="D29" s="44" t="str">
        <f>_xlfn.CONCAT(ROUND(VLOOKUP($L29,outWF!$B:O,2,0),4)," ",VLOOKUP($L29,outWF!$B:$Z,15,0))</f>
        <v>0.1463 *</v>
      </c>
      <c r="E29" s="44" t="str">
        <f>_xlfn.CONCAT(ROUND(VLOOKUP($L29,outWM!$B:P,2,0),4)," ",VLOOKUP($L29,outWM!$B:$Z,15,0))</f>
        <v>0.1228 ^</v>
      </c>
      <c r="F29" s="18" t="str">
        <f>_xlfn.CONCAT(ROUND(VLOOKUP($L29,outB!$B:Q,2,0),4)," ",VLOOKUP($L29,outB!$B:$Z,15,0))</f>
        <v>0.1808 ***</v>
      </c>
      <c r="G29" s="44" t="str">
        <f>_xlfn.CONCAT(ROUND(VLOOKUP($L29,outBF!$B:R,2,0),4)," ",VLOOKUP($L29,outBF!$B:$Z,15,0))</f>
        <v xml:space="preserve">0.0737 </v>
      </c>
      <c r="H29" s="44" t="str">
        <f>_xlfn.CONCAT(ROUND(VLOOKUP($L29,outBM!$B:S,2,0),4)," ",VLOOKUP($L29,outBM!$B:$Z,15,0))</f>
        <v>0.2703 ***</v>
      </c>
      <c r="I29" s="18" t="str">
        <f>_xlfn.CONCAT(ROUND(VLOOKUP($L29,outH!$B:T,2,0),4)," ",VLOOKUP($L29,outH!$B:$Z,15,0))</f>
        <v xml:space="preserve">-0.0897 </v>
      </c>
      <c r="J29" s="44" t="str">
        <f>_xlfn.CONCAT(ROUND(VLOOKUP($L29,outHF!$B:U,2,0),4)," ",VLOOKUP($L29,outHF!$B:$Z,15,0))</f>
        <v xml:space="preserve">-0.0832 </v>
      </c>
      <c r="K29" s="44" t="str">
        <f>_xlfn.CONCAT(ROUND(VLOOKUP($L29,outHM!$B:V,2,0),4)," ",VLOOKUP($L29,outHM!$B:$Z,15,0))</f>
        <v xml:space="preserve">-0.0923 </v>
      </c>
      <c r="L29" s="14" t="s">
        <v>29</v>
      </c>
    </row>
    <row r="30" spans="2:12" x14ac:dyDescent="0.25">
      <c r="B30" s="73"/>
      <c r="C30" s="16" t="str">
        <f>_xlfn.CONCAT("(",ROUND(VLOOKUP($L29,outW!$B:G,3,0),4),")")</f>
        <v>(0.0484)</v>
      </c>
      <c r="D30" s="45" t="str">
        <f>_xlfn.CONCAT("(",ROUND(VLOOKUP($L29,outWF!$B:H,3,0),4),")")</f>
        <v>(0.0721)</v>
      </c>
      <c r="E30" s="45" t="str">
        <f>_xlfn.CONCAT("(",ROUND(VLOOKUP($L29,outWM!$B:I,3,0),4),")")</f>
        <v>(0.0666)</v>
      </c>
      <c r="F30" s="16" t="str">
        <f>_xlfn.CONCAT("(",ROUND(VLOOKUP($L29,outB!$B:J,3,0),4),")")</f>
        <v>(0.0476)</v>
      </c>
      <c r="G30" s="45" t="str">
        <f>_xlfn.CONCAT("(",ROUND(VLOOKUP($L29,outBF!$B:K,3,0),4),")")</f>
        <v>(0.0712)</v>
      </c>
      <c r="H30" s="45" t="str">
        <f>_xlfn.CONCAT("(",ROUND(VLOOKUP($L29,outBM!$B:L,3,0),4),")")</f>
        <v>(0.0659)</v>
      </c>
      <c r="I30" s="16" t="str">
        <f>_xlfn.CONCAT("(",ROUND(VLOOKUP($L29,outH!$B:M,3,0),4),")")</f>
        <v>(0.0627)</v>
      </c>
      <c r="J30" s="45" t="str">
        <f>_xlfn.CONCAT("(",ROUND(VLOOKUP($L29,outHF!$B:N,3,0),4),")")</f>
        <v>(0.0931)</v>
      </c>
      <c r="K30" s="45" t="str">
        <f>_xlfn.CONCAT("(",ROUND(VLOOKUP($L29,outHM!$B:O,3,0),4),")")</f>
        <v>(0.0876)</v>
      </c>
    </row>
    <row r="31" spans="2:12" x14ac:dyDescent="0.25">
      <c r="B31" s="72" t="s">
        <v>638</v>
      </c>
      <c r="C31" s="18" t="str">
        <f>_xlfn.CONCAT(ROUND(VLOOKUP($L31,outW!$B:N,2,0),4)," ",VLOOKUP($L31,outW!$B:$Z,15,0))</f>
        <v>0.3157 ***</v>
      </c>
      <c r="D31" s="44" t="str">
        <f>_xlfn.CONCAT(ROUND(VLOOKUP($L31,outWF!$B:O,2,0),4)," ",VLOOKUP($L31,outWF!$B:$Z,15,0))</f>
        <v>0.3544 ***</v>
      </c>
      <c r="E31" s="44" t="str">
        <f>_xlfn.CONCAT(ROUND(VLOOKUP($L31,outWM!$B:P,2,0),4)," ",VLOOKUP($L31,outWM!$B:$Z,15,0))</f>
        <v>0.2798 ***</v>
      </c>
      <c r="F31" s="18" t="str">
        <f>_xlfn.CONCAT(ROUND(VLOOKUP($L31,outB!$B:Q,2,0),4)," ",VLOOKUP($L31,outB!$B:$Z,15,0))</f>
        <v>0.2169 ***</v>
      </c>
      <c r="G31" s="44" t="str">
        <f>_xlfn.CONCAT(ROUND(VLOOKUP($L31,outBF!$B:R,2,0),4)," ",VLOOKUP($L31,outBF!$B:$Z,15,0))</f>
        <v xml:space="preserve">0.0726 </v>
      </c>
      <c r="H31" s="44" t="str">
        <f>_xlfn.CONCAT(ROUND(VLOOKUP($L31,outBM!$B:S,2,0),4)," ",VLOOKUP($L31,outBM!$B:$Z,15,0))</f>
        <v>0.3757 ***</v>
      </c>
      <c r="I31" s="18" t="str">
        <f>_xlfn.CONCAT(ROUND(VLOOKUP($L31,outH!$B:T,2,0),4)," ",VLOOKUP($L31,outH!$B:$Z,15,0))</f>
        <v xml:space="preserve">0.0128 </v>
      </c>
      <c r="J31" s="44" t="str">
        <f>_xlfn.CONCAT(ROUND(VLOOKUP($L31,outHF!$B:U,2,0),4)," ",VLOOKUP($L31,outHF!$B:$Z,15,0))</f>
        <v xml:space="preserve">0.0867 </v>
      </c>
      <c r="K31" s="44" t="str">
        <f>_xlfn.CONCAT(ROUND(VLOOKUP($L31,outHM!$B:V,2,0),4)," ",VLOOKUP($L31,outHM!$B:$Z,15,0))</f>
        <v xml:space="preserve">-0.066 </v>
      </c>
      <c r="L31" s="14" t="s">
        <v>30</v>
      </c>
    </row>
    <row r="32" spans="2:12" x14ac:dyDescent="0.25">
      <c r="B32" s="73"/>
      <c r="C32" s="16" t="str">
        <f>_xlfn.CONCAT("(",ROUND(VLOOKUP($L31,outW!$B:G,3,0),4),")")</f>
        <v>(0.0518)</v>
      </c>
      <c r="D32" s="45" t="str">
        <f>_xlfn.CONCAT("(",ROUND(VLOOKUP($L31,outWF!$B:H,3,0),4),")")</f>
        <v>(0.0745)</v>
      </c>
      <c r="E32" s="45" t="str">
        <f>_xlfn.CONCAT("(",ROUND(VLOOKUP($L31,outWM!$B:I,3,0),4),")")</f>
        <v>(0.0738)</v>
      </c>
      <c r="F32" s="16" t="str">
        <f>_xlfn.CONCAT("(",ROUND(VLOOKUP($L31,outB!$B:J,3,0),4),")")</f>
        <v>(0.0553)</v>
      </c>
      <c r="G32" s="45" t="str">
        <f>_xlfn.CONCAT("(",ROUND(VLOOKUP($L31,outBF!$B:K,3,0),4),")")</f>
        <v>(0.0761)</v>
      </c>
      <c r="H32" s="45" t="str">
        <f>_xlfn.CONCAT("(",ROUND(VLOOKUP($L31,outBM!$B:L,3,0),4),")")</f>
        <v>(0.0831)</v>
      </c>
      <c r="I32" s="16" t="str">
        <f>_xlfn.CONCAT("(",ROUND(VLOOKUP($L31,outH!$B:M,3,0),4),")")</f>
        <v>(0.0686)</v>
      </c>
      <c r="J32" s="45" t="str">
        <f>_xlfn.CONCAT("(",ROUND(VLOOKUP($L31,outHF!$B:N,3,0),4),")")</f>
        <v>(0.1003)</v>
      </c>
      <c r="K32" s="45" t="str">
        <f>_xlfn.CONCAT("(",ROUND(VLOOKUP($L31,outHM!$B:O,3,0),4),")")</f>
        <v>(0.0977)</v>
      </c>
    </row>
    <row r="33" spans="2:12" x14ac:dyDescent="0.25">
      <c r="B33" s="72" t="s">
        <v>639</v>
      </c>
      <c r="C33" s="18" t="str">
        <f>_xlfn.CONCAT(ROUND(VLOOKUP($L33,outW!$B:N,2,0),4)," ",VLOOKUP($L33,outW!$B:$Z,15,0))</f>
        <v>0.2954 ***</v>
      </c>
      <c r="D33" s="44" t="str">
        <f>_xlfn.CONCAT(ROUND(VLOOKUP($L33,outWF!$B:O,2,0),4)," ",VLOOKUP($L33,outWF!$B:$Z,15,0))</f>
        <v>0.3299 ***</v>
      </c>
      <c r="E33" s="44" t="str">
        <f>_xlfn.CONCAT(ROUND(VLOOKUP($L33,outWM!$B:P,2,0),4)," ",VLOOKUP($L33,outWM!$B:$Z,15,0))</f>
        <v>0.2401 *</v>
      </c>
      <c r="F33" s="18" t="str">
        <f>_xlfn.CONCAT(ROUND(VLOOKUP($L33,outB!$B:Q,2,0),4)," ",VLOOKUP($L33,outB!$B:$Z,15,0))</f>
        <v>0.1877 ^</v>
      </c>
      <c r="G33" s="44" t="str">
        <f>_xlfn.CONCAT(ROUND(VLOOKUP($L33,outBF!$B:R,2,0),4)," ",VLOOKUP($L33,outBF!$B:$Z,15,0))</f>
        <v xml:space="preserve">0.0638 </v>
      </c>
      <c r="H33" s="44" t="str">
        <f>_xlfn.CONCAT(ROUND(VLOOKUP($L33,outBM!$B:S,2,0),4)," ",VLOOKUP($L33,outBM!$B:$Z,15,0))</f>
        <v>0.3185 *</v>
      </c>
      <c r="I33" s="18" t="str">
        <f>_xlfn.CONCAT(ROUND(VLOOKUP($L33,outH!$B:T,2,0),4)," ",VLOOKUP($L33,outH!$B:$Z,15,0))</f>
        <v xml:space="preserve">-0.0692 </v>
      </c>
      <c r="J33" s="44" t="str">
        <f>_xlfn.CONCAT(ROUND(VLOOKUP($L33,outHF!$B:U,2,0),4)," ",VLOOKUP($L33,outHF!$B:$Z,15,0))</f>
        <v xml:space="preserve">-0.0673 </v>
      </c>
      <c r="K33" s="44" t="str">
        <f>_xlfn.CONCAT(ROUND(VLOOKUP($L33,outHM!$B:V,2,0),4)," ",VLOOKUP($L33,outHM!$B:$Z,15,0))</f>
        <v xml:space="preserve">-0.0813 </v>
      </c>
      <c r="L33" s="14" t="s">
        <v>27</v>
      </c>
    </row>
    <row r="34" spans="2:12" x14ac:dyDescent="0.25">
      <c r="B34" s="73"/>
      <c r="C34" s="16" t="str">
        <f>_xlfn.CONCAT("(",ROUND(VLOOKUP($L33,outW!$B:G,3,0),4),")")</f>
        <v>(0.07)</v>
      </c>
      <c r="D34" s="45" t="str">
        <f>_xlfn.CONCAT("(",ROUND(VLOOKUP($L33,outWF!$B:H,3,0),4),")")</f>
        <v>(0.0994)</v>
      </c>
      <c r="E34" s="45" t="str">
        <f>_xlfn.CONCAT("(",ROUND(VLOOKUP($L33,outWM!$B:I,3,0),4),")")</f>
        <v>(0.1013)</v>
      </c>
      <c r="F34" s="16" t="str">
        <f>_xlfn.CONCAT("(",ROUND(VLOOKUP($L33,outB!$B:J,3,0),4),")")</f>
        <v>(0.0982)</v>
      </c>
      <c r="G34" s="45" t="str">
        <f>_xlfn.CONCAT("(",ROUND(VLOOKUP($L33,outBF!$B:K,3,0),4),")")</f>
        <v>(0.1327)</v>
      </c>
      <c r="H34" s="45" t="str">
        <f>_xlfn.CONCAT("(",ROUND(VLOOKUP($L33,outBM!$B:L,3,0),4),")")</f>
        <v>(0.155)</v>
      </c>
      <c r="I34" s="16" t="str">
        <f>_xlfn.CONCAT("(",ROUND(VLOOKUP($L33,outH!$B:M,3,0),4),")")</f>
        <v>(0.122)</v>
      </c>
      <c r="J34" s="45" t="str">
        <f>_xlfn.CONCAT("(",ROUND(VLOOKUP($L33,outHF!$B:N,3,0),4),")")</f>
        <v>(0.1639)</v>
      </c>
      <c r="K34" s="45" t="str">
        <f>_xlfn.CONCAT("(",ROUND(VLOOKUP($L33,outHM!$B:O,3,0),4),")")</f>
        <v>(0.199)</v>
      </c>
    </row>
    <row r="35" spans="2:12" x14ac:dyDescent="0.25">
      <c r="B35" s="72" t="s">
        <v>640</v>
      </c>
      <c r="C35" s="18" t="str">
        <f>_xlfn.CONCAT(ROUND(VLOOKUP($L35,outW!$B:N,2,0),4)," ",VLOOKUP($L35,outW!$B:$Z,15,0))</f>
        <v>0.1942 ^</v>
      </c>
      <c r="D35" s="44" t="str">
        <f>_xlfn.CONCAT(ROUND(VLOOKUP($L35,outWF!$B:O,2,0),4)," ",VLOOKUP($L35,outWF!$B:$Z,15,0))</f>
        <v xml:space="preserve">0.1836 </v>
      </c>
      <c r="E35" s="44" t="str">
        <f>_xlfn.CONCAT(ROUND(VLOOKUP($L35,outWM!$B:P,2,0),4)," ",VLOOKUP($L35,outWM!$B:$Z,15,0))</f>
        <v xml:space="preserve">0.202 </v>
      </c>
      <c r="F35" s="18" t="str">
        <f>_xlfn.CONCAT(ROUND(VLOOKUP($L35,outB!$B:Q,2,0),4)," ",VLOOKUP($L35,outB!$B:$Z,15,0))</f>
        <v xml:space="preserve">0.2363 </v>
      </c>
      <c r="G35" s="44" t="str">
        <f>_xlfn.CONCAT(ROUND(VLOOKUP($L35,outBF!$B:R,2,0),4)," ",VLOOKUP($L35,outBF!$B:$Z,15,0))</f>
        <v xml:space="preserve">0.003 </v>
      </c>
      <c r="H35" s="44" t="str">
        <f>_xlfn.CONCAT(ROUND(VLOOKUP($L35,outBM!$B:S,2,0),4)," ",VLOOKUP($L35,outBM!$B:$Z,15,0))</f>
        <v>0.9359 **</v>
      </c>
      <c r="I35" s="18" t="str">
        <f>_xlfn.CONCAT(ROUND(VLOOKUP($L35,outH!$B:T,2,0),4)," ",VLOOKUP($L35,outH!$B:$Z,15,0))</f>
        <v xml:space="preserve">0.0266 </v>
      </c>
      <c r="J35" s="44" t="str">
        <f>_xlfn.CONCAT(ROUND(VLOOKUP($L35,outHF!$B:U,2,0),4)," ",VLOOKUP($L35,outHF!$B:$Z,15,0))</f>
        <v xml:space="preserve">0.0706 </v>
      </c>
      <c r="K35" s="44" t="str">
        <f>_xlfn.CONCAT(ROUND(VLOOKUP($L35,outHM!$B:V,2,0),4)," ",VLOOKUP($L35,outHM!$B:$Z,15,0))</f>
        <v xml:space="preserve">-0.0339 </v>
      </c>
      <c r="L35" s="14" t="s">
        <v>28</v>
      </c>
    </row>
    <row r="36" spans="2:12" x14ac:dyDescent="0.25">
      <c r="B36" s="73"/>
      <c r="C36" s="16" t="str">
        <f>_xlfn.CONCAT("(",ROUND(VLOOKUP($L35,outW!$B:G,3,0),4),")")</f>
        <v>(0.0995)</v>
      </c>
      <c r="D36" s="45" t="str">
        <f>_xlfn.CONCAT("(",ROUND(VLOOKUP($L35,outWF!$B:H,3,0),4),")")</f>
        <v>(0.1428)</v>
      </c>
      <c r="E36" s="45" t="str">
        <f>_xlfn.CONCAT("(",ROUND(VLOOKUP($L35,outWM!$B:I,3,0),4),")")</f>
        <v>(0.1423)</v>
      </c>
      <c r="F36" s="16" t="str">
        <f>_xlfn.CONCAT("(",ROUND(VLOOKUP($L35,outB!$B:J,3,0),4),")")</f>
        <v>(0.1575)</v>
      </c>
      <c r="G36" s="45" t="str">
        <f>_xlfn.CONCAT("(",ROUND(VLOOKUP($L35,outBF!$B:K,3,0),4),")")</f>
        <v>(0.184)</v>
      </c>
      <c r="H36" s="45" t="str">
        <f>_xlfn.CONCAT("(",ROUND(VLOOKUP($L35,outBM!$B:L,3,0),4),")")</f>
        <v>(0.3632)</v>
      </c>
      <c r="I36" s="16" t="str">
        <f>_xlfn.CONCAT("(",ROUND(VLOOKUP($L35,outH!$B:M,3,0),4),")")</f>
        <v>(0.2021)</v>
      </c>
      <c r="J36" s="45" t="str">
        <f>_xlfn.CONCAT("(",ROUND(VLOOKUP($L35,outHF!$B:N,3,0),4),")")</f>
        <v>(0.2892)</v>
      </c>
      <c r="K36" s="45" t="str">
        <f>_xlfn.CONCAT("(",ROUND(VLOOKUP($L35,outHM!$B:O,3,0),4),")")</f>
        <v>(0.2932)</v>
      </c>
    </row>
    <row r="37" spans="2:12" x14ac:dyDescent="0.25">
      <c r="B37" s="72" t="s">
        <v>34</v>
      </c>
      <c r="C37" s="18" t="str">
        <f>_xlfn.CONCAT(ROUND(VLOOKUP($L37,outW!$B:N,2,0),4)," ",VLOOKUP($L37,outW!$B:$Z,15,0))</f>
        <v>0.0037 ***</v>
      </c>
      <c r="D37" s="44" t="str">
        <f>_xlfn.CONCAT(ROUND(VLOOKUP($L37,outWF!$B:O,2,0),4)," ",VLOOKUP($L37,outWF!$B:$Z,15,0))</f>
        <v>0.0042 ***</v>
      </c>
      <c r="E37" s="44" t="str">
        <f>_xlfn.CONCAT(ROUND(VLOOKUP($L37,outWM!$B:P,2,0),4)," ",VLOOKUP($L37,outWM!$B:$Z,15,0))</f>
        <v>0.0034 ***</v>
      </c>
      <c r="F37" s="18" t="str">
        <f>_xlfn.CONCAT(ROUND(VLOOKUP($L37,outB!$B:Q,2,0),4)," ",VLOOKUP($L37,outB!$B:$Z,15,0))</f>
        <v>0.0044 ***</v>
      </c>
      <c r="G37" s="44" t="str">
        <f>_xlfn.CONCAT(ROUND(VLOOKUP($L37,outBF!$B:R,2,0),4)," ",VLOOKUP($L37,outBF!$B:$Z,15,0))</f>
        <v>0.0045 ***</v>
      </c>
      <c r="H37" s="44" t="str">
        <f>_xlfn.CONCAT(ROUND(VLOOKUP($L37,outBM!$B:S,2,0),4)," ",VLOOKUP($L37,outBM!$B:$Z,15,0))</f>
        <v>0.0035 *</v>
      </c>
      <c r="I37" s="18" t="str">
        <f>_xlfn.CONCAT(ROUND(VLOOKUP($L37,outH!$B:T,2,0),4)," ",VLOOKUP($L37,outH!$B:$Z,15,0))</f>
        <v>0.0038 ***</v>
      </c>
      <c r="J37" s="44" t="str">
        <f>_xlfn.CONCAT(ROUND(VLOOKUP($L37,outHF!$B:U,2,0),4)," ",VLOOKUP($L37,outHF!$B:$Z,15,0))</f>
        <v>0.0041 *</v>
      </c>
      <c r="K37" s="44" t="str">
        <f>_xlfn.CONCAT(ROUND(VLOOKUP($L37,outHM!$B:V,2,0),4)," ",VLOOKUP($L37,outHM!$B:$Z,15,0))</f>
        <v>0.0036 *</v>
      </c>
      <c r="L37" s="14" t="s">
        <v>34</v>
      </c>
    </row>
    <row r="38" spans="2:12" x14ac:dyDescent="0.25">
      <c r="B38" s="73"/>
      <c r="C38" s="16" t="str">
        <f>_xlfn.CONCAT("(",ROUND(VLOOKUP($L37,outW!$B:G,3,0),4),")")</f>
        <v>(0.0007)</v>
      </c>
      <c r="D38" s="45" t="str">
        <f>_xlfn.CONCAT("(",ROUND(VLOOKUP($L37,outWF!$B:H,3,0),4),")")</f>
        <v>(0.0011)</v>
      </c>
      <c r="E38" s="45" t="str">
        <f>_xlfn.CONCAT("(",ROUND(VLOOKUP($L37,outWM!$B:I,3,0),4),")")</f>
        <v>(0.0009)</v>
      </c>
      <c r="F38" s="16" t="str">
        <f>_xlfn.CONCAT("(",ROUND(VLOOKUP($L37,outB!$B:J,3,0),4),")")</f>
        <v>(0.001)</v>
      </c>
      <c r="G38" s="45" t="str">
        <f>_xlfn.CONCAT("(",ROUND(VLOOKUP($L37,outBF!$B:K,3,0),4),")")</f>
        <v>(0.0014)</v>
      </c>
      <c r="H38" s="45" t="str">
        <f>_xlfn.CONCAT("(",ROUND(VLOOKUP($L37,outBM!$B:L,3,0),4),")")</f>
        <v>(0.0015)</v>
      </c>
      <c r="I38" s="16" t="str">
        <f>_xlfn.CONCAT("(",ROUND(VLOOKUP($L37,outH!$B:M,3,0),4),")")</f>
        <v>(0.0011)</v>
      </c>
      <c r="J38" s="45" t="str">
        <f>_xlfn.CONCAT("(",ROUND(VLOOKUP($L37,outHF!$B:N,3,0),4),")")</f>
        <v>(0.0017)</v>
      </c>
      <c r="K38" s="45" t="str">
        <f>_xlfn.CONCAT("(",ROUND(VLOOKUP($L37,outHM!$B:O,3,0),4),")")</f>
        <v>(0.0015)</v>
      </c>
    </row>
    <row r="39" spans="2:12" x14ac:dyDescent="0.25">
      <c r="B39" s="72" t="s">
        <v>99</v>
      </c>
      <c r="C39" s="18" t="str">
        <f>_xlfn.CONCAT(ROUND(VLOOKUP($L39,outW!$B:N,2,0),4)," ",VLOOKUP($L39,outW!$B:$Z,15,0))</f>
        <v xml:space="preserve">0 </v>
      </c>
      <c r="D39" s="44" t="str">
        <f>_xlfn.CONCAT(ROUND(VLOOKUP($L39,outWF!$B:O,2,0),4)," ",VLOOKUP($L39,outWF!$B:$Z,15,0))</f>
        <v xml:space="preserve">0.0001 </v>
      </c>
      <c r="E39" s="44" t="str">
        <f>_xlfn.CONCAT(ROUND(VLOOKUP($L39,outWM!$B:P,2,0),4)," ",VLOOKUP($L39,outWM!$B:$Z,15,0))</f>
        <v xml:space="preserve">0 </v>
      </c>
      <c r="F39" s="18" t="str">
        <f>_xlfn.CONCAT(ROUND(VLOOKUP($L39,outB!$B:Q,2,0),4)," ",VLOOKUP($L39,outB!$B:$Z,15,0))</f>
        <v xml:space="preserve">0.0002 </v>
      </c>
      <c r="G39" s="44" t="str">
        <f>_xlfn.CONCAT(ROUND(VLOOKUP($L39,outBF!$B:R,2,0),4)," ",VLOOKUP($L39,outBF!$B:$Z,15,0))</f>
        <v>-0.0012 ^</v>
      </c>
      <c r="H39" s="44" t="str">
        <f>_xlfn.CONCAT(ROUND(VLOOKUP($L39,outBM!$B:S,2,0),4)," ",VLOOKUP($L39,outBM!$B:$Z,15,0))</f>
        <v xml:space="preserve">-0.0001 </v>
      </c>
      <c r="I39" s="18" t="str">
        <f>_xlfn.CONCAT(ROUND(VLOOKUP($L39,outH!$B:T,2,0),4)," ",VLOOKUP($L39,outH!$B:$Z,15,0))</f>
        <v>-0.0016 **</v>
      </c>
      <c r="J39" s="44" t="str">
        <f>_xlfn.CONCAT(ROUND(VLOOKUP($L39,outHF!$B:U,2,0),4)," ",VLOOKUP($L39,outHF!$B:$Z,15,0))</f>
        <v>-0.0024 **</v>
      </c>
      <c r="K39" s="44" t="str">
        <f>_xlfn.CONCAT(ROUND(VLOOKUP($L39,outHM!$B:V,2,0),4)," ",VLOOKUP($L39,outHM!$B:$Z,15,0))</f>
        <v xml:space="preserve">-0.001 </v>
      </c>
      <c r="L39" s="14" t="s">
        <v>35</v>
      </c>
    </row>
    <row r="40" spans="2:12" x14ac:dyDescent="0.25">
      <c r="B40" s="73"/>
      <c r="C40" s="16" t="str">
        <f>_xlfn.CONCAT("(",ROUND(VLOOKUP($L39,outW!$B:G,3,0),4),")")</f>
        <v>(0.0003)</v>
      </c>
      <c r="D40" s="45" t="str">
        <f>_xlfn.CONCAT("(",ROUND(VLOOKUP($L39,outWF!$B:H,3,0),4),")")</f>
        <v>(0.0005)</v>
      </c>
      <c r="E40" s="45" t="str">
        <f>_xlfn.CONCAT("(",ROUND(VLOOKUP($L39,outWM!$B:I,3,0),4),")")</f>
        <v>(0.0004)</v>
      </c>
      <c r="F40" s="16" t="str">
        <f>_xlfn.CONCAT("(",ROUND(VLOOKUP($L39,outB!$B:J,3,0),4),")")</f>
        <v>(0.0002)</v>
      </c>
      <c r="G40" s="45" t="str">
        <f>_xlfn.CONCAT("(",ROUND(VLOOKUP($L39,outBF!$B:K,3,0),4),")")</f>
        <v>(0.0007)</v>
      </c>
      <c r="H40" s="45" t="str">
        <f>_xlfn.CONCAT("(",ROUND(VLOOKUP($L39,outBM!$B:L,3,0),4),")")</f>
        <v>(0.0007)</v>
      </c>
      <c r="I40" s="16" t="str">
        <f>_xlfn.CONCAT("(",ROUND(VLOOKUP($L39,outH!$B:M,3,0),4),")")</f>
        <v>(0.0005)</v>
      </c>
      <c r="J40" s="45" t="str">
        <f>_xlfn.CONCAT("(",ROUND(VLOOKUP($L39,outHF!$B:N,3,0),4),")")</f>
        <v>(0.0009)</v>
      </c>
      <c r="K40" s="45" t="str">
        <f>_xlfn.CONCAT("(",ROUND(VLOOKUP($L39,outHM!$B:O,3,0),4),")")</f>
        <v>(0.0007)</v>
      </c>
    </row>
    <row r="41" spans="2:12" x14ac:dyDescent="0.25">
      <c r="B41" s="72" t="s">
        <v>100</v>
      </c>
      <c r="C41" s="18" t="str">
        <f>_xlfn.CONCAT(ROUND(VLOOKUP($L41,outW!$B:N,2,0),4)," ",VLOOKUP($L41,outW!$B:$Z,15,0))</f>
        <v>0.0003 ^</v>
      </c>
      <c r="D41" s="44" t="str">
        <f>_xlfn.CONCAT(ROUND(VLOOKUP($L41,outWF!$B:O,2,0),4)," ",VLOOKUP($L41,outWF!$B:$Z,15,0))</f>
        <v xml:space="preserve">0.0002 </v>
      </c>
      <c r="E41" s="44" t="str">
        <f>_xlfn.CONCAT(ROUND(VLOOKUP($L41,outWM!$B:P,2,0),4)," ",VLOOKUP($L41,outWM!$B:$Z,15,0))</f>
        <v>0.0005 ^</v>
      </c>
      <c r="F41" s="18" t="str">
        <f>_xlfn.CONCAT(ROUND(VLOOKUP($L41,outB!$B:Q,2,0),4)," ",VLOOKUP($L41,outB!$B:$Z,15,0))</f>
        <v xml:space="preserve">-0.0001 </v>
      </c>
      <c r="G41" s="44" t="str">
        <f>_xlfn.CONCAT(ROUND(VLOOKUP($L41,outBF!$B:R,2,0),4)," ",VLOOKUP($L41,outBF!$B:$Z,15,0))</f>
        <v xml:space="preserve">0.0001 </v>
      </c>
      <c r="H41" s="44" t="str">
        <f>_xlfn.CONCAT(ROUND(VLOOKUP($L41,outBM!$B:S,2,0),4)," ",VLOOKUP($L41,outBM!$B:$Z,15,0))</f>
        <v xml:space="preserve">0.0004 </v>
      </c>
      <c r="I41" s="18" t="str">
        <f>_xlfn.CONCAT(ROUND(VLOOKUP($L41,outH!$B:T,2,0),4)," ",VLOOKUP($L41,outH!$B:$Z,15,0))</f>
        <v>0.0006 *</v>
      </c>
      <c r="J41" s="44" t="str">
        <f>_xlfn.CONCAT(ROUND(VLOOKUP($L41,outHF!$B:U,2,0),4)," ",VLOOKUP($L41,outHF!$B:$Z,15,0))</f>
        <v xml:space="preserve">0.0003 </v>
      </c>
      <c r="K41" s="44" t="str">
        <f>_xlfn.CONCAT(ROUND(VLOOKUP($L41,outHM!$B:V,2,0),4)," ",VLOOKUP($L41,outHM!$B:$Z,15,0))</f>
        <v>0.0011 **</v>
      </c>
      <c r="L41" s="14" t="s">
        <v>36</v>
      </c>
    </row>
    <row r="42" spans="2:12" x14ac:dyDescent="0.25">
      <c r="B42" s="73"/>
      <c r="C42" s="16" t="str">
        <f>_xlfn.CONCAT("(",ROUND(VLOOKUP($L41,outW!$B:G,3,0),4),")")</f>
        <v>(0.0002)</v>
      </c>
      <c r="D42" s="45" t="str">
        <f>_xlfn.CONCAT("(",ROUND(VLOOKUP($L41,outWF!$B:H,3,0),4),")")</f>
        <v>(0.0003)</v>
      </c>
      <c r="E42" s="45" t="str">
        <f>_xlfn.CONCAT("(",ROUND(VLOOKUP($L41,outWM!$B:I,3,0),4),")")</f>
        <v>(0.0003)</v>
      </c>
      <c r="F42" s="16" t="str">
        <f>_xlfn.CONCAT("(",ROUND(VLOOKUP($L41,outB!$B:J,3,0),4),")")</f>
        <v>(0.0003)</v>
      </c>
      <c r="G42" s="45" t="str">
        <f>_xlfn.CONCAT("(",ROUND(VLOOKUP($L41,outBF!$B:K,3,0),4),")")</f>
        <v>(0.0003)</v>
      </c>
      <c r="H42" s="45" t="str">
        <f>_xlfn.CONCAT("(",ROUND(VLOOKUP($L41,outBM!$B:L,3,0),4),")")</f>
        <v>(0.0003)</v>
      </c>
      <c r="I42" s="16" t="str">
        <f>_xlfn.CONCAT("(",ROUND(VLOOKUP($L41,outH!$B:M,3,0),4),")")</f>
        <v>(0.0003)</v>
      </c>
      <c r="J42" s="45" t="str">
        <f>_xlfn.CONCAT("(",ROUND(VLOOKUP($L41,outHF!$B:N,3,0),4),")")</f>
        <v>(0.0004)</v>
      </c>
      <c r="K42" s="45" t="str">
        <f>_xlfn.CONCAT("(",ROUND(VLOOKUP($L41,outHM!$B:O,3,0),4),")")</f>
        <v>(0.0004)</v>
      </c>
    </row>
    <row r="43" spans="2:12" x14ac:dyDescent="0.25">
      <c r="B43" s="72" t="s">
        <v>641</v>
      </c>
      <c r="C43" s="18" t="str">
        <f>_xlfn.CONCAT(ROUND(VLOOKUP($L43,outW!$B:N,2,0),4)," ",VLOOKUP($L43,outW!$B:$Z,15,0))</f>
        <v xml:space="preserve">0.0249 </v>
      </c>
      <c r="D43" s="44" t="str">
        <f>_xlfn.CONCAT(ROUND(VLOOKUP($L43,outWF!$B:O,2,0),4)," ",VLOOKUP($L43,outWF!$B:$Z,15,0))</f>
        <v xml:space="preserve">-0.0093 </v>
      </c>
      <c r="E43" s="44" t="str">
        <f>_xlfn.CONCAT(ROUND(VLOOKUP($L43,outWM!$B:P,2,0),4)," ",VLOOKUP($L43,outWM!$B:$Z,15,0))</f>
        <v xml:space="preserve">0.0664 </v>
      </c>
      <c r="F43" s="18" t="str">
        <f>_xlfn.CONCAT(ROUND(VLOOKUP($L43,outB!$B:Q,2,0),4)," ",VLOOKUP($L43,outB!$B:$Z,15,0))</f>
        <v xml:space="preserve">-0.009 </v>
      </c>
      <c r="G43" s="44" t="str">
        <f>_xlfn.CONCAT(ROUND(VLOOKUP($L43,outBF!$B:R,2,0),4)," ",VLOOKUP($L43,outBF!$B:$Z,15,0))</f>
        <v xml:space="preserve">0.0237 </v>
      </c>
      <c r="H43" s="44" t="str">
        <f>_xlfn.CONCAT(ROUND(VLOOKUP($L43,outBM!$B:S,2,0),4)," ",VLOOKUP($L43,outBM!$B:$Z,15,0))</f>
        <v xml:space="preserve">-0.0517 </v>
      </c>
      <c r="I43" s="18" t="str">
        <f>_xlfn.CONCAT(ROUND(VLOOKUP($L43,outH!$B:T,2,0),4)," ",VLOOKUP($L43,outH!$B:$Z,15,0))</f>
        <v xml:space="preserve">-0.0158 </v>
      </c>
      <c r="J43" s="44" t="str">
        <f>_xlfn.CONCAT(ROUND(VLOOKUP($L43,outHF!$B:U,2,0),4)," ",VLOOKUP($L43,outHF!$B:$Z,15,0))</f>
        <v xml:space="preserve">0.0638 </v>
      </c>
      <c r="K43" s="44" t="str">
        <f>_xlfn.CONCAT(ROUND(VLOOKUP($L43,outHM!$B:V,2,0),4)," ",VLOOKUP($L43,outHM!$B:$Z,15,0))</f>
        <v xml:space="preserve">-0.1111 </v>
      </c>
      <c r="L43" s="14" t="s">
        <v>37</v>
      </c>
    </row>
    <row r="44" spans="2:12" x14ac:dyDescent="0.25">
      <c r="B44" s="73"/>
      <c r="C44" s="16" t="str">
        <f>_xlfn.CONCAT("(",ROUND(VLOOKUP($L43,outW!$B:G,3,0),4),")")</f>
        <v>(0.0323)</v>
      </c>
      <c r="D44" s="45" t="str">
        <f>_xlfn.CONCAT("(",ROUND(VLOOKUP($L43,outWF!$B:H,3,0),4),")")</f>
        <v>(0.0467)</v>
      </c>
      <c r="E44" s="45" t="str">
        <f>_xlfn.CONCAT("(",ROUND(VLOOKUP($L43,outWM!$B:I,3,0),4),")")</f>
        <v>(0.0454)</v>
      </c>
      <c r="F44" s="16" t="str">
        <f>_xlfn.CONCAT("(",ROUND(VLOOKUP($L43,outB!$B:J,3,0),4),")")</f>
        <v>(0.0364)</v>
      </c>
      <c r="G44" s="45" t="str">
        <f>_xlfn.CONCAT("(",ROUND(VLOOKUP($L43,outBF!$B:K,3,0),4),")")</f>
        <v>(0.0496)</v>
      </c>
      <c r="H44" s="45" t="str">
        <f>_xlfn.CONCAT("(",ROUND(VLOOKUP($L43,outBM!$B:L,3,0),4),")")</f>
        <v>(0.0556)</v>
      </c>
      <c r="I44" s="16" t="str">
        <f>_xlfn.CONCAT("(",ROUND(VLOOKUP($L43,outH!$B:M,3,0),4),")")</f>
        <v>(0.0493)</v>
      </c>
      <c r="J44" s="45" t="str">
        <f>_xlfn.CONCAT("(",ROUND(VLOOKUP($L43,outHF!$B:N,3,0),4),")")</f>
        <v>(0.0696)</v>
      </c>
      <c r="K44" s="45" t="str">
        <f>_xlfn.CONCAT("(",ROUND(VLOOKUP($L43,outHM!$B:O,3,0),4),")")</f>
        <v>(0.0732)</v>
      </c>
    </row>
    <row r="45" spans="2:12" x14ac:dyDescent="0.25">
      <c r="B45" s="72" t="s">
        <v>642</v>
      </c>
      <c r="C45" s="18" t="str">
        <f>_xlfn.CONCAT(ROUND(VLOOKUP($L45,outW!$B:N,2,0),4)," ",VLOOKUP($L45,outW!$B:$Z,15,0))</f>
        <v xml:space="preserve">-0.0246 </v>
      </c>
      <c r="D45" s="44" t="str">
        <f>_xlfn.CONCAT(ROUND(VLOOKUP($L45,outWF!$B:O,2,0),4)," ",VLOOKUP($L45,outWF!$B:$Z,15,0))</f>
        <v xml:space="preserve">-0.0009 </v>
      </c>
      <c r="E45" s="44" t="str">
        <f>_xlfn.CONCAT(ROUND(VLOOKUP($L45,outWM!$B:P,2,0),4)," ",VLOOKUP($L45,outWM!$B:$Z,15,0))</f>
        <v xml:space="preserve">-0.0346 </v>
      </c>
      <c r="F45" s="18" t="str">
        <f>_xlfn.CONCAT(ROUND(VLOOKUP($L45,outB!$B:Q,2,0),4)," ",VLOOKUP($L45,outB!$B:$Z,15,0))</f>
        <v xml:space="preserve">0.0829 </v>
      </c>
      <c r="G45" s="44" t="str">
        <f>_xlfn.CONCAT(ROUND(VLOOKUP($L45,outBF!$B:R,2,0),4)," ",VLOOKUP($L45,outBF!$B:$Z,15,0))</f>
        <v>0.1701 *</v>
      </c>
      <c r="H45" s="44" t="str">
        <f>_xlfn.CONCAT(ROUND(VLOOKUP($L45,outBM!$B:S,2,0),4)," ",VLOOKUP($L45,outBM!$B:$Z,15,0))</f>
        <v xml:space="preserve">-0.0363 </v>
      </c>
      <c r="I45" s="18" t="str">
        <f>_xlfn.CONCAT(ROUND(VLOOKUP($L45,outH!$B:T,2,0),4)," ",VLOOKUP($L45,outH!$B:$Z,15,0))</f>
        <v xml:space="preserve">-0.0483 </v>
      </c>
      <c r="J45" s="44" t="str">
        <f>_xlfn.CONCAT(ROUND(VLOOKUP($L45,outHF!$B:U,2,0),4)," ",VLOOKUP($L45,outHF!$B:$Z,15,0))</f>
        <v xml:space="preserve">0.0709 </v>
      </c>
      <c r="K45" s="44" t="str">
        <f>_xlfn.CONCAT(ROUND(VLOOKUP($L45,outHM!$B:V,2,0),4)," ",VLOOKUP($L45,outHM!$B:$Z,15,0))</f>
        <v>-0.2024 ^</v>
      </c>
      <c r="L45" s="14" t="s">
        <v>38</v>
      </c>
    </row>
    <row r="46" spans="2:12" x14ac:dyDescent="0.25">
      <c r="B46" s="73"/>
      <c r="C46" s="16" t="str">
        <f>_xlfn.CONCAT("(",ROUND(VLOOKUP($L45,outW!$B:G,3,0),4),")")</f>
        <v>(0.0504)</v>
      </c>
      <c r="D46" s="45" t="str">
        <f>_xlfn.CONCAT("(",ROUND(VLOOKUP($L45,outWF!$B:H,3,0),4),")")</f>
        <v>(0.0723)</v>
      </c>
      <c r="E46" s="45" t="str">
        <f>_xlfn.CONCAT("(",ROUND(VLOOKUP($L45,outWM!$B:I,3,0),4),")")</f>
        <v>(0.0719)</v>
      </c>
      <c r="F46" s="16" t="str">
        <f>_xlfn.CONCAT("(",ROUND(VLOOKUP($L45,outB!$B:J,3,0),4),")")</f>
        <v>(0.0522)</v>
      </c>
      <c r="G46" s="45" t="str">
        <f>_xlfn.CONCAT("(",ROUND(VLOOKUP($L45,outBF!$B:K,3,0),4),")")</f>
        <v>(0.0686)</v>
      </c>
      <c r="H46" s="45" t="str">
        <f>_xlfn.CONCAT("(",ROUND(VLOOKUP($L45,outBM!$B:L,3,0),4),")")</f>
        <v>(0.0842)</v>
      </c>
      <c r="I46" s="16" t="str">
        <f>_xlfn.CONCAT("(",ROUND(VLOOKUP($L45,outH!$B:M,3,0),4),")")</f>
        <v>(0.0735)</v>
      </c>
      <c r="J46" s="45" t="str">
        <f>_xlfn.CONCAT("(",ROUND(VLOOKUP($L45,outHF!$B:N,3,0),4),")")</f>
        <v>(0.1029)</v>
      </c>
      <c r="K46" s="45" t="str">
        <f>_xlfn.CONCAT("(",ROUND(VLOOKUP($L45,outHM!$B:O,3,0),4),")")</f>
        <v>(0.1098)</v>
      </c>
    </row>
    <row r="47" spans="2:12" x14ac:dyDescent="0.25">
      <c r="B47" s="72" t="s">
        <v>130</v>
      </c>
      <c r="C47" s="18" t="str">
        <f>_xlfn.CONCAT(ROUND(VLOOKUP($L47,outW!$B:N,2,0),4)," ",VLOOKUP($L47,outW!$B:$Z,15,0))</f>
        <v>-0.1567 ***</v>
      </c>
      <c r="D47" s="44" t="str">
        <f>_xlfn.CONCAT(ROUND(VLOOKUP($L47,outWF!$B:O,2,0),4)," ",VLOOKUP($L47,outWF!$B:$Z,15,0))</f>
        <v xml:space="preserve">-0.083 </v>
      </c>
      <c r="E47" s="44" t="str">
        <f>_xlfn.CONCAT(ROUND(VLOOKUP($L47,outWM!$B:P,2,0),4)," ",VLOOKUP($L47,outWM!$B:$Z,15,0))</f>
        <v>-0.2479 ***</v>
      </c>
      <c r="F47" s="18" t="str">
        <f>_xlfn.CONCAT(ROUND(VLOOKUP($L47,outB!$B:Q,2,0),4)," ",VLOOKUP($L47,outB!$B:$Z,15,0))</f>
        <v xml:space="preserve">-0.099 </v>
      </c>
      <c r="G47" s="44" t="str">
        <f>_xlfn.CONCAT(ROUND(VLOOKUP($L47,outBF!$B:R,2,0),4)," ",VLOOKUP($L47,outBF!$B:$Z,15,0))</f>
        <v xml:space="preserve">-0.122 </v>
      </c>
      <c r="H47" s="44" t="str">
        <f>_xlfn.CONCAT(ROUND(VLOOKUP($L47,outBM!$B:S,2,0),4)," ",VLOOKUP($L47,outBM!$B:$Z,15,0))</f>
        <v xml:space="preserve">-0.0767 </v>
      </c>
      <c r="I47" s="18" t="str">
        <f>_xlfn.CONCAT(ROUND(VLOOKUP($L47,outH!$B:T,2,0),4)," ",VLOOKUP($L47,outH!$B:$Z,15,0))</f>
        <v xml:space="preserve">-0.0807 </v>
      </c>
      <c r="J47" s="44" t="str">
        <f>_xlfn.CONCAT(ROUND(VLOOKUP($L47,outHF!$B:U,2,0),4)," ",VLOOKUP($L47,outHF!$B:$Z,15,0))</f>
        <v xml:space="preserve">0.0968 </v>
      </c>
      <c r="K47" s="44" t="str">
        <f>_xlfn.CONCAT(ROUND(VLOOKUP($L47,outHM!$B:V,2,0),4)," ",VLOOKUP($L47,outHM!$B:$Z,15,0))</f>
        <v xml:space="preserve">-0.2046 </v>
      </c>
      <c r="L47" s="14" t="s">
        <v>39</v>
      </c>
    </row>
    <row r="48" spans="2:12" x14ac:dyDescent="0.25">
      <c r="B48" s="73"/>
      <c r="C48" s="16" t="str">
        <f>_xlfn.CONCAT("(",ROUND(VLOOKUP($L47,outW!$B:G,3,0),4),")")</f>
        <v>(0.0445)</v>
      </c>
      <c r="D48" s="45" t="str">
        <f>_xlfn.CONCAT("(",ROUND(VLOOKUP($L47,outWF!$B:H,3,0),4),")")</f>
        <v>(0.0657)</v>
      </c>
      <c r="E48" s="45" t="str">
        <f>_xlfn.CONCAT("(",ROUND(VLOOKUP($L47,outWM!$B:I,3,0),4),")")</f>
        <v>(0.0614)</v>
      </c>
      <c r="F48" s="16" t="str">
        <f>_xlfn.CONCAT("(",ROUND(VLOOKUP($L47,outB!$B:J,3,0),4),")")</f>
        <v>(0.0905)</v>
      </c>
      <c r="G48" s="45" t="str">
        <f>_xlfn.CONCAT("(",ROUND(VLOOKUP($L47,outBF!$B:K,3,0),4),")")</f>
        <v>(0.133)</v>
      </c>
      <c r="H48" s="45" t="str">
        <f>_xlfn.CONCAT("(",ROUND(VLOOKUP($L47,outBM!$B:L,3,0),4),")")</f>
        <v>(0.1267)</v>
      </c>
      <c r="I48" s="16" t="str">
        <f>_xlfn.CONCAT("(",ROUND(VLOOKUP($L47,outH!$B:M,3,0),4),")")</f>
        <v>(0.0896)</v>
      </c>
      <c r="J48" s="45" t="str">
        <f>_xlfn.CONCAT("(",ROUND(VLOOKUP($L47,outHF!$B:N,3,0),4),")")</f>
        <v>(0.1342)</v>
      </c>
      <c r="K48" s="45" t="str">
        <f>_xlfn.CONCAT("(",ROUND(VLOOKUP($L47,outHM!$B:O,3,0),4),")")</f>
        <v>(0.1277)</v>
      </c>
    </row>
    <row r="49" spans="2:12" x14ac:dyDescent="0.25">
      <c r="B49" s="72" t="s">
        <v>129</v>
      </c>
      <c r="C49" s="18" t="str">
        <f>_xlfn.CONCAT(ROUND(VLOOKUP($L49,outW!$B:N,2,0),4)," ",VLOOKUP($L49,outW!$B:$Z,15,0))</f>
        <v>-0.171 ***</v>
      </c>
      <c r="D49" s="44" t="str">
        <f>_xlfn.CONCAT(ROUND(VLOOKUP($L49,outWF!$B:O,2,0),4)," ",VLOOKUP($L49,outWF!$B:$Z,15,0))</f>
        <v xml:space="preserve">-0.1129 </v>
      </c>
      <c r="E49" s="44" t="str">
        <f>_xlfn.CONCAT(ROUND(VLOOKUP($L49,outWM!$B:P,2,0),4)," ",VLOOKUP($L49,outWM!$B:$Z,15,0))</f>
        <v>-0.2335 ***</v>
      </c>
      <c r="F49" s="18" t="str">
        <f>_xlfn.CONCAT(ROUND(VLOOKUP($L49,outB!$B:Q,2,0),4)," ",VLOOKUP($L49,outB!$B:$Z,15,0))</f>
        <v>-0.2851 **</v>
      </c>
      <c r="G49" s="44" t="str">
        <f>_xlfn.CONCAT(ROUND(VLOOKUP($L49,outBF!$B:R,2,0),4)," ",VLOOKUP($L49,outBF!$B:$Z,15,0))</f>
        <v xml:space="preserve">-0.1406 </v>
      </c>
      <c r="H49" s="44" t="str">
        <f>_xlfn.CONCAT(ROUND(VLOOKUP($L49,outBM!$B:S,2,0),4)," ",VLOOKUP($L49,outBM!$B:$Z,15,0))</f>
        <v>-0.4694 ***</v>
      </c>
      <c r="I49" s="18" t="str">
        <f>_xlfn.CONCAT(ROUND(VLOOKUP($L49,outH!$B:T,2,0),4)," ",VLOOKUP($L49,outH!$B:$Z,15,0))</f>
        <v>-0.3701 ***</v>
      </c>
      <c r="J49" s="44" t="str">
        <f>_xlfn.CONCAT(ROUND(VLOOKUP($L49,outHF!$B:U,2,0),4)," ",VLOOKUP($L49,outHF!$B:$Z,15,0))</f>
        <v>-0.3539 **</v>
      </c>
      <c r="K49" s="44" t="str">
        <f>_xlfn.CONCAT(ROUND(VLOOKUP($L49,outHM!$B:V,2,0),4)," ",VLOOKUP($L49,outHM!$B:$Z,15,0))</f>
        <v>-0.3666 ***</v>
      </c>
      <c r="L49" s="14" t="s">
        <v>40</v>
      </c>
    </row>
    <row r="50" spans="2:12" x14ac:dyDescent="0.25">
      <c r="B50" s="73"/>
      <c r="C50" s="16" t="str">
        <f>_xlfn.CONCAT("(",ROUND(VLOOKUP($L49,outW!$B:G,3,0),4),")")</f>
        <v>(0.0516)</v>
      </c>
      <c r="D50" s="45" t="str">
        <f>_xlfn.CONCAT("(",ROUND(VLOOKUP($L49,outWF!$B:H,3,0),4),")")</f>
        <v>(0.0781)</v>
      </c>
      <c r="E50" s="45" t="str">
        <f>_xlfn.CONCAT("(",ROUND(VLOOKUP($L49,outWM!$B:I,3,0),4),")")</f>
        <v>(0.07)</v>
      </c>
      <c r="F50" s="16" t="str">
        <f>_xlfn.CONCAT("(",ROUND(VLOOKUP($L49,outB!$B:J,3,0),4),")")</f>
        <v>(0.0957)</v>
      </c>
      <c r="G50" s="45" t="str">
        <f>_xlfn.CONCAT("(",ROUND(VLOOKUP($L49,outBF!$B:K,3,0),4),")")</f>
        <v>(0.1386)</v>
      </c>
      <c r="H50" s="45" t="str">
        <f>_xlfn.CONCAT("(",ROUND(VLOOKUP($L49,outBM!$B:L,3,0),4),")")</f>
        <v>(0.1371)</v>
      </c>
      <c r="I50" s="16" t="str">
        <f>_xlfn.CONCAT("(",ROUND(VLOOKUP($L49,outH!$B:M,3,0),4),")")</f>
        <v>(0.0762)</v>
      </c>
      <c r="J50" s="45" t="str">
        <f>_xlfn.CONCAT("(",ROUND(VLOOKUP($L49,outHF!$B:N,3,0),4),")")</f>
        <v>(0.111)</v>
      </c>
      <c r="K50" s="45" t="str">
        <f>_xlfn.CONCAT("(",ROUND(VLOOKUP($L49,outHM!$B:O,3,0),4),")")</f>
        <v>(0.1091)</v>
      </c>
    </row>
    <row r="51" spans="2:12" x14ac:dyDescent="0.25">
      <c r="B51" s="72" t="s">
        <v>103</v>
      </c>
      <c r="C51" s="18" t="str">
        <f>_xlfn.CONCAT(ROUND(VLOOKUP($L51,outW!$B:N,2,0),4)," ",VLOOKUP($L51,outW!$B:$Z,15,0))</f>
        <v>-0.1912 ***</v>
      </c>
      <c r="D51" s="44" t="str">
        <f>_xlfn.CONCAT(ROUND(VLOOKUP($L51,outWF!$B:O,2,0),4)," ",VLOOKUP($L51,outWF!$B:$Z,15,0))</f>
        <v>-0.1571 *</v>
      </c>
      <c r="E51" s="44" t="str">
        <f>_xlfn.CONCAT(ROUND(VLOOKUP($L51,outWM!$B:P,2,0),4)," ",VLOOKUP($L51,outWM!$B:$Z,15,0))</f>
        <v>-0.2412 ***</v>
      </c>
      <c r="F51" s="18" t="str">
        <f>_xlfn.CONCAT(ROUND(VLOOKUP($L51,outB!$B:Q,2,0),4)," ",VLOOKUP($L51,outB!$B:$Z,15,0))</f>
        <v xml:space="preserve">-0.0655 </v>
      </c>
      <c r="G51" s="44" t="str">
        <f>_xlfn.CONCAT(ROUND(VLOOKUP($L51,outBF!$B:R,2,0),4)," ",VLOOKUP($L51,outBF!$B:$Z,15,0))</f>
        <v xml:space="preserve">0.0107 </v>
      </c>
      <c r="H51" s="44" t="str">
        <f>_xlfn.CONCAT(ROUND(VLOOKUP($L51,outBM!$B:S,2,0),4)," ",VLOOKUP($L51,outBM!$B:$Z,15,0))</f>
        <v xml:space="preserve">-0.1651 </v>
      </c>
      <c r="I51" s="18" t="str">
        <f>_xlfn.CONCAT(ROUND(VLOOKUP($L51,outH!$B:T,2,0),4)," ",VLOOKUP($L51,outH!$B:$Z,15,0))</f>
        <v xml:space="preserve">-0.0087 </v>
      </c>
      <c r="J51" s="44" t="str">
        <f>_xlfn.CONCAT(ROUND(VLOOKUP($L51,outHF!$B:U,2,0),4)," ",VLOOKUP($L51,outHF!$B:$Z,15,0))</f>
        <v xml:space="preserve">0.0982 </v>
      </c>
      <c r="K51" s="44" t="str">
        <f>_xlfn.CONCAT(ROUND(VLOOKUP($L51,outHM!$B:V,2,0),4)," ",VLOOKUP($L51,outHM!$B:$Z,15,0))</f>
        <v xml:space="preserve">-0.1 </v>
      </c>
      <c r="L51" s="14" t="s">
        <v>41</v>
      </c>
    </row>
    <row r="52" spans="2:12" x14ac:dyDescent="0.25">
      <c r="B52" s="73"/>
      <c r="C52" s="16" t="str">
        <f>_xlfn.CONCAT("(",ROUND(VLOOKUP($L51,outW!$B:G,3,0),4),")")</f>
        <v>(0.0439)</v>
      </c>
      <c r="D52" s="45" t="str">
        <f>_xlfn.CONCAT("(",ROUND(VLOOKUP($L51,outWF!$B:H,3,0),4),")")</f>
        <v>(0.0627)</v>
      </c>
      <c r="E52" s="45" t="str">
        <f>_xlfn.CONCAT("(",ROUND(VLOOKUP($L51,outWM!$B:I,3,0),4),")")</f>
        <v>(0.0624)</v>
      </c>
      <c r="F52" s="16" t="str">
        <f>_xlfn.CONCAT("(",ROUND(VLOOKUP($L51,outB!$B:J,3,0),4),")")</f>
        <v>(0.0827)</v>
      </c>
      <c r="G52" s="45" t="str">
        <f>_xlfn.CONCAT("(",ROUND(VLOOKUP($L51,outBF!$B:K,3,0),4),")")</f>
        <v>(0.1214)</v>
      </c>
      <c r="H52" s="45" t="str">
        <f>_xlfn.CONCAT("(",ROUND(VLOOKUP($L51,outBM!$B:L,3,0),4),")")</f>
        <v>(0.1162)</v>
      </c>
      <c r="I52" s="16" t="str">
        <f>_xlfn.CONCAT("(",ROUND(VLOOKUP($L51,outH!$B:M,3,0),4),")")</f>
        <v>(0.0575)</v>
      </c>
      <c r="J52" s="45" t="str">
        <f>_xlfn.CONCAT("(",ROUND(VLOOKUP($L51,outHF!$B:N,3,0),4),")")</f>
        <v>(0.084)</v>
      </c>
      <c r="K52" s="45" t="str">
        <f>_xlfn.CONCAT("(",ROUND(VLOOKUP($L51,outHM!$B:O,3,0),4),")")</f>
        <v>(0.0833)</v>
      </c>
    </row>
    <row r="53" spans="2:12" x14ac:dyDescent="0.25">
      <c r="B53" s="72" t="s">
        <v>643</v>
      </c>
      <c r="C53" s="18" t="str">
        <f>_xlfn.CONCAT(ROUND(VLOOKUP($L53,outW!$B:N,2,0),4)," ",VLOOKUP($L53,outW!$B:$Z,15,0))</f>
        <v>-0.0838 ***</v>
      </c>
      <c r="D53" s="44" t="str">
        <f>_xlfn.CONCAT(ROUND(VLOOKUP($L53,outWF!$B:O,2,0),4)," ",VLOOKUP($L53,outWF!$B:$Z,15,0))</f>
        <v>-0.0844 ***</v>
      </c>
      <c r="E53" s="44" t="str">
        <f>_xlfn.CONCAT(ROUND(VLOOKUP($L53,outWM!$B:P,2,0),4)," ",VLOOKUP($L53,outWM!$B:$Z,15,0))</f>
        <v>-0.0894 ***</v>
      </c>
      <c r="F53" s="18" t="str">
        <f>_xlfn.CONCAT(ROUND(VLOOKUP($L53,outB!$B:Q,2,0),4)," ",VLOOKUP($L53,outB!$B:$Z,15,0))</f>
        <v>-0.0877 ***</v>
      </c>
      <c r="G53" s="44" t="str">
        <f>_xlfn.CONCAT(ROUND(VLOOKUP($L53,outBF!$B:R,2,0),4)," ",VLOOKUP($L53,outBF!$B:$Z,15,0))</f>
        <v>-0.0872 ***</v>
      </c>
      <c r="H53" s="44" t="str">
        <f>_xlfn.CONCAT(ROUND(VLOOKUP($L53,outBM!$B:S,2,0),4)," ",VLOOKUP($L53,outBM!$B:$Z,15,0))</f>
        <v>-0.0963 ***</v>
      </c>
      <c r="I53" s="18" t="str">
        <f>_xlfn.CONCAT(ROUND(VLOOKUP($L53,outH!$B:T,2,0),4)," ",VLOOKUP($L53,outH!$B:$Z,15,0))</f>
        <v>-0.0754 ***</v>
      </c>
      <c r="J53" s="44" t="str">
        <f>_xlfn.CONCAT(ROUND(VLOOKUP($L53,outHF!$B:U,2,0),4)," ",VLOOKUP($L53,outHF!$B:$Z,15,0))</f>
        <v>-0.0797 ***</v>
      </c>
      <c r="K53" s="44" t="str">
        <f>_xlfn.CONCAT(ROUND(VLOOKUP($L53,outHM!$B:V,2,0),4)," ",VLOOKUP($L53,outHM!$B:$Z,15,0))</f>
        <v>-0.0733 **</v>
      </c>
      <c r="L53" s="14" t="s">
        <v>43</v>
      </c>
    </row>
    <row r="54" spans="2:12" x14ac:dyDescent="0.25">
      <c r="B54" s="73"/>
      <c r="C54" s="16" t="str">
        <f>_xlfn.CONCAT("(",ROUND(VLOOKUP($L53,outW!$B:G,3,0),4),")")</f>
        <v>(0.0112)</v>
      </c>
      <c r="D54" s="45" t="str">
        <f>_xlfn.CONCAT("(",ROUND(VLOOKUP($L53,outWF!$B:H,3,0),4),")")</f>
        <v>(0.0168)</v>
      </c>
      <c r="E54" s="45" t="str">
        <f>_xlfn.CONCAT("(",ROUND(VLOOKUP($L53,outWM!$B:I,3,0),4),")")</f>
        <v>(0.0153)</v>
      </c>
      <c r="F54" s="16" t="str">
        <f>_xlfn.CONCAT("(",ROUND(VLOOKUP($L53,outB!$B:J,3,0),4),")")</f>
        <v>(0.0123)</v>
      </c>
      <c r="G54" s="45" t="str">
        <f>_xlfn.CONCAT("(",ROUND(VLOOKUP($L53,outBF!$B:K,3,0),4),")")</f>
        <v>(0.0173)</v>
      </c>
      <c r="H54" s="45" t="str">
        <f>_xlfn.CONCAT("(",ROUND(VLOOKUP($L53,outBM!$B:L,3,0),4),")")</f>
        <v>(0.0182)</v>
      </c>
      <c r="I54" s="16" t="str">
        <f>_xlfn.CONCAT("(",ROUND(VLOOKUP($L53,outH!$B:M,3,0),4),")")</f>
        <v>(0.016)</v>
      </c>
      <c r="J54" s="45" t="str">
        <f>_xlfn.CONCAT("(",ROUND(VLOOKUP($L53,outHF!$B:N,3,0),4),")")</f>
        <v>(0.0241)</v>
      </c>
      <c r="K54" s="45" t="str">
        <f>_xlfn.CONCAT("(",ROUND(VLOOKUP($L53,outHM!$B:O,3,0),4),")")</f>
        <v>(0.0225)</v>
      </c>
    </row>
    <row r="55" spans="2:12" x14ac:dyDescent="0.25">
      <c r="B55" s="72" t="s">
        <v>644</v>
      </c>
      <c r="C55" s="18" t="str">
        <f>_xlfn.CONCAT(ROUND(VLOOKUP($L55,outW!$B:N,2,0),4)," ",VLOOKUP($L55,outW!$B:$Z,15,0))</f>
        <v xml:space="preserve">0.0317 </v>
      </c>
      <c r="D55" s="44" t="str">
        <f>_xlfn.CONCAT(ROUND(VLOOKUP($L55,outWF!$B:O,2,0),4)," ",VLOOKUP($L55,outWF!$B:$Z,15,0))</f>
        <v xml:space="preserve">0.0287 </v>
      </c>
      <c r="E55" s="44" t="str">
        <f>_xlfn.CONCAT(ROUND(VLOOKUP($L55,outWM!$B:P,2,0),4)," ",VLOOKUP($L55,outWM!$B:$Z,15,0))</f>
        <v xml:space="preserve">0.0375 </v>
      </c>
      <c r="F55" s="18" t="str">
        <f>_xlfn.CONCAT(ROUND(VLOOKUP($L55,outB!$B:Q,2,0),4)," ",VLOOKUP($L55,outB!$B:$Z,15,0))</f>
        <v xml:space="preserve">-0.0069 </v>
      </c>
      <c r="G55" s="44" t="str">
        <f>_xlfn.CONCAT(ROUND(VLOOKUP($L55,outBF!$B:R,2,0),4)," ",VLOOKUP($L55,outBF!$B:$Z,15,0))</f>
        <v xml:space="preserve">0.0261 </v>
      </c>
      <c r="H55" s="44" t="str">
        <f>_xlfn.CONCAT(ROUND(VLOOKUP($L55,outBM!$B:S,2,0),4)," ",VLOOKUP($L55,outBM!$B:$Z,15,0))</f>
        <v xml:space="preserve">-0.0847 </v>
      </c>
      <c r="I55" s="18" t="str">
        <f>_xlfn.CONCAT(ROUND(VLOOKUP($L55,outH!$B:T,2,0),4)," ",VLOOKUP($L55,outH!$B:$Z,15,0))</f>
        <v xml:space="preserve">0.0585 </v>
      </c>
      <c r="J55" s="44" t="str">
        <f>_xlfn.CONCAT(ROUND(VLOOKUP($L55,outHF!$B:U,2,0),4)," ",VLOOKUP($L55,outHF!$B:$Z,15,0))</f>
        <v xml:space="preserve">0.1096 </v>
      </c>
      <c r="K55" s="44" t="str">
        <f>_xlfn.CONCAT(ROUND(VLOOKUP($L55,outHM!$B:V,2,0),4)," ",VLOOKUP($L55,outHM!$B:$Z,15,0))</f>
        <v xml:space="preserve">0.016 </v>
      </c>
      <c r="L55" s="14" t="s">
        <v>44</v>
      </c>
    </row>
    <row r="56" spans="2:12" x14ac:dyDescent="0.25">
      <c r="B56" s="73"/>
      <c r="C56" s="16" t="str">
        <f>_xlfn.CONCAT("(",ROUND(VLOOKUP($L55,outW!$B:G,3,0),4),")")</f>
        <v>(0.0235)</v>
      </c>
      <c r="D56" s="45" t="str">
        <f>_xlfn.CONCAT("(",ROUND(VLOOKUP($L55,outWF!$B:H,3,0),4),")")</f>
        <v>(0.0341)</v>
      </c>
      <c r="E56" s="45" t="str">
        <f>_xlfn.CONCAT("(",ROUND(VLOOKUP($L55,outWM!$B:I,3,0),4),")")</f>
        <v>(0.0335)</v>
      </c>
      <c r="F56" s="16" t="str">
        <f>_xlfn.CONCAT("(",ROUND(VLOOKUP($L55,outB!$B:J,3,0),4),")")</f>
        <v>(0.0332)</v>
      </c>
      <c r="G56" s="45" t="str">
        <f>_xlfn.CONCAT("(",ROUND(VLOOKUP($L55,outBF!$B:K,3,0),4),")")</f>
        <v>(0.0445)</v>
      </c>
      <c r="H56" s="45" t="str">
        <f>_xlfn.CONCAT("(",ROUND(VLOOKUP($L55,outBM!$B:L,3,0),4),")")</f>
        <v>(0.0543)</v>
      </c>
      <c r="I56" s="16" t="str">
        <f>_xlfn.CONCAT("(",ROUND(VLOOKUP($L55,outH!$B:M,3,0),4),")")</f>
        <v>(0.0502)</v>
      </c>
      <c r="J56" s="45" t="str">
        <f>_xlfn.CONCAT("(",ROUND(VLOOKUP($L55,outHF!$B:N,3,0),4),")")</f>
        <v>(0.0838)</v>
      </c>
      <c r="K56" s="45" t="str">
        <f>_xlfn.CONCAT("(",ROUND(VLOOKUP($L55,outHM!$B:O,3,0),4),")")</f>
        <v>(0.0666)</v>
      </c>
    </row>
    <row r="57" spans="2:12" x14ac:dyDescent="0.25">
      <c r="B57" s="72" t="s">
        <v>149</v>
      </c>
      <c r="C57" s="18" t="str">
        <f>_xlfn.CONCAT(ROUND(VLOOKUP($L57,outW!$B:N,2,0),4)," ",VLOOKUP($L57,outW!$B:$Z,15,0))</f>
        <v xml:space="preserve">-0.2121 </v>
      </c>
      <c r="D57" s="44" t="str">
        <f>_xlfn.CONCAT(ROUND(VLOOKUP($L57,outWF!$B:O,2,0),4)," ",VLOOKUP($L57,outWF!$B:$Z,15,0))</f>
        <v xml:space="preserve">-0.4259 </v>
      </c>
      <c r="E57" s="44" t="str">
        <f>_xlfn.CONCAT(ROUND(VLOOKUP($L57,outWM!$B:P,2,0),4)," ",VLOOKUP($L57,outWM!$B:$Z,15,0))</f>
        <v xml:space="preserve">-0.2274 </v>
      </c>
      <c r="F57" s="18" t="str">
        <f>_xlfn.CONCAT(ROUND(VLOOKUP($L57,outB!$B:Q,2,0),4)," ",VLOOKUP($L57,outB!$B:$Z,15,0))</f>
        <v xml:space="preserve">-0.2473 </v>
      </c>
      <c r="G57" s="44" t="str">
        <f>_xlfn.CONCAT(ROUND(VLOOKUP($L57,outBF!$B:R,2,0),4)," ",VLOOKUP($L57,outBF!$B:$Z,15,0))</f>
        <v xml:space="preserve">-0.0356 </v>
      </c>
      <c r="H57" s="44" t="str">
        <f>_xlfn.CONCAT(ROUND(VLOOKUP($L57,outBM!$B:S,2,0),4)," ",VLOOKUP($L57,outBM!$B:$Z,15,0))</f>
        <v xml:space="preserve">-0.0357 </v>
      </c>
      <c r="I57" s="18" t="str">
        <f>_xlfn.CONCAT(ROUND(VLOOKUP($L57,outH!$B:T,2,0),4)," ",VLOOKUP($L57,outH!$B:$Z,15,0))</f>
        <v>1.1819 *</v>
      </c>
      <c r="J57" s="44" t="str">
        <f>_xlfn.CONCAT(ROUND(VLOOKUP($L57,outHF!$B:U,2,0),4)," ",VLOOKUP($L57,outHF!$B:$Z,15,0))</f>
        <v>4.2438 ***</v>
      </c>
      <c r="K57" s="44" t="str">
        <f>_xlfn.CONCAT(ROUND(VLOOKUP($L57,outHM!$B:V,2,0),4)," ",VLOOKUP($L57,outHM!$B:$Z,15,0))</f>
        <v xml:space="preserve">0.6473 </v>
      </c>
      <c r="L57" s="14" t="s">
        <v>148</v>
      </c>
    </row>
    <row r="58" spans="2:12" x14ac:dyDescent="0.25">
      <c r="B58" s="73"/>
      <c r="C58" s="16" t="str">
        <f>_xlfn.CONCAT("(",ROUND(VLOOKUP($L57,outW!$B:G,3,0),4),")")</f>
        <v>(0.3245)</v>
      </c>
      <c r="D58" s="45" t="str">
        <f>_xlfn.CONCAT("(",ROUND(VLOOKUP($L57,outWF!$B:H,3,0),4),")")</f>
        <v>(0.6404)</v>
      </c>
      <c r="E58" s="45" t="str">
        <f>_xlfn.CONCAT("(",ROUND(VLOOKUP($L57,outWM!$B:I,3,0),4),")")</f>
        <v>(0.3962)</v>
      </c>
      <c r="F58" s="16" t="str">
        <f>_xlfn.CONCAT("(",ROUND(VLOOKUP($L57,outB!$B:J,3,0),4),")")</f>
        <v>(0.4504)</v>
      </c>
      <c r="G58" s="45" t="str">
        <f>_xlfn.CONCAT("(",ROUND(VLOOKUP($L57,outBF!$B:K,3,0),4),")")</f>
        <v>(0.8184)</v>
      </c>
      <c r="H58" s="45" t="str">
        <f>_xlfn.CONCAT("(",ROUND(VLOOKUP($L57,outBM!$B:L,3,0),4),")")</f>
        <v>(0.5661)</v>
      </c>
      <c r="I58" s="16" t="str">
        <f>_xlfn.CONCAT("(",ROUND(VLOOKUP($L57,outH!$B:M,3,0),4),")")</f>
        <v>(0.5103)</v>
      </c>
      <c r="J58" s="45" t="str">
        <f>_xlfn.CONCAT("(",ROUND(VLOOKUP($L57,outHF!$B:N,3,0),4),")")</f>
        <v>(1.1971)</v>
      </c>
      <c r="K58" s="45" t="str">
        <f>_xlfn.CONCAT("(",ROUND(VLOOKUP($L57,outHM!$B:O,3,0),4),")")</f>
        <v>(0.6128)</v>
      </c>
    </row>
    <row r="59" spans="2:12" x14ac:dyDescent="0.25">
      <c r="B59" s="72" t="s">
        <v>135</v>
      </c>
      <c r="C59" s="18" t="str">
        <f>_xlfn.CONCAT(ROUND(VLOOKUP($L59,outW!$B:N,2,0),4)," ",VLOOKUP($L59,outW!$B:$Z,15,0))</f>
        <v xml:space="preserve">0.4046 </v>
      </c>
      <c r="D59" s="44" t="str">
        <f>_xlfn.CONCAT(ROUND(VLOOKUP($L59,outWF!$B:O,2,0),4)," ",VLOOKUP($L59,outWF!$B:$Z,15,0))</f>
        <v xml:space="preserve">-0.057 </v>
      </c>
      <c r="E59" s="44" t="str">
        <f>_xlfn.CONCAT(ROUND(VLOOKUP($L59,outWM!$B:P,2,0),4)," ",VLOOKUP($L59,outWM!$B:$Z,15,0))</f>
        <v xml:space="preserve">0.4077 </v>
      </c>
      <c r="F59" s="18" t="str">
        <f>_xlfn.CONCAT(ROUND(VLOOKUP($L59,outB!$B:Q,2,0),4)," ",VLOOKUP($L59,outB!$B:$Z,15,0))</f>
        <v xml:space="preserve">-0.25 </v>
      </c>
      <c r="G59" s="44" t="str">
        <f>_xlfn.CONCAT(ROUND(VLOOKUP($L59,outBF!$B:R,2,0),4)," ",VLOOKUP($L59,outBF!$B:$Z,15,0))</f>
        <v xml:space="preserve">-0.0766 </v>
      </c>
      <c r="H59" s="44" t="str">
        <f>_xlfn.CONCAT(ROUND(VLOOKUP($L59,outBM!$B:S,2,0),4)," ",VLOOKUP($L59,outBM!$B:$Z,15,0))</f>
        <v xml:space="preserve">-0.3714 </v>
      </c>
      <c r="I59" s="18" t="str">
        <f>_xlfn.CONCAT(ROUND(VLOOKUP($L59,outH!$B:T,2,0),4)," ",VLOOKUP($L59,outH!$B:$Z,15,0))</f>
        <v>1.8346 **</v>
      </c>
      <c r="J59" s="44" t="str">
        <f>_xlfn.CONCAT(ROUND(VLOOKUP($L59,outHF!$B:U,2,0),4)," ",VLOOKUP($L59,outHF!$B:$Z,15,0))</f>
        <v>3.947 **</v>
      </c>
      <c r="K59" s="44" t="str">
        <f>_xlfn.CONCAT(ROUND(VLOOKUP($L59,outHM!$B:V,2,0),4)," ",VLOOKUP($L59,outHM!$B:$Z,15,0))</f>
        <v>1.7156 *</v>
      </c>
      <c r="L59" s="14" t="s">
        <v>45</v>
      </c>
    </row>
    <row r="60" spans="2:12" x14ac:dyDescent="0.25">
      <c r="B60" s="73"/>
      <c r="C60" s="16" t="str">
        <f>_xlfn.CONCAT("(",ROUND(VLOOKUP($L59,outW!$B:G,3,0),4),")")</f>
        <v>(0.425)</v>
      </c>
      <c r="D60" s="45" t="str">
        <f>_xlfn.CONCAT("(",ROUND(VLOOKUP($L59,outWF!$B:H,3,0),4),")")</f>
        <v>(0.7297)</v>
      </c>
      <c r="E60" s="45" t="str">
        <f>_xlfn.CONCAT("(",ROUND(VLOOKUP($L59,outWM!$B:I,3,0),4),")")</f>
        <v>(0.5948)</v>
      </c>
      <c r="F60" s="16" t="str">
        <f>_xlfn.CONCAT("(",ROUND(VLOOKUP($L59,outB!$B:J,3,0),4),")")</f>
        <v>(0.4988)</v>
      </c>
      <c r="G60" s="45" t="str">
        <f>_xlfn.CONCAT("(",ROUND(VLOOKUP($L59,outBF!$B:K,3,0),4),")")</f>
        <v>(0.9506)</v>
      </c>
      <c r="H60" s="45" t="str">
        <f>_xlfn.CONCAT("(",ROUND(VLOOKUP($L59,outBM!$B:L,3,0),4),")")</f>
        <v>(0.6144)</v>
      </c>
      <c r="I60" s="16" t="str">
        <f>_xlfn.CONCAT("(",ROUND(VLOOKUP($L59,outH!$B:M,3,0),4),")")</f>
        <v>(0.5871)</v>
      </c>
      <c r="J60" s="45" t="str">
        <f>_xlfn.CONCAT("(",ROUND(VLOOKUP($L59,outHF!$B:N,3,0),4),")")</f>
        <v>(1.3468)</v>
      </c>
      <c r="K60" s="45" t="str">
        <f>_xlfn.CONCAT("(",ROUND(VLOOKUP($L59,outHM!$B:O,3,0),4),")")</f>
        <v>(0.6965)</v>
      </c>
    </row>
    <row r="61" spans="2:12" x14ac:dyDescent="0.25">
      <c r="B61" s="72" t="s">
        <v>136</v>
      </c>
      <c r="C61" s="18" t="str">
        <f>_xlfn.CONCAT(ROUND(VLOOKUP($L61,outW!$B:N,2,0),4)," ",VLOOKUP($L61,outW!$B:$Z,15,0))</f>
        <v xml:space="preserve">-0.075 </v>
      </c>
      <c r="D61" s="44" t="str">
        <f>_xlfn.CONCAT(ROUND(VLOOKUP($L61,outWF!$B:O,2,0),4)," ",VLOOKUP($L61,outWF!$B:$Z,15,0))</f>
        <v xml:space="preserve">-0.6936 </v>
      </c>
      <c r="E61" s="44" t="str">
        <f>_xlfn.CONCAT(ROUND(VLOOKUP($L61,outWM!$B:P,2,0),4)," ",VLOOKUP($L61,outWM!$B:$Z,15,0))</f>
        <v xml:space="preserve">0.1952 </v>
      </c>
      <c r="F61" s="18" t="str">
        <f>_xlfn.CONCAT(ROUND(VLOOKUP($L61,outB!$B:Q,2,0),4)," ",VLOOKUP($L61,outB!$B:$Z,15,0))</f>
        <v xml:space="preserve">-0.2625 </v>
      </c>
      <c r="G61" s="44" t="str">
        <f>_xlfn.CONCAT(ROUND(VLOOKUP($L61,outBF!$B:R,2,0),4)," ",VLOOKUP($L61,outBF!$B:$Z,15,0))</f>
        <v xml:space="preserve">0.1332 </v>
      </c>
      <c r="H61" s="44" t="str">
        <f>_xlfn.CONCAT(ROUND(VLOOKUP($L61,outBM!$B:S,2,0),4)," ",VLOOKUP($L61,outBM!$B:$Z,15,0))</f>
        <v xml:space="preserve">-0.4128 </v>
      </c>
      <c r="I61" s="18" t="str">
        <f>_xlfn.CONCAT(ROUND(VLOOKUP($L61,outH!$B:T,2,0),4)," ",VLOOKUP($L61,outH!$B:$Z,15,0))</f>
        <v>1.0532 *</v>
      </c>
      <c r="J61" s="44" t="str">
        <f>_xlfn.CONCAT(ROUND(VLOOKUP($L61,outHF!$B:U,2,0),4)," ",VLOOKUP($L61,outHF!$B:$Z,15,0))</f>
        <v>3.2389 **</v>
      </c>
      <c r="K61" s="44" t="str">
        <f>_xlfn.CONCAT(ROUND(VLOOKUP($L61,outHM!$B:V,2,0),4)," ",VLOOKUP($L61,outHM!$B:$Z,15,0))</f>
        <v xml:space="preserve">0.9347 </v>
      </c>
      <c r="L61" s="14" t="s">
        <v>132</v>
      </c>
    </row>
    <row r="62" spans="2:12" x14ac:dyDescent="0.25">
      <c r="B62" s="73"/>
      <c r="C62" s="16" t="str">
        <f>_xlfn.CONCAT("(",ROUND(VLOOKUP($L61,outW!$B:G,3,0),4),")")</f>
        <v>(0.3178)</v>
      </c>
      <c r="D62" s="45" t="str">
        <f>_xlfn.CONCAT("(",ROUND(VLOOKUP($L61,outWF!$B:H,3,0),4),")")</f>
        <v>(0.6567)</v>
      </c>
      <c r="E62" s="45" t="str">
        <f>_xlfn.CONCAT("(",ROUND(VLOOKUP($L61,outWM!$B:I,3,0),4),")")</f>
        <v>(0.3662)</v>
      </c>
      <c r="F62" s="16" t="str">
        <f>_xlfn.CONCAT("(",ROUND(VLOOKUP($L61,outB!$B:J,3,0),4),")")</f>
        <v>(0.4229)</v>
      </c>
      <c r="G62" s="45" t="str">
        <f>_xlfn.CONCAT("(",ROUND(VLOOKUP($L61,outBF!$B:K,3,0),4),")")</f>
        <v>(0.7912)</v>
      </c>
      <c r="H62" s="45" t="str">
        <f>_xlfn.CONCAT("(",ROUND(VLOOKUP($L61,outBM!$B:L,3,0),4),")")</f>
        <v>(0.5104)</v>
      </c>
      <c r="I62" s="16" t="str">
        <f>_xlfn.CONCAT("(",ROUND(VLOOKUP($L61,outH!$B:M,3,0),4),")")</f>
        <v>(0.4766)</v>
      </c>
      <c r="J62" s="45" t="str">
        <f>_xlfn.CONCAT("(",ROUND(VLOOKUP($L61,outHF!$B:N,3,0),4),")")</f>
        <v>(1.1535)</v>
      </c>
      <c r="K62" s="45" t="str">
        <f>_xlfn.CONCAT("(",ROUND(VLOOKUP($L61,outHM!$B:O,3,0),4),")")</f>
        <v>(0.5713)</v>
      </c>
    </row>
    <row r="63" spans="2:12" x14ac:dyDescent="0.25">
      <c r="B63" s="72" t="s">
        <v>137</v>
      </c>
      <c r="C63" s="18" t="str">
        <f>_xlfn.CONCAT(ROUND(VLOOKUP($L63,outW!$B:N,2,0),4)," ",VLOOKUP($L63,outW!$B:$Z,15,0))</f>
        <v xml:space="preserve">-0.0713 </v>
      </c>
      <c r="D63" s="44" t="str">
        <f>_xlfn.CONCAT(ROUND(VLOOKUP($L63,outWF!$B:O,2,0),4)," ",VLOOKUP($L63,outWF!$B:$Z,15,0))</f>
        <v xml:space="preserve">-0.3836 </v>
      </c>
      <c r="E63" s="44" t="str">
        <f>_xlfn.CONCAT(ROUND(VLOOKUP($L63,outWM!$B:P,2,0),4)," ",VLOOKUP($L63,outWM!$B:$Z,15,0))</f>
        <v xml:space="preserve">0.039 </v>
      </c>
      <c r="F63" s="18" t="str">
        <f>_xlfn.CONCAT(ROUND(VLOOKUP($L63,outB!$B:Q,2,0),4)," ",VLOOKUP($L63,outB!$B:$Z,15,0))</f>
        <v xml:space="preserve">0.0253 </v>
      </c>
      <c r="G63" s="44" t="str">
        <f>_xlfn.CONCAT(ROUND(VLOOKUP($L63,outBF!$B:R,2,0),4)," ",VLOOKUP($L63,outBF!$B:$Z,15,0))</f>
        <v xml:space="preserve">0.4191 </v>
      </c>
      <c r="H63" s="44" t="str">
        <f>_xlfn.CONCAT(ROUND(VLOOKUP($L63,outBM!$B:S,2,0),4)," ",VLOOKUP($L63,outBM!$B:$Z,15,0))</f>
        <v xml:space="preserve">-0.1477 </v>
      </c>
      <c r="I63" s="18" t="str">
        <f>_xlfn.CONCAT(ROUND(VLOOKUP($L63,outH!$B:T,2,0),4)," ",VLOOKUP($L63,outH!$B:$Z,15,0))</f>
        <v>0.986 *</v>
      </c>
      <c r="J63" s="44" t="str">
        <f>_xlfn.CONCAT(ROUND(VLOOKUP($L63,outHF!$B:U,2,0),4)," ",VLOOKUP($L63,outHF!$B:$Z,15,0))</f>
        <v>3.7237 **</v>
      </c>
      <c r="K63" s="44" t="str">
        <f>_xlfn.CONCAT(ROUND(VLOOKUP($L63,outHM!$B:V,2,0),4)," ",VLOOKUP($L63,outHM!$B:$Z,15,0))</f>
        <v xml:space="preserve">0.4769 </v>
      </c>
      <c r="L63" s="14" t="s">
        <v>133</v>
      </c>
    </row>
    <row r="64" spans="2:12" x14ac:dyDescent="0.25">
      <c r="B64" s="73"/>
      <c r="C64" s="16" t="str">
        <f>_xlfn.CONCAT("(",ROUND(VLOOKUP($L63,outW!$B:G,3,0),4),")")</f>
        <v>(0.3132)</v>
      </c>
      <c r="D64" s="45" t="str">
        <f>_xlfn.CONCAT("(",ROUND(VLOOKUP($L63,outWF!$B:H,3,0),4),")")</f>
        <v>(0.6402)</v>
      </c>
      <c r="E64" s="45" t="str">
        <f>_xlfn.CONCAT("(",ROUND(VLOOKUP($L63,outWM!$B:I,3,0),4),")")</f>
        <v>(0.3646)</v>
      </c>
      <c r="F64" s="16" t="str">
        <f>_xlfn.CONCAT("(",ROUND(VLOOKUP($L63,outB!$B:J,3,0),4),")")</f>
        <v>(0.4114)</v>
      </c>
      <c r="G64" s="45" t="str">
        <f>_xlfn.CONCAT("(",ROUND(VLOOKUP($L63,outBF!$B:K,3,0),4),")")</f>
        <v>(0.7867)</v>
      </c>
      <c r="H64" s="45" t="str">
        <f>_xlfn.CONCAT("(",ROUND(VLOOKUP($L63,outBM!$B:L,3,0),4),")")</f>
        <v>(0.4873)</v>
      </c>
      <c r="I64" s="16" t="str">
        <f>_xlfn.CONCAT("(",ROUND(VLOOKUP($L63,outH!$B:M,3,0),4),")")</f>
        <v>(0.4805)</v>
      </c>
      <c r="J64" s="45" t="str">
        <f>_xlfn.CONCAT("(",ROUND(VLOOKUP($L63,outHF!$B:N,3,0),4),")")</f>
        <v>(1.1803)</v>
      </c>
      <c r="K64" s="45" t="str">
        <f>_xlfn.CONCAT("(",ROUND(VLOOKUP($L63,outHM!$B:O,3,0),4),")")</f>
        <v>(0.5655)</v>
      </c>
    </row>
    <row r="65" spans="2:12" x14ac:dyDescent="0.25">
      <c r="B65" s="72" t="s">
        <v>139</v>
      </c>
      <c r="C65" s="18" t="str">
        <f>_xlfn.CONCAT(ROUND(VLOOKUP($L65,outW!$B:N,2,0),4)," ",VLOOKUP($L65,outW!$B:$Z,15,0))</f>
        <v xml:space="preserve">-0.1395 </v>
      </c>
      <c r="D65" s="44" t="str">
        <f>_xlfn.CONCAT(ROUND(VLOOKUP($L65,outWF!$B:O,2,0),4)," ",VLOOKUP($L65,outWF!$B:$Z,15,0))</f>
        <v xml:space="preserve">-0.5647 </v>
      </c>
      <c r="E65" s="44" t="str">
        <f>_xlfn.CONCAT(ROUND(VLOOKUP($L65,outWM!$B:P,2,0),4)," ",VLOOKUP($L65,outWM!$B:$Z,15,0))</f>
        <v xml:space="preserve">0.1172 </v>
      </c>
      <c r="F65" s="18" t="str">
        <f>_xlfn.CONCAT(ROUND(VLOOKUP($L65,outB!$B:Q,2,0),4)," ",VLOOKUP($L65,outB!$B:$Z,15,0))</f>
        <v xml:space="preserve">0.05 </v>
      </c>
      <c r="G65" s="44" t="str">
        <f>_xlfn.CONCAT(ROUND(VLOOKUP($L65,outBF!$B:R,2,0),4)," ",VLOOKUP($L65,outBF!$B:$Z,15,0))</f>
        <v xml:space="preserve">0.6982 </v>
      </c>
      <c r="H65" s="44" t="str">
        <f>_xlfn.CONCAT(ROUND(VLOOKUP($L65,outBM!$B:S,2,0),4)," ",VLOOKUP($L65,outBM!$B:$Z,15,0))</f>
        <v xml:space="preserve">-0.2493 </v>
      </c>
      <c r="I65" s="18" t="str">
        <f>_xlfn.CONCAT(ROUND(VLOOKUP($L65,outH!$B:T,2,0),4)," ",VLOOKUP($L65,outH!$B:$Z,15,0))</f>
        <v>1.5144 ***</v>
      </c>
      <c r="J65" s="44" t="str">
        <f>_xlfn.CONCAT(ROUND(VLOOKUP($L65,outHF!$B:U,2,0),4)," ",VLOOKUP($L65,outHF!$B:$Z,15,0))</f>
        <v>3.9615 ***</v>
      </c>
      <c r="K65" s="44" t="str">
        <f>_xlfn.CONCAT(ROUND(VLOOKUP($L65,outHM!$B:V,2,0),4)," ",VLOOKUP($L65,outHM!$B:$Z,15,0))</f>
        <v>1.319 *</v>
      </c>
      <c r="L65" s="14" t="s">
        <v>46</v>
      </c>
    </row>
    <row r="66" spans="2:12" x14ac:dyDescent="0.25">
      <c r="B66" s="73"/>
      <c r="C66" s="16" t="str">
        <f>_xlfn.CONCAT("(",ROUND(VLOOKUP($L65,outW!$B:G,3,0),4),")")</f>
        <v>(0.307)</v>
      </c>
      <c r="D66" s="45" t="str">
        <f>_xlfn.CONCAT("(",ROUND(VLOOKUP($L65,outWF!$B:H,3,0),4),")")</f>
        <v>(0.627)</v>
      </c>
      <c r="E66" s="45" t="str">
        <f>_xlfn.CONCAT("(",ROUND(VLOOKUP($L65,outWM!$B:I,3,0),4),")")</f>
        <v>(0.3603)</v>
      </c>
      <c r="F66" s="16" t="str">
        <f>_xlfn.CONCAT("(",ROUND(VLOOKUP($L65,outB!$B:J,3,0),4),")")</f>
        <v>(0.4193)</v>
      </c>
      <c r="G66" s="45" t="str">
        <f>_xlfn.CONCAT("(",ROUND(VLOOKUP($L65,outBF!$B:K,3,0),4),")")</f>
        <v>(0.7865)</v>
      </c>
      <c r="H66" s="45" t="str">
        <f>_xlfn.CONCAT("(",ROUND(VLOOKUP($L65,outBM!$B:L,3,0),4),")")</f>
        <v>(0.5046)</v>
      </c>
      <c r="I66" s="16" t="str">
        <f>_xlfn.CONCAT("(",ROUND(VLOOKUP($L65,outH!$B:M,3,0),4),")")</f>
        <v>(0.4522)</v>
      </c>
      <c r="J66" s="45" t="str">
        <f>_xlfn.CONCAT("(",ROUND(VLOOKUP($L65,outHF!$B:N,3,0),4),")")</f>
        <v>(1.1387)</v>
      </c>
      <c r="K66" s="45" t="str">
        <f>_xlfn.CONCAT("(",ROUND(VLOOKUP($L65,outHM!$B:O,3,0),4),")")</f>
        <v>(0.5391)</v>
      </c>
    </row>
    <row r="67" spans="2:12" x14ac:dyDescent="0.25">
      <c r="B67" s="72" t="s">
        <v>138</v>
      </c>
      <c r="C67" s="18" t="str">
        <f>_xlfn.CONCAT(ROUND(VLOOKUP($L67,outW!$B:N,2,0),4)," ",VLOOKUP($L67,outW!$B:$Z,15,0))</f>
        <v xml:space="preserve">0.2321 </v>
      </c>
      <c r="D67" s="44" t="str">
        <f>_xlfn.CONCAT(ROUND(VLOOKUP($L67,outWF!$B:O,2,0),4)," ",VLOOKUP($L67,outWF!$B:$Z,15,0))</f>
        <v xml:space="preserve">-0.155 </v>
      </c>
      <c r="E67" s="44" t="str">
        <f>_xlfn.CONCAT(ROUND(VLOOKUP($L67,outWM!$B:P,2,0),4)," ",VLOOKUP($L67,outWM!$B:$Z,15,0))</f>
        <v xml:space="preserve">0.3974 </v>
      </c>
      <c r="F67" s="18" t="str">
        <f>_xlfn.CONCAT(ROUND(VLOOKUP($L67,outB!$B:Q,2,0),4)," ",VLOOKUP($L67,outB!$B:$Z,15,0))</f>
        <v xml:space="preserve">0.1671 </v>
      </c>
      <c r="G67" s="44" t="str">
        <f>_xlfn.CONCAT(ROUND(VLOOKUP($L67,outBF!$B:R,2,0),4)," ",VLOOKUP($L67,outBF!$B:$Z,15,0))</f>
        <v xml:space="preserve">0.5824 </v>
      </c>
      <c r="H67" s="44" t="str">
        <f>_xlfn.CONCAT(ROUND(VLOOKUP($L67,outBM!$B:S,2,0),4)," ",VLOOKUP($L67,outBM!$B:$Z,15,0))</f>
        <v xml:space="preserve">0.065 </v>
      </c>
      <c r="I67" s="18" t="str">
        <f>_xlfn.CONCAT(ROUND(VLOOKUP($L67,outH!$B:T,2,0),4)," ",VLOOKUP($L67,outH!$B:$Z,15,0))</f>
        <v>1.4735 ***</v>
      </c>
      <c r="J67" s="44" t="str">
        <f>_xlfn.CONCAT(ROUND(VLOOKUP($L67,outHF!$B:U,2,0),4)," ",VLOOKUP($L67,outHF!$B:$Z,15,0))</f>
        <v>3.9507 ***</v>
      </c>
      <c r="K67" s="44" t="str">
        <f>_xlfn.CONCAT(ROUND(VLOOKUP($L67,outHM!$B:V,2,0),4)," ",VLOOKUP($L67,outHM!$B:$Z,15,0))</f>
        <v>1.2413 *</v>
      </c>
      <c r="L67" s="14" t="s">
        <v>134</v>
      </c>
    </row>
    <row r="68" spans="2:12" x14ac:dyDescent="0.25">
      <c r="B68" s="73"/>
      <c r="C68" s="16" t="str">
        <f>_xlfn.CONCAT("(",ROUND(VLOOKUP($L67,outW!$B:G,3,0),4),")")</f>
        <v>(0.2915)</v>
      </c>
      <c r="D68" s="45" t="str">
        <f>_xlfn.CONCAT("(",ROUND(VLOOKUP($L67,outWF!$B:H,3,0),4),")")</f>
        <v>(0.6102)</v>
      </c>
      <c r="E68" s="45" t="str">
        <f>_xlfn.CONCAT("(",ROUND(VLOOKUP($L67,outWM!$B:I,3,0),4),")")</f>
        <v>(0.3355)</v>
      </c>
      <c r="F68" s="16" t="str">
        <f>_xlfn.CONCAT("(",ROUND(VLOOKUP($L67,outB!$B:J,3,0),4),")")</f>
        <v>(0.402)</v>
      </c>
      <c r="G68" s="45" t="str">
        <f>_xlfn.CONCAT("(",ROUND(VLOOKUP($L67,outBF!$B:K,3,0),4),")")</f>
        <v>(0.7678)</v>
      </c>
      <c r="H68" s="45" t="str">
        <f>_xlfn.CONCAT("(",ROUND(VLOOKUP($L67,outBM!$B:L,3,0),4),")")</f>
        <v>(0.4759)</v>
      </c>
      <c r="I68" s="16" t="str">
        <f>_xlfn.CONCAT("(",ROUND(VLOOKUP($L67,outH!$B:M,3,0),4),")")</f>
        <v>(0.4237)</v>
      </c>
      <c r="J68" s="45" t="str">
        <f>_xlfn.CONCAT("(",ROUND(VLOOKUP($L67,outHF!$B:N,3,0),4),")")</f>
        <v>(1.1123)</v>
      </c>
      <c r="K68" s="45" t="str">
        <f>_xlfn.CONCAT("(",ROUND(VLOOKUP($L67,outHM!$B:O,3,0),4),")")</f>
        <v>(0.4914)</v>
      </c>
    </row>
    <row r="69" spans="2:12" x14ac:dyDescent="0.25">
      <c r="B69" s="72" t="s">
        <v>106</v>
      </c>
      <c r="C69" s="18" t="str">
        <f>_xlfn.CONCAT(ROUND(VLOOKUP($L69,outW!$B:N,2,0),4)," ",VLOOKUP($L69,outW!$B:$Z,15,0))</f>
        <v xml:space="preserve">-0.1396 </v>
      </c>
      <c r="D69" s="44" t="str">
        <f>_xlfn.CONCAT(ROUND(VLOOKUP($L69,outWF!$B:O,2,0),4)," ",VLOOKUP($L69,outWF!$B:$Z,15,0))</f>
        <v xml:space="preserve">-0.2853 </v>
      </c>
      <c r="E69" s="44" t="str">
        <f>_xlfn.CONCAT(ROUND(VLOOKUP($L69,outWM!$B:P,2,0),4)," ",VLOOKUP($L69,outWM!$B:$Z,15,0))</f>
        <v xml:space="preserve">-0.0962 </v>
      </c>
      <c r="F69" s="18" t="str">
        <f>_xlfn.CONCAT(ROUND(VLOOKUP($L69,outB!$B:Q,2,0),4)," ",VLOOKUP($L69,outB!$B:$Z,15,0))</f>
        <v xml:space="preserve">0.1393 </v>
      </c>
      <c r="G69" s="44" t="str">
        <f>_xlfn.CONCAT(ROUND(VLOOKUP($L69,outBF!$B:R,2,0),4)," ",VLOOKUP($L69,outBF!$B:$Z,15,0))</f>
        <v>0.2917 ^</v>
      </c>
      <c r="H69" s="44" t="str">
        <f>_xlfn.CONCAT(ROUND(VLOOKUP($L69,outBM!$B:S,2,0),4)," ",VLOOKUP($L69,outBM!$B:$Z,15,0))</f>
        <v xml:space="preserve">-0.086 </v>
      </c>
      <c r="I69" s="18" t="str">
        <f>_xlfn.CONCAT(ROUND(VLOOKUP($L69,outH!$B:T,2,0),4)," ",VLOOKUP($L69,outH!$B:$Z,15,0))</f>
        <v xml:space="preserve">0.1444 </v>
      </c>
      <c r="J69" s="44" t="str">
        <f>_xlfn.CONCAT(ROUND(VLOOKUP($L69,outHF!$B:U,2,0),4)," ",VLOOKUP($L69,outHF!$B:$Z,15,0))</f>
        <v xml:space="preserve">0.0429 </v>
      </c>
      <c r="K69" s="44" t="str">
        <f>_xlfn.CONCAT(ROUND(VLOOKUP($L69,outHM!$B:V,2,0),4)," ",VLOOKUP($L69,outHM!$B:$Z,15,0))</f>
        <v xml:space="preserve">0.0671 </v>
      </c>
      <c r="L69" s="14" t="s">
        <v>106</v>
      </c>
    </row>
    <row r="70" spans="2:12" x14ac:dyDescent="0.25">
      <c r="B70" s="73"/>
      <c r="C70" s="16" t="str">
        <f>_xlfn.CONCAT("(",ROUND(VLOOKUP($L69,outW!$B:G,3,0),4),")")</f>
        <v>(0.1056)</v>
      </c>
      <c r="D70" s="45" t="str">
        <f>_xlfn.CONCAT("(",ROUND(VLOOKUP($L69,outWF!$B:H,3,0),4),")")</f>
        <v>(0.1964)</v>
      </c>
      <c r="E70" s="45" t="str">
        <f>_xlfn.CONCAT("(",ROUND(VLOOKUP($L69,outWM!$B:I,3,0),4),")")</f>
        <v>(0.1272)</v>
      </c>
      <c r="F70" s="16" t="str">
        <f>_xlfn.CONCAT("(",ROUND(VLOOKUP($L69,outB!$B:J,3,0),4),")")</f>
        <v>(0.106)</v>
      </c>
      <c r="G70" s="45" t="str">
        <f>_xlfn.CONCAT("(",ROUND(VLOOKUP($L69,outBF!$B:K,3,0),4),")")</f>
        <v>(0.162)</v>
      </c>
      <c r="H70" s="45" t="str">
        <f>_xlfn.CONCAT("(",ROUND(VLOOKUP($L69,outBM!$B:L,3,0),4),")")</f>
        <v>(0.1517)</v>
      </c>
      <c r="I70" s="16" t="str">
        <f>_xlfn.CONCAT("(",ROUND(VLOOKUP($L69,outH!$B:M,3,0),4),")")</f>
        <v>(0.1568)</v>
      </c>
      <c r="J70" s="45" t="str">
        <f>_xlfn.CONCAT("(",ROUND(VLOOKUP($L69,outHF!$B:N,3,0),4),")")</f>
        <v>(0.2804)</v>
      </c>
      <c r="K70" s="45" t="str">
        <f>_xlfn.CONCAT("(",ROUND(VLOOKUP($L69,outHM!$B:O,3,0),4),")")</f>
        <v>(0.204)</v>
      </c>
    </row>
    <row r="71" spans="2:12" x14ac:dyDescent="0.25">
      <c r="B71" s="21" t="s">
        <v>107</v>
      </c>
      <c r="C71" s="18" t="s">
        <v>112</v>
      </c>
      <c r="D71" s="22" t="s">
        <v>112</v>
      </c>
      <c r="E71" s="23" t="s">
        <v>112</v>
      </c>
      <c r="F71" s="18" t="s">
        <v>112</v>
      </c>
      <c r="G71" s="22" t="s">
        <v>112</v>
      </c>
      <c r="H71" s="23" t="s">
        <v>112</v>
      </c>
      <c r="I71" s="18" t="s">
        <v>112</v>
      </c>
      <c r="J71" s="22" t="s">
        <v>112</v>
      </c>
      <c r="K71" s="23" t="s">
        <v>112</v>
      </c>
    </row>
    <row r="72" spans="2:12" x14ac:dyDescent="0.25">
      <c r="B72" s="21" t="s">
        <v>108</v>
      </c>
      <c r="C72" s="18" t="s">
        <v>112</v>
      </c>
      <c r="D72" s="22" t="s">
        <v>112</v>
      </c>
      <c r="E72" s="23" t="s">
        <v>112</v>
      </c>
      <c r="F72" s="18" t="s">
        <v>112</v>
      </c>
      <c r="G72" s="22" t="s">
        <v>112</v>
      </c>
      <c r="H72" s="23" t="s">
        <v>112</v>
      </c>
      <c r="I72" s="18" t="s">
        <v>112</v>
      </c>
      <c r="J72" s="22" t="s">
        <v>112</v>
      </c>
      <c r="K72" s="23" t="s">
        <v>112</v>
      </c>
    </row>
    <row r="73" spans="2:12" x14ac:dyDescent="0.25">
      <c r="B73" s="21" t="s">
        <v>174</v>
      </c>
      <c r="C73" s="93"/>
      <c r="D73" s="49"/>
      <c r="E73" s="94"/>
      <c r="F73" s="93"/>
      <c r="G73" s="49"/>
      <c r="H73" s="94"/>
      <c r="I73" s="93"/>
      <c r="J73" s="49"/>
      <c r="K73" s="49"/>
    </row>
    <row r="74" spans="2:12" ht="15.75" thickBot="1" x14ac:dyDescent="0.3">
      <c r="B74" s="99" t="s">
        <v>633</v>
      </c>
      <c r="C74" s="24"/>
      <c r="D74" s="96"/>
      <c r="E74" s="95"/>
      <c r="F74" s="24"/>
      <c r="G74" s="96"/>
      <c r="H74" s="95"/>
      <c r="I74" s="24"/>
      <c r="J74" s="96"/>
      <c r="K74" s="96"/>
    </row>
  </sheetData>
  <mergeCells count="35">
    <mergeCell ref="B63:B64"/>
    <mergeCell ref="B65:B66"/>
    <mergeCell ref="B67:B68"/>
    <mergeCell ref="B69:B70"/>
    <mergeCell ref="B1:K1"/>
    <mergeCell ref="B51:B52"/>
    <mergeCell ref="B53:B54"/>
    <mergeCell ref="B55:B56"/>
    <mergeCell ref="B57:B58"/>
    <mergeCell ref="B59:B60"/>
    <mergeCell ref="B61:B62"/>
    <mergeCell ref="B39:B40"/>
    <mergeCell ref="B41:B42"/>
    <mergeCell ref="B43:B44"/>
    <mergeCell ref="B45:B46"/>
    <mergeCell ref="B47:B48"/>
    <mergeCell ref="B17:B18"/>
    <mergeCell ref="B19:B20"/>
    <mergeCell ref="B21:B22"/>
    <mergeCell ref="B49:B50"/>
    <mergeCell ref="B29:B30"/>
    <mergeCell ref="B31:B32"/>
    <mergeCell ref="B33:B34"/>
    <mergeCell ref="B35:B36"/>
    <mergeCell ref="B9:B10"/>
    <mergeCell ref="B37:B38"/>
    <mergeCell ref="B11:B12"/>
    <mergeCell ref="B23:B24"/>
    <mergeCell ref="B25:B26"/>
    <mergeCell ref="B27:B28"/>
    <mergeCell ref="B3:B4"/>
    <mergeCell ref="B5:B6"/>
    <mergeCell ref="B7:B8"/>
    <mergeCell ref="B13:B14"/>
    <mergeCell ref="B15:B16"/>
  </mergeCells>
  <pageMargins left="0.7" right="0.7" top="0.75" bottom="0.75" header="0.3" footer="0.3"/>
  <pageSetup scale="53" orientation="landscape"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D99-20F2-4FC6-9A41-1AD58C226F9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15E5E-C368-490F-9D7D-623AC45B080C}">
  <dimension ref="A1:S404"/>
  <sheetViews>
    <sheetView workbookViewId="0">
      <selection activeCell="R5" sqref="R5"/>
    </sheetView>
  </sheetViews>
  <sheetFormatPr defaultRowHeight="15" x14ac:dyDescent="0.25"/>
  <cols>
    <col min="1" max="1" width="4" bestFit="1" customWidth="1"/>
    <col min="16" max="19" width="4" bestFit="1" customWidth="1"/>
  </cols>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175</v>
      </c>
      <c r="C2">
        <v>-1.85067323300605</v>
      </c>
      <c r="D2">
        <v>0.12800742393616099</v>
      </c>
      <c r="E2" s="1">
        <v>2.24665752164414E-47</v>
      </c>
      <c r="F2">
        <v>-1.8327438458630501</v>
      </c>
      <c r="G2">
        <v>0.127585009583251</v>
      </c>
      <c r="H2" s="1">
        <v>8.5950664350503902E-47</v>
      </c>
      <c r="I2">
        <v>-1.61388195679507</v>
      </c>
      <c r="J2">
        <v>0.12394578952487</v>
      </c>
      <c r="K2" s="1">
        <v>9.3104577504621804E-39</v>
      </c>
      <c r="L2">
        <v>-3.2692777093280001</v>
      </c>
      <c r="M2">
        <v>4.55425169756652E-2</v>
      </c>
      <c r="N2">
        <v>0</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-5.3921123741194003E-2</v>
      </c>
      <c r="D3">
        <v>5.6309720493587602E-2</v>
      </c>
      <c r="E3">
        <v>0.33827403646064202</v>
      </c>
      <c r="F3">
        <v>-5.4797923794470599E-2</v>
      </c>
      <c r="G3">
        <v>5.61884837182349E-2</v>
      </c>
      <c r="H3">
        <v>0.32943533856254698</v>
      </c>
      <c r="I3">
        <v>-5.4923652935785897E-2</v>
      </c>
      <c r="J3">
        <v>5.6172172573648503E-2</v>
      </c>
      <c r="K3">
        <v>0.32818643820749999</v>
      </c>
      <c r="L3">
        <v>1.83947803913741E-4</v>
      </c>
      <c r="M3">
        <v>5.5267419804255202E-2</v>
      </c>
      <c r="N3">
        <v>0.99734438766494804</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-2.78420579357305E-2</v>
      </c>
      <c r="D4">
        <v>2.2715595553576901E-2</v>
      </c>
      <c r="E4">
        <v>0.220319007053217</v>
      </c>
      <c r="F4">
        <v>-2.68688158265495E-2</v>
      </c>
      <c r="G4">
        <v>2.2655917421118301E-2</v>
      </c>
      <c r="H4">
        <v>0.235641513031458</v>
      </c>
      <c r="I4">
        <v>-3.00041536195454E-2</v>
      </c>
      <c r="J4">
        <v>2.2627213358340399E-2</v>
      </c>
      <c r="K4">
        <v>0.18483283619643301</v>
      </c>
      <c r="L4">
        <v>-0.107843716128308</v>
      </c>
      <c r="M4">
        <v>2.0837463234017299E-2</v>
      </c>
      <c r="N4" s="1">
        <v>2.2733502077469701E-7</v>
      </c>
      <c r="P4" t="str">
        <f t="shared" ref="P4:P30" si="3">IF(E4&lt;0.001,"***",IF(E4&lt;0.01,"**",IF(E4&lt;0.05,"*",IF(E4&lt;0.1,"^",""))))</f>
        <v/>
      </c>
      <c r="Q4" t="str">
        <f t="shared" si="0"/>
        <v/>
      </c>
      <c r="R4" t="str">
        <f>IF(K4&lt;0.001,"***",IF(K4&lt;0.01,"**",IF(K4&lt;0.05,"*",IF(K4&lt;0.1,"^",""))))</f>
        <v/>
      </c>
      <c r="S4" t="str">
        <f t="shared" si="2"/>
        <v>***</v>
      </c>
    </row>
    <row r="5" spans="1:19" x14ac:dyDescent="0.25">
      <c r="A5">
        <v>4</v>
      </c>
      <c r="B5" t="s">
        <v>12</v>
      </c>
      <c r="C5">
        <v>-7.3144289783246705E-2</v>
      </c>
      <c r="D5">
        <v>2.5892554151358601E-2</v>
      </c>
      <c r="E5">
        <v>4.7293016668277501E-3</v>
      </c>
      <c r="F5">
        <v>-7.2169238742796807E-2</v>
      </c>
      <c r="G5">
        <v>2.57953107876468E-2</v>
      </c>
      <c r="H5">
        <v>5.1457406376140997E-3</v>
      </c>
      <c r="I5">
        <v>-7.8775255442331105E-2</v>
      </c>
      <c r="J5">
        <v>2.5775994975195001E-2</v>
      </c>
      <c r="K5">
        <v>2.2420056032351802E-3</v>
      </c>
      <c r="L5">
        <v>-0.21227458953515199</v>
      </c>
      <c r="M5">
        <v>2.1451593991182401E-2</v>
      </c>
      <c r="N5" s="1">
        <v>4.3535984557572799E-23</v>
      </c>
      <c r="P5" t="str">
        <f t="shared" si="3"/>
        <v>**</v>
      </c>
      <c r="Q5" t="str">
        <f t="shared" si="0"/>
        <v>**</v>
      </c>
      <c r="R5" t="str">
        <f t="shared" si="1"/>
        <v>**</v>
      </c>
      <c r="S5" t="str">
        <f t="shared" si="2"/>
        <v>***</v>
      </c>
    </row>
    <row r="6" spans="1:19" x14ac:dyDescent="0.25">
      <c r="A6">
        <v>5</v>
      </c>
      <c r="B6" t="s">
        <v>127</v>
      </c>
      <c r="C6">
        <v>5.84223356363592E-2</v>
      </c>
      <c r="D6">
        <v>2.0188443399038299E-2</v>
      </c>
      <c r="E6">
        <v>3.80549385945921E-3</v>
      </c>
      <c r="F6">
        <v>5.3786240132774603E-2</v>
      </c>
      <c r="G6">
        <v>1.9478495795657701E-2</v>
      </c>
      <c r="H6">
        <v>5.7569325041898602E-3</v>
      </c>
      <c r="I6">
        <v>6.4843982081030704E-2</v>
      </c>
      <c r="J6">
        <v>1.9438973540658398E-2</v>
      </c>
      <c r="K6">
        <v>8.5062920223550199E-4</v>
      </c>
      <c r="L6" t="s">
        <v>173</v>
      </c>
      <c r="M6" t="s">
        <v>173</v>
      </c>
      <c r="N6" t="s">
        <v>173</v>
      </c>
      <c r="P6" t="str">
        <f t="shared" si="3"/>
        <v>**</v>
      </c>
      <c r="Q6" t="str">
        <f t="shared" si="0"/>
        <v>**</v>
      </c>
      <c r="R6" t="str">
        <f t="shared" si="1"/>
        <v>***</v>
      </c>
      <c r="S6" t="str">
        <f t="shared" si="2"/>
        <v/>
      </c>
    </row>
    <row r="7" spans="1:19" x14ac:dyDescent="0.25">
      <c r="A7">
        <v>6</v>
      </c>
      <c r="B7" t="s">
        <v>24</v>
      </c>
      <c r="C7">
        <v>-1.72253918128762E-2</v>
      </c>
      <c r="D7">
        <v>2.5839528707518399E-2</v>
      </c>
      <c r="E7">
        <v>0.50500882818509096</v>
      </c>
      <c r="F7">
        <v>-2.1378224426063502E-2</v>
      </c>
      <c r="G7">
        <v>2.5687861527927399E-2</v>
      </c>
      <c r="H7">
        <v>0.40527879450178</v>
      </c>
      <c r="I7">
        <v>-1.5073948546882999E-2</v>
      </c>
      <c r="J7">
        <v>2.5657192410044001E-2</v>
      </c>
      <c r="K7">
        <v>0.55685884365514304</v>
      </c>
      <c r="L7" t="s">
        <v>173</v>
      </c>
      <c r="M7" t="s">
        <v>173</v>
      </c>
      <c r="N7" t="s">
        <v>173</v>
      </c>
      <c r="P7" t="str">
        <f t="shared" si="3"/>
        <v/>
      </c>
      <c r="Q7" t="str">
        <f t="shared" si="0"/>
        <v/>
      </c>
      <c r="R7" t="str">
        <f t="shared" si="1"/>
        <v/>
      </c>
      <c r="S7" t="str">
        <f t="shared" si="2"/>
        <v/>
      </c>
    </row>
    <row r="8" spans="1:19" x14ac:dyDescent="0.25">
      <c r="A8">
        <v>7</v>
      </c>
      <c r="B8" t="s">
        <v>23</v>
      </c>
      <c r="C8">
        <v>-0.15504623757948999</v>
      </c>
      <c r="D8">
        <v>2.3346659167280098E-2</v>
      </c>
      <c r="E8" s="1">
        <v>3.1146479678818099E-11</v>
      </c>
      <c r="F8">
        <v>-0.16138402468094501</v>
      </c>
      <c r="G8">
        <v>2.3148810284119001E-2</v>
      </c>
      <c r="H8" s="1">
        <v>3.13377735794716E-12</v>
      </c>
      <c r="I8">
        <v>-0.154294568538931</v>
      </c>
      <c r="J8">
        <v>2.3108857160913501E-2</v>
      </c>
      <c r="K8" s="1">
        <v>2.4411849902917399E-11</v>
      </c>
      <c r="L8" t="s">
        <v>173</v>
      </c>
      <c r="M8" t="s">
        <v>173</v>
      </c>
      <c r="N8" t="s">
        <v>173</v>
      </c>
      <c r="P8" t="str">
        <f t="shared" si="3"/>
        <v>***</v>
      </c>
      <c r="Q8" t="str">
        <f t="shared" si="0"/>
        <v>***</v>
      </c>
      <c r="R8" t="str">
        <f t="shared" si="1"/>
        <v>***</v>
      </c>
      <c r="S8" t="str">
        <f t="shared" si="2"/>
        <v/>
      </c>
    </row>
    <row r="9" spans="1:19" x14ac:dyDescent="0.25">
      <c r="A9">
        <v>8</v>
      </c>
      <c r="B9" t="s">
        <v>25</v>
      </c>
      <c r="C9">
        <v>2.95564702007747E-2</v>
      </c>
      <c r="D9">
        <v>2.84906727028729E-2</v>
      </c>
      <c r="E9">
        <v>0.29954545047400999</v>
      </c>
      <c r="F9">
        <v>3.3219582361272697E-2</v>
      </c>
      <c r="G9">
        <v>2.8365552239086499E-2</v>
      </c>
      <c r="H9">
        <v>0.24154889056864601</v>
      </c>
      <c r="I9">
        <v>3.4533648877902397E-2</v>
      </c>
      <c r="J9">
        <v>2.8314834380427499E-2</v>
      </c>
      <c r="K9">
        <v>0.22260480118628101</v>
      </c>
      <c r="L9" t="s">
        <v>173</v>
      </c>
      <c r="M9" t="s">
        <v>173</v>
      </c>
      <c r="N9" t="s">
        <v>173</v>
      </c>
      <c r="P9" t="str">
        <f t="shared" si="3"/>
        <v/>
      </c>
      <c r="Q9" t="str">
        <f t="shared" si="0"/>
        <v/>
      </c>
      <c r="R9" t="str">
        <f t="shared" si="1"/>
        <v/>
      </c>
      <c r="S9" t="str">
        <f t="shared" si="2"/>
        <v/>
      </c>
    </row>
    <row r="10" spans="1:19" x14ac:dyDescent="0.25">
      <c r="A10">
        <v>9</v>
      </c>
      <c r="B10" t="s">
        <v>26</v>
      </c>
      <c r="C10">
        <v>-6.77339034135368E-2</v>
      </c>
      <c r="D10">
        <v>4.8701021906265803E-2</v>
      </c>
      <c r="E10">
        <v>0.164282831065548</v>
      </c>
      <c r="F10">
        <v>-7.4521837549025902E-2</v>
      </c>
      <c r="G10">
        <v>4.8460144005159099E-2</v>
      </c>
      <c r="H10">
        <v>0.12409839121036501</v>
      </c>
      <c r="I10">
        <v>-7.7759183366513204E-2</v>
      </c>
      <c r="J10">
        <v>4.8410832140685797E-2</v>
      </c>
      <c r="K10">
        <v>0.108222238718685</v>
      </c>
      <c r="L10" t="s">
        <v>173</v>
      </c>
      <c r="M10" t="s">
        <v>173</v>
      </c>
      <c r="N10" t="s">
        <v>173</v>
      </c>
      <c r="P10" t="str">
        <f t="shared" si="3"/>
        <v/>
      </c>
      <c r="Q10" t="str">
        <f t="shared" si="0"/>
        <v/>
      </c>
      <c r="R10" t="str">
        <f t="shared" si="1"/>
        <v/>
      </c>
      <c r="S10" t="str">
        <f t="shared" si="2"/>
        <v/>
      </c>
    </row>
    <row r="11" spans="1:19" x14ac:dyDescent="0.25">
      <c r="A11">
        <v>10</v>
      </c>
      <c r="B11" t="s">
        <v>30</v>
      </c>
      <c r="C11">
        <v>0.18189652831678399</v>
      </c>
      <c r="D11">
        <v>2.7428360199905098E-2</v>
      </c>
      <c r="E11" s="1">
        <v>3.3185300597644802E-11</v>
      </c>
      <c r="F11">
        <v>0.17408586377402099</v>
      </c>
      <c r="G11">
        <v>2.7274188144282601E-2</v>
      </c>
      <c r="H11" s="1">
        <v>1.7387162051126399E-10</v>
      </c>
      <c r="I11">
        <v>0.17710702168568199</v>
      </c>
      <c r="J11">
        <v>2.7229638370463199E-2</v>
      </c>
      <c r="K11" s="1">
        <v>7.8107774310155904E-11</v>
      </c>
      <c r="L11" t="s">
        <v>173</v>
      </c>
      <c r="M11" t="s">
        <v>173</v>
      </c>
      <c r="N11" t="s">
        <v>173</v>
      </c>
      <c r="P11" t="str">
        <f t="shared" si="3"/>
        <v>***</v>
      </c>
      <c r="Q11" t="str">
        <f t="shared" si="0"/>
        <v>***</v>
      </c>
      <c r="R11" t="str">
        <f t="shared" si="1"/>
        <v>***</v>
      </c>
      <c r="S11" t="str">
        <f t="shared" si="2"/>
        <v/>
      </c>
    </row>
    <row r="12" spans="1:19" x14ac:dyDescent="0.25">
      <c r="A12">
        <v>11</v>
      </c>
      <c r="B12" t="s">
        <v>27</v>
      </c>
      <c r="C12">
        <v>0.170157315651529</v>
      </c>
      <c r="D12">
        <v>4.36748985163068E-2</v>
      </c>
      <c r="E12" s="1">
        <v>9.77952103959377E-5</v>
      </c>
      <c r="F12">
        <v>0.14963317517774699</v>
      </c>
      <c r="G12">
        <v>4.2639634337084197E-2</v>
      </c>
      <c r="H12">
        <v>4.4937077558407102E-4</v>
      </c>
      <c r="I12">
        <v>0.15605339437367899</v>
      </c>
      <c r="J12">
        <v>4.2492810389274001E-2</v>
      </c>
      <c r="K12">
        <v>2.4022127551574901E-4</v>
      </c>
      <c r="L12" t="s">
        <v>173</v>
      </c>
      <c r="M12" t="s">
        <v>173</v>
      </c>
      <c r="N12" t="s">
        <v>173</v>
      </c>
      <c r="P12" t="str">
        <f t="shared" si="3"/>
        <v>***</v>
      </c>
      <c r="Q12" t="str">
        <f t="shared" si="0"/>
        <v>***</v>
      </c>
      <c r="R12" t="str">
        <f t="shared" si="1"/>
        <v>***</v>
      </c>
      <c r="S12" t="str">
        <f t="shared" si="2"/>
        <v/>
      </c>
    </row>
    <row r="13" spans="1:19" x14ac:dyDescent="0.25">
      <c r="A13">
        <v>12</v>
      </c>
      <c r="B13" t="s">
        <v>29</v>
      </c>
      <c r="C13">
        <v>9.0985998307564805E-2</v>
      </c>
      <c r="D13">
        <v>2.50378623440911E-2</v>
      </c>
      <c r="E13">
        <v>2.7912974092104498E-4</v>
      </c>
      <c r="F13">
        <v>8.7284386080833901E-2</v>
      </c>
      <c r="G13">
        <v>2.4929750002671901E-2</v>
      </c>
      <c r="H13">
        <v>4.6314403429498701E-4</v>
      </c>
      <c r="I13">
        <v>8.8303562832781193E-2</v>
      </c>
      <c r="J13">
        <v>2.4856957796166802E-2</v>
      </c>
      <c r="K13">
        <v>3.81634518610358E-4</v>
      </c>
      <c r="L13" t="s">
        <v>173</v>
      </c>
      <c r="M13" t="s">
        <v>173</v>
      </c>
      <c r="N13" t="s">
        <v>173</v>
      </c>
      <c r="P13" t="str">
        <f t="shared" si="3"/>
        <v>***</v>
      </c>
      <c r="Q13" t="str">
        <f t="shared" si="0"/>
        <v>***</v>
      </c>
      <c r="R13" t="str">
        <f t="shared" si="1"/>
        <v>***</v>
      </c>
      <c r="S13" t="str">
        <f t="shared" si="2"/>
        <v/>
      </c>
    </row>
    <row r="14" spans="1:19" x14ac:dyDescent="0.25">
      <c r="A14">
        <v>13</v>
      </c>
      <c r="B14" t="s">
        <v>28</v>
      </c>
      <c r="C14">
        <v>0.120770740378394</v>
      </c>
      <c r="D14">
        <v>6.7493046741214799E-2</v>
      </c>
      <c r="E14">
        <v>7.3553560794452605E-2</v>
      </c>
      <c r="F14">
        <v>0.10760669525029901</v>
      </c>
      <c r="G14">
        <v>6.6353128077645901E-2</v>
      </c>
      <c r="H14">
        <v>0.10486169904126701</v>
      </c>
      <c r="I14">
        <v>0.108318728914646</v>
      </c>
      <c r="J14">
        <v>6.6074636273526305E-2</v>
      </c>
      <c r="K14">
        <v>0.10114267563035099</v>
      </c>
      <c r="L14" t="s">
        <v>173</v>
      </c>
      <c r="M14" t="s">
        <v>173</v>
      </c>
      <c r="N14" t="s">
        <v>173</v>
      </c>
      <c r="P14" t="str">
        <f t="shared" si="3"/>
        <v>^</v>
      </c>
      <c r="Q14" t="str">
        <f t="shared" si="0"/>
        <v/>
      </c>
      <c r="R14" t="str">
        <f t="shared" si="1"/>
        <v/>
      </c>
      <c r="S14" t="str">
        <f t="shared" si="2"/>
        <v/>
      </c>
    </row>
    <row r="15" spans="1:19" x14ac:dyDescent="0.25">
      <c r="A15">
        <v>14</v>
      </c>
      <c r="B15" t="s">
        <v>507</v>
      </c>
      <c r="C15">
        <v>-3.4122150663970202E-2</v>
      </c>
      <c r="D15">
        <v>2.55719560168793E-2</v>
      </c>
      <c r="E15">
        <v>0.18208647344158299</v>
      </c>
      <c r="F15">
        <v>-3.9111693444303902E-2</v>
      </c>
      <c r="G15">
        <v>2.5463302126547901E-2</v>
      </c>
      <c r="H15">
        <v>0.124537789162841</v>
      </c>
      <c r="I15">
        <v>-4.2129488299197E-2</v>
      </c>
      <c r="J15">
        <v>2.5440444789733001E-2</v>
      </c>
      <c r="K15">
        <v>9.7720929450559393E-2</v>
      </c>
      <c r="L15" t="s">
        <v>173</v>
      </c>
      <c r="M15" t="s">
        <v>173</v>
      </c>
      <c r="N15" t="s">
        <v>173</v>
      </c>
      <c r="P15" t="str">
        <f t="shared" si="3"/>
        <v/>
      </c>
      <c r="Q15" t="str">
        <f t="shared" si="0"/>
        <v/>
      </c>
      <c r="R15" t="str">
        <f t="shared" si="1"/>
        <v>^</v>
      </c>
      <c r="S15" t="str">
        <f t="shared" si="2"/>
        <v/>
      </c>
    </row>
    <row r="16" spans="1:19" x14ac:dyDescent="0.25">
      <c r="A16">
        <v>15</v>
      </c>
      <c r="B16" t="s">
        <v>508</v>
      </c>
      <c r="C16">
        <v>-3.1082385425144101E-2</v>
      </c>
      <c r="D16">
        <v>3.1019220774148999E-2</v>
      </c>
      <c r="E16">
        <v>0.31632605792884699</v>
      </c>
      <c r="F16">
        <v>-3.0963978695545399E-2</v>
      </c>
      <c r="G16">
        <v>3.0944218713436399E-2</v>
      </c>
      <c r="H16">
        <v>0.31700157709767202</v>
      </c>
      <c r="I16">
        <v>-3.0333413077152E-2</v>
      </c>
      <c r="J16">
        <v>3.0931887713957398E-2</v>
      </c>
      <c r="K16">
        <v>0.32676445324259901</v>
      </c>
      <c r="L16" t="s">
        <v>173</v>
      </c>
      <c r="M16" t="s">
        <v>173</v>
      </c>
      <c r="N16" t="s">
        <v>173</v>
      </c>
      <c r="P16" t="str">
        <f t="shared" si="3"/>
        <v/>
      </c>
      <c r="Q16" t="str">
        <f t="shared" si="0"/>
        <v/>
      </c>
      <c r="R16" t="str">
        <f t="shared" si="1"/>
        <v/>
      </c>
      <c r="S16" t="str">
        <f t="shared" si="2"/>
        <v/>
      </c>
    </row>
    <row r="17" spans="1:19" x14ac:dyDescent="0.25">
      <c r="A17">
        <v>16</v>
      </c>
      <c r="B17" t="s">
        <v>509</v>
      </c>
      <c r="C17">
        <v>-2.0784488173884501E-2</v>
      </c>
      <c r="D17">
        <v>2.7690689685782401E-2</v>
      </c>
      <c r="E17">
        <v>0.45289654098299198</v>
      </c>
      <c r="F17">
        <v>-2.3709326163765702E-2</v>
      </c>
      <c r="G17">
        <v>2.7615143559982101E-2</v>
      </c>
      <c r="H17">
        <v>0.39058194526835099</v>
      </c>
      <c r="I17">
        <v>-2.7874189345939701E-2</v>
      </c>
      <c r="J17">
        <v>2.7595875751115401E-2</v>
      </c>
      <c r="K17">
        <v>0.31245440860360102</v>
      </c>
      <c r="L17" t="s">
        <v>173</v>
      </c>
      <c r="M17" t="s">
        <v>173</v>
      </c>
      <c r="N17" t="s">
        <v>173</v>
      </c>
      <c r="P17" t="str">
        <f t="shared" si="3"/>
        <v/>
      </c>
      <c r="Q17" t="str">
        <f t="shared" si="0"/>
        <v/>
      </c>
      <c r="R17" t="str">
        <f t="shared" si="1"/>
        <v/>
      </c>
      <c r="S17" t="str">
        <f t="shared" si="2"/>
        <v/>
      </c>
    </row>
    <row r="18" spans="1:19" x14ac:dyDescent="0.25">
      <c r="A18">
        <v>17</v>
      </c>
      <c r="B18" t="s">
        <v>177</v>
      </c>
      <c r="C18">
        <v>-4.9840758675752002E-2</v>
      </c>
      <c r="D18">
        <v>3.2716527748945699E-2</v>
      </c>
      <c r="E18">
        <v>0.12765560278600699</v>
      </c>
      <c r="F18">
        <v>-4.7603615886865902E-2</v>
      </c>
      <c r="G18">
        <v>3.2640862553557498E-2</v>
      </c>
      <c r="H18">
        <v>0.144728785195544</v>
      </c>
      <c r="I18">
        <v>4.3346911085671902E-2</v>
      </c>
      <c r="J18">
        <v>3.1286538300498698E-2</v>
      </c>
      <c r="K18">
        <v>0.16590537271720099</v>
      </c>
      <c r="L18" t="s">
        <v>173</v>
      </c>
      <c r="M18" t="s">
        <v>173</v>
      </c>
      <c r="N18" t="s">
        <v>173</v>
      </c>
      <c r="P18" t="str">
        <f t="shared" si="3"/>
        <v/>
      </c>
      <c r="Q18" t="str">
        <f t="shared" si="0"/>
        <v/>
      </c>
      <c r="R18" t="str">
        <f t="shared" si="1"/>
        <v/>
      </c>
      <c r="S18" t="str">
        <f t="shared" si="2"/>
        <v/>
      </c>
    </row>
    <row r="19" spans="1:19" x14ac:dyDescent="0.25">
      <c r="A19">
        <v>18</v>
      </c>
      <c r="B19" t="s">
        <v>31</v>
      </c>
      <c r="C19">
        <v>-5.6857833975032697E-2</v>
      </c>
      <c r="D19">
        <v>6.4294381906360096E-3</v>
      </c>
      <c r="E19" s="1">
        <v>9.2882689723351093E-19</v>
      </c>
      <c r="F19">
        <v>-5.7024382097699097E-2</v>
      </c>
      <c r="G19">
        <v>6.4135398750038396E-3</v>
      </c>
      <c r="H19" s="1">
        <v>6.0425620631474199E-19</v>
      </c>
      <c r="I19">
        <v>-9.1194946061739501E-2</v>
      </c>
      <c r="J19">
        <v>5.4744788842572998E-3</v>
      </c>
      <c r="K19" s="1">
        <v>2.63860847304195E-62</v>
      </c>
      <c r="L19" t="s">
        <v>173</v>
      </c>
      <c r="M19" t="s">
        <v>173</v>
      </c>
      <c r="N19" t="s">
        <v>173</v>
      </c>
      <c r="P19" t="str">
        <f t="shared" si="3"/>
        <v>***</v>
      </c>
      <c r="Q19" t="str">
        <f t="shared" si="0"/>
        <v>***</v>
      </c>
      <c r="R19" t="str">
        <f t="shared" si="1"/>
        <v>***</v>
      </c>
      <c r="S19" t="str">
        <f t="shared" si="2"/>
        <v/>
      </c>
    </row>
    <row r="20" spans="1:19" x14ac:dyDescent="0.25">
      <c r="A20">
        <v>19</v>
      </c>
      <c r="B20" t="s">
        <v>32</v>
      </c>
      <c r="C20">
        <v>1.1538010210981499E-2</v>
      </c>
      <c r="D20">
        <v>1.37300535679039E-2</v>
      </c>
      <c r="E20">
        <v>0.40071382012805201</v>
      </c>
      <c r="F20">
        <v>1.402371444903E-2</v>
      </c>
      <c r="G20">
        <v>1.36862191881816E-2</v>
      </c>
      <c r="H20">
        <v>0.30552388117919099</v>
      </c>
      <c r="I20">
        <v>1.7945105906735401E-2</v>
      </c>
      <c r="J20">
        <v>1.3651827728701899E-2</v>
      </c>
      <c r="K20">
        <v>0.18868345813981399</v>
      </c>
      <c r="L20" t="s">
        <v>173</v>
      </c>
      <c r="M20" t="s">
        <v>173</v>
      </c>
      <c r="N20" t="s">
        <v>173</v>
      </c>
      <c r="P20" t="str">
        <f t="shared" si="3"/>
        <v/>
      </c>
      <c r="Q20" t="str">
        <f t="shared" si="0"/>
        <v/>
      </c>
      <c r="R20" t="str">
        <f t="shared" si="1"/>
        <v/>
      </c>
      <c r="S20" t="str">
        <f t="shared" si="2"/>
        <v/>
      </c>
    </row>
    <row r="21" spans="1:19" x14ac:dyDescent="0.25">
      <c r="A21">
        <v>20</v>
      </c>
      <c r="B21" t="s">
        <v>33</v>
      </c>
      <c r="C21">
        <v>1.36248281696956E-2</v>
      </c>
      <c r="D21">
        <v>3.7016656915741099E-3</v>
      </c>
      <c r="E21">
        <v>2.32568104339635E-4</v>
      </c>
      <c r="F21">
        <v>1.3161057996405301E-2</v>
      </c>
      <c r="G21">
        <v>3.6900238306651302E-3</v>
      </c>
      <c r="H21">
        <v>3.6156098748685799E-4</v>
      </c>
      <c r="I21">
        <v>1.20973137426371E-2</v>
      </c>
      <c r="J21">
        <v>3.6931483560225398E-3</v>
      </c>
      <c r="K21">
        <v>1.05434040692916E-3</v>
      </c>
      <c r="L21" t="s">
        <v>173</v>
      </c>
      <c r="M21" t="s">
        <v>173</v>
      </c>
      <c r="N21" t="s">
        <v>173</v>
      </c>
      <c r="P21" t="str">
        <f t="shared" si="3"/>
        <v>***</v>
      </c>
      <c r="Q21" t="str">
        <f t="shared" si="0"/>
        <v>***</v>
      </c>
      <c r="R21" t="str">
        <f t="shared" si="1"/>
        <v>**</v>
      </c>
      <c r="S21" t="str">
        <f t="shared" si="2"/>
        <v/>
      </c>
    </row>
    <row r="22" spans="1:19" x14ac:dyDescent="0.25">
      <c r="A22">
        <v>21</v>
      </c>
      <c r="B22" t="s">
        <v>118</v>
      </c>
      <c r="C22">
        <v>-7.65366288038724E-3</v>
      </c>
      <c r="D22">
        <v>5.8305935895109602E-3</v>
      </c>
      <c r="E22">
        <v>0.189293153557543</v>
      </c>
      <c r="F22">
        <v>-7.88982814330688E-3</v>
      </c>
      <c r="G22">
        <v>5.8149501236391303E-3</v>
      </c>
      <c r="H22">
        <v>0.174839093335035</v>
      </c>
      <c r="I22">
        <v>-8.4993504186538192E-3</v>
      </c>
      <c r="J22">
        <v>5.8033074589102299E-3</v>
      </c>
      <c r="K22">
        <v>0.143038252453214</v>
      </c>
      <c r="L22" t="s">
        <v>173</v>
      </c>
      <c r="M22" t="s">
        <v>173</v>
      </c>
      <c r="N22" t="s">
        <v>173</v>
      </c>
      <c r="P22" t="str">
        <f t="shared" si="3"/>
        <v/>
      </c>
      <c r="Q22" t="str">
        <f t="shared" si="0"/>
        <v/>
      </c>
      <c r="R22" t="str">
        <f t="shared" si="1"/>
        <v/>
      </c>
      <c r="S22" t="str">
        <f t="shared" si="2"/>
        <v/>
      </c>
    </row>
    <row r="23" spans="1:19" x14ac:dyDescent="0.25">
      <c r="A23">
        <v>22</v>
      </c>
      <c r="B23" t="s">
        <v>34</v>
      </c>
      <c r="C23">
        <v>3.8760203246267001E-3</v>
      </c>
      <c r="D23">
        <v>4.12818976960504E-4</v>
      </c>
      <c r="E23" s="1">
        <v>6.0484972535062696E-21</v>
      </c>
      <c r="F23">
        <v>3.8203630388174599E-3</v>
      </c>
      <c r="G23">
        <v>4.1042004748942802E-4</v>
      </c>
      <c r="H23" s="1">
        <v>1.2974545255544101E-20</v>
      </c>
      <c r="I23">
        <v>3.9410099047898703E-3</v>
      </c>
      <c r="J23">
        <v>4.0991563928544599E-4</v>
      </c>
      <c r="K23" s="1">
        <v>6.9650350997293101E-22</v>
      </c>
      <c r="L23" t="s">
        <v>173</v>
      </c>
      <c r="M23" t="s">
        <v>173</v>
      </c>
      <c r="N23" t="s">
        <v>173</v>
      </c>
      <c r="P23" t="str">
        <f t="shared" si="3"/>
        <v>***</v>
      </c>
      <c r="Q23" t="str">
        <f t="shared" si="0"/>
        <v>***</v>
      </c>
      <c r="R23" t="str">
        <f t="shared" si="1"/>
        <v>***</v>
      </c>
      <c r="S23" t="str">
        <f t="shared" si="2"/>
        <v/>
      </c>
    </row>
    <row r="24" spans="1:19" x14ac:dyDescent="0.25">
      <c r="A24">
        <v>23</v>
      </c>
      <c r="B24" t="s">
        <v>35</v>
      </c>
      <c r="C24">
        <v>-4.7156525693684698E-4</v>
      </c>
      <c r="D24">
        <v>2.1977020526374501E-4</v>
      </c>
      <c r="E24">
        <v>3.1895349212283798E-2</v>
      </c>
      <c r="F24">
        <v>-4.9478617539201698E-4</v>
      </c>
      <c r="G24">
        <v>2.1703167247398201E-4</v>
      </c>
      <c r="H24">
        <v>2.26202724788864E-2</v>
      </c>
      <c r="I24">
        <v>-1.07041647676368E-3</v>
      </c>
      <c r="J24">
        <v>1.8955708822827099E-4</v>
      </c>
      <c r="K24" s="1">
        <v>1.63333945342749E-8</v>
      </c>
      <c r="L24" t="s">
        <v>173</v>
      </c>
      <c r="M24" t="s">
        <v>173</v>
      </c>
      <c r="N24" t="s">
        <v>173</v>
      </c>
      <c r="P24" t="str">
        <f t="shared" si="3"/>
        <v>*</v>
      </c>
      <c r="Q24" t="str">
        <f t="shared" si="0"/>
        <v>*</v>
      </c>
      <c r="R24" t="str">
        <f t="shared" si="1"/>
        <v>***</v>
      </c>
      <c r="S24" t="str">
        <f t="shared" si="2"/>
        <v/>
      </c>
    </row>
    <row r="25" spans="1:19" x14ac:dyDescent="0.25">
      <c r="A25">
        <v>24</v>
      </c>
      <c r="B25" t="s">
        <v>36</v>
      </c>
      <c r="C25">
        <v>5.9776231872692902E-4</v>
      </c>
      <c r="D25">
        <v>1.03023512976817E-4</v>
      </c>
      <c r="E25" s="1">
        <v>6.5453111133478396E-9</v>
      </c>
      <c r="F25">
        <v>5.77911585554067E-4</v>
      </c>
      <c r="G25">
        <v>1.02413349111303E-4</v>
      </c>
      <c r="H25" s="1">
        <v>1.6717819221988899E-8</v>
      </c>
      <c r="I25">
        <v>4.31899544087657E-4</v>
      </c>
      <c r="J25">
        <v>1.0118055922168901E-4</v>
      </c>
      <c r="K25" s="1">
        <v>1.96701819604216E-5</v>
      </c>
      <c r="L25" t="s">
        <v>173</v>
      </c>
      <c r="M25" t="s">
        <v>173</v>
      </c>
      <c r="N25" t="s">
        <v>173</v>
      </c>
      <c r="P25" t="str">
        <f t="shared" si="3"/>
        <v>***</v>
      </c>
      <c r="Q25" t="str">
        <f t="shared" si="0"/>
        <v>***</v>
      </c>
      <c r="R25" t="str">
        <f t="shared" si="1"/>
        <v>***</v>
      </c>
      <c r="S25" t="str">
        <f t="shared" si="2"/>
        <v/>
      </c>
    </row>
    <row r="26" spans="1:19" x14ac:dyDescent="0.25">
      <c r="A26">
        <v>25</v>
      </c>
      <c r="B26" t="s">
        <v>37</v>
      </c>
      <c r="C26">
        <v>-8.1056623209319004E-3</v>
      </c>
      <c r="D26">
        <v>1.9936966816051602E-2</v>
      </c>
      <c r="E26">
        <v>0.68432789810535499</v>
      </c>
      <c r="F26">
        <v>-5.12162855346927E-3</v>
      </c>
      <c r="G26">
        <v>1.9870566734500099E-2</v>
      </c>
      <c r="H26">
        <v>0.79660024433744503</v>
      </c>
      <c r="I26">
        <v>-1.1440550794276401E-2</v>
      </c>
      <c r="J26">
        <v>1.98430520891624E-2</v>
      </c>
      <c r="K26">
        <v>0.56424215217360096</v>
      </c>
      <c r="L26" t="s">
        <v>173</v>
      </c>
      <c r="M26" t="s">
        <v>173</v>
      </c>
      <c r="N26" t="s">
        <v>173</v>
      </c>
      <c r="P26" t="str">
        <f t="shared" si="3"/>
        <v/>
      </c>
      <c r="Q26" t="str">
        <f t="shared" si="0"/>
        <v/>
      </c>
      <c r="R26" t="str">
        <f t="shared" si="1"/>
        <v/>
      </c>
      <c r="S26" t="str">
        <f t="shared" si="2"/>
        <v/>
      </c>
    </row>
    <row r="27" spans="1:19" x14ac:dyDescent="0.25">
      <c r="A27">
        <v>26</v>
      </c>
      <c r="B27" t="s">
        <v>38</v>
      </c>
      <c r="C27">
        <v>-3.6341658782715697E-2</v>
      </c>
      <c r="D27">
        <v>2.9038040658535699E-2</v>
      </c>
      <c r="E27">
        <v>0.21074519643776701</v>
      </c>
      <c r="F27">
        <v>-2.9021266464444698E-2</v>
      </c>
      <c r="G27">
        <v>2.8984272908432002E-2</v>
      </c>
      <c r="H27">
        <v>0.316693232064514</v>
      </c>
      <c r="I27">
        <v>-3.63811946479808E-2</v>
      </c>
      <c r="J27">
        <v>2.8934838134577499E-2</v>
      </c>
      <c r="K27">
        <v>0.20862722727594199</v>
      </c>
      <c r="L27" t="s">
        <v>173</v>
      </c>
      <c r="M27" t="s">
        <v>173</v>
      </c>
      <c r="N27" t="s">
        <v>173</v>
      </c>
      <c r="P27" t="str">
        <f t="shared" si="3"/>
        <v/>
      </c>
      <c r="Q27" t="str">
        <f t="shared" si="0"/>
        <v/>
      </c>
      <c r="R27" t="str">
        <f t="shared" si="1"/>
        <v/>
      </c>
      <c r="S27" t="str">
        <f t="shared" si="2"/>
        <v/>
      </c>
    </row>
    <row r="28" spans="1:19" x14ac:dyDescent="0.25">
      <c r="A28">
        <v>27</v>
      </c>
      <c r="B28" t="s">
        <v>40</v>
      </c>
      <c r="C28">
        <v>-0.221195331413261</v>
      </c>
      <c r="D28">
        <v>3.1064402619533998E-2</v>
      </c>
      <c r="E28" s="1">
        <v>1.07504776143401E-12</v>
      </c>
      <c r="F28">
        <v>-0.217679260294105</v>
      </c>
      <c r="G28">
        <v>3.0969618862007602E-2</v>
      </c>
      <c r="H28" s="1">
        <v>2.08317166243055E-12</v>
      </c>
      <c r="I28">
        <v>-0.147634922012499</v>
      </c>
      <c r="J28">
        <v>3.02588715180548E-2</v>
      </c>
      <c r="K28" s="1">
        <v>1.06591344523772E-6</v>
      </c>
      <c r="L28" t="s">
        <v>173</v>
      </c>
      <c r="M28" t="s">
        <v>173</v>
      </c>
      <c r="N28" t="s">
        <v>173</v>
      </c>
      <c r="P28" t="str">
        <f t="shared" si="3"/>
        <v>***</v>
      </c>
      <c r="Q28" t="str">
        <f t="shared" si="0"/>
        <v>***</v>
      </c>
      <c r="R28" t="str">
        <f t="shared" si="1"/>
        <v>***</v>
      </c>
      <c r="S28" t="str">
        <f t="shared" si="2"/>
        <v/>
      </c>
    </row>
    <row r="29" spans="1:19" x14ac:dyDescent="0.25">
      <c r="A29">
        <v>28</v>
      </c>
      <c r="B29" t="s">
        <v>41</v>
      </c>
      <c r="C29">
        <v>-0.10775634579040801</v>
      </c>
      <c r="D29">
        <v>2.5721134793867999E-2</v>
      </c>
      <c r="E29" s="1">
        <v>2.7968228442178901E-5</v>
      </c>
      <c r="F29">
        <v>-0.101156109663275</v>
      </c>
      <c r="G29">
        <v>2.55810807540966E-2</v>
      </c>
      <c r="H29" s="1">
        <v>7.6748482806673701E-5</v>
      </c>
      <c r="I29">
        <v>-4.7766555640974602E-2</v>
      </c>
      <c r="J29">
        <v>2.499732815261E-2</v>
      </c>
      <c r="K29">
        <v>5.6021745876279498E-2</v>
      </c>
      <c r="L29" t="s">
        <v>173</v>
      </c>
      <c r="M29" t="s">
        <v>173</v>
      </c>
      <c r="N29" t="s">
        <v>173</v>
      </c>
      <c r="P29" t="str">
        <f t="shared" si="3"/>
        <v>***</v>
      </c>
      <c r="Q29" t="str">
        <f t="shared" si="0"/>
        <v>***</v>
      </c>
      <c r="R29" t="str">
        <f t="shared" si="1"/>
        <v>^</v>
      </c>
      <c r="S29" t="str">
        <f t="shared" si="2"/>
        <v/>
      </c>
    </row>
    <row r="30" spans="1:19" x14ac:dyDescent="0.25">
      <c r="A30">
        <v>29</v>
      </c>
      <c r="B30" t="s">
        <v>39</v>
      </c>
      <c r="C30">
        <v>-0.13571497480404801</v>
      </c>
      <c r="D30">
        <v>2.84713067473953E-2</v>
      </c>
      <c r="E30" s="1">
        <v>1.87241825829168E-6</v>
      </c>
      <c r="F30">
        <v>-0.12904571785455299</v>
      </c>
      <c r="G30">
        <v>2.8371638201800602E-2</v>
      </c>
      <c r="H30" s="1">
        <v>5.4053882385028198E-6</v>
      </c>
      <c r="I30">
        <v>-9.3532752534416605E-2</v>
      </c>
      <c r="J30">
        <v>2.8048119138468601E-2</v>
      </c>
      <c r="K30">
        <v>8.53839197852071E-4</v>
      </c>
      <c r="L30" t="s">
        <v>173</v>
      </c>
      <c r="M30" t="s">
        <v>173</v>
      </c>
      <c r="N30" t="s">
        <v>173</v>
      </c>
      <c r="P30" t="str">
        <f t="shared" si="3"/>
        <v>***</v>
      </c>
      <c r="Q30" t="str">
        <f t="shared" si="0"/>
        <v>***</v>
      </c>
      <c r="R30" t="str">
        <f t="shared" si="1"/>
        <v>***</v>
      </c>
      <c r="S30" t="str">
        <f t="shared" si="2"/>
        <v/>
      </c>
    </row>
    <row r="31" spans="1:19" x14ac:dyDescent="0.25">
      <c r="A31">
        <v>30</v>
      </c>
      <c r="B31" t="s">
        <v>43</v>
      </c>
      <c r="C31">
        <v>-7.8026306628179207E-2</v>
      </c>
      <c r="D31">
        <v>6.9116717348958502E-3</v>
      </c>
      <c r="E31" s="1">
        <v>1.4861027769035399E-29</v>
      </c>
      <c r="F31">
        <v>-7.7180826289954998E-2</v>
      </c>
      <c r="G31">
        <v>6.8886030035116303E-3</v>
      </c>
      <c r="H31" s="1">
        <v>3.8914381397653301E-29</v>
      </c>
      <c r="I31" t="s">
        <v>173</v>
      </c>
      <c r="J31" t="s">
        <v>173</v>
      </c>
      <c r="K31" t="s">
        <v>173</v>
      </c>
      <c r="L31" t="s">
        <v>173</v>
      </c>
      <c r="M31" t="s">
        <v>173</v>
      </c>
      <c r="N31" t="s">
        <v>173</v>
      </c>
    </row>
    <row r="32" spans="1:19" x14ac:dyDescent="0.25">
      <c r="A32">
        <v>31</v>
      </c>
      <c r="B32" t="s">
        <v>44</v>
      </c>
      <c r="C32">
        <v>2.7679635046543999E-2</v>
      </c>
      <c r="D32">
        <v>1.7302554805009199E-2</v>
      </c>
      <c r="E32">
        <v>0.10965568391413801</v>
      </c>
      <c r="F32">
        <v>2.5230854187433399E-2</v>
      </c>
      <c r="G32">
        <v>1.7167047092130398E-2</v>
      </c>
      <c r="H32">
        <v>0.14163599802555499</v>
      </c>
      <c r="I32" t="s">
        <v>173</v>
      </c>
      <c r="J32" t="s">
        <v>173</v>
      </c>
      <c r="K32" t="s">
        <v>173</v>
      </c>
      <c r="L32" t="s">
        <v>173</v>
      </c>
      <c r="M32" t="s">
        <v>173</v>
      </c>
      <c r="N32" t="s">
        <v>173</v>
      </c>
    </row>
    <row r="33" spans="1:14" x14ac:dyDescent="0.25">
      <c r="A33">
        <v>32</v>
      </c>
      <c r="B33" t="s">
        <v>134</v>
      </c>
      <c r="C33">
        <v>0.53833735827665896</v>
      </c>
      <c r="D33">
        <v>0.208346661282302</v>
      </c>
      <c r="E33">
        <v>9.77031382562925E-3</v>
      </c>
      <c r="F33">
        <v>-0.10800466409319601</v>
      </c>
      <c r="G33">
        <v>2.36590533540375E-2</v>
      </c>
      <c r="H33" s="1">
        <v>4.9938510586559803E-6</v>
      </c>
      <c r="I33" t="s">
        <v>173</v>
      </c>
      <c r="J33" t="s">
        <v>173</v>
      </c>
      <c r="K33" t="s">
        <v>173</v>
      </c>
      <c r="L33" t="s">
        <v>173</v>
      </c>
      <c r="M33" t="s">
        <v>173</v>
      </c>
      <c r="N33" t="s">
        <v>173</v>
      </c>
    </row>
    <row r="34" spans="1:14" x14ac:dyDescent="0.25">
      <c r="A34">
        <v>33</v>
      </c>
      <c r="B34" t="s">
        <v>148</v>
      </c>
      <c r="C34">
        <v>0.126267361070314</v>
      </c>
      <c r="D34">
        <v>0.23211252406833999</v>
      </c>
      <c r="E34">
        <v>0.58644696353978198</v>
      </c>
      <c r="F34">
        <v>-0.51943246623704697</v>
      </c>
      <c r="G34">
        <v>0.10189385288883</v>
      </c>
      <c r="H34" s="1">
        <v>3.4365950525801799E-7</v>
      </c>
      <c r="I34" t="s">
        <v>173</v>
      </c>
      <c r="J34" t="s">
        <v>173</v>
      </c>
      <c r="K34" t="s">
        <v>173</v>
      </c>
      <c r="L34" t="s">
        <v>173</v>
      </c>
      <c r="M34" t="s">
        <v>173</v>
      </c>
      <c r="N34" t="s">
        <v>173</v>
      </c>
    </row>
    <row r="35" spans="1:14" x14ac:dyDescent="0.25">
      <c r="A35">
        <v>34</v>
      </c>
      <c r="B35" t="s">
        <v>46</v>
      </c>
      <c r="C35">
        <v>0.30092466151082198</v>
      </c>
      <c r="D35">
        <v>0.21789117668152999</v>
      </c>
      <c r="E35">
        <v>0.167255048283871</v>
      </c>
      <c r="F35">
        <v>-0.34404792092216901</v>
      </c>
      <c r="G35">
        <v>6.5189507666540095E-2</v>
      </c>
      <c r="H35" s="1">
        <v>1.3084543596684901E-7</v>
      </c>
      <c r="I35" t="s">
        <v>173</v>
      </c>
      <c r="J35" t="s">
        <v>173</v>
      </c>
      <c r="K35" t="s">
        <v>173</v>
      </c>
      <c r="L35" t="s">
        <v>173</v>
      </c>
      <c r="M35" t="s">
        <v>173</v>
      </c>
      <c r="N35" t="s">
        <v>173</v>
      </c>
    </row>
    <row r="36" spans="1:14" x14ac:dyDescent="0.25">
      <c r="A36">
        <v>35</v>
      </c>
      <c r="B36" t="s">
        <v>132</v>
      </c>
      <c r="C36">
        <v>0.13546338706407601</v>
      </c>
      <c r="D36">
        <v>0.222382717018935</v>
      </c>
      <c r="E36">
        <v>0.54242813292184899</v>
      </c>
      <c r="F36">
        <v>-0.51038529836926205</v>
      </c>
      <c r="G36">
        <v>8.1715026772443494E-2</v>
      </c>
      <c r="H36" s="1">
        <v>4.2132010026080201E-10</v>
      </c>
      <c r="I36" t="s">
        <v>173</v>
      </c>
      <c r="J36" t="s">
        <v>173</v>
      </c>
      <c r="K36" t="s">
        <v>173</v>
      </c>
      <c r="L36" t="s">
        <v>173</v>
      </c>
      <c r="M36" t="s">
        <v>173</v>
      </c>
      <c r="N36" t="s">
        <v>173</v>
      </c>
    </row>
    <row r="37" spans="1:14" x14ac:dyDescent="0.25">
      <c r="A37">
        <v>36</v>
      </c>
      <c r="B37" t="s">
        <v>133</v>
      </c>
      <c r="C37">
        <v>0.31210264250516601</v>
      </c>
      <c r="D37">
        <v>0.21849681321200701</v>
      </c>
      <c r="E37">
        <v>0.153174396594531</v>
      </c>
      <c r="F37">
        <v>-0.31278984758915501</v>
      </c>
      <c r="G37">
        <v>7.3384128332787402E-2</v>
      </c>
      <c r="H37" s="1">
        <v>2.02275840891993E-5</v>
      </c>
      <c r="I37" t="s">
        <v>173</v>
      </c>
      <c r="J37" t="s">
        <v>173</v>
      </c>
      <c r="K37" t="s">
        <v>173</v>
      </c>
      <c r="L37" t="s">
        <v>173</v>
      </c>
      <c r="M37" t="s">
        <v>173</v>
      </c>
      <c r="N37" t="s">
        <v>173</v>
      </c>
    </row>
    <row r="38" spans="1:14" x14ac:dyDescent="0.25">
      <c r="A38">
        <v>37</v>
      </c>
      <c r="B38" t="s">
        <v>45</v>
      </c>
      <c r="C38">
        <v>0.42734610138485402</v>
      </c>
      <c r="D38">
        <v>0.28145346662887399</v>
      </c>
      <c r="E38">
        <v>0.12892508781165901</v>
      </c>
      <c r="F38">
        <v>-0.21261328920403499</v>
      </c>
      <c r="G38">
        <v>0.188682309676173</v>
      </c>
      <c r="H38">
        <v>0.25981346247842901</v>
      </c>
      <c r="I38" t="s">
        <v>173</v>
      </c>
      <c r="J38" t="s">
        <v>173</v>
      </c>
      <c r="K38" t="s">
        <v>173</v>
      </c>
      <c r="L38" t="s">
        <v>173</v>
      </c>
      <c r="M38" t="s">
        <v>173</v>
      </c>
      <c r="N38" t="s">
        <v>173</v>
      </c>
    </row>
    <row r="39" spans="1:14" x14ac:dyDescent="0.25">
      <c r="A39">
        <v>38</v>
      </c>
      <c r="B39" t="s">
        <v>106</v>
      </c>
      <c r="C39">
        <v>3.3215270403482398E-2</v>
      </c>
      <c r="D39">
        <v>6.5300377974328694E-2</v>
      </c>
      <c r="E39">
        <v>0.61099507217709703</v>
      </c>
      <c r="F39" t="s">
        <v>173</v>
      </c>
      <c r="G39" t="s">
        <v>173</v>
      </c>
      <c r="H39" t="s">
        <v>173</v>
      </c>
      <c r="I39" t="s">
        <v>173</v>
      </c>
      <c r="J39" t="s">
        <v>173</v>
      </c>
      <c r="K39" t="s">
        <v>173</v>
      </c>
      <c r="L39" t="s">
        <v>173</v>
      </c>
      <c r="M39" t="s">
        <v>173</v>
      </c>
      <c r="N39" t="s">
        <v>173</v>
      </c>
    </row>
    <row r="40" spans="1:14" x14ac:dyDescent="0.25">
      <c r="A40">
        <v>39</v>
      </c>
      <c r="B40" t="s">
        <v>62</v>
      </c>
      <c r="C40">
        <v>5.6290705255467401E-2</v>
      </c>
      <c r="D40">
        <v>0.16614513183718099</v>
      </c>
      <c r="E40">
        <v>0.73475707030329196</v>
      </c>
      <c r="F40" t="s">
        <v>173</v>
      </c>
      <c r="G40" t="s">
        <v>173</v>
      </c>
      <c r="H40" t="s">
        <v>173</v>
      </c>
      <c r="I40" t="s">
        <v>173</v>
      </c>
      <c r="J40" t="s">
        <v>173</v>
      </c>
      <c r="K40" t="s">
        <v>173</v>
      </c>
      <c r="L40" t="s">
        <v>173</v>
      </c>
      <c r="M40" t="s">
        <v>173</v>
      </c>
      <c r="N40" t="s">
        <v>173</v>
      </c>
    </row>
    <row r="41" spans="1:14" x14ac:dyDescent="0.25">
      <c r="A41">
        <v>40</v>
      </c>
      <c r="B41" t="s">
        <v>65</v>
      </c>
      <c r="C41">
        <v>0.15173589998062201</v>
      </c>
      <c r="D41">
        <v>0.19011793567673299</v>
      </c>
      <c r="E41">
        <v>0.424803990286509</v>
      </c>
      <c r="F41" t="s">
        <v>173</v>
      </c>
      <c r="G41" t="s">
        <v>173</v>
      </c>
      <c r="H41" t="s">
        <v>173</v>
      </c>
      <c r="I41" t="s">
        <v>173</v>
      </c>
      <c r="J41" t="s">
        <v>173</v>
      </c>
      <c r="K41" t="s">
        <v>173</v>
      </c>
      <c r="L41" t="s">
        <v>173</v>
      </c>
      <c r="M41" t="s">
        <v>173</v>
      </c>
      <c r="N41" t="s">
        <v>173</v>
      </c>
    </row>
    <row r="42" spans="1:14" x14ac:dyDescent="0.25">
      <c r="A42">
        <v>41</v>
      </c>
      <c r="B42" t="s">
        <v>47</v>
      </c>
      <c r="C42">
        <v>0.17295713098980001</v>
      </c>
      <c r="D42">
        <v>0.20072687771395201</v>
      </c>
      <c r="E42">
        <v>0.38887790778328302</v>
      </c>
      <c r="F42" t="s">
        <v>173</v>
      </c>
      <c r="G42" t="s">
        <v>173</v>
      </c>
      <c r="H42" t="s">
        <v>173</v>
      </c>
      <c r="I42" t="s">
        <v>173</v>
      </c>
      <c r="J42" t="s">
        <v>173</v>
      </c>
      <c r="K42" t="s">
        <v>173</v>
      </c>
      <c r="L42" t="s">
        <v>173</v>
      </c>
      <c r="M42" t="s">
        <v>173</v>
      </c>
      <c r="N42" t="s">
        <v>173</v>
      </c>
    </row>
    <row r="43" spans="1:14" x14ac:dyDescent="0.25">
      <c r="A43">
        <v>42</v>
      </c>
      <c r="B43" t="s">
        <v>61</v>
      </c>
      <c r="C43">
        <v>0.14264033563626999</v>
      </c>
      <c r="D43">
        <v>0.168940334705971</v>
      </c>
      <c r="E43">
        <v>0.39848852230627002</v>
      </c>
      <c r="F43" t="s">
        <v>173</v>
      </c>
      <c r="G43" t="s">
        <v>173</v>
      </c>
      <c r="H43" t="s">
        <v>173</v>
      </c>
      <c r="I43" t="s">
        <v>173</v>
      </c>
      <c r="J43" t="s">
        <v>173</v>
      </c>
      <c r="K43" t="s">
        <v>173</v>
      </c>
      <c r="L43" t="s">
        <v>173</v>
      </c>
      <c r="M43" t="s">
        <v>173</v>
      </c>
      <c r="N43" t="s">
        <v>173</v>
      </c>
    </row>
    <row r="44" spans="1:14" x14ac:dyDescent="0.25">
      <c r="A44">
        <v>43</v>
      </c>
      <c r="B44" t="s">
        <v>67</v>
      </c>
      <c r="C44">
        <v>0.173324723771801</v>
      </c>
      <c r="D44">
        <v>0.171149560335742</v>
      </c>
      <c r="E44">
        <v>0.31119911164088399</v>
      </c>
      <c r="F44" t="s">
        <v>173</v>
      </c>
      <c r="G44" t="s">
        <v>173</v>
      </c>
      <c r="H44" t="s">
        <v>173</v>
      </c>
      <c r="I44" t="s">
        <v>173</v>
      </c>
      <c r="J44" t="s">
        <v>173</v>
      </c>
      <c r="K44" t="s">
        <v>173</v>
      </c>
      <c r="L44" t="s">
        <v>173</v>
      </c>
      <c r="M44" t="s">
        <v>173</v>
      </c>
      <c r="N44" t="s">
        <v>173</v>
      </c>
    </row>
    <row r="45" spans="1:14" x14ac:dyDescent="0.25">
      <c r="A45">
        <v>44</v>
      </c>
      <c r="B45" t="s">
        <v>53</v>
      </c>
      <c r="C45">
        <v>-0.16140827999155299</v>
      </c>
      <c r="D45">
        <v>0.30168511123386299</v>
      </c>
      <c r="E45">
        <v>0.59263439607148904</v>
      </c>
      <c r="F45" t="s">
        <v>173</v>
      </c>
      <c r="G45" t="s">
        <v>173</v>
      </c>
      <c r="H45" t="s">
        <v>173</v>
      </c>
      <c r="I45" t="s">
        <v>173</v>
      </c>
      <c r="J45" t="s">
        <v>173</v>
      </c>
      <c r="K45" t="s">
        <v>173</v>
      </c>
      <c r="L45" t="s">
        <v>173</v>
      </c>
      <c r="M45" t="s">
        <v>173</v>
      </c>
      <c r="N45" t="s">
        <v>173</v>
      </c>
    </row>
    <row r="46" spans="1:14" x14ac:dyDescent="0.25">
      <c r="A46">
        <v>45</v>
      </c>
      <c r="B46" t="s">
        <v>57</v>
      </c>
      <c r="C46">
        <v>1.5658671090519698E-2</v>
      </c>
      <c r="D46">
        <v>0.196988075983246</v>
      </c>
      <c r="E46">
        <v>0.93664252621868604</v>
      </c>
      <c r="F46" t="s">
        <v>173</v>
      </c>
      <c r="G46" t="s">
        <v>173</v>
      </c>
      <c r="H46" t="s">
        <v>173</v>
      </c>
      <c r="I46" t="s">
        <v>173</v>
      </c>
      <c r="J46" t="s">
        <v>173</v>
      </c>
      <c r="K46" t="s">
        <v>173</v>
      </c>
      <c r="L46" t="s">
        <v>173</v>
      </c>
      <c r="M46" t="s">
        <v>173</v>
      </c>
      <c r="N46" t="s">
        <v>173</v>
      </c>
    </row>
    <row r="47" spans="1:14" x14ac:dyDescent="0.25">
      <c r="A47">
        <v>46</v>
      </c>
      <c r="B47" t="s">
        <v>64</v>
      </c>
      <c r="C47">
        <v>0.17123040148037399</v>
      </c>
      <c r="D47">
        <v>0.19261818468234199</v>
      </c>
      <c r="E47">
        <v>0.37402307069177099</v>
      </c>
      <c r="F47" t="s">
        <v>173</v>
      </c>
      <c r="G47" t="s">
        <v>173</v>
      </c>
      <c r="H47" t="s">
        <v>173</v>
      </c>
      <c r="I47" t="s">
        <v>173</v>
      </c>
      <c r="J47" t="s">
        <v>173</v>
      </c>
      <c r="K47" t="s">
        <v>173</v>
      </c>
      <c r="L47" t="s">
        <v>173</v>
      </c>
      <c r="M47" t="s">
        <v>173</v>
      </c>
      <c r="N47" t="s">
        <v>173</v>
      </c>
    </row>
    <row r="48" spans="1:14" x14ac:dyDescent="0.25">
      <c r="A48">
        <v>47</v>
      </c>
      <c r="B48" t="s">
        <v>58</v>
      </c>
      <c r="C48">
        <v>0.167732031348403</v>
      </c>
      <c r="D48">
        <v>0.17308801626214401</v>
      </c>
      <c r="E48">
        <v>0.33251710333620599</v>
      </c>
      <c r="F48" t="s">
        <v>173</v>
      </c>
      <c r="G48" t="s">
        <v>173</v>
      </c>
      <c r="H48" t="s">
        <v>173</v>
      </c>
      <c r="I48" t="s">
        <v>173</v>
      </c>
      <c r="J48" t="s">
        <v>173</v>
      </c>
      <c r="K48" t="s">
        <v>173</v>
      </c>
      <c r="L48" t="s">
        <v>173</v>
      </c>
      <c r="M48" t="s">
        <v>173</v>
      </c>
      <c r="N48" t="s">
        <v>173</v>
      </c>
    </row>
    <row r="49" spans="1:14" x14ac:dyDescent="0.25">
      <c r="A49">
        <v>48</v>
      </c>
      <c r="B49" t="s">
        <v>52</v>
      </c>
      <c r="C49">
        <v>6.8973952355789996E-3</v>
      </c>
      <c r="D49">
        <v>0.22961368781084601</v>
      </c>
      <c r="E49">
        <v>0.97603584664698895</v>
      </c>
      <c r="F49" t="s">
        <v>173</v>
      </c>
      <c r="G49" t="s">
        <v>173</v>
      </c>
      <c r="H49" t="s">
        <v>173</v>
      </c>
      <c r="I49" t="s">
        <v>173</v>
      </c>
      <c r="J49" t="s">
        <v>173</v>
      </c>
      <c r="K49" t="s">
        <v>173</v>
      </c>
      <c r="L49" t="s">
        <v>173</v>
      </c>
      <c r="M49" t="s">
        <v>173</v>
      </c>
      <c r="N49" t="s">
        <v>173</v>
      </c>
    </row>
    <row r="50" spans="1:14" x14ac:dyDescent="0.25">
      <c r="A50">
        <v>49</v>
      </c>
      <c r="B50" t="s">
        <v>60</v>
      </c>
      <c r="C50">
        <v>0.136955549303587</v>
      </c>
      <c r="D50">
        <v>0.18085929317355601</v>
      </c>
      <c r="E50">
        <v>0.44890059828513101</v>
      </c>
      <c r="F50" t="s">
        <v>173</v>
      </c>
      <c r="G50" t="s">
        <v>173</v>
      </c>
      <c r="H50" t="s">
        <v>173</v>
      </c>
      <c r="I50" t="s">
        <v>173</v>
      </c>
      <c r="J50" t="s">
        <v>173</v>
      </c>
      <c r="K50" t="s">
        <v>173</v>
      </c>
      <c r="L50" t="s">
        <v>173</v>
      </c>
      <c r="M50" t="s">
        <v>173</v>
      </c>
      <c r="N50" t="s">
        <v>173</v>
      </c>
    </row>
    <row r="51" spans="1:14" x14ac:dyDescent="0.25">
      <c r="A51">
        <v>50</v>
      </c>
      <c r="B51" t="s">
        <v>54</v>
      </c>
      <c r="C51">
        <v>0.14316106168582901</v>
      </c>
      <c r="D51">
        <v>0.193080271408168</v>
      </c>
      <c r="E51">
        <v>0.45841531828887699</v>
      </c>
      <c r="F51" t="s">
        <v>173</v>
      </c>
      <c r="G51" t="s">
        <v>173</v>
      </c>
      <c r="H51" t="s">
        <v>173</v>
      </c>
      <c r="I51" t="s">
        <v>173</v>
      </c>
      <c r="J51" t="s">
        <v>173</v>
      </c>
      <c r="K51" t="s">
        <v>173</v>
      </c>
      <c r="L51" t="s">
        <v>173</v>
      </c>
      <c r="M51" t="s">
        <v>173</v>
      </c>
      <c r="N51" t="s">
        <v>173</v>
      </c>
    </row>
    <row r="52" spans="1:14" x14ac:dyDescent="0.25">
      <c r="A52">
        <v>51</v>
      </c>
      <c r="B52" t="s">
        <v>56</v>
      </c>
      <c r="C52">
        <v>0.16364003743934399</v>
      </c>
      <c r="D52">
        <v>0.194130184873299</v>
      </c>
      <c r="E52">
        <v>0.399262175666182</v>
      </c>
      <c r="F52" t="s">
        <v>173</v>
      </c>
      <c r="G52" t="s">
        <v>173</v>
      </c>
      <c r="H52" t="s">
        <v>173</v>
      </c>
      <c r="I52" t="s">
        <v>173</v>
      </c>
      <c r="J52" t="s">
        <v>173</v>
      </c>
      <c r="K52" t="s">
        <v>173</v>
      </c>
      <c r="L52" t="s">
        <v>173</v>
      </c>
      <c r="M52" t="s">
        <v>173</v>
      </c>
      <c r="N52" t="s">
        <v>173</v>
      </c>
    </row>
    <row r="53" spans="1:14" x14ac:dyDescent="0.25">
      <c r="A53">
        <v>52</v>
      </c>
      <c r="B53" t="s">
        <v>48</v>
      </c>
      <c r="C53">
        <v>0.13931697367940399</v>
      </c>
      <c r="D53">
        <v>0.22009172977460401</v>
      </c>
      <c r="E53">
        <v>0.52673688085890402</v>
      </c>
      <c r="F53" t="s">
        <v>173</v>
      </c>
      <c r="G53" t="s">
        <v>173</v>
      </c>
      <c r="H53" t="s">
        <v>173</v>
      </c>
      <c r="I53" t="s">
        <v>173</v>
      </c>
      <c r="J53" t="s">
        <v>173</v>
      </c>
      <c r="K53" t="s">
        <v>173</v>
      </c>
      <c r="L53" t="s">
        <v>173</v>
      </c>
      <c r="M53" t="s">
        <v>173</v>
      </c>
      <c r="N53" t="s">
        <v>173</v>
      </c>
    </row>
    <row r="54" spans="1:14" x14ac:dyDescent="0.25">
      <c r="A54">
        <v>53</v>
      </c>
      <c r="B54" t="s">
        <v>55</v>
      </c>
      <c r="C54">
        <v>-6.8090192721334203E-3</v>
      </c>
      <c r="D54">
        <v>0.20200589119611301</v>
      </c>
      <c r="E54">
        <v>0.97311077051402395</v>
      </c>
      <c r="F54" t="s">
        <v>173</v>
      </c>
      <c r="G54" t="s">
        <v>173</v>
      </c>
      <c r="H54" t="s">
        <v>173</v>
      </c>
      <c r="I54" t="s">
        <v>173</v>
      </c>
      <c r="J54" t="s">
        <v>173</v>
      </c>
      <c r="K54" t="s">
        <v>173</v>
      </c>
      <c r="L54" t="s">
        <v>173</v>
      </c>
      <c r="M54" t="s">
        <v>173</v>
      </c>
      <c r="N54" t="s">
        <v>173</v>
      </c>
    </row>
    <row r="55" spans="1:14" x14ac:dyDescent="0.25">
      <c r="A55">
        <v>54</v>
      </c>
      <c r="B55" t="s">
        <v>51</v>
      </c>
      <c r="C55">
        <v>-0.32270744454368999</v>
      </c>
      <c r="D55">
        <v>0.32384704860378899</v>
      </c>
      <c r="E55">
        <v>0.31901647367615599</v>
      </c>
      <c r="F55" t="s">
        <v>173</v>
      </c>
      <c r="G55" t="s">
        <v>173</v>
      </c>
      <c r="H55" t="s">
        <v>173</v>
      </c>
      <c r="I55" t="s">
        <v>173</v>
      </c>
      <c r="J55" t="s">
        <v>173</v>
      </c>
      <c r="K55" t="s">
        <v>173</v>
      </c>
      <c r="L55" t="s">
        <v>173</v>
      </c>
      <c r="M55" t="s">
        <v>173</v>
      </c>
      <c r="N55" t="s">
        <v>173</v>
      </c>
    </row>
    <row r="56" spans="1:14" x14ac:dyDescent="0.25">
      <c r="A56">
        <v>55</v>
      </c>
      <c r="B56" t="s">
        <v>66</v>
      </c>
      <c r="C56">
        <v>0.17581849654826701</v>
      </c>
      <c r="D56">
        <v>0.17621868073951999</v>
      </c>
      <c r="E56">
        <v>0.31841076363138798</v>
      </c>
      <c r="F56" t="s">
        <v>173</v>
      </c>
      <c r="G56" t="s">
        <v>173</v>
      </c>
      <c r="H56" t="s">
        <v>173</v>
      </c>
      <c r="I56" t="s">
        <v>173</v>
      </c>
      <c r="J56" t="s">
        <v>173</v>
      </c>
      <c r="K56" t="s">
        <v>173</v>
      </c>
      <c r="L56" t="s">
        <v>173</v>
      </c>
      <c r="M56" t="s">
        <v>173</v>
      </c>
      <c r="N56" t="s">
        <v>173</v>
      </c>
    </row>
    <row r="57" spans="1:14" x14ac:dyDescent="0.25">
      <c r="A57">
        <v>56</v>
      </c>
      <c r="B57" t="s">
        <v>59</v>
      </c>
      <c r="C57">
        <v>0.16440946184136199</v>
      </c>
      <c r="D57">
        <v>0.174726356309962</v>
      </c>
      <c r="E57">
        <v>0.34672843883521298</v>
      </c>
      <c r="F57" t="s">
        <v>173</v>
      </c>
      <c r="G57" t="s">
        <v>173</v>
      </c>
      <c r="H57" t="s">
        <v>173</v>
      </c>
      <c r="I57" t="s">
        <v>173</v>
      </c>
      <c r="J57" t="s">
        <v>173</v>
      </c>
      <c r="K57" t="s">
        <v>173</v>
      </c>
      <c r="L57" t="s">
        <v>173</v>
      </c>
      <c r="M57" t="s">
        <v>173</v>
      </c>
      <c r="N57" t="s">
        <v>173</v>
      </c>
    </row>
    <row r="58" spans="1:14" x14ac:dyDescent="0.25">
      <c r="A58">
        <v>57</v>
      </c>
      <c r="B58" t="s">
        <v>49</v>
      </c>
      <c r="C58">
        <v>-4.9671721417226603E-2</v>
      </c>
      <c r="D58">
        <v>0.24559927591606601</v>
      </c>
      <c r="E58">
        <v>0.83972361671398899</v>
      </c>
      <c r="F58" t="s">
        <v>173</v>
      </c>
      <c r="G58" t="s">
        <v>173</v>
      </c>
      <c r="H58" t="s">
        <v>173</v>
      </c>
      <c r="I58" t="s">
        <v>173</v>
      </c>
      <c r="J58" t="s">
        <v>173</v>
      </c>
      <c r="K58" t="s">
        <v>173</v>
      </c>
      <c r="L58" t="s">
        <v>173</v>
      </c>
      <c r="M58" t="s">
        <v>173</v>
      </c>
      <c r="N58" t="s">
        <v>173</v>
      </c>
    </row>
    <row r="59" spans="1:14" x14ac:dyDescent="0.25">
      <c r="A59">
        <v>58</v>
      </c>
      <c r="B59" t="s">
        <v>63</v>
      </c>
      <c r="C59">
        <v>0.29269157679860602</v>
      </c>
      <c r="D59">
        <v>0.28094032255170498</v>
      </c>
      <c r="E59">
        <v>0.29749129399833302</v>
      </c>
      <c r="F59" t="s">
        <v>173</v>
      </c>
      <c r="G59" t="s">
        <v>173</v>
      </c>
      <c r="H59" t="s">
        <v>173</v>
      </c>
      <c r="I59" t="s">
        <v>173</v>
      </c>
      <c r="J59" t="s">
        <v>173</v>
      </c>
      <c r="K59" t="s">
        <v>173</v>
      </c>
      <c r="L59" t="s">
        <v>173</v>
      </c>
      <c r="M59" t="s">
        <v>173</v>
      </c>
      <c r="N59" t="s">
        <v>173</v>
      </c>
    </row>
    <row r="60" spans="1:14" x14ac:dyDescent="0.25">
      <c r="A60">
        <v>59</v>
      </c>
      <c r="B60" t="s">
        <v>50</v>
      </c>
      <c r="C60">
        <v>-0.162169440430424</v>
      </c>
      <c r="D60">
        <v>0.24284747310761001</v>
      </c>
      <c r="E60">
        <v>0.50427205052989899</v>
      </c>
      <c r="F60" t="s">
        <v>173</v>
      </c>
      <c r="G60" t="s">
        <v>173</v>
      </c>
      <c r="H60" t="s">
        <v>173</v>
      </c>
      <c r="I60" t="s">
        <v>173</v>
      </c>
      <c r="J60" t="s">
        <v>173</v>
      </c>
      <c r="K60" t="s">
        <v>173</v>
      </c>
      <c r="L60" t="s">
        <v>173</v>
      </c>
      <c r="M60" t="s">
        <v>173</v>
      </c>
      <c r="N60" t="s">
        <v>173</v>
      </c>
    </row>
    <row r="61" spans="1:14" x14ac:dyDescent="0.25">
      <c r="A61">
        <v>60</v>
      </c>
      <c r="B61" t="s">
        <v>75</v>
      </c>
      <c r="C61">
        <v>-0.87720048979486098</v>
      </c>
      <c r="D61">
        <v>0.27220584007323601</v>
      </c>
      <c r="E61">
        <v>1.2704918843926701E-3</v>
      </c>
      <c r="F61" t="s">
        <v>173</v>
      </c>
      <c r="G61" t="s">
        <v>173</v>
      </c>
      <c r="H61" t="s">
        <v>173</v>
      </c>
      <c r="I61" t="s">
        <v>173</v>
      </c>
      <c r="J61" t="s">
        <v>173</v>
      </c>
      <c r="K61" t="s">
        <v>173</v>
      </c>
      <c r="L61" t="s">
        <v>173</v>
      </c>
      <c r="M61" t="s">
        <v>173</v>
      </c>
      <c r="N61" t="s">
        <v>173</v>
      </c>
    </row>
    <row r="62" spans="1:14" x14ac:dyDescent="0.25">
      <c r="A62">
        <v>61</v>
      </c>
      <c r="B62" t="s">
        <v>77</v>
      </c>
      <c r="C62">
        <v>-0.79574461679789499</v>
      </c>
      <c r="D62">
        <v>0.26155626027194301</v>
      </c>
      <c r="E62">
        <v>2.3474197363743199E-3</v>
      </c>
      <c r="F62" t="s">
        <v>173</v>
      </c>
      <c r="G62" t="s">
        <v>173</v>
      </c>
      <c r="H62" t="s">
        <v>173</v>
      </c>
      <c r="I62" t="s">
        <v>173</v>
      </c>
      <c r="J62" t="s">
        <v>173</v>
      </c>
      <c r="K62" t="s">
        <v>173</v>
      </c>
      <c r="L62" t="s">
        <v>173</v>
      </c>
      <c r="M62" t="s">
        <v>173</v>
      </c>
      <c r="N62" t="s">
        <v>173</v>
      </c>
    </row>
    <row r="63" spans="1:14" x14ac:dyDescent="0.25">
      <c r="A63">
        <v>62</v>
      </c>
      <c r="B63" t="s">
        <v>74</v>
      </c>
      <c r="C63">
        <v>-0.852456889494974</v>
      </c>
      <c r="D63">
        <v>0.259600687811191</v>
      </c>
      <c r="E63">
        <v>1.0244536352521599E-3</v>
      </c>
      <c r="F63" t="s">
        <v>173</v>
      </c>
      <c r="G63" t="s">
        <v>173</v>
      </c>
      <c r="H63" t="s">
        <v>173</v>
      </c>
      <c r="I63" t="s">
        <v>173</v>
      </c>
      <c r="J63" t="s">
        <v>173</v>
      </c>
      <c r="K63" t="s">
        <v>173</v>
      </c>
      <c r="L63" t="s">
        <v>173</v>
      </c>
      <c r="M63" t="s">
        <v>173</v>
      </c>
      <c r="N63" t="s">
        <v>173</v>
      </c>
    </row>
    <row r="64" spans="1:14" x14ac:dyDescent="0.25">
      <c r="A64">
        <v>63</v>
      </c>
      <c r="B64" t="s">
        <v>79</v>
      </c>
      <c r="C64">
        <v>-0.82000863655524503</v>
      </c>
      <c r="D64">
        <v>0.25704807340354602</v>
      </c>
      <c r="E64">
        <v>1.42224380527698E-3</v>
      </c>
      <c r="F64" t="s">
        <v>173</v>
      </c>
      <c r="G64" t="s">
        <v>173</v>
      </c>
      <c r="H64" t="s">
        <v>173</v>
      </c>
      <c r="I64" t="s">
        <v>173</v>
      </c>
      <c r="J64" t="s">
        <v>173</v>
      </c>
      <c r="K64" t="s">
        <v>173</v>
      </c>
      <c r="L64" t="s">
        <v>173</v>
      </c>
      <c r="M64" t="s">
        <v>173</v>
      </c>
      <c r="N64" t="s">
        <v>173</v>
      </c>
    </row>
    <row r="65" spans="1:14" x14ac:dyDescent="0.25">
      <c r="A65">
        <v>64</v>
      </c>
      <c r="B65" t="s">
        <v>78</v>
      </c>
      <c r="C65">
        <v>-0.76790031430984995</v>
      </c>
      <c r="D65">
        <v>0.25505289602346098</v>
      </c>
      <c r="E65">
        <v>2.6060396690751799E-3</v>
      </c>
      <c r="F65" t="s">
        <v>173</v>
      </c>
      <c r="G65" t="s">
        <v>173</v>
      </c>
      <c r="H65" t="s">
        <v>173</v>
      </c>
      <c r="I65" t="s">
        <v>173</v>
      </c>
      <c r="J65" t="s">
        <v>173</v>
      </c>
      <c r="K65" t="s">
        <v>173</v>
      </c>
      <c r="L65" t="s">
        <v>173</v>
      </c>
      <c r="M65" t="s">
        <v>173</v>
      </c>
      <c r="N65" t="s">
        <v>173</v>
      </c>
    </row>
    <row r="66" spans="1:14" x14ac:dyDescent="0.25">
      <c r="A66">
        <v>65</v>
      </c>
      <c r="B66" t="s">
        <v>76</v>
      </c>
      <c r="C66">
        <v>-0.77944390974222999</v>
      </c>
      <c r="D66">
        <v>0.26678101804257698</v>
      </c>
      <c r="E66">
        <v>3.4816937807315498E-3</v>
      </c>
      <c r="F66" t="s">
        <v>173</v>
      </c>
      <c r="G66" t="s">
        <v>173</v>
      </c>
      <c r="H66" t="s">
        <v>173</v>
      </c>
      <c r="I66" t="s">
        <v>173</v>
      </c>
      <c r="J66" t="s">
        <v>173</v>
      </c>
      <c r="K66" t="s">
        <v>173</v>
      </c>
      <c r="L66" t="s">
        <v>173</v>
      </c>
      <c r="M66" t="s">
        <v>173</v>
      </c>
      <c r="N66" t="s">
        <v>173</v>
      </c>
    </row>
    <row r="67" spans="1:14" x14ac:dyDescent="0.25">
      <c r="A67">
        <v>66</v>
      </c>
      <c r="B67" t="s">
        <v>70</v>
      </c>
      <c r="C67">
        <v>-0.73186057291065398</v>
      </c>
      <c r="D67">
        <v>0.27199219072140901</v>
      </c>
      <c r="E67">
        <v>7.1293493683790201E-3</v>
      </c>
      <c r="F67" t="s">
        <v>173</v>
      </c>
      <c r="G67" t="s">
        <v>173</v>
      </c>
      <c r="H67" t="s">
        <v>173</v>
      </c>
      <c r="I67" t="s">
        <v>173</v>
      </c>
      <c r="J67" t="s">
        <v>173</v>
      </c>
      <c r="K67" t="s">
        <v>173</v>
      </c>
      <c r="L67" t="s">
        <v>173</v>
      </c>
      <c r="M67" t="s">
        <v>173</v>
      </c>
      <c r="N67" t="s">
        <v>173</v>
      </c>
    </row>
    <row r="68" spans="1:14" x14ac:dyDescent="0.25">
      <c r="A68">
        <v>67</v>
      </c>
      <c r="B68" t="s">
        <v>84</v>
      </c>
      <c r="C68">
        <v>-0.87208376968578005</v>
      </c>
      <c r="D68">
        <v>0.27421896431092102</v>
      </c>
      <c r="E68">
        <v>1.4715006678289401E-3</v>
      </c>
      <c r="F68" t="s">
        <v>173</v>
      </c>
      <c r="G68" t="s">
        <v>173</v>
      </c>
      <c r="H68" t="s">
        <v>173</v>
      </c>
      <c r="I68" t="s">
        <v>173</v>
      </c>
      <c r="J68" t="s">
        <v>173</v>
      </c>
      <c r="K68" t="s">
        <v>173</v>
      </c>
      <c r="L68" t="s">
        <v>173</v>
      </c>
      <c r="M68" t="s">
        <v>173</v>
      </c>
      <c r="N68" t="s">
        <v>173</v>
      </c>
    </row>
    <row r="69" spans="1:14" x14ac:dyDescent="0.25">
      <c r="A69">
        <v>68</v>
      </c>
      <c r="B69" t="s">
        <v>72</v>
      </c>
      <c r="C69">
        <v>-0.72495008149735096</v>
      </c>
      <c r="D69">
        <v>0.25807660962387002</v>
      </c>
      <c r="E69">
        <v>4.9687940191961398E-3</v>
      </c>
      <c r="F69" t="s">
        <v>173</v>
      </c>
      <c r="G69" t="s">
        <v>173</v>
      </c>
      <c r="H69" t="s">
        <v>173</v>
      </c>
      <c r="I69" t="s">
        <v>173</v>
      </c>
      <c r="J69" t="s">
        <v>173</v>
      </c>
      <c r="K69" t="s">
        <v>173</v>
      </c>
      <c r="L69" t="s">
        <v>173</v>
      </c>
      <c r="M69" t="s">
        <v>173</v>
      </c>
      <c r="N69" t="s">
        <v>173</v>
      </c>
    </row>
    <row r="70" spans="1:14" x14ac:dyDescent="0.25">
      <c r="A70">
        <v>69</v>
      </c>
      <c r="B70" t="s">
        <v>71</v>
      </c>
      <c r="C70">
        <v>-0.71261929724046102</v>
      </c>
      <c r="D70">
        <v>0.268618956695932</v>
      </c>
      <c r="E70">
        <v>7.9803450735241102E-3</v>
      </c>
      <c r="F70" t="s">
        <v>173</v>
      </c>
      <c r="G70" t="s">
        <v>173</v>
      </c>
      <c r="H70" t="s">
        <v>173</v>
      </c>
      <c r="I70" t="s">
        <v>173</v>
      </c>
      <c r="J70" t="s">
        <v>173</v>
      </c>
      <c r="K70" t="s">
        <v>173</v>
      </c>
      <c r="L70" t="s">
        <v>173</v>
      </c>
      <c r="M70" t="s">
        <v>173</v>
      </c>
      <c r="N70" t="s">
        <v>173</v>
      </c>
    </row>
    <row r="71" spans="1:14" x14ac:dyDescent="0.25">
      <c r="A71">
        <v>70</v>
      </c>
      <c r="B71" t="s">
        <v>68</v>
      </c>
      <c r="C71">
        <v>-0.48519869898033102</v>
      </c>
      <c r="D71">
        <v>0.29862552665245401</v>
      </c>
      <c r="E71">
        <v>0.104210931725549</v>
      </c>
      <c r="F71" t="s">
        <v>173</v>
      </c>
      <c r="G71" t="s">
        <v>173</v>
      </c>
      <c r="H71" t="s">
        <v>173</v>
      </c>
      <c r="I71" t="s">
        <v>173</v>
      </c>
      <c r="J71" t="s">
        <v>173</v>
      </c>
      <c r="K71" t="s">
        <v>173</v>
      </c>
      <c r="L71" t="s">
        <v>173</v>
      </c>
      <c r="M71" t="s">
        <v>173</v>
      </c>
      <c r="N71" t="s">
        <v>173</v>
      </c>
    </row>
    <row r="72" spans="1:14" x14ac:dyDescent="0.25">
      <c r="A72">
        <v>71</v>
      </c>
      <c r="B72" t="s">
        <v>81</v>
      </c>
      <c r="C72">
        <v>-0.85119032651736304</v>
      </c>
      <c r="D72">
        <v>0.26518309014913899</v>
      </c>
      <c r="E72">
        <v>1.3281752376661899E-3</v>
      </c>
      <c r="F72" t="s">
        <v>173</v>
      </c>
      <c r="G72" t="s">
        <v>173</v>
      </c>
      <c r="H72" t="s">
        <v>173</v>
      </c>
      <c r="I72" t="s">
        <v>173</v>
      </c>
      <c r="J72" t="s">
        <v>173</v>
      </c>
      <c r="K72" t="s">
        <v>173</v>
      </c>
      <c r="L72" t="s">
        <v>173</v>
      </c>
      <c r="M72" t="s">
        <v>173</v>
      </c>
      <c r="N72" t="s">
        <v>173</v>
      </c>
    </row>
    <row r="73" spans="1:14" x14ac:dyDescent="0.25">
      <c r="A73">
        <v>72</v>
      </c>
      <c r="B73" t="s">
        <v>80</v>
      </c>
      <c r="C73">
        <v>-0.64487328550193901</v>
      </c>
      <c r="D73">
        <v>0.272826392879777</v>
      </c>
      <c r="E73">
        <v>1.8094613775199699E-2</v>
      </c>
      <c r="F73" t="s">
        <v>173</v>
      </c>
      <c r="G73" t="s">
        <v>173</v>
      </c>
      <c r="H73" t="s">
        <v>173</v>
      </c>
      <c r="I73" t="s">
        <v>173</v>
      </c>
      <c r="J73" t="s">
        <v>173</v>
      </c>
      <c r="K73" t="s">
        <v>173</v>
      </c>
      <c r="L73" t="s">
        <v>173</v>
      </c>
      <c r="M73" t="s">
        <v>173</v>
      </c>
      <c r="N73" t="s">
        <v>173</v>
      </c>
    </row>
    <row r="74" spans="1:14" x14ac:dyDescent="0.25">
      <c r="A74">
        <v>73</v>
      </c>
      <c r="B74" t="s">
        <v>82</v>
      </c>
      <c r="C74">
        <v>-0.91580180591967097</v>
      </c>
      <c r="D74">
        <v>0.26903548066023097</v>
      </c>
      <c r="E74">
        <v>6.6402208416969596E-4</v>
      </c>
      <c r="F74" t="s">
        <v>173</v>
      </c>
      <c r="G74" t="s">
        <v>173</v>
      </c>
      <c r="H74" t="s">
        <v>173</v>
      </c>
      <c r="I74" t="s">
        <v>173</v>
      </c>
      <c r="J74" t="s">
        <v>173</v>
      </c>
      <c r="K74" t="s">
        <v>173</v>
      </c>
      <c r="L74" t="s">
        <v>173</v>
      </c>
      <c r="M74" t="s">
        <v>173</v>
      </c>
      <c r="N74" t="s">
        <v>173</v>
      </c>
    </row>
    <row r="75" spans="1:14" x14ac:dyDescent="0.25">
      <c r="A75">
        <v>74</v>
      </c>
      <c r="B75" t="s">
        <v>83</v>
      </c>
      <c r="C75">
        <v>-0.59109714413708903</v>
      </c>
      <c r="D75">
        <v>0.47717956972853698</v>
      </c>
      <c r="E75">
        <v>0.21544511992804899</v>
      </c>
      <c r="F75" t="s">
        <v>173</v>
      </c>
      <c r="G75" t="s">
        <v>173</v>
      </c>
      <c r="H75" t="s">
        <v>173</v>
      </c>
      <c r="I75" t="s">
        <v>173</v>
      </c>
      <c r="J75" t="s">
        <v>173</v>
      </c>
      <c r="K75" t="s">
        <v>173</v>
      </c>
      <c r="L75" t="s">
        <v>173</v>
      </c>
      <c r="M75" t="s">
        <v>173</v>
      </c>
      <c r="N75" t="s">
        <v>173</v>
      </c>
    </row>
    <row r="76" spans="1:14" x14ac:dyDescent="0.25">
      <c r="A76">
        <v>75</v>
      </c>
      <c r="B76" t="s">
        <v>69</v>
      </c>
      <c r="C76">
        <v>-1.16403094104973</v>
      </c>
      <c r="D76">
        <v>0.331853657391465</v>
      </c>
      <c r="E76">
        <v>4.52060571614654E-4</v>
      </c>
      <c r="F76" t="s">
        <v>173</v>
      </c>
      <c r="G76" t="s">
        <v>173</v>
      </c>
      <c r="H76" t="s">
        <v>173</v>
      </c>
      <c r="I76" t="s">
        <v>173</v>
      </c>
      <c r="J76" t="s">
        <v>173</v>
      </c>
      <c r="K76" t="s">
        <v>173</v>
      </c>
      <c r="L76" t="s">
        <v>173</v>
      </c>
      <c r="M76" t="s">
        <v>173</v>
      </c>
      <c r="N76" t="s">
        <v>173</v>
      </c>
    </row>
    <row r="77" spans="1:14" x14ac:dyDescent="0.25">
      <c r="A77">
        <v>76</v>
      </c>
      <c r="B77" t="s">
        <v>73</v>
      </c>
      <c r="C77">
        <v>-0.76679324923293901</v>
      </c>
      <c r="D77">
        <v>0.38942847986338802</v>
      </c>
      <c r="E77">
        <v>4.8950563337902701E-2</v>
      </c>
      <c r="F77" t="s">
        <v>173</v>
      </c>
      <c r="G77" t="s">
        <v>173</v>
      </c>
      <c r="H77" t="s">
        <v>173</v>
      </c>
      <c r="I77" t="s">
        <v>173</v>
      </c>
      <c r="J77" t="s">
        <v>173</v>
      </c>
      <c r="K77" t="s">
        <v>173</v>
      </c>
      <c r="L77" t="s">
        <v>173</v>
      </c>
      <c r="M77" t="s">
        <v>173</v>
      </c>
      <c r="N77" t="s">
        <v>173</v>
      </c>
    </row>
    <row r="78" spans="1:14" x14ac:dyDescent="0.25">
      <c r="A78">
        <v>77</v>
      </c>
      <c r="B78" t="s">
        <v>178</v>
      </c>
      <c r="C78">
        <v>1.4178231923895199</v>
      </c>
      <c r="D78">
        <v>6.1767715957897602E-2</v>
      </c>
      <c r="E78" s="1">
        <v>1.34046818826109E-116</v>
      </c>
      <c r="F78">
        <v>1.4123264290623101</v>
      </c>
      <c r="G78">
        <v>6.1752063305731797E-2</v>
      </c>
      <c r="H78" s="1">
        <v>9.0507342182969298E-116</v>
      </c>
      <c r="I78">
        <v>1.3939622092741599</v>
      </c>
      <c r="J78">
        <v>6.1707239507973403E-2</v>
      </c>
      <c r="K78" s="1">
        <v>5.4434084097511799E-113</v>
      </c>
      <c r="L78">
        <v>1.2718446662360201</v>
      </c>
      <c r="M78">
        <v>6.1394138610787102E-2</v>
      </c>
      <c r="N78" s="1">
        <v>2.4818223919327401E-95</v>
      </c>
    </row>
    <row r="79" spans="1:14" x14ac:dyDescent="0.25">
      <c r="A79">
        <v>78</v>
      </c>
      <c r="B79" t="s">
        <v>179</v>
      </c>
      <c r="C79">
        <v>0.43681246484352099</v>
      </c>
      <c r="D79">
        <v>8.1605656965389003E-2</v>
      </c>
      <c r="E79" s="1">
        <v>8.6640498707188794E-8</v>
      </c>
      <c r="F79">
        <v>0.431225731387814</v>
      </c>
      <c r="G79">
        <v>8.1593339485942301E-2</v>
      </c>
      <c r="H79" s="1">
        <v>1.2566325540763101E-7</v>
      </c>
      <c r="I79">
        <v>0.41080380125511801</v>
      </c>
      <c r="J79">
        <v>8.1555506979112097E-2</v>
      </c>
      <c r="K79" s="1">
        <v>4.72621029275928E-7</v>
      </c>
      <c r="L79">
        <v>0.28709448809667598</v>
      </c>
      <c r="M79">
        <v>8.1310500894578197E-2</v>
      </c>
      <c r="N79">
        <v>4.1423994892464503E-4</v>
      </c>
    </row>
    <row r="80" spans="1:14" x14ac:dyDescent="0.25">
      <c r="A80">
        <v>79</v>
      </c>
      <c r="B80" t="s">
        <v>180</v>
      </c>
      <c r="C80">
        <v>1.3656721404347401</v>
      </c>
      <c r="D80">
        <v>6.5207059861736402E-2</v>
      </c>
      <c r="E80" s="1">
        <v>2.14506412918004E-97</v>
      </c>
      <c r="F80">
        <v>1.35975391327063</v>
      </c>
      <c r="G80">
        <v>6.5190027823327001E-2</v>
      </c>
      <c r="H80" s="1">
        <v>1.28115028169829E-96</v>
      </c>
      <c r="I80">
        <v>1.33809859367839</v>
      </c>
      <c r="J80">
        <v>6.5137743032324794E-2</v>
      </c>
      <c r="K80" s="1">
        <v>8.96336247913681E-94</v>
      </c>
      <c r="L80">
        <v>1.2029328976675999</v>
      </c>
      <c r="M80">
        <v>6.4796874337951907E-2</v>
      </c>
      <c r="N80" s="1">
        <v>6.2061762559332103E-77</v>
      </c>
    </row>
    <row r="81" spans="1:14" x14ac:dyDescent="0.25">
      <c r="A81">
        <v>80</v>
      </c>
      <c r="B81" t="s">
        <v>181</v>
      </c>
      <c r="C81">
        <v>0.57904059109627604</v>
      </c>
      <c r="D81">
        <v>8.2983324033203798E-2</v>
      </c>
      <c r="E81" s="1">
        <v>2.9984957858550001E-12</v>
      </c>
      <c r="F81">
        <v>0.573078665179375</v>
      </c>
      <c r="G81">
        <v>8.2969133979106796E-2</v>
      </c>
      <c r="H81" s="1">
        <v>4.9455372880434997E-12</v>
      </c>
      <c r="I81">
        <v>0.54836517742134605</v>
      </c>
      <c r="J81">
        <v>8.2922154741951901E-2</v>
      </c>
      <c r="K81" s="1">
        <v>3.7657874138308601E-11</v>
      </c>
      <c r="L81">
        <v>0.40778440631893997</v>
      </c>
      <c r="M81">
        <v>8.2639748119508097E-2</v>
      </c>
      <c r="N81" s="1">
        <v>8.0363473536557299E-7</v>
      </c>
    </row>
    <row r="82" spans="1:14" x14ac:dyDescent="0.25">
      <c r="A82">
        <v>81</v>
      </c>
      <c r="B82" t="s">
        <v>182</v>
      </c>
      <c r="C82">
        <v>0.32456977819913801</v>
      </c>
      <c r="D82">
        <v>9.2107018647857794E-2</v>
      </c>
      <c r="E82">
        <v>4.2535178365800001E-4</v>
      </c>
      <c r="F82">
        <v>0.318523213622178</v>
      </c>
      <c r="G82">
        <v>9.2093589833444095E-2</v>
      </c>
      <c r="H82">
        <v>5.4280849300191304E-4</v>
      </c>
      <c r="I82">
        <v>0.29484686517277697</v>
      </c>
      <c r="J82">
        <v>9.2051525198342296E-2</v>
      </c>
      <c r="K82">
        <v>1.3597407411605499E-3</v>
      </c>
      <c r="L82">
        <v>0.15103949392381899</v>
      </c>
      <c r="M82">
        <v>9.1787494718325105E-2</v>
      </c>
      <c r="N82">
        <v>9.9859623528315802E-2</v>
      </c>
    </row>
    <row r="83" spans="1:14" x14ac:dyDescent="0.25">
      <c r="A83">
        <v>82</v>
      </c>
      <c r="B83" t="s">
        <v>183</v>
      </c>
      <c r="C83">
        <v>1.0960580556731701</v>
      </c>
      <c r="D83">
        <v>7.39046415519512E-2</v>
      </c>
      <c r="E83" s="1">
        <v>9.2751459317436607E-50</v>
      </c>
      <c r="F83">
        <v>1.0898422431000201</v>
      </c>
      <c r="G83">
        <v>7.3887101301391506E-2</v>
      </c>
      <c r="H83" s="1">
        <v>3.0720238404800901E-49</v>
      </c>
      <c r="I83">
        <v>1.0662203733782101</v>
      </c>
      <c r="J83">
        <v>7.3831886788066597E-2</v>
      </c>
      <c r="K83" s="1">
        <v>2.8487687145100499E-47</v>
      </c>
      <c r="L83">
        <v>0.91585227703121397</v>
      </c>
      <c r="M83">
        <v>7.3478932657282198E-2</v>
      </c>
      <c r="N83" s="1">
        <v>1.1711707572666299E-35</v>
      </c>
    </row>
    <row r="84" spans="1:14" x14ac:dyDescent="0.25">
      <c r="A84">
        <v>83</v>
      </c>
      <c r="B84" t="s">
        <v>184</v>
      </c>
      <c r="C84">
        <v>0.76389607761975598</v>
      </c>
      <c r="D84">
        <v>8.3719436335868494E-2</v>
      </c>
      <c r="E84" s="1">
        <v>7.2083406897756996E-20</v>
      </c>
      <c r="F84">
        <v>0.75809173555753695</v>
      </c>
      <c r="G84">
        <v>8.3703809880757499E-2</v>
      </c>
      <c r="H84" s="1">
        <v>1.34288454490694E-19</v>
      </c>
      <c r="I84">
        <v>0.73295849156745196</v>
      </c>
      <c r="J84">
        <v>8.3650111995097698E-2</v>
      </c>
      <c r="K84" s="1">
        <v>1.9148672171444401E-18</v>
      </c>
      <c r="L84">
        <v>0.579128601442219</v>
      </c>
      <c r="M84">
        <v>8.3321785629970904E-2</v>
      </c>
      <c r="N84" s="1">
        <v>3.63977374234669E-12</v>
      </c>
    </row>
    <row r="85" spans="1:14" x14ac:dyDescent="0.25">
      <c r="A85">
        <v>84</v>
      </c>
      <c r="B85" t="s">
        <v>185</v>
      </c>
      <c r="C85">
        <v>0.50936923027329595</v>
      </c>
      <c r="D85">
        <v>9.3297320998690897E-2</v>
      </c>
      <c r="E85" s="1">
        <v>4.7711699134440597E-8</v>
      </c>
      <c r="F85">
        <v>0.503609313448522</v>
      </c>
      <c r="G85">
        <v>9.3283331762726004E-2</v>
      </c>
      <c r="H85" s="1">
        <v>6.7123142864617097E-8</v>
      </c>
      <c r="I85">
        <v>0.47662277986688101</v>
      </c>
      <c r="J85">
        <v>9.3231762014461206E-2</v>
      </c>
      <c r="K85" s="1">
        <v>3.1836756176446E-7</v>
      </c>
      <c r="L85">
        <v>0.31832394831820299</v>
      </c>
      <c r="M85">
        <v>9.2922095538230595E-2</v>
      </c>
      <c r="N85">
        <v>6.1319965274594002E-4</v>
      </c>
    </row>
    <row r="86" spans="1:14" x14ac:dyDescent="0.25">
      <c r="A86">
        <v>85</v>
      </c>
      <c r="B86" t="s">
        <v>186</v>
      </c>
      <c r="C86">
        <v>0.31657401099812299</v>
      </c>
      <c r="D86">
        <v>0.101928635148372</v>
      </c>
      <c r="E86">
        <v>1.8973948450136701E-3</v>
      </c>
      <c r="F86">
        <v>0.310770456618221</v>
      </c>
      <c r="G86">
        <v>0.101915761306755</v>
      </c>
      <c r="H86">
        <v>2.2938485047316898E-3</v>
      </c>
      <c r="I86">
        <v>0.283126525363387</v>
      </c>
      <c r="J86">
        <v>0.10186701038788799</v>
      </c>
      <c r="K86">
        <v>5.4463769573907996E-3</v>
      </c>
      <c r="L86">
        <v>0.12305243471173199</v>
      </c>
      <c r="M86">
        <v>0.101575036828347</v>
      </c>
      <c r="N86">
        <v>0.225725413723534</v>
      </c>
    </row>
    <row r="87" spans="1:14" x14ac:dyDescent="0.25">
      <c r="A87">
        <v>86</v>
      </c>
      <c r="B87" t="s">
        <v>187</v>
      </c>
      <c r="C87">
        <v>0.30816355064138601</v>
      </c>
      <c r="D87">
        <v>0.103959086776212</v>
      </c>
      <c r="E87">
        <v>3.0339485333165201E-3</v>
      </c>
      <c r="F87">
        <v>0.30218158027906</v>
      </c>
      <c r="G87">
        <v>0.103945971687029</v>
      </c>
      <c r="H87">
        <v>3.6479379942884098E-3</v>
      </c>
      <c r="I87">
        <v>0.27535662242286002</v>
      </c>
      <c r="J87">
        <v>0.103897454559886</v>
      </c>
      <c r="K87">
        <v>8.0426744741654201E-3</v>
      </c>
      <c r="L87">
        <v>0.112518715569116</v>
      </c>
      <c r="M87">
        <v>0.103601631188421</v>
      </c>
      <c r="N87">
        <v>0.27744763104659398</v>
      </c>
    </row>
    <row r="88" spans="1:14" x14ac:dyDescent="0.25">
      <c r="A88">
        <v>87</v>
      </c>
      <c r="B88" t="s">
        <v>188</v>
      </c>
      <c r="C88">
        <v>1.74643046495632</v>
      </c>
      <c r="D88">
        <v>5.01202825055308E-2</v>
      </c>
      <c r="E88" s="1">
        <v>5.1069342514125199E-266</v>
      </c>
      <c r="F88">
        <v>1.74544176126658</v>
      </c>
      <c r="G88">
        <v>5.0112597371723598E-2</v>
      </c>
      <c r="H88" s="1">
        <v>8.4332571337746106E-266</v>
      </c>
      <c r="I88">
        <v>1.74330256168277</v>
      </c>
      <c r="J88">
        <v>5.0093819371290101E-2</v>
      </c>
      <c r="K88" s="1">
        <v>2.36941098269697E-265</v>
      </c>
      <c r="L88">
        <v>1.72248938135137</v>
      </c>
      <c r="M88">
        <v>4.9940944557603201E-2</v>
      </c>
      <c r="N88" s="1">
        <v>1.11255881048133E-260</v>
      </c>
    </row>
    <row r="89" spans="1:14" x14ac:dyDescent="0.25">
      <c r="A89">
        <v>88</v>
      </c>
      <c r="B89" t="s">
        <v>189</v>
      </c>
      <c r="C89">
        <v>1.7710682587346001</v>
      </c>
      <c r="D89">
        <v>6.9118244378086696E-2</v>
      </c>
      <c r="E89" s="1">
        <v>8.2967195050628495E-145</v>
      </c>
      <c r="F89">
        <v>1.7645755611929499</v>
      </c>
      <c r="G89">
        <v>6.9096677545585294E-2</v>
      </c>
      <c r="H89" s="1">
        <v>7.5062935490863095E-144</v>
      </c>
      <c r="I89">
        <v>1.73597478875792</v>
      </c>
      <c r="J89">
        <v>6.9014806635850703E-2</v>
      </c>
      <c r="K89" s="1">
        <v>1.28881521127496E-139</v>
      </c>
      <c r="L89">
        <v>1.5574229836089899</v>
      </c>
      <c r="M89">
        <v>6.8511384667108294E-2</v>
      </c>
      <c r="N89" s="1">
        <v>2.1466784075331399E-114</v>
      </c>
    </row>
    <row r="90" spans="1:14" x14ac:dyDescent="0.25">
      <c r="A90">
        <v>89</v>
      </c>
      <c r="B90" t="s">
        <v>190</v>
      </c>
      <c r="C90">
        <v>0.52243717521950195</v>
      </c>
      <c r="D90">
        <v>0.104368001083777</v>
      </c>
      <c r="E90" s="1">
        <v>5.5653095919329202E-7</v>
      </c>
      <c r="F90">
        <v>0.51619424626203603</v>
      </c>
      <c r="G90">
        <v>0.104353052911855</v>
      </c>
      <c r="H90" s="1">
        <v>7.5515607631761999E-7</v>
      </c>
      <c r="I90">
        <v>0.484508440160486</v>
      </c>
      <c r="J90">
        <v>0.104293476094055</v>
      </c>
      <c r="K90" s="1">
        <v>3.3904745260399898E-6</v>
      </c>
      <c r="L90">
        <v>0.31112409513311401</v>
      </c>
      <c r="M90">
        <v>0.103950680440103</v>
      </c>
      <c r="N90">
        <v>2.7625228684790598E-3</v>
      </c>
    </row>
    <row r="91" spans="1:14" x14ac:dyDescent="0.25">
      <c r="A91">
        <v>90</v>
      </c>
      <c r="B91" t="s">
        <v>191</v>
      </c>
      <c r="C91">
        <v>0.40398993728496002</v>
      </c>
      <c r="D91">
        <v>0.11140254751159</v>
      </c>
      <c r="E91">
        <v>2.8740265188902803E-4</v>
      </c>
      <c r="F91">
        <v>0.397609541108433</v>
      </c>
      <c r="G91">
        <v>0.11138815343516199</v>
      </c>
      <c r="H91">
        <v>3.5754646525361502E-4</v>
      </c>
      <c r="I91">
        <v>0.366091969685089</v>
      </c>
      <c r="J91">
        <v>0.111331002230995</v>
      </c>
      <c r="K91">
        <v>1.00787183267106E-3</v>
      </c>
      <c r="L91">
        <v>0.187856491569657</v>
      </c>
      <c r="M91">
        <v>0.110996175246995</v>
      </c>
      <c r="N91">
        <v>9.0558464013408405E-2</v>
      </c>
    </row>
    <row r="92" spans="1:14" x14ac:dyDescent="0.25">
      <c r="A92">
        <v>91</v>
      </c>
      <c r="B92" t="s">
        <v>192</v>
      </c>
      <c r="C92">
        <v>0.62329496513633698</v>
      </c>
      <c r="D92">
        <v>0.104586991758935</v>
      </c>
      <c r="E92" s="1">
        <v>2.5288081360441602E-9</v>
      </c>
      <c r="F92">
        <v>0.61669719922606203</v>
      </c>
      <c r="G92">
        <v>0.104570799410698</v>
      </c>
      <c r="H92" s="1">
        <v>3.6924468398507799E-9</v>
      </c>
      <c r="I92">
        <v>0.58491292235750103</v>
      </c>
      <c r="J92">
        <v>0.104507263845978</v>
      </c>
      <c r="K92" s="1">
        <v>2.18264033813304E-8</v>
      </c>
      <c r="L92">
        <v>0.402980011189294</v>
      </c>
      <c r="M92">
        <v>0.104136502323073</v>
      </c>
      <c r="N92">
        <v>1.08956534141559E-4</v>
      </c>
    </row>
    <row r="93" spans="1:14" x14ac:dyDescent="0.25">
      <c r="A93">
        <v>92</v>
      </c>
      <c r="B93" t="s">
        <v>193</v>
      </c>
      <c r="C93">
        <v>0.63358897910668999</v>
      </c>
      <c r="D93">
        <v>0.106460729525773</v>
      </c>
      <c r="E93" s="1">
        <v>2.6587990765885301E-9</v>
      </c>
      <c r="F93">
        <v>0.62648602477886495</v>
      </c>
      <c r="G93">
        <v>0.10644283652617401</v>
      </c>
      <c r="H93" s="1">
        <v>3.9647583654097902E-9</v>
      </c>
      <c r="I93">
        <v>0.59496212998585496</v>
      </c>
      <c r="J93">
        <v>0.106378007434968</v>
      </c>
      <c r="K93" s="1">
        <v>2.23300998791911E-8</v>
      </c>
      <c r="L93">
        <v>0.41151837427097698</v>
      </c>
      <c r="M93">
        <v>0.106000892240724</v>
      </c>
      <c r="N93">
        <v>1.035088129092E-4</v>
      </c>
    </row>
    <row r="94" spans="1:14" x14ac:dyDescent="0.25">
      <c r="A94">
        <v>93</v>
      </c>
      <c r="B94" t="s">
        <v>194</v>
      </c>
      <c r="C94">
        <v>0.96604120402132099</v>
      </c>
      <c r="D94">
        <v>9.6974572182531804E-2</v>
      </c>
      <c r="E94" s="1">
        <v>2.23972449903308E-23</v>
      </c>
      <c r="F94">
        <v>0.95863447837356197</v>
      </c>
      <c r="G94">
        <v>9.6953438555072893E-2</v>
      </c>
      <c r="H94" s="1">
        <v>4.7130212820969301E-23</v>
      </c>
      <c r="I94">
        <v>0.92648423756467901</v>
      </c>
      <c r="J94">
        <v>9.6877746796056194E-2</v>
      </c>
      <c r="K94" s="1">
        <v>1.13909482315801E-21</v>
      </c>
      <c r="L94">
        <v>0.73623525960852998</v>
      </c>
      <c r="M94">
        <v>9.6440260296630095E-2</v>
      </c>
      <c r="N94" s="1">
        <v>2.2739112629916602E-14</v>
      </c>
    </row>
    <row r="95" spans="1:14" x14ac:dyDescent="0.25">
      <c r="A95">
        <v>94</v>
      </c>
      <c r="B95" t="s">
        <v>195</v>
      </c>
      <c r="C95">
        <v>0.56452244975930999</v>
      </c>
      <c r="D95">
        <v>0.115694347401386</v>
      </c>
      <c r="E95" s="1">
        <v>1.0639296775964199E-6</v>
      </c>
      <c r="F95">
        <v>0.556928949507139</v>
      </c>
      <c r="G95">
        <v>0.11567496641272</v>
      </c>
      <c r="H95" s="1">
        <v>1.47493394135004E-6</v>
      </c>
      <c r="I95">
        <v>0.52243194186798303</v>
      </c>
      <c r="J95">
        <v>0.11560442352634299</v>
      </c>
      <c r="K95" s="1">
        <v>6.2092933091490297E-6</v>
      </c>
      <c r="L95">
        <v>0.32540933280275403</v>
      </c>
      <c r="M95">
        <v>0.11521578950997299</v>
      </c>
      <c r="N95">
        <v>4.7377108824926198E-3</v>
      </c>
    </row>
    <row r="96" spans="1:14" x14ac:dyDescent="0.25">
      <c r="A96">
        <v>95</v>
      </c>
      <c r="B96" t="s">
        <v>196</v>
      </c>
      <c r="C96">
        <v>0.32017092231305699</v>
      </c>
      <c r="D96">
        <v>0.13016075092430399</v>
      </c>
      <c r="E96">
        <v>1.3900997508710201E-2</v>
      </c>
      <c r="F96">
        <v>0.31303312820976598</v>
      </c>
      <c r="G96">
        <v>0.13014357925169001</v>
      </c>
      <c r="H96">
        <v>1.6159609861152099E-2</v>
      </c>
      <c r="I96">
        <v>0.27701217643410497</v>
      </c>
      <c r="J96">
        <v>0.13007654563967899</v>
      </c>
      <c r="K96">
        <v>3.3203911120507801E-2</v>
      </c>
      <c r="L96">
        <v>7.8256393009984701E-2</v>
      </c>
      <c r="M96">
        <v>0.129720254787137</v>
      </c>
      <c r="N96">
        <v>0.54632880543775297</v>
      </c>
    </row>
    <row r="97" spans="1:14" x14ac:dyDescent="0.25">
      <c r="A97">
        <v>96</v>
      </c>
      <c r="B97" t="s">
        <v>197</v>
      </c>
      <c r="C97">
        <v>0.446128554882471</v>
      </c>
      <c r="D97">
        <v>0.12585567312148199</v>
      </c>
      <c r="E97">
        <v>3.9296599561947998E-4</v>
      </c>
      <c r="F97">
        <v>0.43898515027324397</v>
      </c>
      <c r="G97">
        <v>0.12583750444490199</v>
      </c>
      <c r="H97">
        <v>4.8572415187265197E-4</v>
      </c>
      <c r="I97">
        <v>0.40319849195457103</v>
      </c>
      <c r="J97">
        <v>0.12576680202575599</v>
      </c>
      <c r="K97">
        <v>1.3463072060762101E-3</v>
      </c>
      <c r="L97">
        <v>0.20205490439062701</v>
      </c>
      <c r="M97">
        <v>0.12538944368761801</v>
      </c>
      <c r="N97">
        <v>0.107088476652697</v>
      </c>
    </row>
    <row r="98" spans="1:14" x14ac:dyDescent="0.25">
      <c r="A98">
        <v>97</v>
      </c>
      <c r="B98" t="s">
        <v>198</v>
      </c>
      <c r="C98">
        <v>0.245211207479718</v>
      </c>
      <c r="D98">
        <v>0.13918145061314299</v>
      </c>
      <c r="E98">
        <v>7.81014823586101E-2</v>
      </c>
      <c r="F98">
        <v>0.237921502952221</v>
      </c>
      <c r="G98">
        <v>0.139164894982404</v>
      </c>
      <c r="H98">
        <v>8.7332953547456404E-2</v>
      </c>
      <c r="I98">
        <v>0.20211522317355701</v>
      </c>
      <c r="J98">
        <v>0.139099123446905</v>
      </c>
      <c r="K98">
        <v>0.146215377135268</v>
      </c>
      <c r="L98">
        <v>-2.3659420231167199E-4</v>
      </c>
      <c r="M98">
        <v>0.13874756770746499</v>
      </c>
      <c r="N98">
        <v>0.99863943726845805</v>
      </c>
    </row>
    <row r="99" spans="1:14" x14ac:dyDescent="0.25">
      <c r="A99">
        <v>98</v>
      </c>
      <c r="B99" t="s">
        <v>199</v>
      </c>
      <c r="C99">
        <v>1.5757570247560799</v>
      </c>
      <c r="D99">
        <v>5.1953148026085402E-2</v>
      </c>
      <c r="E99" s="1">
        <v>4.5639105813893899E-202</v>
      </c>
      <c r="F99">
        <v>1.5740428400997299</v>
      </c>
      <c r="G99">
        <v>5.19442636883721E-2</v>
      </c>
      <c r="H99" s="1">
        <v>1.06151563714946E-201</v>
      </c>
      <c r="I99">
        <v>1.5696977467597999</v>
      </c>
      <c r="J99">
        <v>5.1922945160807601E-2</v>
      </c>
      <c r="K99" s="1">
        <v>9.1918576469239194E-201</v>
      </c>
      <c r="L99">
        <v>1.5288321780999601</v>
      </c>
      <c r="M99">
        <v>5.1749549663452299E-2</v>
      </c>
      <c r="N99" s="1">
        <v>8.0999471977656002E-192</v>
      </c>
    </row>
    <row r="100" spans="1:14" x14ac:dyDescent="0.25">
      <c r="A100">
        <v>99</v>
      </c>
      <c r="B100" t="s">
        <v>200</v>
      </c>
      <c r="C100">
        <v>1.6051586222807299</v>
      </c>
      <c r="D100">
        <v>8.7859314584496098E-2</v>
      </c>
      <c r="E100" s="1">
        <v>1.4438286572935999E-74</v>
      </c>
      <c r="F100">
        <v>1.5972123989239</v>
      </c>
      <c r="G100">
        <v>8.7833073725036404E-2</v>
      </c>
      <c r="H100" s="1">
        <v>6.8308518708488203E-74</v>
      </c>
      <c r="I100">
        <v>1.5597417899163399</v>
      </c>
      <c r="J100">
        <v>8.7719123794084294E-2</v>
      </c>
      <c r="K100" s="1">
        <v>9.9032614906104804E-71</v>
      </c>
      <c r="L100">
        <v>1.3449168182839499</v>
      </c>
      <c r="M100">
        <v>8.7110393084518303E-2</v>
      </c>
      <c r="N100" s="1">
        <v>8.9167448650848601E-54</v>
      </c>
    </row>
    <row r="101" spans="1:14" x14ac:dyDescent="0.25">
      <c r="A101">
        <v>100</v>
      </c>
      <c r="B101" t="s">
        <v>201</v>
      </c>
      <c r="C101">
        <v>0.48824352359573903</v>
      </c>
      <c r="D101">
        <v>0.13584778654361901</v>
      </c>
      <c r="E101">
        <v>3.2557928189548698E-4</v>
      </c>
      <c r="F101">
        <v>0.48016952022871001</v>
      </c>
      <c r="G101">
        <v>0.135828962140885</v>
      </c>
      <c r="H101">
        <v>4.0761455030921399E-4</v>
      </c>
      <c r="I101">
        <v>0.44002281571018398</v>
      </c>
      <c r="J101">
        <v>0.13574425084358599</v>
      </c>
      <c r="K101">
        <v>1.18878384123072E-3</v>
      </c>
      <c r="L101">
        <v>0.23325458796471699</v>
      </c>
      <c r="M101">
        <v>0.13533768374840999</v>
      </c>
      <c r="N101">
        <v>8.4798024987856005E-2</v>
      </c>
    </row>
    <row r="102" spans="1:14" x14ac:dyDescent="0.25">
      <c r="A102">
        <v>101</v>
      </c>
      <c r="B102" t="s">
        <v>202</v>
      </c>
      <c r="C102">
        <v>0.67929871161672895</v>
      </c>
      <c r="D102">
        <v>0.128724681113801</v>
      </c>
      <c r="E102" s="1">
        <v>1.3121259360555601E-7</v>
      </c>
      <c r="F102">
        <v>0.67101588508865695</v>
      </c>
      <c r="G102">
        <v>0.12870386567046799</v>
      </c>
      <c r="H102" s="1">
        <v>1.85168621689885E-7</v>
      </c>
      <c r="I102">
        <v>0.63084702404989301</v>
      </c>
      <c r="J102">
        <v>0.12861111517559701</v>
      </c>
      <c r="K102" s="1">
        <v>9.3392171640279897E-7</v>
      </c>
      <c r="L102">
        <v>0.416252469402907</v>
      </c>
      <c r="M102">
        <v>0.12816517036271699</v>
      </c>
      <c r="N102">
        <v>1.1630854927708401E-3</v>
      </c>
    </row>
    <row r="103" spans="1:14" x14ac:dyDescent="0.25">
      <c r="A103">
        <v>102</v>
      </c>
      <c r="B103" t="s">
        <v>203</v>
      </c>
      <c r="C103">
        <v>0.29947241988579298</v>
      </c>
      <c r="D103">
        <v>0.15407134449010601</v>
      </c>
      <c r="E103">
        <v>5.19285471657146E-2</v>
      </c>
      <c r="F103">
        <v>0.29151378578696102</v>
      </c>
      <c r="G103">
        <v>0.15405433467518101</v>
      </c>
      <c r="H103">
        <v>5.8453814443719603E-2</v>
      </c>
      <c r="I103">
        <v>0.24896139538074899</v>
      </c>
      <c r="J103">
        <v>0.15396984478055101</v>
      </c>
      <c r="K103">
        <v>0.10588927772256</v>
      </c>
      <c r="L103">
        <v>3.1835957936230598E-2</v>
      </c>
      <c r="M103">
        <v>0.15358081197801801</v>
      </c>
      <c r="N103">
        <v>0.83578241005473797</v>
      </c>
    </row>
    <row r="104" spans="1:14" x14ac:dyDescent="0.25">
      <c r="A104">
        <v>103</v>
      </c>
      <c r="B104" t="s">
        <v>204</v>
      </c>
      <c r="C104">
        <v>0.31802908075368103</v>
      </c>
      <c r="D104">
        <v>0.15560732804066199</v>
      </c>
      <c r="E104">
        <v>4.0974056281129601E-2</v>
      </c>
      <c r="F104">
        <v>0.31023547506804799</v>
      </c>
      <c r="G104">
        <v>0.15559029716543801</v>
      </c>
      <c r="H104">
        <v>4.6160186914492397E-2</v>
      </c>
      <c r="I104">
        <v>0.26952729845471302</v>
      </c>
      <c r="J104">
        <v>0.15550508454972201</v>
      </c>
      <c r="K104">
        <v>8.3053402094457704E-2</v>
      </c>
      <c r="L104">
        <v>4.7619299900305799E-2</v>
      </c>
      <c r="M104">
        <v>0.155106450480543</v>
      </c>
      <c r="N104">
        <v>0.75883542432573303</v>
      </c>
    </row>
    <row r="105" spans="1:14" x14ac:dyDescent="0.25">
      <c r="A105">
        <v>104</v>
      </c>
      <c r="B105" t="s">
        <v>205</v>
      </c>
      <c r="C105">
        <v>0.56095105572429504</v>
      </c>
      <c r="D105">
        <v>0.14325987326685399</v>
      </c>
      <c r="E105" s="1">
        <v>9.0172621570886697E-5</v>
      </c>
      <c r="F105">
        <v>0.55186837179839399</v>
      </c>
      <c r="G105">
        <v>0.14323763800179301</v>
      </c>
      <c r="H105">
        <v>1.16766776067033E-4</v>
      </c>
      <c r="I105">
        <v>0.51075555326339594</v>
      </c>
      <c r="J105">
        <v>0.143141694157117</v>
      </c>
      <c r="K105">
        <v>3.5946739234122302E-4</v>
      </c>
      <c r="L105">
        <v>0.28580227984843098</v>
      </c>
      <c r="M105">
        <v>0.14269323500643899</v>
      </c>
      <c r="N105">
        <v>4.5186518809922797E-2</v>
      </c>
    </row>
    <row r="106" spans="1:14" x14ac:dyDescent="0.25">
      <c r="A106">
        <v>105</v>
      </c>
      <c r="B106" t="s">
        <v>206</v>
      </c>
      <c r="C106">
        <v>0.59041647341539705</v>
      </c>
      <c r="D106">
        <v>0.14450240158897301</v>
      </c>
      <c r="E106" s="1">
        <v>4.3913995722554903E-5</v>
      </c>
      <c r="F106">
        <v>0.58108334919180205</v>
      </c>
      <c r="G106">
        <v>0.144479361286901</v>
      </c>
      <c r="H106" s="1">
        <v>5.77275038264162E-5</v>
      </c>
      <c r="I106">
        <v>0.53867649749941604</v>
      </c>
      <c r="J106">
        <v>0.14438102992354501</v>
      </c>
      <c r="K106">
        <v>1.90769081468896E-4</v>
      </c>
      <c r="L106">
        <v>0.31429623322035999</v>
      </c>
      <c r="M106">
        <v>0.14392140571334999</v>
      </c>
      <c r="N106">
        <v>2.8976606691293001E-2</v>
      </c>
    </row>
    <row r="107" spans="1:14" x14ac:dyDescent="0.25">
      <c r="A107">
        <v>106</v>
      </c>
      <c r="B107" t="s">
        <v>207</v>
      </c>
      <c r="C107">
        <v>0.47834144593814198</v>
      </c>
      <c r="D107">
        <v>0.154593859355032</v>
      </c>
      <c r="E107">
        <v>1.9735676959778299E-3</v>
      </c>
      <c r="F107">
        <v>0.46890169470745102</v>
      </c>
      <c r="G107">
        <v>0.154570937715168</v>
      </c>
      <c r="H107">
        <v>2.4167897121440099E-3</v>
      </c>
      <c r="I107">
        <v>0.42691709796154198</v>
      </c>
      <c r="J107">
        <v>0.15447530425633699</v>
      </c>
      <c r="K107">
        <v>5.7157199857734596E-3</v>
      </c>
      <c r="L107">
        <v>0.20186710451954401</v>
      </c>
      <c r="M107">
        <v>0.154032337236502</v>
      </c>
      <c r="N107">
        <v>0.190009786409123</v>
      </c>
    </row>
    <row r="108" spans="1:14" x14ac:dyDescent="0.25">
      <c r="A108">
        <v>107</v>
      </c>
      <c r="B108" t="s">
        <v>208</v>
      </c>
      <c r="C108">
        <v>0.16482180423899001</v>
      </c>
      <c r="D108">
        <v>0.18030443407962399</v>
      </c>
      <c r="E108">
        <v>0.36064821440691203</v>
      </c>
      <c r="F108">
        <v>0.15500458247431501</v>
      </c>
      <c r="G108">
        <v>0.18028492024569001</v>
      </c>
      <c r="H108">
        <v>0.38991273050393499</v>
      </c>
      <c r="I108">
        <v>0.114247175136615</v>
      </c>
      <c r="J108">
        <v>0.18020295893229599</v>
      </c>
      <c r="K108">
        <v>0.52608625744580895</v>
      </c>
      <c r="L108">
        <v>-0.112651286478456</v>
      </c>
      <c r="M108">
        <v>0.179811324559605</v>
      </c>
      <c r="N108">
        <v>0.53098889069083299</v>
      </c>
    </row>
    <row r="109" spans="1:14" x14ac:dyDescent="0.25">
      <c r="A109">
        <v>108</v>
      </c>
      <c r="B109" t="s">
        <v>209</v>
      </c>
      <c r="C109">
        <v>0.51223139043167998</v>
      </c>
      <c r="D109">
        <v>0.15774063710453801</v>
      </c>
      <c r="E109">
        <v>1.16504944674525E-3</v>
      </c>
      <c r="F109">
        <v>0.50209099545207203</v>
      </c>
      <c r="G109">
        <v>0.15771843694191401</v>
      </c>
      <c r="H109">
        <v>1.4552411459953099E-3</v>
      </c>
      <c r="I109">
        <v>0.46236778649103699</v>
      </c>
      <c r="J109">
        <v>0.15762319218771001</v>
      </c>
      <c r="K109">
        <v>3.3529963229036799E-3</v>
      </c>
      <c r="L109">
        <v>0.232902481263178</v>
      </c>
      <c r="M109">
        <v>0.15716192501785201</v>
      </c>
      <c r="N109">
        <v>0.13835975177048901</v>
      </c>
    </row>
    <row r="110" spans="1:14" x14ac:dyDescent="0.25">
      <c r="A110">
        <v>109</v>
      </c>
      <c r="B110" t="s">
        <v>210</v>
      </c>
      <c r="C110">
        <v>1.7574703097568301</v>
      </c>
      <c r="D110">
        <v>5.2259405692383298E-2</v>
      </c>
      <c r="E110" s="1">
        <v>6.1672835241183901E-248</v>
      </c>
      <c r="F110">
        <v>1.7552337938192</v>
      </c>
      <c r="G110">
        <v>5.2249270322084498E-2</v>
      </c>
      <c r="H110" s="1">
        <v>2.0901169176152001E-247</v>
      </c>
      <c r="I110">
        <v>1.7476853652745299</v>
      </c>
      <c r="J110">
        <v>5.2223479111357503E-2</v>
      </c>
      <c r="K110" s="1">
        <v>1.5310726278887401E-245</v>
      </c>
      <c r="L110">
        <v>1.6872433212259501</v>
      </c>
      <c r="M110">
        <v>5.2017928757342603E-2</v>
      </c>
      <c r="N110" s="1">
        <v>8.5889474446983303E-231</v>
      </c>
    </row>
    <row r="111" spans="1:14" x14ac:dyDescent="0.25">
      <c r="A111">
        <v>110</v>
      </c>
      <c r="B111" t="s">
        <v>211</v>
      </c>
      <c r="C111">
        <v>1.3880328025789099</v>
      </c>
      <c r="D111">
        <v>0.115564307800309</v>
      </c>
      <c r="E111" s="1">
        <v>3.1138955540041402E-33</v>
      </c>
      <c r="F111">
        <v>1.3782479875621001</v>
      </c>
      <c r="G111">
        <v>0.11553490756038499</v>
      </c>
      <c r="H111" s="1">
        <v>8.32931365829088E-33</v>
      </c>
      <c r="I111">
        <v>1.33731491664252</v>
      </c>
      <c r="J111">
        <v>0.115394970929212</v>
      </c>
      <c r="K111" s="1">
        <v>4.68447940692972E-31</v>
      </c>
      <c r="L111">
        <v>1.09875420059299</v>
      </c>
      <c r="M111">
        <v>0.114723182091402</v>
      </c>
      <c r="N111" s="1">
        <v>9.9481691925801894E-22</v>
      </c>
    </row>
    <row r="112" spans="1:14" x14ac:dyDescent="0.25">
      <c r="A112">
        <v>111</v>
      </c>
      <c r="B112" t="s">
        <v>212</v>
      </c>
      <c r="C112">
        <v>0.42103886272487101</v>
      </c>
      <c r="D112">
        <v>0.17632002192756799</v>
      </c>
      <c r="E112">
        <v>1.6943832024436899E-2</v>
      </c>
      <c r="F112">
        <v>0.410798914038636</v>
      </c>
      <c r="G112">
        <v>0.17629823127289601</v>
      </c>
      <c r="H112">
        <v>1.97989466867509E-2</v>
      </c>
      <c r="I112">
        <v>0.36654977080433299</v>
      </c>
      <c r="J112">
        <v>0.17619717565777801</v>
      </c>
      <c r="K112">
        <v>3.7494494448911203E-2</v>
      </c>
      <c r="L112">
        <v>0.12562406373725701</v>
      </c>
      <c r="M112">
        <v>0.17572706208914099</v>
      </c>
      <c r="N112">
        <v>0.47468213571370399</v>
      </c>
    </row>
    <row r="113" spans="1:14" x14ac:dyDescent="0.25">
      <c r="A113">
        <v>112</v>
      </c>
      <c r="B113" t="s">
        <v>213</v>
      </c>
      <c r="C113">
        <v>0.37457822266628399</v>
      </c>
      <c r="D113">
        <v>0.183474621974417</v>
      </c>
      <c r="E113">
        <v>4.1193154622258699E-2</v>
      </c>
      <c r="F113">
        <v>0.36438703410433798</v>
      </c>
      <c r="G113">
        <v>0.18345421457182901</v>
      </c>
      <c r="H113">
        <v>4.7004905785683997E-2</v>
      </c>
      <c r="I113">
        <v>0.31871744811138097</v>
      </c>
      <c r="J113">
        <v>0.18335175980183899</v>
      </c>
      <c r="K113">
        <v>8.2160767234116902E-2</v>
      </c>
      <c r="L113">
        <v>7.5110643979205499E-2</v>
      </c>
      <c r="M113">
        <v>0.18288365444454999</v>
      </c>
      <c r="N113">
        <v>0.68129121529206205</v>
      </c>
    </row>
    <row r="114" spans="1:14" x14ac:dyDescent="0.25">
      <c r="A114">
        <v>113</v>
      </c>
      <c r="B114" t="s">
        <v>214</v>
      </c>
      <c r="C114">
        <v>0.69336487729247698</v>
      </c>
      <c r="D114">
        <v>0.163331734416758</v>
      </c>
      <c r="E114" s="1">
        <v>2.1846415006499002E-5</v>
      </c>
      <c r="F114">
        <v>0.68290863783341205</v>
      </c>
      <c r="G114">
        <v>0.16330879439345899</v>
      </c>
      <c r="H114" s="1">
        <v>2.8933561249012799E-5</v>
      </c>
      <c r="I114">
        <v>0.63664141579725098</v>
      </c>
      <c r="J114">
        <v>0.16319120920733801</v>
      </c>
      <c r="K114" s="1">
        <v>9.5717342893227299E-5</v>
      </c>
      <c r="L114">
        <v>0.39020922317235102</v>
      </c>
      <c r="M114">
        <v>0.16265841415103799</v>
      </c>
      <c r="N114">
        <v>1.6442209198794501E-2</v>
      </c>
    </row>
    <row r="115" spans="1:14" x14ac:dyDescent="0.25">
      <c r="A115">
        <v>114</v>
      </c>
      <c r="B115" t="s">
        <v>215</v>
      </c>
      <c r="C115">
        <v>0.297662977198558</v>
      </c>
      <c r="D115">
        <v>0.197951422314912</v>
      </c>
      <c r="E115">
        <v>0.132654174246052</v>
      </c>
      <c r="F115">
        <v>0.28737987040666602</v>
      </c>
      <c r="G115">
        <v>0.197932264793685</v>
      </c>
      <c r="H115">
        <v>0.146526581310126</v>
      </c>
      <c r="I115">
        <v>0.24234222051858401</v>
      </c>
      <c r="J115">
        <v>0.19783469099787801</v>
      </c>
      <c r="K115">
        <v>0.22058526872519599</v>
      </c>
      <c r="L115">
        <v>-4.6177025378894201E-3</v>
      </c>
      <c r="M115">
        <v>0.19737731982669099</v>
      </c>
      <c r="N115">
        <v>0.98133495029036499</v>
      </c>
    </row>
    <row r="116" spans="1:14" x14ac:dyDescent="0.25">
      <c r="A116">
        <v>115</v>
      </c>
      <c r="B116" t="s">
        <v>216</v>
      </c>
      <c r="C116">
        <v>0.78758597778845596</v>
      </c>
      <c r="D116">
        <v>0.16372079321420399</v>
      </c>
      <c r="E116" s="1">
        <v>1.5052053058175099E-6</v>
      </c>
      <c r="F116">
        <v>0.77714919282617001</v>
      </c>
      <c r="G116">
        <v>0.16369841387717601</v>
      </c>
      <c r="H116" s="1">
        <v>2.0600252981055401E-6</v>
      </c>
      <c r="I116">
        <v>0.73055986529491601</v>
      </c>
      <c r="J116">
        <v>0.16357510656408999</v>
      </c>
      <c r="K116" s="1">
        <v>7.9619533528293794E-6</v>
      </c>
      <c r="L116">
        <v>0.47929783902615702</v>
      </c>
      <c r="M116">
        <v>0.162999589038511</v>
      </c>
      <c r="N116">
        <v>3.2769891657720802E-3</v>
      </c>
    </row>
    <row r="117" spans="1:14" x14ac:dyDescent="0.25">
      <c r="A117">
        <v>116</v>
      </c>
      <c r="B117" t="s">
        <v>217</v>
      </c>
      <c r="C117">
        <v>0.31742116892455102</v>
      </c>
      <c r="D117">
        <v>0.20510741910227601</v>
      </c>
      <c r="E117">
        <v>0.12172224075767001</v>
      </c>
      <c r="F117">
        <v>0.30637923919049398</v>
      </c>
      <c r="G117">
        <v>0.20508722643760899</v>
      </c>
      <c r="H117">
        <v>0.13520248294623399</v>
      </c>
      <c r="I117">
        <v>0.26011350523948501</v>
      </c>
      <c r="J117">
        <v>0.204982920733561</v>
      </c>
      <c r="K117">
        <v>0.20445815292931199</v>
      </c>
      <c r="L117">
        <v>9.75260276639053E-3</v>
      </c>
      <c r="M117">
        <v>0.204500455389963</v>
      </c>
      <c r="N117">
        <v>0.96196339722230995</v>
      </c>
    </row>
    <row r="118" spans="1:14" x14ac:dyDescent="0.25">
      <c r="A118">
        <v>117</v>
      </c>
      <c r="B118" t="s">
        <v>218</v>
      </c>
      <c r="C118">
        <v>0.64025979627429896</v>
      </c>
      <c r="D118">
        <v>0.18191821538779501</v>
      </c>
      <c r="E118">
        <v>4.3237324621191203E-4</v>
      </c>
      <c r="F118">
        <v>0.62866990993804905</v>
      </c>
      <c r="G118">
        <v>0.1818944319876</v>
      </c>
      <c r="H118">
        <v>5.4777744195800995E-4</v>
      </c>
      <c r="I118">
        <v>0.58303535233361303</v>
      </c>
      <c r="J118">
        <v>0.18177116952710401</v>
      </c>
      <c r="K118">
        <v>1.3388298232946899E-3</v>
      </c>
      <c r="L118">
        <v>0.325790144222393</v>
      </c>
      <c r="M118">
        <v>0.181207152897708</v>
      </c>
      <c r="N118">
        <v>7.2194776933328805E-2</v>
      </c>
    </row>
    <row r="119" spans="1:14" x14ac:dyDescent="0.25">
      <c r="A119">
        <v>118</v>
      </c>
      <c r="B119" t="s">
        <v>219</v>
      </c>
      <c r="C119">
        <v>0.75366628301215799</v>
      </c>
      <c r="D119">
        <v>0.177627871450906</v>
      </c>
      <c r="E119" s="1">
        <v>2.20600013378286E-5</v>
      </c>
      <c r="F119">
        <v>0.74171995582464401</v>
      </c>
      <c r="G119">
        <v>0.17760035807421401</v>
      </c>
      <c r="H119" s="1">
        <v>2.9623344735854999E-5</v>
      </c>
      <c r="I119">
        <v>0.69602153535132705</v>
      </c>
      <c r="J119">
        <v>0.177463438820541</v>
      </c>
      <c r="K119" s="1">
        <v>8.7796599214536996E-5</v>
      </c>
      <c r="L119">
        <v>0.43542609711685198</v>
      </c>
      <c r="M119">
        <v>0.17685673685755399</v>
      </c>
      <c r="N119">
        <v>1.3815418796766199E-2</v>
      </c>
    </row>
    <row r="120" spans="1:14" x14ac:dyDescent="0.25">
      <c r="A120">
        <v>119</v>
      </c>
      <c r="B120" t="s">
        <v>220</v>
      </c>
      <c r="C120">
        <v>1.0540164392687299</v>
      </c>
      <c r="D120">
        <v>0.16161159715418499</v>
      </c>
      <c r="E120" s="1">
        <v>6.9417243624694795E-11</v>
      </c>
      <c r="F120">
        <v>1.0417368086153</v>
      </c>
      <c r="G120">
        <v>0.16157983937298501</v>
      </c>
      <c r="H120" s="1">
        <v>1.13938799603396E-10</v>
      </c>
      <c r="I120">
        <v>0.99591385015262601</v>
      </c>
      <c r="J120">
        <v>0.16142603646593101</v>
      </c>
      <c r="K120" s="1">
        <v>6.8517231995589496E-10</v>
      </c>
      <c r="L120">
        <v>0.72859398454010504</v>
      </c>
      <c r="M120">
        <v>0.16071836359793701</v>
      </c>
      <c r="N120" s="1">
        <v>5.8053118468996999E-6</v>
      </c>
    </row>
    <row r="121" spans="1:14" x14ac:dyDescent="0.25">
      <c r="A121">
        <v>120</v>
      </c>
      <c r="B121" t="s">
        <v>221</v>
      </c>
      <c r="C121">
        <v>1.16012968741254</v>
      </c>
      <c r="D121">
        <v>5.8023098670961601E-2</v>
      </c>
      <c r="E121" s="1">
        <v>6.1772267264462203E-89</v>
      </c>
      <c r="F121">
        <v>1.15712687405586</v>
      </c>
      <c r="G121">
        <v>5.8012634732218397E-2</v>
      </c>
      <c r="H121" s="1">
        <v>1.6198720301213899E-88</v>
      </c>
      <c r="I121">
        <v>1.1461406791397299</v>
      </c>
      <c r="J121">
        <v>5.7984240414290497E-2</v>
      </c>
      <c r="K121" s="1">
        <v>5.7948078740983497E-87</v>
      </c>
      <c r="L121">
        <v>1.07054580575539</v>
      </c>
      <c r="M121">
        <v>5.7772908941656799E-2</v>
      </c>
      <c r="N121" s="1">
        <v>1.17762908798777E-76</v>
      </c>
    </row>
    <row r="122" spans="1:14" x14ac:dyDescent="0.25">
      <c r="A122">
        <v>121</v>
      </c>
      <c r="B122" t="s">
        <v>222</v>
      </c>
      <c r="C122">
        <v>1.4899588141404101</v>
      </c>
      <c r="D122">
        <v>0.14221717980901699</v>
      </c>
      <c r="E122" s="1">
        <v>1.10598576286338E-25</v>
      </c>
      <c r="F122">
        <v>1.4775992727907701</v>
      </c>
      <c r="G122">
        <v>0.14217726022970201</v>
      </c>
      <c r="H122" s="1">
        <v>2.67791863752476E-25</v>
      </c>
      <c r="I122">
        <v>1.4299583740239199</v>
      </c>
      <c r="J122">
        <v>0.14199003569340099</v>
      </c>
      <c r="K122" s="1">
        <v>7.4343389836778694E-24</v>
      </c>
      <c r="L122">
        <v>1.1541142138979399</v>
      </c>
      <c r="M122">
        <v>0.14111508371982701</v>
      </c>
      <c r="N122" s="1">
        <v>2.8732293866646502E-16</v>
      </c>
    </row>
    <row r="123" spans="1:14" x14ac:dyDescent="0.25">
      <c r="A123">
        <v>122</v>
      </c>
      <c r="B123" t="s">
        <v>223</v>
      </c>
      <c r="C123">
        <v>0.54477190850700696</v>
      </c>
      <c r="D123">
        <v>0.21836273608760901</v>
      </c>
      <c r="E123">
        <v>1.26027240246237E-2</v>
      </c>
      <c r="F123">
        <v>0.53228236099821702</v>
      </c>
      <c r="G123">
        <v>0.21833202358854101</v>
      </c>
      <c r="H123">
        <v>1.4770853571801801E-2</v>
      </c>
      <c r="I123">
        <v>0.48085640300921101</v>
      </c>
      <c r="J123">
        <v>0.21819731578288501</v>
      </c>
      <c r="K123">
        <v>2.75406187203582E-2</v>
      </c>
      <c r="L123">
        <v>0.20350729562713499</v>
      </c>
      <c r="M123">
        <v>0.21757507765805301</v>
      </c>
      <c r="N123">
        <v>0.34961163340405099</v>
      </c>
    </row>
    <row r="124" spans="1:14" x14ac:dyDescent="0.25">
      <c r="A124">
        <v>123</v>
      </c>
      <c r="B124" t="s">
        <v>224</v>
      </c>
      <c r="C124">
        <v>1.0032739798408601</v>
      </c>
      <c r="D124">
        <v>0.18370339218185799</v>
      </c>
      <c r="E124" s="1">
        <v>4.7244830452383498E-8</v>
      </c>
      <c r="F124">
        <v>0.99036468196552296</v>
      </c>
      <c r="G124">
        <v>0.18366757156053501</v>
      </c>
      <c r="H124" s="1">
        <v>6.9616266260167697E-8</v>
      </c>
      <c r="I124">
        <v>0.93662129989522003</v>
      </c>
      <c r="J124">
        <v>0.18350477256123901</v>
      </c>
      <c r="K124" s="1">
        <v>3.3242430350838902E-7</v>
      </c>
      <c r="L124">
        <v>0.65931089547331601</v>
      </c>
      <c r="M124">
        <v>0.18274745587879601</v>
      </c>
      <c r="N124">
        <v>3.0883938487005601E-4</v>
      </c>
    </row>
    <row r="125" spans="1:14" x14ac:dyDescent="0.25">
      <c r="A125">
        <v>124</v>
      </c>
      <c r="B125" t="s">
        <v>225</v>
      </c>
      <c r="C125">
        <v>0.46570166793841899</v>
      </c>
      <c r="D125">
        <v>0.23888747312744199</v>
      </c>
      <c r="E125">
        <v>5.12404679846407E-2</v>
      </c>
      <c r="F125">
        <v>0.45175244265987402</v>
      </c>
      <c r="G125">
        <v>0.238855613451461</v>
      </c>
      <c r="H125">
        <v>5.8581616006524499E-2</v>
      </c>
      <c r="I125">
        <v>0.394375611104124</v>
      </c>
      <c r="J125">
        <v>0.23872709629805799</v>
      </c>
      <c r="K125">
        <v>9.8535876133313605E-2</v>
      </c>
      <c r="L125">
        <v>0.116005324868825</v>
      </c>
      <c r="M125">
        <v>0.238104803461574</v>
      </c>
      <c r="N125">
        <v>0.62611462744849</v>
      </c>
    </row>
    <row r="126" spans="1:14" x14ac:dyDescent="0.25">
      <c r="A126">
        <v>125</v>
      </c>
      <c r="B126" t="s">
        <v>226</v>
      </c>
      <c r="C126">
        <v>0.88093767832763104</v>
      </c>
      <c r="D126">
        <v>0.20398679585458199</v>
      </c>
      <c r="E126" s="1">
        <v>1.57021020484499E-5</v>
      </c>
      <c r="F126">
        <v>0.86661989362943403</v>
      </c>
      <c r="G126">
        <v>0.20394536909218899</v>
      </c>
      <c r="H126" s="1">
        <v>2.1446380607792801E-5</v>
      </c>
      <c r="I126">
        <v>0.80858662713001705</v>
      </c>
      <c r="J126">
        <v>0.203783887515431</v>
      </c>
      <c r="K126" s="1">
        <v>7.2519881523723702E-5</v>
      </c>
      <c r="L126">
        <v>0.52529004398089696</v>
      </c>
      <c r="M126">
        <v>0.20302698507896599</v>
      </c>
      <c r="N126">
        <v>9.6733648106161595E-3</v>
      </c>
    </row>
    <row r="127" spans="1:14" x14ac:dyDescent="0.25">
      <c r="A127">
        <v>126</v>
      </c>
      <c r="B127" t="s">
        <v>227</v>
      </c>
      <c r="C127">
        <v>0.86642510284911001</v>
      </c>
      <c r="D127">
        <v>0.21146288503879501</v>
      </c>
      <c r="E127" s="1">
        <v>4.1801220077474902E-5</v>
      </c>
      <c r="F127">
        <v>0.85164784899940604</v>
      </c>
      <c r="G127">
        <v>0.211426510800963</v>
      </c>
      <c r="H127" s="1">
        <v>5.6228612630606202E-5</v>
      </c>
      <c r="I127">
        <v>0.79534433673706595</v>
      </c>
      <c r="J127">
        <v>0.21126551099268101</v>
      </c>
      <c r="K127">
        <v>1.6677105665860001E-4</v>
      </c>
      <c r="L127">
        <v>0.50490517352007402</v>
      </c>
      <c r="M127">
        <v>0.21049473032382701</v>
      </c>
      <c r="N127">
        <v>1.6455210613762199E-2</v>
      </c>
    </row>
    <row r="128" spans="1:14" x14ac:dyDescent="0.25">
      <c r="A128">
        <v>127</v>
      </c>
      <c r="B128" t="s">
        <v>228</v>
      </c>
      <c r="C128">
        <v>0.933367727847633</v>
      </c>
      <c r="D128">
        <v>0.211848743788081</v>
      </c>
      <c r="E128" s="1">
        <v>1.05383770978832E-5</v>
      </c>
      <c r="F128">
        <v>0.91985332993527302</v>
      </c>
      <c r="G128">
        <v>0.21181553555507701</v>
      </c>
      <c r="H128" s="1">
        <v>1.40736199549229E-5</v>
      </c>
      <c r="I128">
        <v>0.86225340484667001</v>
      </c>
      <c r="J128">
        <v>0.21164848984977699</v>
      </c>
      <c r="K128" s="1">
        <v>4.6214866635474601E-5</v>
      </c>
      <c r="L128">
        <v>0.56421803195404197</v>
      </c>
      <c r="M128">
        <v>0.21082693822965401</v>
      </c>
      <c r="N128">
        <v>7.4459055160942802E-3</v>
      </c>
    </row>
    <row r="129" spans="1:14" x14ac:dyDescent="0.25">
      <c r="A129">
        <v>128</v>
      </c>
      <c r="B129" t="s">
        <v>229</v>
      </c>
      <c r="C129">
        <v>0.71559430538732205</v>
      </c>
      <c r="D129">
        <v>0.240096625648822</v>
      </c>
      <c r="E129">
        <v>2.8783180652617499E-3</v>
      </c>
      <c r="F129">
        <v>0.70185185422301699</v>
      </c>
      <c r="G129">
        <v>0.24007187267329999</v>
      </c>
      <c r="H129">
        <v>3.4611219311036501E-3</v>
      </c>
      <c r="I129">
        <v>0.64409216098798405</v>
      </c>
      <c r="J129">
        <v>0.23992090672666799</v>
      </c>
      <c r="K129">
        <v>7.2616208214698703E-3</v>
      </c>
      <c r="L129">
        <v>0.33709494171876903</v>
      </c>
      <c r="M129">
        <v>0.23916098226191601</v>
      </c>
      <c r="N129">
        <v>0.15869041626428501</v>
      </c>
    </row>
    <row r="130" spans="1:14" x14ac:dyDescent="0.25">
      <c r="A130">
        <v>129</v>
      </c>
      <c r="B130" t="s">
        <v>230</v>
      </c>
      <c r="C130">
        <v>1.10840510749709</v>
      </c>
      <c r="D130">
        <v>0.20898605780040999</v>
      </c>
      <c r="E130" s="1">
        <v>1.13461629258781E-7</v>
      </c>
      <c r="F130">
        <v>1.09472911611934</v>
      </c>
      <c r="G130">
        <v>0.208957099442</v>
      </c>
      <c r="H130" s="1">
        <v>1.61437015776241E-7</v>
      </c>
      <c r="I130">
        <v>1.0356653639558</v>
      </c>
      <c r="J130">
        <v>0.20878362645154999</v>
      </c>
      <c r="K130" s="1">
        <v>7.0322044122537602E-7</v>
      </c>
      <c r="L130">
        <v>0.71933565036542302</v>
      </c>
      <c r="M130">
        <v>0.20786842872935701</v>
      </c>
      <c r="N130">
        <v>5.39106255876546E-4</v>
      </c>
    </row>
    <row r="131" spans="1:14" x14ac:dyDescent="0.25">
      <c r="A131">
        <v>130</v>
      </c>
      <c r="B131" t="s">
        <v>231</v>
      </c>
      <c r="C131">
        <v>1.2188890785266899</v>
      </c>
      <c r="D131">
        <v>0.206155213986944</v>
      </c>
      <c r="E131" s="1">
        <v>3.36989823179198E-9</v>
      </c>
      <c r="F131">
        <v>1.2058716453240199</v>
      </c>
      <c r="G131">
        <v>0.206129351195358</v>
      </c>
      <c r="H131" s="1">
        <v>4.91358840970629E-9</v>
      </c>
      <c r="I131">
        <v>1.14956289429693</v>
      </c>
      <c r="J131">
        <v>0.20594870137867999</v>
      </c>
      <c r="K131" s="1">
        <v>2.3805243601487901E-8</v>
      </c>
      <c r="L131">
        <v>0.83461974329438005</v>
      </c>
      <c r="M131">
        <v>0.20494625793510099</v>
      </c>
      <c r="N131" s="1">
        <v>4.6534492664075299E-5</v>
      </c>
    </row>
    <row r="132" spans="1:14" x14ac:dyDescent="0.25">
      <c r="A132">
        <v>131</v>
      </c>
      <c r="B132" t="s">
        <v>232</v>
      </c>
      <c r="C132">
        <v>1.1175469450084099</v>
      </c>
      <c r="D132">
        <v>5.98067485698143E-2</v>
      </c>
      <c r="E132" s="1">
        <v>6.4400951749432897E-78</v>
      </c>
      <c r="F132">
        <v>1.11403162834665</v>
      </c>
      <c r="G132">
        <v>5.9795681191476699E-2</v>
      </c>
      <c r="H132" s="1">
        <v>1.8135314604566601E-77</v>
      </c>
      <c r="I132">
        <v>1.1011946172177001</v>
      </c>
      <c r="J132">
        <v>5.9765058430302803E-2</v>
      </c>
      <c r="K132" s="1">
        <v>8.2193443880360197E-76</v>
      </c>
      <c r="L132">
        <v>1.0141100666156599</v>
      </c>
      <c r="M132">
        <v>5.9536985419116201E-2</v>
      </c>
      <c r="N132" s="1">
        <v>4.6522979027562701E-65</v>
      </c>
    </row>
    <row r="133" spans="1:14" x14ac:dyDescent="0.25">
      <c r="A133">
        <v>132</v>
      </c>
      <c r="B133" t="s">
        <v>233</v>
      </c>
      <c r="C133">
        <v>0.744444134309035</v>
      </c>
      <c r="D133">
        <v>0.261052253467495</v>
      </c>
      <c r="E133">
        <v>4.3485374612157197E-3</v>
      </c>
      <c r="F133">
        <v>0.73100233025641603</v>
      </c>
      <c r="G133">
        <v>0.26102647187667799</v>
      </c>
      <c r="H133">
        <v>5.1024903027249999E-3</v>
      </c>
      <c r="I133">
        <v>0.68134871547391596</v>
      </c>
      <c r="J133">
        <v>0.26086991528950598</v>
      </c>
      <c r="K133">
        <v>9.0058171458896694E-3</v>
      </c>
      <c r="L133">
        <v>0.35959066175134702</v>
      </c>
      <c r="M133">
        <v>0.26002465914613199</v>
      </c>
      <c r="N133">
        <v>0.16669251042830399</v>
      </c>
    </row>
    <row r="134" spans="1:14" x14ac:dyDescent="0.25">
      <c r="A134">
        <v>133</v>
      </c>
      <c r="B134" t="s">
        <v>234</v>
      </c>
      <c r="C134">
        <v>0.71458797381019001</v>
      </c>
      <c r="D134">
        <v>6.6647313187486498E-2</v>
      </c>
      <c r="E134" s="1">
        <v>8.0307865281102199E-27</v>
      </c>
      <c r="F134">
        <v>0.71042987737952801</v>
      </c>
      <c r="G134">
        <v>6.6636669641940496E-2</v>
      </c>
      <c r="H134" s="1">
        <v>1.54514591291982E-26</v>
      </c>
      <c r="I134">
        <v>0.69638020816137003</v>
      </c>
      <c r="J134">
        <v>6.6606977643027004E-2</v>
      </c>
      <c r="K134" s="1">
        <v>1.38905098332729E-25</v>
      </c>
      <c r="L134">
        <v>0.60265361813106699</v>
      </c>
      <c r="M134">
        <v>6.6388740593619905E-2</v>
      </c>
      <c r="N134" s="1">
        <v>1.10946306464242E-19</v>
      </c>
    </row>
    <row r="135" spans="1:14" x14ac:dyDescent="0.25">
      <c r="A135">
        <v>134</v>
      </c>
      <c r="B135" t="s">
        <v>235</v>
      </c>
      <c r="C135">
        <v>1.51860333672443</v>
      </c>
      <c r="D135">
        <v>5.8097381097623899E-2</v>
      </c>
      <c r="E135" s="1">
        <v>1.3168943775821401E-150</v>
      </c>
      <c r="F135">
        <v>1.51406898384431</v>
      </c>
      <c r="G135">
        <v>5.8083620181900303E-2</v>
      </c>
      <c r="H135" s="1">
        <v>8.6203698607829203E-150</v>
      </c>
      <c r="I135">
        <v>1.4988885972246699</v>
      </c>
      <c r="J135">
        <v>5.8045740732361101E-2</v>
      </c>
      <c r="K135" s="1">
        <v>4.95119584362147E-147</v>
      </c>
      <c r="L135">
        <v>1.3939754267726301</v>
      </c>
      <c r="M135">
        <v>5.77634837597895E-2</v>
      </c>
      <c r="N135" s="1">
        <v>1.14090899229538E-128</v>
      </c>
    </row>
    <row r="136" spans="1:14" x14ac:dyDescent="0.25">
      <c r="A136">
        <v>135</v>
      </c>
      <c r="B136" t="s">
        <v>236</v>
      </c>
      <c r="C136">
        <v>0.58912704492056001</v>
      </c>
      <c r="D136">
        <v>7.3355681965983605E-2</v>
      </c>
      <c r="E136" s="1">
        <v>9.6600129239863599E-16</v>
      </c>
      <c r="F136">
        <v>0.58407938842178397</v>
      </c>
      <c r="G136">
        <v>7.3343992926717796E-2</v>
      </c>
      <c r="H136" s="1">
        <v>1.67157055075796E-15</v>
      </c>
      <c r="I136">
        <v>0.56657123430580103</v>
      </c>
      <c r="J136">
        <v>7.3310008560052903E-2</v>
      </c>
      <c r="K136" s="1">
        <v>1.08881437083248E-14</v>
      </c>
      <c r="L136">
        <v>0.45435639312253001</v>
      </c>
      <c r="M136">
        <v>7.3072058425926706E-2</v>
      </c>
      <c r="N136" s="1">
        <v>5.0378039228213896E-10</v>
      </c>
    </row>
    <row r="137" spans="1:14" x14ac:dyDescent="0.25">
      <c r="A137">
        <v>136</v>
      </c>
      <c r="B137" t="s">
        <v>237</v>
      </c>
      <c r="C137">
        <v>0.50012671292230604</v>
      </c>
      <c r="D137">
        <v>0.29855351446841</v>
      </c>
      <c r="E137">
        <v>9.3901655727596997E-2</v>
      </c>
      <c r="F137">
        <v>0.48682497475665998</v>
      </c>
      <c r="G137">
        <v>0.29853184327298599</v>
      </c>
      <c r="H137">
        <v>0.102947203102135</v>
      </c>
      <c r="I137">
        <v>0.43773818033663497</v>
      </c>
      <c r="J137">
        <v>0.29837421523228103</v>
      </c>
      <c r="K137">
        <v>0.142354898782697</v>
      </c>
      <c r="L137">
        <v>0.111012753893358</v>
      </c>
      <c r="M137">
        <v>0.29760122173019798</v>
      </c>
      <c r="N137">
        <v>0.70912969193566699</v>
      </c>
    </row>
    <row r="138" spans="1:14" x14ac:dyDescent="0.25">
      <c r="A138">
        <v>137</v>
      </c>
      <c r="B138" t="s">
        <v>238</v>
      </c>
      <c r="C138">
        <v>0.44788264470160499</v>
      </c>
      <c r="D138">
        <v>0.31120791222844602</v>
      </c>
      <c r="E138">
        <v>0.15010094885063099</v>
      </c>
      <c r="F138">
        <v>0.43419845952375702</v>
      </c>
      <c r="G138">
        <v>0.31118861532367997</v>
      </c>
      <c r="H138">
        <v>0.16292831296277999</v>
      </c>
      <c r="I138">
        <v>0.38683737702827797</v>
      </c>
      <c r="J138">
        <v>0.31103360974864502</v>
      </c>
      <c r="K138">
        <v>0.21360422351873001</v>
      </c>
      <c r="L138">
        <v>6.0427840973123502E-2</v>
      </c>
      <c r="M138">
        <v>0.31025880585847498</v>
      </c>
      <c r="N138">
        <v>0.84557620520949295</v>
      </c>
    </row>
    <row r="139" spans="1:14" x14ac:dyDescent="0.25">
      <c r="A139">
        <v>138</v>
      </c>
      <c r="B139" t="s">
        <v>239</v>
      </c>
      <c r="C139">
        <v>0.81442410221278905</v>
      </c>
      <c r="D139">
        <v>0.26981790909731701</v>
      </c>
      <c r="E139">
        <v>2.5409545705990201E-3</v>
      </c>
      <c r="F139">
        <v>0.80183611821196299</v>
      </c>
      <c r="G139">
        <v>0.26979947422259298</v>
      </c>
      <c r="H139">
        <v>2.9589497082941601E-3</v>
      </c>
      <c r="I139">
        <v>0.75346920776257198</v>
      </c>
      <c r="J139">
        <v>0.26960378336053598</v>
      </c>
      <c r="K139">
        <v>5.19434189510807E-3</v>
      </c>
      <c r="L139">
        <v>0.42135047588463698</v>
      </c>
      <c r="M139">
        <v>0.268687817301767</v>
      </c>
      <c r="N139">
        <v>0.11683946525314701</v>
      </c>
    </row>
    <row r="140" spans="1:14" x14ac:dyDescent="0.25">
      <c r="A140">
        <v>139</v>
      </c>
      <c r="B140" t="s">
        <v>240</v>
      </c>
      <c r="C140">
        <v>1.1330043159950101</v>
      </c>
      <c r="D140">
        <v>0.24296942233919999</v>
      </c>
      <c r="E140" s="1">
        <v>3.1139653713548001E-6</v>
      </c>
      <c r="F140">
        <v>1.1194468530749699</v>
      </c>
      <c r="G140">
        <v>0.24294565347954</v>
      </c>
      <c r="H140" s="1">
        <v>4.0693674116281901E-6</v>
      </c>
      <c r="I140">
        <v>1.0701695595909599</v>
      </c>
      <c r="J140">
        <v>0.24273183346066601</v>
      </c>
      <c r="K140" s="1">
        <v>1.03918367833181E-5</v>
      </c>
      <c r="L140">
        <v>0.72609022944183699</v>
      </c>
      <c r="M140">
        <v>0.241677544089414</v>
      </c>
      <c r="N140">
        <v>2.6612615515814301E-3</v>
      </c>
    </row>
    <row r="141" spans="1:14" x14ac:dyDescent="0.25">
      <c r="A141">
        <v>140</v>
      </c>
      <c r="B141" t="s">
        <v>241</v>
      </c>
      <c r="C141">
        <v>-1.8062383913932201E-3</v>
      </c>
      <c r="D141">
        <v>0.41617494129800803</v>
      </c>
      <c r="E141">
        <v>0.99653711682705404</v>
      </c>
      <c r="F141">
        <v>-1.6484629541313502E-2</v>
      </c>
      <c r="G141">
        <v>0.41615917610241798</v>
      </c>
      <c r="H141">
        <v>0.96840297326109104</v>
      </c>
      <c r="I141">
        <v>-6.4924188275367903E-2</v>
      </c>
      <c r="J141">
        <v>0.41602983482007799</v>
      </c>
      <c r="K141">
        <v>0.87598843242749602</v>
      </c>
      <c r="L141">
        <v>-0.40759474572079102</v>
      </c>
      <c r="M141">
        <v>0.41536637582889702</v>
      </c>
      <c r="N141">
        <v>0.32644990129623402</v>
      </c>
    </row>
    <row r="142" spans="1:14" x14ac:dyDescent="0.25">
      <c r="A142">
        <v>141</v>
      </c>
      <c r="B142" t="s">
        <v>242</v>
      </c>
      <c r="C142">
        <v>0.33001796656777999</v>
      </c>
      <c r="D142">
        <v>0.36285028486575199</v>
      </c>
      <c r="E142">
        <v>0.363078067748977</v>
      </c>
      <c r="F142">
        <v>0.31556520972595098</v>
      </c>
      <c r="G142">
        <v>0.36282966104258302</v>
      </c>
      <c r="H142">
        <v>0.38444591164173397</v>
      </c>
      <c r="I142">
        <v>0.26444580289469699</v>
      </c>
      <c r="J142">
        <v>0.362689613172334</v>
      </c>
      <c r="K142">
        <v>0.46592564403098502</v>
      </c>
      <c r="L142">
        <v>-8.8455593748855602E-2</v>
      </c>
      <c r="M142">
        <v>0.36191778843735001</v>
      </c>
      <c r="N142">
        <v>0.80691486596762796</v>
      </c>
    </row>
    <row r="143" spans="1:14" x14ac:dyDescent="0.25">
      <c r="A143">
        <v>142</v>
      </c>
      <c r="B143" t="s">
        <v>243</v>
      </c>
      <c r="C143">
        <v>6.9782701524429697E-2</v>
      </c>
      <c r="D143">
        <v>0.41646874060508599</v>
      </c>
      <c r="E143">
        <v>0.86693095410500198</v>
      </c>
      <c r="F143">
        <v>5.3980229599265302E-2</v>
      </c>
      <c r="G143">
        <v>0.41644981462534902</v>
      </c>
      <c r="H143">
        <v>0.89686707023772605</v>
      </c>
      <c r="I143">
        <v>3.7169032261628199E-3</v>
      </c>
      <c r="J143">
        <v>0.41632585322204302</v>
      </c>
      <c r="K143">
        <v>0.99287668474481705</v>
      </c>
      <c r="L143">
        <v>-0.35238975013054402</v>
      </c>
      <c r="M143">
        <v>0.41562954863734197</v>
      </c>
      <c r="N143">
        <v>0.39652387541173001</v>
      </c>
    </row>
    <row r="144" spans="1:14" x14ac:dyDescent="0.25">
      <c r="A144">
        <v>143</v>
      </c>
      <c r="B144" t="s">
        <v>244</v>
      </c>
      <c r="C144">
        <v>1.37220744147392</v>
      </c>
      <c r="D144">
        <v>0.39736896063965299</v>
      </c>
      <c r="E144">
        <v>5.53911201256858E-4</v>
      </c>
      <c r="F144">
        <v>1.3620567414665701</v>
      </c>
      <c r="G144">
        <v>0.39737838663022901</v>
      </c>
      <c r="H144">
        <v>6.0892740009282995E-4</v>
      </c>
      <c r="I144">
        <v>1.3087707778372</v>
      </c>
      <c r="J144">
        <v>0.39724120620871001</v>
      </c>
      <c r="K144">
        <v>9.8544301535293693E-4</v>
      </c>
      <c r="L144">
        <v>0.87187586395969896</v>
      </c>
      <c r="M144">
        <v>0.39570915620833103</v>
      </c>
      <c r="N144">
        <v>2.75718523935197E-2</v>
      </c>
    </row>
    <row r="145" spans="1:14" x14ac:dyDescent="0.25">
      <c r="A145">
        <v>144</v>
      </c>
      <c r="B145" t="s">
        <v>245</v>
      </c>
      <c r="C145">
        <v>0.15021745163899999</v>
      </c>
      <c r="D145">
        <v>0.717896045473147</v>
      </c>
      <c r="E145">
        <v>0.83425557832526698</v>
      </c>
      <c r="F145">
        <v>0.139582274994419</v>
      </c>
      <c r="G145">
        <v>0.71790357806930305</v>
      </c>
      <c r="H145">
        <v>0.84583889361466702</v>
      </c>
      <c r="I145">
        <v>7.8150750512847103E-2</v>
      </c>
      <c r="J145">
        <v>0.71783110026359698</v>
      </c>
      <c r="K145">
        <v>0.91330507284650397</v>
      </c>
      <c r="L145">
        <v>-0.35458072857438899</v>
      </c>
      <c r="M145">
        <v>0.71694745548693395</v>
      </c>
      <c r="N145">
        <v>0.62090365795354896</v>
      </c>
    </row>
    <row r="146" spans="1:14" x14ac:dyDescent="0.25">
      <c r="A146">
        <v>145</v>
      </c>
      <c r="B146" t="s">
        <v>246</v>
      </c>
      <c r="C146">
        <v>0.18627702304885099</v>
      </c>
      <c r="D146">
        <v>0.71809743295545603</v>
      </c>
      <c r="E146">
        <v>0.79532389126460201</v>
      </c>
      <c r="F146">
        <v>0.17459357115863999</v>
      </c>
      <c r="G146">
        <v>0.71810219993984403</v>
      </c>
      <c r="H146">
        <v>0.80790319950091805</v>
      </c>
      <c r="I146">
        <v>0.11365545302614199</v>
      </c>
      <c r="J146">
        <v>0.71801269113331001</v>
      </c>
      <c r="K146">
        <v>0.87422694426240299</v>
      </c>
      <c r="L146">
        <v>-0.33271420069978902</v>
      </c>
      <c r="M146">
        <v>0.71714995674383197</v>
      </c>
      <c r="N146">
        <v>0.64269108345315595</v>
      </c>
    </row>
    <row r="147" spans="1:14" x14ac:dyDescent="0.25">
      <c r="A147">
        <v>146</v>
      </c>
      <c r="B147" t="s">
        <v>247</v>
      </c>
      <c r="C147">
        <v>0.93106580622491797</v>
      </c>
      <c r="D147">
        <v>0.51608135114904696</v>
      </c>
      <c r="E147">
        <v>7.1214586803369104E-2</v>
      </c>
      <c r="F147">
        <v>0.91939741732562597</v>
      </c>
      <c r="G147">
        <v>0.516089698569973</v>
      </c>
      <c r="H147">
        <v>7.4835985603692506E-2</v>
      </c>
      <c r="I147">
        <v>0.85515234542196505</v>
      </c>
      <c r="J147">
        <v>0.51594691328027797</v>
      </c>
      <c r="K147">
        <v>9.7430043520401299E-2</v>
      </c>
      <c r="L147">
        <v>0.40830668881992599</v>
      </c>
      <c r="M147">
        <v>0.51471323688255</v>
      </c>
      <c r="N147">
        <v>0.42762039643129102</v>
      </c>
    </row>
    <row r="148" spans="1:14" x14ac:dyDescent="0.25">
      <c r="A148">
        <v>147</v>
      </c>
      <c r="B148" t="s">
        <v>248</v>
      </c>
      <c r="C148">
        <v>0.25345766310385498</v>
      </c>
      <c r="D148">
        <v>0.71878827506584897</v>
      </c>
      <c r="E148">
        <v>0.72437486308797205</v>
      </c>
      <c r="F148">
        <v>0.241706278919885</v>
      </c>
      <c r="G148">
        <v>0.71879155432914199</v>
      </c>
      <c r="H148">
        <v>0.736669113735961</v>
      </c>
      <c r="I148">
        <v>0.179892893187374</v>
      </c>
      <c r="J148">
        <v>0.71873138692829996</v>
      </c>
      <c r="K148">
        <v>0.80236135238370498</v>
      </c>
      <c r="L148">
        <v>-0.26134966283426397</v>
      </c>
      <c r="M148">
        <v>0.71782209220339399</v>
      </c>
      <c r="N148">
        <v>0.71579307453073904</v>
      </c>
    </row>
    <row r="149" spans="1:14" x14ac:dyDescent="0.25">
      <c r="A149">
        <v>148</v>
      </c>
      <c r="B149" t="s">
        <v>249</v>
      </c>
      <c r="C149">
        <v>-0.429781108985136</v>
      </c>
      <c r="D149">
        <v>1.0084029477658301</v>
      </c>
      <c r="E149">
        <v>0.66996228176550898</v>
      </c>
      <c r="F149">
        <v>-0.44264736551079498</v>
      </c>
      <c r="G149">
        <v>1.0084007240835899</v>
      </c>
      <c r="H149">
        <v>0.66069067555766403</v>
      </c>
      <c r="I149">
        <v>-0.50469881647511605</v>
      </c>
      <c r="J149">
        <v>1.00836028701574</v>
      </c>
      <c r="K149">
        <v>0.61671293847838005</v>
      </c>
      <c r="L149">
        <v>-0.93988099640771205</v>
      </c>
      <c r="M149">
        <v>1.0076945016294501</v>
      </c>
      <c r="N149">
        <v>0.35097266327460402</v>
      </c>
    </row>
    <row r="150" spans="1:14" x14ac:dyDescent="0.25">
      <c r="A150">
        <v>149</v>
      </c>
      <c r="B150" t="s">
        <v>250</v>
      </c>
      <c r="C150">
        <v>1.0166542424654399</v>
      </c>
      <c r="D150">
        <v>0.51736372483478099</v>
      </c>
      <c r="E150">
        <v>4.9406514797010102E-2</v>
      </c>
      <c r="F150">
        <v>1.0039267101751499</v>
      </c>
      <c r="G150">
        <v>0.517361126590828</v>
      </c>
      <c r="H150">
        <v>5.2321900837488597E-2</v>
      </c>
      <c r="I150">
        <v>0.93959429539663297</v>
      </c>
      <c r="J150">
        <v>0.51727757844878297</v>
      </c>
      <c r="K150">
        <v>6.9305686143514802E-2</v>
      </c>
      <c r="L150">
        <v>0.503066534991781</v>
      </c>
      <c r="M150">
        <v>0.51594710050977899</v>
      </c>
      <c r="N150">
        <v>0.32954284717951399</v>
      </c>
    </row>
    <row r="151" spans="1:14" x14ac:dyDescent="0.25">
      <c r="A151">
        <v>150</v>
      </c>
      <c r="B151" t="s">
        <v>251</v>
      </c>
      <c r="C151">
        <v>0.35513257917774099</v>
      </c>
      <c r="D151">
        <v>0.71984379316478797</v>
      </c>
      <c r="E151">
        <v>0.62176761731472596</v>
      </c>
      <c r="F151">
        <v>0.34275931264961301</v>
      </c>
      <c r="G151">
        <v>0.71984569720854197</v>
      </c>
      <c r="H151">
        <v>0.63396278356325197</v>
      </c>
      <c r="I151">
        <v>0.28200435109319599</v>
      </c>
      <c r="J151">
        <v>0.71979935747742696</v>
      </c>
      <c r="K151">
        <v>0.695219378869807</v>
      </c>
      <c r="L151">
        <v>-0.162792375174488</v>
      </c>
      <c r="M151">
        <v>0.71875896481287005</v>
      </c>
      <c r="N151">
        <v>0.82081962490956595</v>
      </c>
    </row>
    <row r="152" spans="1:14" x14ac:dyDescent="0.25">
      <c r="A152">
        <v>151</v>
      </c>
      <c r="B152" t="s">
        <v>252</v>
      </c>
      <c r="C152">
        <v>1.54507532663431</v>
      </c>
      <c r="D152">
        <v>0.43158722383958198</v>
      </c>
      <c r="E152">
        <v>3.4361533588478398E-4</v>
      </c>
      <c r="F152">
        <v>1.5328070310533499</v>
      </c>
      <c r="G152">
        <v>0.43159294240806201</v>
      </c>
      <c r="H152">
        <v>3.8302615515832002E-4</v>
      </c>
      <c r="I152">
        <v>1.4694215036968401</v>
      </c>
      <c r="J152">
        <v>0.43148770211863002</v>
      </c>
      <c r="K152">
        <v>6.6048544153984097E-4</v>
      </c>
      <c r="L152">
        <v>1.02585127673757</v>
      </c>
      <c r="M152">
        <v>0.42972696710331298</v>
      </c>
      <c r="N152">
        <v>1.69764937485327E-2</v>
      </c>
    </row>
    <row r="153" spans="1:14" x14ac:dyDescent="0.25">
      <c r="A153">
        <v>152</v>
      </c>
      <c r="B153" t="s">
        <v>253</v>
      </c>
      <c r="C153">
        <v>1.18655254273321</v>
      </c>
      <c r="D153">
        <v>0.52038854105632704</v>
      </c>
      <c r="E153">
        <v>2.2600091244128401E-2</v>
      </c>
      <c r="F153">
        <v>1.17133018130431</v>
      </c>
      <c r="G153">
        <v>0.520373670505347</v>
      </c>
      <c r="H153">
        <v>2.4389304790941101E-2</v>
      </c>
      <c r="I153">
        <v>1.11160878133023</v>
      </c>
      <c r="J153">
        <v>0.52032681302481398</v>
      </c>
      <c r="K153">
        <v>3.2649550988793297E-2</v>
      </c>
      <c r="L153">
        <v>0.69139754344183002</v>
      </c>
      <c r="M153">
        <v>0.51873555683698502</v>
      </c>
      <c r="N153">
        <v>0.18258049165495299</v>
      </c>
    </row>
    <row r="154" spans="1:14" x14ac:dyDescent="0.25">
      <c r="A154">
        <v>153</v>
      </c>
      <c r="B154" t="s">
        <v>254</v>
      </c>
      <c r="C154">
        <v>0.97090710592818497</v>
      </c>
      <c r="D154">
        <v>0.59595363398751799</v>
      </c>
      <c r="E154">
        <v>0.103277986187448</v>
      </c>
      <c r="F154">
        <v>0.95833342094802199</v>
      </c>
      <c r="G154">
        <v>0.59594201618557696</v>
      </c>
      <c r="H154">
        <v>0.107813622889933</v>
      </c>
      <c r="I154">
        <v>0.90706646801564195</v>
      </c>
      <c r="J154">
        <v>0.59580544809719904</v>
      </c>
      <c r="K154">
        <v>0.12790373471118699</v>
      </c>
      <c r="L154">
        <v>0.458333033117441</v>
      </c>
      <c r="M154">
        <v>0.59442141967663198</v>
      </c>
      <c r="N154">
        <v>0.44067291073231402</v>
      </c>
    </row>
    <row r="155" spans="1:14" x14ac:dyDescent="0.25">
      <c r="A155">
        <v>154</v>
      </c>
      <c r="B155" t="s">
        <v>255</v>
      </c>
      <c r="C155">
        <v>0.59142275115362397</v>
      </c>
      <c r="D155">
        <v>0.72291305280512397</v>
      </c>
      <c r="E155">
        <v>0.41329410009009199</v>
      </c>
      <c r="F155">
        <v>0.57818875779131795</v>
      </c>
      <c r="G155">
        <v>0.72289972864673402</v>
      </c>
      <c r="H155">
        <v>0.423815817607407</v>
      </c>
      <c r="I155">
        <v>0.52578289526514399</v>
      </c>
      <c r="J155">
        <v>0.72276537593840795</v>
      </c>
      <c r="K155">
        <v>0.46694421480053899</v>
      </c>
      <c r="L155">
        <v>8.7749314629623501E-2</v>
      </c>
      <c r="M155">
        <v>0.721578206935794</v>
      </c>
      <c r="N155">
        <v>0.90320988130775504</v>
      </c>
    </row>
    <row r="156" spans="1:14" x14ac:dyDescent="0.25">
      <c r="A156">
        <v>155</v>
      </c>
      <c r="B156" t="s">
        <v>256</v>
      </c>
      <c r="C156">
        <v>0.61961823412528705</v>
      </c>
      <c r="D156">
        <v>0.72344289621663704</v>
      </c>
      <c r="E156">
        <v>0.39172937894870702</v>
      </c>
      <c r="F156">
        <v>0.60557534854570305</v>
      </c>
      <c r="G156">
        <v>0.72342093675005603</v>
      </c>
      <c r="H156">
        <v>0.40253660717182299</v>
      </c>
      <c r="I156">
        <v>0.555531939424452</v>
      </c>
      <c r="J156">
        <v>0.72329799556751995</v>
      </c>
      <c r="K156">
        <v>0.442455086990517</v>
      </c>
      <c r="L156">
        <v>0.12574090936429699</v>
      </c>
      <c r="M156">
        <v>0.72207950214015904</v>
      </c>
      <c r="N156">
        <v>0.86175763115473003</v>
      </c>
    </row>
    <row r="157" spans="1:14" x14ac:dyDescent="0.25">
      <c r="A157">
        <v>156</v>
      </c>
      <c r="B157" t="s">
        <v>257</v>
      </c>
      <c r="C157">
        <v>1.3979546307881501</v>
      </c>
      <c r="D157">
        <v>0.52448857395326798</v>
      </c>
      <c r="E157">
        <v>7.6904303896134897E-3</v>
      </c>
      <c r="F157">
        <v>1.38141219777758</v>
      </c>
      <c r="G157">
        <v>0.52446645428704397</v>
      </c>
      <c r="H157">
        <v>8.4400863047146297E-3</v>
      </c>
      <c r="I157">
        <v>1.3328787902244399</v>
      </c>
      <c r="J157">
        <v>0.52425905122453498</v>
      </c>
      <c r="K157">
        <v>1.1009255032385101E-2</v>
      </c>
      <c r="L157">
        <v>0.89760161205142797</v>
      </c>
      <c r="M157">
        <v>0.52250272249583096</v>
      </c>
      <c r="N157">
        <v>8.5816887134339603E-2</v>
      </c>
    </row>
    <row r="158" spans="1:14" x14ac:dyDescent="0.25">
      <c r="A158">
        <v>157</v>
      </c>
      <c r="B158" t="s">
        <v>258</v>
      </c>
      <c r="C158">
        <v>2.47762160025898E-2</v>
      </c>
      <c r="D158">
        <v>1.01281567815244</v>
      </c>
      <c r="E158">
        <v>0.98048352808620498</v>
      </c>
      <c r="F158">
        <v>7.0470214506135097E-3</v>
      </c>
      <c r="G158">
        <v>1.0127849196791801</v>
      </c>
      <c r="H158">
        <v>0.99444831361928698</v>
      </c>
      <c r="I158">
        <v>-4.5218259416463603E-2</v>
      </c>
      <c r="J158">
        <v>1.01265299119943</v>
      </c>
      <c r="K158">
        <v>0.96438368796269203</v>
      </c>
      <c r="L158">
        <v>-0.47392748982966498</v>
      </c>
      <c r="M158">
        <v>1.01166303943292</v>
      </c>
      <c r="N158">
        <v>0.63945296804445695</v>
      </c>
    </row>
    <row r="159" spans="1:14" x14ac:dyDescent="0.25">
      <c r="A159">
        <v>158</v>
      </c>
      <c r="B159" t="s">
        <v>259</v>
      </c>
      <c r="C159">
        <v>0.76126521880424902</v>
      </c>
      <c r="D159">
        <v>0.72582518681382802</v>
      </c>
      <c r="E159">
        <v>0.294257643360611</v>
      </c>
      <c r="F159">
        <v>0.74319489206303202</v>
      </c>
      <c r="G159">
        <v>0.72577869306830001</v>
      </c>
      <c r="H159">
        <v>0.30583689514171603</v>
      </c>
      <c r="I159">
        <v>0.68791358654826096</v>
      </c>
      <c r="J159">
        <v>0.72556638361686598</v>
      </c>
      <c r="K159">
        <v>0.34307567307702103</v>
      </c>
      <c r="L159">
        <v>0.260757360507475</v>
      </c>
      <c r="M159">
        <v>0.72416080461961596</v>
      </c>
      <c r="N159">
        <v>0.71878572054480205</v>
      </c>
    </row>
    <row r="160" spans="1:14" x14ac:dyDescent="0.25">
      <c r="A160">
        <v>159</v>
      </c>
      <c r="B160" t="s">
        <v>260</v>
      </c>
      <c r="C160">
        <v>-12.685396455631601</v>
      </c>
      <c r="D160">
        <v>354.76056115476803</v>
      </c>
      <c r="E160">
        <v>0.97147561876959798</v>
      </c>
      <c r="F160">
        <v>-12.7036458513598</v>
      </c>
      <c r="G160">
        <v>354.68028735994199</v>
      </c>
      <c r="H160">
        <v>0.97142813834152097</v>
      </c>
      <c r="I160">
        <v>-12.765189423924401</v>
      </c>
      <c r="J160">
        <v>355.10448326056797</v>
      </c>
      <c r="K160">
        <v>0.97132406134557103</v>
      </c>
      <c r="L160">
        <v>-13.1931732458188</v>
      </c>
      <c r="M160">
        <v>357.46776410484199</v>
      </c>
      <c r="N160">
        <v>0.97055891193897104</v>
      </c>
    </row>
    <row r="161" spans="1:14" x14ac:dyDescent="0.25">
      <c r="A161">
        <v>160</v>
      </c>
      <c r="B161" t="s">
        <v>261</v>
      </c>
      <c r="C161">
        <v>8.2381813916699506E-2</v>
      </c>
      <c r="D161">
        <v>1.0136488169343401</v>
      </c>
      <c r="E161">
        <v>0.93522521171802098</v>
      </c>
      <c r="F161">
        <v>6.3716625416076894E-2</v>
      </c>
      <c r="G161">
        <v>1.0136091558859199</v>
      </c>
      <c r="H161">
        <v>0.94987708068924104</v>
      </c>
      <c r="I161">
        <v>4.2047199995429796E-3</v>
      </c>
      <c r="J161">
        <v>1.0134143260123301</v>
      </c>
      <c r="K161">
        <v>0.99668953609744104</v>
      </c>
      <c r="L161">
        <v>-0.41242155235594202</v>
      </c>
      <c r="M161">
        <v>1.01238480923672</v>
      </c>
      <c r="N161">
        <v>0.68373164942037001</v>
      </c>
    </row>
    <row r="162" spans="1:14" x14ac:dyDescent="0.25">
      <c r="A162">
        <v>161</v>
      </c>
      <c r="B162" t="s">
        <v>262</v>
      </c>
      <c r="C162">
        <v>9.8640467175383703E-2</v>
      </c>
      <c r="D162">
        <v>1.0139253880557699</v>
      </c>
      <c r="E162">
        <v>0.92249949147376098</v>
      </c>
      <c r="F162">
        <v>7.9932086789768597E-2</v>
      </c>
      <c r="G162">
        <v>1.0138845360803399</v>
      </c>
      <c r="H162">
        <v>0.93716190388509202</v>
      </c>
      <c r="I162">
        <v>1.9716636164996099E-2</v>
      </c>
      <c r="J162">
        <v>1.01367718060395</v>
      </c>
      <c r="K162">
        <v>0.98448163971872604</v>
      </c>
      <c r="L162">
        <v>-0.38954902181128898</v>
      </c>
      <c r="M162">
        <v>1.0126503691236299</v>
      </c>
      <c r="N162">
        <v>0.70047255533395503</v>
      </c>
    </row>
    <row r="163" spans="1:14" x14ac:dyDescent="0.25">
      <c r="A163">
        <v>162</v>
      </c>
      <c r="B163" t="s">
        <v>263</v>
      </c>
      <c r="C163">
        <v>0.134148321499372</v>
      </c>
      <c r="D163">
        <v>1.0142247162507201</v>
      </c>
      <c r="E163">
        <v>0.89477321662959397</v>
      </c>
      <c r="F163">
        <v>0.11529915925414801</v>
      </c>
      <c r="G163">
        <v>1.0141829095589201</v>
      </c>
      <c r="H163">
        <v>0.90948611610340702</v>
      </c>
      <c r="I163">
        <v>5.5586301199144497E-2</v>
      </c>
      <c r="J163">
        <v>1.0139561128474299</v>
      </c>
      <c r="K163">
        <v>0.95628090251197695</v>
      </c>
      <c r="L163">
        <v>-0.368437787410754</v>
      </c>
      <c r="M163">
        <v>1.0129242370128499</v>
      </c>
      <c r="N163">
        <v>0.71605458501754504</v>
      </c>
    </row>
    <row r="164" spans="1:14" x14ac:dyDescent="0.25">
      <c r="A164">
        <v>163</v>
      </c>
      <c r="B164" t="s">
        <v>264</v>
      </c>
      <c r="C164">
        <v>-12.6686233611552</v>
      </c>
      <c r="D164">
        <v>367.32596840586803</v>
      </c>
      <c r="E164">
        <v>0.97248739178963906</v>
      </c>
      <c r="F164">
        <v>-12.6896317891725</v>
      </c>
      <c r="G164">
        <v>367.18496563999298</v>
      </c>
      <c r="H164">
        <v>0.97243120723154397</v>
      </c>
      <c r="I164">
        <v>-12.7558449729936</v>
      </c>
      <c r="J164">
        <v>367.63132131640799</v>
      </c>
      <c r="K164">
        <v>0.97232104727068303</v>
      </c>
      <c r="L164">
        <v>-13.1932087066461</v>
      </c>
      <c r="M164">
        <v>370.01225717980498</v>
      </c>
      <c r="N164">
        <v>0.97155654379955603</v>
      </c>
    </row>
    <row r="165" spans="1:14" x14ac:dyDescent="0.25">
      <c r="A165">
        <v>164</v>
      </c>
      <c r="B165" t="s">
        <v>265</v>
      </c>
      <c r="C165">
        <v>-12.6686233611596</v>
      </c>
      <c r="D165">
        <v>367.32596840664002</v>
      </c>
      <c r="E165">
        <v>0.97248739178968702</v>
      </c>
      <c r="F165">
        <v>-12.6896317891735</v>
      </c>
      <c r="G165">
        <v>367.18496564012997</v>
      </c>
      <c r="H165">
        <v>0.97243120723155296</v>
      </c>
      <c r="I165">
        <v>-12.7558449729919</v>
      </c>
      <c r="J165">
        <v>367.63132131628902</v>
      </c>
      <c r="K165">
        <v>0.97232104727067803</v>
      </c>
      <c r="L165">
        <v>-13.193208706596501</v>
      </c>
      <c r="M165">
        <v>370.01225716294698</v>
      </c>
      <c r="N165">
        <v>0.97155654379836798</v>
      </c>
    </row>
    <row r="166" spans="1:14" x14ac:dyDescent="0.25">
      <c r="A166">
        <v>165</v>
      </c>
      <c r="B166" t="s">
        <v>266</v>
      </c>
      <c r="C166">
        <v>0.89082325778243598</v>
      </c>
      <c r="D166">
        <v>0.72793130063766798</v>
      </c>
      <c r="E166">
        <v>0.221037568546885</v>
      </c>
      <c r="F166">
        <v>0.86923850874661301</v>
      </c>
      <c r="G166">
        <v>0.72790150514053897</v>
      </c>
      <c r="H166">
        <v>0.232411277746322</v>
      </c>
      <c r="I166">
        <v>0.804654729619801</v>
      </c>
      <c r="J166">
        <v>0.72760022040202699</v>
      </c>
      <c r="K166">
        <v>0.268768825609835</v>
      </c>
      <c r="L166">
        <v>0.37620839409078999</v>
      </c>
      <c r="M166">
        <v>0.72609321540368299</v>
      </c>
      <c r="N166">
        <v>0.60436976442140999</v>
      </c>
    </row>
    <row r="167" spans="1:14" x14ac:dyDescent="0.25">
      <c r="A167">
        <v>166</v>
      </c>
      <c r="B167" t="s">
        <v>267</v>
      </c>
      <c r="C167">
        <v>0.22083377064802701</v>
      </c>
      <c r="D167">
        <v>1.0152436614582301</v>
      </c>
      <c r="E167">
        <v>0.82780468090138604</v>
      </c>
      <c r="F167">
        <v>0.20057209859920699</v>
      </c>
      <c r="G167">
        <v>1.0152199728362199</v>
      </c>
      <c r="H167">
        <v>0.84338529403670304</v>
      </c>
      <c r="I167">
        <v>0.134596047387535</v>
      </c>
      <c r="J167">
        <v>1.0149804211975899</v>
      </c>
      <c r="K167">
        <v>0.89450221791520501</v>
      </c>
      <c r="L167">
        <v>-0.28641910264697001</v>
      </c>
      <c r="M167">
        <v>1.01383549508014</v>
      </c>
      <c r="N167">
        <v>0.77755214944484796</v>
      </c>
    </row>
    <row r="168" spans="1:14" x14ac:dyDescent="0.25">
      <c r="A168">
        <v>167</v>
      </c>
      <c r="B168" t="s">
        <v>268</v>
      </c>
      <c r="C168">
        <v>-12.6621078953149</v>
      </c>
      <c r="D168">
        <v>381.06907896543601</v>
      </c>
      <c r="E168">
        <v>0.97349288573498904</v>
      </c>
      <c r="F168">
        <v>-12.678058724054701</v>
      </c>
      <c r="G168">
        <v>380.980875877789</v>
      </c>
      <c r="H168">
        <v>0.97345336398041105</v>
      </c>
      <c r="I168">
        <v>-12.7455857070238</v>
      </c>
      <c r="J168">
        <v>381.487983236682</v>
      </c>
      <c r="K168">
        <v>0.97334748437335505</v>
      </c>
      <c r="L168">
        <v>-13.1878040087263</v>
      </c>
      <c r="M168">
        <v>383.977613267886</v>
      </c>
      <c r="N168">
        <v>0.97260184832006202</v>
      </c>
    </row>
    <row r="169" spans="1:14" x14ac:dyDescent="0.25">
      <c r="A169">
        <v>168</v>
      </c>
      <c r="B169" t="s">
        <v>269</v>
      </c>
      <c r="C169">
        <v>-12.6621078953174</v>
      </c>
      <c r="D169">
        <v>381.06907896569697</v>
      </c>
      <c r="E169">
        <v>0.97349288573500203</v>
      </c>
      <c r="F169">
        <v>-12.6780587240501</v>
      </c>
      <c r="G169">
        <v>380.98087587756601</v>
      </c>
      <c r="H169">
        <v>0.97345336398040505</v>
      </c>
      <c r="I169">
        <v>-12.745585707021601</v>
      </c>
      <c r="J169">
        <v>381.48798323649402</v>
      </c>
      <c r="K169">
        <v>0.97334748437334695</v>
      </c>
      <c r="L169">
        <v>-13.1878040087385</v>
      </c>
      <c r="M169">
        <v>383.97761326590103</v>
      </c>
      <c r="N169">
        <v>0.97260184831989505</v>
      </c>
    </row>
    <row r="170" spans="1:14" x14ac:dyDescent="0.25">
      <c r="A170">
        <v>169</v>
      </c>
      <c r="B170" t="s">
        <v>270</v>
      </c>
      <c r="C170">
        <v>1.41098661114084</v>
      </c>
      <c r="D170">
        <v>0.60525305636154803</v>
      </c>
      <c r="E170">
        <v>1.9741014876153699E-2</v>
      </c>
      <c r="F170">
        <v>1.3947443546081399</v>
      </c>
      <c r="G170">
        <v>0.60518618004303604</v>
      </c>
      <c r="H170">
        <v>2.1185995750067601E-2</v>
      </c>
      <c r="I170">
        <v>1.32844938091105</v>
      </c>
      <c r="J170">
        <v>0.60476602400085799</v>
      </c>
      <c r="K170">
        <v>2.8046623074270301E-2</v>
      </c>
      <c r="L170">
        <v>0.89268733465155803</v>
      </c>
      <c r="M170">
        <v>0.60278080628688901</v>
      </c>
      <c r="N170">
        <v>0.13862029585813701</v>
      </c>
    </row>
    <row r="171" spans="1:14" x14ac:dyDescent="0.25">
      <c r="A171">
        <v>170</v>
      </c>
      <c r="B171" t="s">
        <v>271</v>
      </c>
      <c r="C171">
        <v>-12.6601015093302</v>
      </c>
      <c r="D171">
        <v>396.43202083585402</v>
      </c>
      <c r="E171">
        <v>0.97452379653143895</v>
      </c>
      <c r="F171">
        <v>-12.6797040391778</v>
      </c>
      <c r="G171">
        <v>396.31727452647499</v>
      </c>
      <c r="H171">
        <v>0.97447697830548596</v>
      </c>
      <c r="I171">
        <v>-12.754387833246099</v>
      </c>
      <c r="J171">
        <v>396.99575488272598</v>
      </c>
      <c r="K171">
        <v>0.97437056027890701</v>
      </c>
      <c r="L171">
        <v>-13.1905057919217</v>
      </c>
      <c r="M171">
        <v>399.64364976751102</v>
      </c>
      <c r="N171">
        <v>0.97367006735706396</v>
      </c>
    </row>
    <row r="172" spans="1:14" x14ac:dyDescent="0.25">
      <c r="A172">
        <v>171</v>
      </c>
      <c r="B172" t="s">
        <v>272</v>
      </c>
      <c r="C172">
        <v>-12.6601015093279</v>
      </c>
      <c r="D172">
        <v>396.43202083580599</v>
      </c>
      <c r="E172">
        <v>0.97452379653143995</v>
      </c>
      <c r="F172">
        <v>-12.6797040391768</v>
      </c>
      <c r="G172">
        <v>396.31727452631497</v>
      </c>
      <c r="H172">
        <v>0.97447697830547797</v>
      </c>
      <c r="I172">
        <v>-12.7543878332459</v>
      </c>
      <c r="J172">
        <v>396.99575488281698</v>
      </c>
      <c r="K172">
        <v>0.974370560278913</v>
      </c>
      <c r="L172">
        <v>-13.190505791949301</v>
      </c>
      <c r="M172">
        <v>399.64364976997001</v>
      </c>
      <c r="N172">
        <v>0.97367006735717099</v>
      </c>
    </row>
    <row r="173" spans="1:14" x14ac:dyDescent="0.25">
      <c r="A173">
        <v>172</v>
      </c>
      <c r="B173" t="s">
        <v>273</v>
      </c>
      <c r="C173">
        <v>-12.660101509330399</v>
      </c>
      <c r="D173">
        <v>396.43202083550102</v>
      </c>
      <c r="E173">
        <v>0.97452379653141497</v>
      </c>
      <c r="F173">
        <v>-12.679704039176301</v>
      </c>
      <c r="G173">
        <v>396.31727452628701</v>
      </c>
      <c r="H173">
        <v>0.97447697830547697</v>
      </c>
      <c r="I173">
        <v>-12.754387833244801</v>
      </c>
      <c r="J173">
        <v>396.99575488282699</v>
      </c>
      <c r="K173">
        <v>0.974370560278916</v>
      </c>
      <c r="L173">
        <v>-13.1905057919556</v>
      </c>
      <c r="M173">
        <v>399.64364976460803</v>
      </c>
      <c r="N173">
        <v>0.97367006735680495</v>
      </c>
    </row>
    <row r="174" spans="1:14" x14ac:dyDescent="0.25">
      <c r="A174">
        <v>173</v>
      </c>
      <c r="B174" t="s">
        <v>274</v>
      </c>
      <c r="C174">
        <v>0.33634490602493899</v>
      </c>
      <c r="D174">
        <v>1.01696844154198</v>
      </c>
      <c r="E174">
        <v>0.74084626067612502</v>
      </c>
      <c r="F174">
        <v>0.316224877524245</v>
      </c>
      <c r="G174">
        <v>1.01693243937069</v>
      </c>
      <c r="H174">
        <v>0.75583135479710495</v>
      </c>
      <c r="I174">
        <v>0.24428010180774601</v>
      </c>
      <c r="J174">
        <v>1.0165755420198399</v>
      </c>
      <c r="K174">
        <v>0.81009998334215205</v>
      </c>
      <c r="L174">
        <v>-0.18093637993299</v>
      </c>
      <c r="M174">
        <v>1.01530026796395</v>
      </c>
      <c r="N174">
        <v>0.85855827377868998</v>
      </c>
    </row>
    <row r="175" spans="1:14" x14ac:dyDescent="0.25">
      <c r="A175">
        <v>174</v>
      </c>
      <c r="B175" t="s">
        <v>275</v>
      </c>
      <c r="C175">
        <v>-12.649555125963801</v>
      </c>
      <c r="D175">
        <v>402.04529339447998</v>
      </c>
      <c r="E175">
        <v>0.97490029119613897</v>
      </c>
      <c r="F175">
        <v>-12.6727293377258</v>
      </c>
      <c r="G175">
        <v>401.87226855119599</v>
      </c>
      <c r="H175">
        <v>0.97484350048778701</v>
      </c>
      <c r="I175">
        <v>-12.7453605875493</v>
      </c>
      <c r="J175">
        <v>402.61215177297601</v>
      </c>
      <c r="K175">
        <v>0.97474584877236803</v>
      </c>
      <c r="L175">
        <v>-13.187353014597599</v>
      </c>
      <c r="M175">
        <v>405.31499468362898</v>
      </c>
      <c r="N175">
        <v>0.97404455946512503</v>
      </c>
    </row>
    <row r="176" spans="1:14" x14ac:dyDescent="0.25">
      <c r="A176">
        <v>175</v>
      </c>
      <c r="B176" t="s">
        <v>276</v>
      </c>
      <c r="C176">
        <v>0.37597383608614199</v>
      </c>
      <c r="D176">
        <v>1.0174577319659399</v>
      </c>
      <c r="E176">
        <v>0.71173807743337703</v>
      </c>
      <c r="F176">
        <v>0.35204726455996999</v>
      </c>
      <c r="G176">
        <v>1.0174406104824301</v>
      </c>
      <c r="H176">
        <v>0.72933325027046503</v>
      </c>
      <c r="I176">
        <v>0.282339438570963</v>
      </c>
      <c r="J176">
        <v>1.01704814027301</v>
      </c>
      <c r="K176">
        <v>0.78131424263007498</v>
      </c>
      <c r="L176">
        <v>-0.148778496938196</v>
      </c>
      <c r="M176">
        <v>1.01571763306718</v>
      </c>
      <c r="N176">
        <v>0.88354544755707498</v>
      </c>
    </row>
    <row r="177" spans="1:14" x14ac:dyDescent="0.25">
      <c r="A177">
        <v>176</v>
      </c>
      <c r="B177" t="s">
        <v>277</v>
      </c>
      <c r="C177">
        <v>0.40117945434722302</v>
      </c>
      <c r="D177">
        <v>1.01796402007416</v>
      </c>
      <c r="E177">
        <v>0.69350733137207998</v>
      </c>
      <c r="F177">
        <v>0.37786757747003002</v>
      </c>
      <c r="G177">
        <v>1.01796052257908</v>
      </c>
      <c r="H177">
        <v>0.71048811109851795</v>
      </c>
      <c r="I177">
        <v>0.30775445795387402</v>
      </c>
      <c r="J177">
        <v>1.01754541856688</v>
      </c>
      <c r="K177">
        <v>0.76231065722726399</v>
      </c>
      <c r="L177">
        <v>-0.115558497079257</v>
      </c>
      <c r="M177">
        <v>1.01615984736975</v>
      </c>
      <c r="N177">
        <v>0.90945913415219304</v>
      </c>
    </row>
    <row r="178" spans="1:14" x14ac:dyDescent="0.25">
      <c r="A178">
        <v>177</v>
      </c>
      <c r="B178" t="s">
        <v>278</v>
      </c>
      <c r="C178">
        <v>0.42534054714656</v>
      </c>
      <c r="D178">
        <v>1.0184907293433101</v>
      </c>
      <c r="E178">
        <v>0.67622608540033302</v>
      </c>
      <c r="F178">
        <v>0.401589302904451</v>
      </c>
      <c r="G178">
        <v>1.0184832356692699</v>
      </c>
      <c r="H178">
        <v>0.69335857530714795</v>
      </c>
      <c r="I178">
        <v>0.33210264516055898</v>
      </c>
      <c r="J178">
        <v>1.0180553842647799</v>
      </c>
      <c r="K178">
        <v>0.74426339651109397</v>
      </c>
      <c r="L178">
        <v>-8.1204271808632503E-2</v>
      </c>
      <c r="M178">
        <v>1.01662916275577</v>
      </c>
      <c r="N178">
        <v>0.93633587742263202</v>
      </c>
    </row>
    <row r="179" spans="1:14" x14ac:dyDescent="0.25">
      <c r="A179">
        <v>178</v>
      </c>
      <c r="B179" t="s">
        <v>279</v>
      </c>
      <c r="C179">
        <v>-12.6523624902298</v>
      </c>
      <c r="D179">
        <v>420.26846781299997</v>
      </c>
      <c r="E179">
        <v>0.97598297103309595</v>
      </c>
      <c r="F179">
        <v>-12.679092068941999</v>
      </c>
      <c r="G179">
        <v>420.03307599015301</v>
      </c>
      <c r="H179">
        <v>0.97591876388160503</v>
      </c>
      <c r="I179">
        <v>-12.7511592885068</v>
      </c>
      <c r="J179">
        <v>420.87411565010098</v>
      </c>
      <c r="K179">
        <v>0.97583031001183995</v>
      </c>
      <c r="L179">
        <v>-13.1833464416954</v>
      </c>
      <c r="M179">
        <v>423.89697398278099</v>
      </c>
      <c r="N179">
        <v>0.97518950643185898</v>
      </c>
    </row>
    <row r="180" spans="1:14" x14ac:dyDescent="0.25">
      <c r="A180">
        <v>179</v>
      </c>
      <c r="B180" t="s">
        <v>280</v>
      </c>
      <c r="C180">
        <v>-12.6523624902326</v>
      </c>
      <c r="D180">
        <v>420.26846781274998</v>
      </c>
      <c r="E180">
        <v>0.97598297103307596</v>
      </c>
      <c r="F180">
        <v>-12.6790920689354</v>
      </c>
      <c r="G180">
        <v>420.03307598993598</v>
      </c>
      <c r="H180">
        <v>0.97591876388160503</v>
      </c>
      <c r="I180">
        <v>-12.751159288505701</v>
      </c>
      <c r="J180">
        <v>420.87411565005499</v>
      </c>
      <c r="K180">
        <v>0.97583031001183895</v>
      </c>
      <c r="L180">
        <v>-13.183346441752199</v>
      </c>
      <c r="M180">
        <v>423.89697398827099</v>
      </c>
      <c r="N180">
        <v>0.97518950643207303</v>
      </c>
    </row>
    <row r="181" spans="1:14" x14ac:dyDescent="0.25">
      <c r="A181">
        <v>180</v>
      </c>
      <c r="B181" t="s">
        <v>281</v>
      </c>
      <c r="C181">
        <v>-12.6523624902304</v>
      </c>
      <c r="D181">
        <v>420.26846781306699</v>
      </c>
      <c r="E181">
        <v>0.97598297103309894</v>
      </c>
      <c r="F181">
        <v>-12.679092068938999</v>
      </c>
      <c r="G181">
        <v>420.03307599010901</v>
      </c>
      <c r="H181">
        <v>0.97591876388160903</v>
      </c>
      <c r="I181">
        <v>-12.751159288506599</v>
      </c>
      <c r="J181">
        <v>420.87411565014003</v>
      </c>
      <c r="K181">
        <v>0.97583031001184195</v>
      </c>
      <c r="L181">
        <v>-13.183346441703099</v>
      </c>
      <c r="M181">
        <v>423.89697397636002</v>
      </c>
      <c r="N181">
        <v>0.97518950643146896</v>
      </c>
    </row>
    <row r="182" spans="1:14" x14ac:dyDescent="0.25">
      <c r="A182">
        <v>181</v>
      </c>
      <c r="B182" t="s">
        <v>282</v>
      </c>
      <c r="C182">
        <v>0.46508624810159099</v>
      </c>
      <c r="D182">
        <v>1.0191110330683799</v>
      </c>
      <c r="E182">
        <v>0.648127782667971</v>
      </c>
      <c r="F182">
        <v>0.43738312354371001</v>
      </c>
      <c r="G182">
        <v>1.01910910249925</v>
      </c>
      <c r="H182">
        <v>0.66779089497157695</v>
      </c>
      <c r="I182">
        <v>0.36843261408512701</v>
      </c>
      <c r="J182">
        <v>1.0186516846117599</v>
      </c>
      <c r="K182">
        <v>0.71758627864709201</v>
      </c>
      <c r="L182">
        <v>-5.2341623308031E-2</v>
      </c>
      <c r="M182">
        <v>1.01712699916036</v>
      </c>
      <c r="N182">
        <v>0.95895876507216704</v>
      </c>
    </row>
    <row r="183" spans="1:14" x14ac:dyDescent="0.25">
      <c r="A183">
        <v>182</v>
      </c>
      <c r="B183" t="s">
        <v>283</v>
      </c>
      <c r="C183">
        <v>-12.662698231223001</v>
      </c>
      <c r="D183">
        <v>427.01072808632699</v>
      </c>
      <c r="E183">
        <v>0.97634277040490003</v>
      </c>
      <c r="F183">
        <v>-12.686817862906601</v>
      </c>
      <c r="G183">
        <v>426.70263758499601</v>
      </c>
      <c r="H183">
        <v>0.97628061324806703</v>
      </c>
      <c r="I183">
        <v>-12.757268566783299</v>
      </c>
      <c r="J183">
        <v>427.55209726937898</v>
      </c>
      <c r="K183">
        <v>0.97619631029180698</v>
      </c>
      <c r="L183">
        <v>-13.1831655715702</v>
      </c>
      <c r="M183">
        <v>430.67038612082098</v>
      </c>
      <c r="N183">
        <v>0.97557992807687</v>
      </c>
    </row>
    <row r="184" spans="1:14" x14ac:dyDescent="0.25">
      <c r="A184">
        <v>183</v>
      </c>
      <c r="B184" t="s">
        <v>284</v>
      </c>
      <c r="C184">
        <v>1.21870433761242</v>
      </c>
      <c r="D184">
        <v>0.73544966962299396</v>
      </c>
      <c r="E184">
        <v>9.7501818064814103E-2</v>
      </c>
      <c r="F184">
        <v>1.19358372431787</v>
      </c>
      <c r="G184">
        <v>0.73549660812931195</v>
      </c>
      <c r="H184">
        <v>0.104626400876806</v>
      </c>
      <c r="I184">
        <v>1.1253372954820999</v>
      </c>
      <c r="J184">
        <v>0.73486255784241294</v>
      </c>
      <c r="K184">
        <v>0.12568105972709401</v>
      </c>
      <c r="L184">
        <v>0.70794576428201095</v>
      </c>
      <c r="M184">
        <v>0.73266100786821797</v>
      </c>
      <c r="N184">
        <v>0.33391086054494101</v>
      </c>
    </row>
    <row r="185" spans="1:14" x14ac:dyDescent="0.25">
      <c r="A185">
        <v>184</v>
      </c>
      <c r="B185" t="s">
        <v>285</v>
      </c>
      <c r="C185">
        <v>0.56102735943221904</v>
      </c>
      <c r="D185">
        <v>1.02110448592836</v>
      </c>
      <c r="E185">
        <v>0.58270909958777095</v>
      </c>
      <c r="F185">
        <v>0.53068864441739005</v>
      </c>
      <c r="G185">
        <v>1.02113634980037</v>
      </c>
      <c r="H185">
        <v>0.603269899300798</v>
      </c>
      <c r="I185">
        <v>0.45705924598291398</v>
      </c>
      <c r="J185">
        <v>1.0205813909490999</v>
      </c>
      <c r="K185">
        <v>0.65426720497634205</v>
      </c>
      <c r="L185">
        <v>5.7832145378201402E-2</v>
      </c>
      <c r="M185">
        <v>1.0188423042699799</v>
      </c>
      <c r="N185">
        <v>0.95473430112806301</v>
      </c>
    </row>
    <row r="186" spans="1:14" x14ac:dyDescent="0.25">
      <c r="A186">
        <v>185</v>
      </c>
      <c r="B186" t="s">
        <v>286</v>
      </c>
      <c r="C186">
        <v>-12.647105169479399</v>
      </c>
      <c r="D186">
        <v>449.02075255396301</v>
      </c>
      <c r="E186">
        <v>0.97752977823625697</v>
      </c>
      <c r="F186">
        <v>-12.6744180978896</v>
      </c>
      <c r="G186">
        <v>448.661178150306</v>
      </c>
      <c r="H186">
        <v>0.97746322140477404</v>
      </c>
      <c r="I186">
        <v>-12.747358435545101</v>
      </c>
      <c r="J186">
        <v>449.77777707007198</v>
      </c>
      <c r="K186">
        <v>0.97738981435480998</v>
      </c>
      <c r="L186">
        <v>-13.170450693047901</v>
      </c>
      <c r="M186">
        <v>453.17594266704998</v>
      </c>
      <c r="N186">
        <v>0.97681470007048798</v>
      </c>
    </row>
    <row r="187" spans="1:14" x14ac:dyDescent="0.25">
      <c r="A187">
        <v>186</v>
      </c>
      <c r="B187" t="s">
        <v>287</v>
      </c>
      <c r="C187">
        <v>-12.647105169481099</v>
      </c>
      <c r="D187">
        <v>449.02075255426797</v>
      </c>
      <c r="E187">
        <v>0.97752977823626896</v>
      </c>
      <c r="F187">
        <v>-12.674418097886701</v>
      </c>
      <c r="G187">
        <v>448.66117815022898</v>
      </c>
      <c r="H187">
        <v>0.97746322140477504</v>
      </c>
      <c r="I187">
        <v>-12.7473584355435</v>
      </c>
      <c r="J187">
        <v>449.77777707015099</v>
      </c>
      <c r="K187">
        <v>0.97738981435481698</v>
      </c>
      <c r="L187">
        <v>-13.170450693201101</v>
      </c>
      <c r="M187">
        <v>453.17594265748301</v>
      </c>
      <c r="N187">
        <v>0.97681470006972904</v>
      </c>
    </row>
    <row r="188" spans="1:14" x14ac:dyDescent="0.25">
      <c r="A188">
        <v>187</v>
      </c>
      <c r="B188" t="s">
        <v>288</v>
      </c>
      <c r="C188">
        <v>0.60819765839277695</v>
      </c>
      <c r="D188">
        <v>1.0219076710069099</v>
      </c>
      <c r="E188">
        <v>0.55173712105903505</v>
      </c>
      <c r="F188">
        <v>0.57953031211775796</v>
      </c>
      <c r="G188">
        <v>1.0219375669881401</v>
      </c>
      <c r="H188">
        <v>0.57065321127292501</v>
      </c>
      <c r="I188">
        <v>0.51027241860785999</v>
      </c>
      <c r="J188">
        <v>1.02128309486117</v>
      </c>
      <c r="K188">
        <v>0.61732959884953797</v>
      </c>
      <c r="L188">
        <v>9.8785248737297604E-2</v>
      </c>
      <c r="M188">
        <v>1.0194945915874001</v>
      </c>
      <c r="N188">
        <v>0.92280875109397398</v>
      </c>
    </row>
    <row r="189" spans="1:14" x14ac:dyDescent="0.25">
      <c r="A189">
        <v>188</v>
      </c>
      <c r="B189" t="s">
        <v>289</v>
      </c>
      <c r="C189">
        <v>-12.6415654852948</v>
      </c>
      <c r="D189">
        <v>457.10929199417501</v>
      </c>
      <c r="E189">
        <v>0.97793695180836104</v>
      </c>
      <c r="F189">
        <v>-12.6654707817492</v>
      </c>
      <c r="G189">
        <v>456.76228938286198</v>
      </c>
      <c r="H189">
        <v>0.97787845238410198</v>
      </c>
      <c r="I189">
        <v>-12.736300696783401</v>
      </c>
      <c r="J189">
        <v>457.978351271338</v>
      </c>
      <c r="K189">
        <v>0.97781382473746803</v>
      </c>
      <c r="L189">
        <v>-13.16555444608</v>
      </c>
      <c r="M189">
        <v>461.50308150311099</v>
      </c>
      <c r="N189">
        <v>0.97724139141976496</v>
      </c>
    </row>
    <row r="190" spans="1:14" x14ac:dyDescent="0.25">
      <c r="A190">
        <v>189</v>
      </c>
      <c r="B190" t="s">
        <v>290</v>
      </c>
      <c r="C190">
        <v>-12.6415654852955</v>
      </c>
      <c r="D190">
        <v>457.10929199425198</v>
      </c>
      <c r="E190">
        <v>0.97793695180836304</v>
      </c>
      <c r="F190">
        <v>-12.665470781755699</v>
      </c>
      <c r="G190">
        <v>456.76228938291098</v>
      </c>
      <c r="H190">
        <v>0.97787845238409299</v>
      </c>
      <c r="I190">
        <v>-12.736300696783299</v>
      </c>
      <c r="J190">
        <v>457.97835127140098</v>
      </c>
      <c r="K190">
        <v>0.97781382473747103</v>
      </c>
      <c r="L190">
        <v>-13.165554446015101</v>
      </c>
      <c r="M190">
        <v>461.503081486209</v>
      </c>
      <c r="N190">
        <v>0.97724139141904298</v>
      </c>
    </row>
    <row r="191" spans="1:14" x14ac:dyDescent="0.25">
      <c r="A191">
        <v>190</v>
      </c>
      <c r="B191" t="s">
        <v>291</v>
      </c>
      <c r="C191">
        <v>0.65120238222089899</v>
      </c>
      <c r="D191">
        <v>1.0227991752408501</v>
      </c>
      <c r="E191">
        <v>0.52432909738404898</v>
      </c>
      <c r="F191">
        <v>0.62603549224438404</v>
      </c>
      <c r="G191">
        <v>1.0228353097357501</v>
      </c>
      <c r="H191">
        <v>0.54049876444923695</v>
      </c>
      <c r="I191">
        <v>0.55908484805237701</v>
      </c>
      <c r="J191">
        <v>1.02210836026754</v>
      </c>
      <c r="K191">
        <v>0.58438439506732898</v>
      </c>
      <c r="L191">
        <v>0.14147167963371701</v>
      </c>
      <c r="M191">
        <v>1.0201956092150199</v>
      </c>
      <c r="N191">
        <v>0.88971003126215198</v>
      </c>
    </row>
    <row r="192" spans="1:14" x14ac:dyDescent="0.25">
      <c r="A192">
        <v>191</v>
      </c>
      <c r="B192" t="s">
        <v>292</v>
      </c>
      <c r="C192">
        <v>-12.6415083667312</v>
      </c>
      <c r="D192">
        <v>465.63691499318401</v>
      </c>
      <c r="E192">
        <v>0.97834100968372095</v>
      </c>
      <c r="F192">
        <v>-12.6659225890788</v>
      </c>
      <c r="G192">
        <v>465.271018603394</v>
      </c>
      <c r="H192">
        <v>0.97828212889283395</v>
      </c>
      <c r="I192">
        <v>-12.7404854976716</v>
      </c>
      <c r="J192">
        <v>466.58017405422299</v>
      </c>
      <c r="K192">
        <v>0.97821559055007001</v>
      </c>
      <c r="L192">
        <v>-13.1646476155237</v>
      </c>
      <c r="M192">
        <v>470.283708888143</v>
      </c>
      <c r="N192">
        <v>0.97766774135470402</v>
      </c>
    </row>
    <row r="193" spans="1:14" x14ac:dyDescent="0.25">
      <c r="A193">
        <v>192</v>
      </c>
      <c r="B193" t="s">
        <v>293</v>
      </c>
      <c r="C193">
        <v>1.42962325638301</v>
      </c>
      <c r="D193">
        <v>0.74142832130438097</v>
      </c>
      <c r="E193">
        <v>5.3830058468075002E-2</v>
      </c>
      <c r="F193">
        <v>1.40419688254522</v>
      </c>
      <c r="G193">
        <v>0.74149080809470003</v>
      </c>
      <c r="H193">
        <v>5.8258440329049498E-2</v>
      </c>
      <c r="I193">
        <v>1.3320901817286299</v>
      </c>
      <c r="J193">
        <v>0.74039715019339003</v>
      </c>
      <c r="K193">
        <v>7.1993963236681099E-2</v>
      </c>
      <c r="L193">
        <v>0.91587821257058299</v>
      </c>
      <c r="M193">
        <v>0.73758453457321005</v>
      </c>
      <c r="N193">
        <v>0.21433751413069799</v>
      </c>
    </row>
    <row r="194" spans="1:14" x14ac:dyDescent="0.25">
      <c r="A194">
        <v>193</v>
      </c>
      <c r="B194" t="s">
        <v>294</v>
      </c>
      <c r="C194">
        <v>-12.653758245157601</v>
      </c>
      <c r="D194">
        <v>484.92003428035099</v>
      </c>
      <c r="E194">
        <v>0.97918194352119903</v>
      </c>
      <c r="F194">
        <v>-12.6805085288765</v>
      </c>
      <c r="G194">
        <v>484.53494902117097</v>
      </c>
      <c r="H194">
        <v>0.97912136739329603</v>
      </c>
      <c r="I194">
        <v>-12.747893900439401</v>
      </c>
      <c r="J194">
        <v>485.76880096869399</v>
      </c>
      <c r="K194">
        <v>0.97906374316656897</v>
      </c>
      <c r="L194">
        <v>-13.1668715367116</v>
      </c>
      <c r="M194">
        <v>489.47149790697199</v>
      </c>
      <c r="N194">
        <v>0.97853934972608503</v>
      </c>
    </row>
    <row r="195" spans="1:14" x14ac:dyDescent="0.25">
      <c r="A195">
        <v>194</v>
      </c>
      <c r="B195" t="s">
        <v>295</v>
      </c>
      <c r="C195">
        <v>-12.6537582451638</v>
      </c>
      <c r="D195">
        <v>484.92003428111599</v>
      </c>
      <c r="E195">
        <v>0.97918194352122201</v>
      </c>
      <c r="F195">
        <v>-12.680508528875199</v>
      </c>
      <c r="G195">
        <v>484.53494902083298</v>
      </c>
      <c r="H195">
        <v>0.97912136739328304</v>
      </c>
      <c r="I195">
        <v>-12.747893900437701</v>
      </c>
      <c r="J195">
        <v>485.768800968471</v>
      </c>
      <c r="K195">
        <v>0.97906374316656197</v>
      </c>
      <c r="L195">
        <v>-13.1668715365754</v>
      </c>
      <c r="M195">
        <v>489.471497881397</v>
      </c>
      <c r="N195">
        <v>0.97853934972518597</v>
      </c>
    </row>
    <row r="196" spans="1:14" x14ac:dyDescent="0.25">
      <c r="A196">
        <v>195</v>
      </c>
      <c r="B196" t="s">
        <v>296</v>
      </c>
      <c r="C196">
        <v>0.76261210955504</v>
      </c>
      <c r="D196">
        <v>1.0255871845411999</v>
      </c>
      <c r="E196">
        <v>0.45712707150100301</v>
      </c>
      <c r="F196">
        <v>0.73455712780242099</v>
      </c>
      <c r="G196">
        <v>1.0256239416320001</v>
      </c>
      <c r="H196">
        <v>0.47386469629422701</v>
      </c>
      <c r="I196">
        <v>0.67061111978284904</v>
      </c>
      <c r="J196">
        <v>1.0247965686752001</v>
      </c>
      <c r="K196">
        <v>0.51286403646490197</v>
      </c>
      <c r="L196">
        <v>0.26271706773085601</v>
      </c>
      <c r="M196">
        <v>1.02268623113534</v>
      </c>
      <c r="N196">
        <v>0.79726429296051804</v>
      </c>
    </row>
    <row r="197" spans="1:14" x14ac:dyDescent="0.25">
      <c r="A197">
        <v>196</v>
      </c>
      <c r="B197" t="s">
        <v>297</v>
      </c>
      <c r="C197">
        <v>0.83457856505416805</v>
      </c>
      <c r="D197">
        <v>1.0265784857432201</v>
      </c>
      <c r="E197">
        <v>0.41623467019521498</v>
      </c>
      <c r="F197">
        <v>0.80345270033182803</v>
      </c>
      <c r="G197">
        <v>1.0267022793076701</v>
      </c>
      <c r="H197">
        <v>0.43388750405888599</v>
      </c>
      <c r="I197">
        <v>0.73795116827889096</v>
      </c>
      <c r="J197">
        <v>1.0257966321412799</v>
      </c>
      <c r="K197">
        <v>0.47189865750862497</v>
      </c>
      <c r="L197">
        <v>0.30370130000826601</v>
      </c>
      <c r="M197">
        <v>1.0236587569334099</v>
      </c>
      <c r="N197">
        <v>0.766709171757883</v>
      </c>
    </row>
    <row r="198" spans="1:14" x14ac:dyDescent="0.25">
      <c r="A198">
        <v>197</v>
      </c>
      <c r="B198" t="s">
        <v>298</v>
      </c>
      <c r="C198">
        <v>-12.58952066755</v>
      </c>
      <c r="D198">
        <v>507.38912530741402</v>
      </c>
      <c r="E198">
        <v>0.98020463376439004</v>
      </c>
      <c r="F198">
        <v>-12.6208539569661</v>
      </c>
      <c r="G198">
        <v>506.76590570257298</v>
      </c>
      <c r="H198">
        <v>0.980130976600737</v>
      </c>
      <c r="I198">
        <v>-12.7052296041178</v>
      </c>
      <c r="J198">
        <v>507.62412126604198</v>
      </c>
      <c r="K198">
        <v>0.98003198072661502</v>
      </c>
      <c r="L198">
        <v>-13.1643295093511</v>
      </c>
      <c r="M198">
        <v>511.24822668231002</v>
      </c>
      <c r="N198">
        <v>0.97945723010406804</v>
      </c>
    </row>
    <row r="199" spans="1:14" x14ac:dyDescent="0.25">
      <c r="A199">
        <v>198</v>
      </c>
      <c r="B199" t="s">
        <v>299</v>
      </c>
      <c r="C199">
        <v>-12.589520667549699</v>
      </c>
      <c r="D199">
        <v>507.38912530777202</v>
      </c>
      <c r="E199">
        <v>0.98020463376440403</v>
      </c>
      <c r="F199">
        <v>-12.620853956966201</v>
      </c>
      <c r="G199">
        <v>506.76590570272799</v>
      </c>
      <c r="H199">
        <v>0.980130976600743</v>
      </c>
      <c r="I199">
        <v>-12.705229604115701</v>
      </c>
      <c r="J199">
        <v>507.624121265849</v>
      </c>
      <c r="K199">
        <v>0.98003198072661002</v>
      </c>
      <c r="L199">
        <v>-13.1643295093572</v>
      </c>
      <c r="M199">
        <v>511.24822671314001</v>
      </c>
      <c r="N199">
        <v>0.97945723010529695</v>
      </c>
    </row>
    <row r="200" spans="1:14" x14ac:dyDescent="0.25">
      <c r="A200">
        <v>199</v>
      </c>
      <c r="B200" t="s">
        <v>300</v>
      </c>
      <c r="C200">
        <v>0.92078208444101695</v>
      </c>
      <c r="D200">
        <v>1.02733377439299</v>
      </c>
      <c r="E200">
        <v>0.37010148696699502</v>
      </c>
      <c r="F200">
        <v>0.88768638945873102</v>
      </c>
      <c r="G200">
        <v>1.02755019487624</v>
      </c>
      <c r="H200">
        <v>0.38765043178240199</v>
      </c>
      <c r="I200">
        <v>0.80547758833324201</v>
      </c>
      <c r="J200">
        <v>1.02692979414577</v>
      </c>
      <c r="K200">
        <v>0.43283179553637802</v>
      </c>
      <c r="L200">
        <v>0.35629859975066902</v>
      </c>
      <c r="M200">
        <v>1.0247195718586799</v>
      </c>
      <c r="N200">
        <v>0.72806285461219999</v>
      </c>
    </row>
    <row r="201" spans="1:14" x14ac:dyDescent="0.25">
      <c r="A201">
        <v>200</v>
      </c>
      <c r="B201" t="s">
        <v>301</v>
      </c>
      <c r="C201">
        <v>-12.608265729140999</v>
      </c>
      <c r="D201">
        <v>519.50581392299398</v>
      </c>
      <c r="E201">
        <v>0.98063745814302095</v>
      </c>
      <c r="F201">
        <v>-12.6416975141147</v>
      </c>
      <c r="G201">
        <v>518.93663811807301</v>
      </c>
      <c r="H201">
        <v>0.98056483784118997</v>
      </c>
      <c r="I201">
        <v>-12.7262696058964</v>
      </c>
      <c r="J201">
        <v>519.85047879564195</v>
      </c>
      <c r="K201">
        <v>0.98046923045525802</v>
      </c>
      <c r="L201">
        <v>-13.1577108020109</v>
      </c>
      <c r="M201">
        <v>523.29930812450698</v>
      </c>
      <c r="N201">
        <v>0.97994029791950199</v>
      </c>
    </row>
    <row r="202" spans="1:14" x14ac:dyDescent="0.25">
      <c r="A202">
        <v>201</v>
      </c>
      <c r="B202" t="s">
        <v>302</v>
      </c>
      <c r="C202">
        <v>-12.608265729140101</v>
      </c>
      <c r="D202">
        <v>519.50581392289598</v>
      </c>
      <c r="E202">
        <v>0.98063745814301795</v>
      </c>
      <c r="F202">
        <v>-12.6416975141146</v>
      </c>
      <c r="G202">
        <v>518.93663811766203</v>
      </c>
      <c r="H202">
        <v>0.98056483784117399</v>
      </c>
      <c r="I202">
        <v>-12.726269605906401</v>
      </c>
      <c r="J202">
        <v>519.85047879705405</v>
      </c>
      <c r="K202">
        <v>0.98046923045529599</v>
      </c>
      <c r="L202">
        <v>-13.1577108019122</v>
      </c>
      <c r="M202">
        <v>523.29930814871705</v>
      </c>
      <c r="N202">
        <v>0.97994029792058102</v>
      </c>
    </row>
    <row r="203" spans="1:14" x14ac:dyDescent="0.25">
      <c r="A203">
        <v>202</v>
      </c>
      <c r="B203" t="s">
        <v>303</v>
      </c>
      <c r="C203">
        <v>0.95147919933168901</v>
      </c>
      <c r="D203">
        <v>1.0284778756984201</v>
      </c>
      <c r="E203">
        <v>0.354896538861454</v>
      </c>
      <c r="F203">
        <v>0.91649741786125205</v>
      </c>
      <c r="G203">
        <v>1.0286632544875101</v>
      </c>
      <c r="H203">
        <v>0.37295083588809003</v>
      </c>
      <c r="I203">
        <v>0.834155315702508</v>
      </c>
      <c r="J203">
        <v>1.0280074696046</v>
      </c>
      <c r="K203">
        <v>0.41711921535216401</v>
      </c>
      <c r="L203">
        <v>0.41178138781270801</v>
      </c>
      <c r="M203">
        <v>1.0258827073499499</v>
      </c>
      <c r="N203">
        <v>0.68813134027107303</v>
      </c>
    </row>
    <row r="204" spans="1:14" x14ac:dyDescent="0.25">
      <c r="A204">
        <v>203</v>
      </c>
      <c r="B204" t="s">
        <v>304</v>
      </c>
      <c r="C204">
        <v>1.00192498778425</v>
      </c>
      <c r="D204">
        <v>1.0300248812619499</v>
      </c>
      <c r="E204">
        <v>0.33069287558549199</v>
      </c>
      <c r="F204">
        <v>0.96452058976449995</v>
      </c>
      <c r="G204">
        <v>1.0302132432506299</v>
      </c>
      <c r="H204">
        <v>0.34915275903124598</v>
      </c>
      <c r="I204">
        <v>0.88443585861770802</v>
      </c>
      <c r="J204">
        <v>1.0295143408441001</v>
      </c>
      <c r="K204">
        <v>0.39029601700507299</v>
      </c>
      <c r="L204">
        <v>0.45951864511164198</v>
      </c>
      <c r="M204">
        <v>1.02717372259214</v>
      </c>
      <c r="N204">
        <v>0.65461359969275401</v>
      </c>
    </row>
    <row r="205" spans="1:14" x14ac:dyDescent="0.25">
      <c r="A205">
        <v>204</v>
      </c>
      <c r="B205" t="s">
        <v>305</v>
      </c>
      <c r="C205">
        <v>1.8169792555515201</v>
      </c>
      <c r="D205">
        <v>0.753467355427764</v>
      </c>
      <c r="E205">
        <v>1.5887472340961401E-2</v>
      </c>
      <c r="F205">
        <v>1.7776755378928</v>
      </c>
      <c r="G205">
        <v>0.75376342340212799</v>
      </c>
      <c r="H205">
        <v>1.8353911952008601E-2</v>
      </c>
      <c r="I205">
        <v>1.71447516590541</v>
      </c>
      <c r="J205">
        <v>0.75259711260221096</v>
      </c>
      <c r="K205">
        <v>2.2721911700577899E-2</v>
      </c>
      <c r="L205">
        <v>1.2658065734727999</v>
      </c>
      <c r="M205">
        <v>0.74921726721501003</v>
      </c>
      <c r="N205">
        <v>9.1122629466686797E-2</v>
      </c>
    </row>
    <row r="206" spans="1:14" x14ac:dyDescent="0.25">
      <c r="A206">
        <v>205</v>
      </c>
      <c r="B206" t="s">
        <v>306</v>
      </c>
      <c r="C206">
        <v>-12.5564683342509</v>
      </c>
      <c r="D206">
        <v>577.47806198647402</v>
      </c>
      <c r="E206">
        <v>0.98265246163393105</v>
      </c>
      <c r="F206">
        <v>-12.597273721519599</v>
      </c>
      <c r="G206">
        <v>576.63165845350204</v>
      </c>
      <c r="H206">
        <v>0.98257055329023701</v>
      </c>
      <c r="I206">
        <v>-12.6797807267368</v>
      </c>
      <c r="J206">
        <v>577.65261346634702</v>
      </c>
      <c r="K206">
        <v>0.98248741776545201</v>
      </c>
      <c r="L206">
        <v>-13.1556596099009</v>
      </c>
      <c r="M206">
        <v>581.61377484160198</v>
      </c>
      <c r="N206">
        <v>0.98195399912804504</v>
      </c>
    </row>
    <row r="207" spans="1:14" x14ac:dyDescent="0.25">
      <c r="A207">
        <v>206</v>
      </c>
      <c r="B207" t="s">
        <v>307</v>
      </c>
      <c r="C207">
        <v>-12.556468334252999</v>
      </c>
      <c r="D207">
        <v>577.47806198577598</v>
      </c>
      <c r="E207">
        <v>0.98265246163390696</v>
      </c>
      <c r="F207">
        <v>-12.5972737215283</v>
      </c>
      <c r="G207">
        <v>576.63165845501305</v>
      </c>
      <c r="H207">
        <v>0.98257055329026999</v>
      </c>
      <c r="I207">
        <v>-12.6797807267348</v>
      </c>
      <c r="J207">
        <v>577.65261346636396</v>
      </c>
      <c r="K207">
        <v>0.98248741776545501</v>
      </c>
      <c r="L207">
        <v>-13.1556596098771</v>
      </c>
      <c r="M207">
        <v>581.61377484057004</v>
      </c>
      <c r="N207">
        <v>0.98195399912804604</v>
      </c>
    </row>
    <row r="208" spans="1:14" x14ac:dyDescent="0.25">
      <c r="A208">
        <v>207</v>
      </c>
      <c r="B208" t="s">
        <v>308</v>
      </c>
      <c r="C208">
        <v>-12.5564683342521</v>
      </c>
      <c r="D208">
        <v>577.47806198653302</v>
      </c>
      <c r="E208">
        <v>0.98265246163393105</v>
      </c>
      <c r="F208">
        <v>-12.5972737215289</v>
      </c>
      <c r="G208">
        <v>576.63165845512697</v>
      </c>
      <c r="H208">
        <v>0.98257055329027299</v>
      </c>
      <c r="I208">
        <v>-12.679780726735601</v>
      </c>
      <c r="J208">
        <v>577.652613466194</v>
      </c>
      <c r="K208">
        <v>0.98248741776544901</v>
      </c>
      <c r="L208">
        <v>-13.1556596097798</v>
      </c>
      <c r="M208">
        <v>581.61377484959701</v>
      </c>
      <c r="N208">
        <v>0.98195399912845904</v>
      </c>
    </row>
    <row r="209" spans="1:14" x14ac:dyDescent="0.25">
      <c r="A209">
        <v>208</v>
      </c>
      <c r="B209" t="s">
        <v>309</v>
      </c>
      <c r="C209">
        <v>-12.5564683342515</v>
      </c>
      <c r="D209">
        <v>577.47806198633498</v>
      </c>
      <c r="E209">
        <v>0.98265246163392606</v>
      </c>
      <c r="F209">
        <v>-12.597273721529699</v>
      </c>
      <c r="G209">
        <v>576.63165845518199</v>
      </c>
      <c r="H209">
        <v>0.98257055329027398</v>
      </c>
      <c r="I209">
        <v>-12.6797807267391</v>
      </c>
      <c r="J209">
        <v>577.65261346660395</v>
      </c>
      <c r="K209">
        <v>0.98248741776545601</v>
      </c>
      <c r="L209">
        <v>-13.155659609938001</v>
      </c>
      <c r="M209">
        <v>581.61377487596496</v>
      </c>
      <c r="N209">
        <v>0.98195399912906001</v>
      </c>
    </row>
    <row r="210" spans="1:14" x14ac:dyDescent="0.25">
      <c r="A210">
        <v>209</v>
      </c>
      <c r="B210" t="s">
        <v>310</v>
      </c>
      <c r="C210">
        <v>1.2278281589544799</v>
      </c>
      <c r="D210">
        <v>1.03518474318734</v>
      </c>
      <c r="E210">
        <v>0.235584513683117</v>
      </c>
      <c r="F210">
        <v>1.1851951254000901</v>
      </c>
      <c r="G210">
        <v>1.03551409207958</v>
      </c>
      <c r="H210">
        <v>0.25239662659149098</v>
      </c>
      <c r="I210">
        <v>1.1048001812314301</v>
      </c>
      <c r="J210">
        <v>1.0347994581589499</v>
      </c>
      <c r="K210">
        <v>0.285679929390182</v>
      </c>
      <c r="L210">
        <v>0.63706807606948102</v>
      </c>
      <c r="M210">
        <v>1.0320048185400801</v>
      </c>
      <c r="N210">
        <v>0.53702951715783998</v>
      </c>
    </row>
    <row r="211" spans="1:14" x14ac:dyDescent="0.25">
      <c r="A211">
        <v>210</v>
      </c>
      <c r="B211" t="s">
        <v>311</v>
      </c>
      <c r="C211">
        <v>-12.5482629632728</v>
      </c>
      <c r="D211">
        <v>594.99135100270996</v>
      </c>
      <c r="E211">
        <v>0.98317400224323603</v>
      </c>
      <c r="F211">
        <v>-12.5917150531302</v>
      </c>
      <c r="G211">
        <v>594.04380766497604</v>
      </c>
      <c r="H211">
        <v>0.98308881831742201</v>
      </c>
      <c r="I211">
        <v>-12.6792378731505</v>
      </c>
      <c r="J211">
        <v>595.15348909705801</v>
      </c>
      <c r="K211">
        <v>0.983003035154974</v>
      </c>
      <c r="L211">
        <v>-13.153554527133</v>
      </c>
      <c r="M211">
        <v>599.49345199772097</v>
      </c>
      <c r="N211">
        <v>0.98249492795868398</v>
      </c>
    </row>
    <row r="212" spans="1:14" x14ac:dyDescent="0.25">
      <c r="A212">
        <v>211</v>
      </c>
      <c r="B212" t="s">
        <v>312</v>
      </c>
      <c r="C212">
        <v>1.3005524189556701</v>
      </c>
      <c r="D212">
        <v>1.0376301025569801</v>
      </c>
      <c r="E212">
        <v>0.21006478188004199</v>
      </c>
      <c r="F212">
        <v>1.2551726144878099</v>
      </c>
      <c r="G212">
        <v>1.0380066027047301</v>
      </c>
      <c r="H212">
        <v>0.226580456066688</v>
      </c>
      <c r="I212">
        <v>1.1697211033352299</v>
      </c>
      <c r="J212">
        <v>1.0371813153878899</v>
      </c>
      <c r="K212">
        <v>0.25940927428592297</v>
      </c>
      <c r="L212">
        <v>0.70370463854573295</v>
      </c>
      <c r="M212">
        <v>1.03405523807375</v>
      </c>
      <c r="N212">
        <v>0.49616952825933203</v>
      </c>
    </row>
    <row r="213" spans="1:14" x14ac:dyDescent="0.25">
      <c r="A213">
        <v>212</v>
      </c>
      <c r="B213" t="s">
        <v>313</v>
      </c>
      <c r="C213">
        <v>-12.533405429122199</v>
      </c>
      <c r="D213">
        <v>614.28505686488802</v>
      </c>
      <c r="E213">
        <v>0.98372169926192998</v>
      </c>
      <c r="F213">
        <v>-12.5831975272703</v>
      </c>
      <c r="G213">
        <v>613.16008718900696</v>
      </c>
      <c r="H213">
        <v>0.98362705829869701</v>
      </c>
      <c r="I213">
        <v>-12.6738283325145</v>
      </c>
      <c r="J213">
        <v>614.36579373946904</v>
      </c>
      <c r="K213">
        <v>0.98354150756442105</v>
      </c>
      <c r="L213">
        <v>-13.151165186692801</v>
      </c>
      <c r="M213">
        <v>619.13085763266804</v>
      </c>
      <c r="N213">
        <v>0.98305314214091699</v>
      </c>
    </row>
    <row r="214" spans="1:14" x14ac:dyDescent="0.25">
      <c r="A214">
        <v>213</v>
      </c>
      <c r="B214" t="s">
        <v>314</v>
      </c>
      <c r="C214">
        <v>-12.5334054291257</v>
      </c>
      <c r="D214">
        <v>614.28505686578001</v>
      </c>
      <c r="E214">
        <v>0.98372169926194897</v>
      </c>
      <c r="F214">
        <v>-12.5831975272708</v>
      </c>
      <c r="G214">
        <v>613.160087189053</v>
      </c>
      <c r="H214">
        <v>0.98362705829869701</v>
      </c>
      <c r="I214">
        <v>-12.673828332504799</v>
      </c>
      <c r="J214">
        <v>614.36579374006203</v>
      </c>
      <c r="K214">
        <v>0.98354150756444902</v>
      </c>
      <c r="L214">
        <v>-13.1511651867858</v>
      </c>
      <c r="M214">
        <v>619.13085763553602</v>
      </c>
      <c r="N214">
        <v>0.98305314214087502</v>
      </c>
    </row>
    <row r="215" spans="1:14" x14ac:dyDescent="0.25">
      <c r="A215">
        <v>214</v>
      </c>
      <c r="B215" t="s">
        <v>315</v>
      </c>
      <c r="C215">
        <v>-12.5334054291122</v>
      </c>
      <c r="D215">
        <v>614.285056863911</v>
      </c>
      <c r="E215">
        <v>0.98372169926191699</v>
      </c>
      <c r="F215">
        <v>-12.583197527269</v>
      </c>
      <c r="G215">
        <v>613.16008718857597</v>
      </c>
      <c r="H215">
        <v>0.98362705829868702</v>
      </c>
      <c r="I215">
        <v>-12.6738283325131</v>
      </c>
      <c r="J215">
        <v>614.36579373994095</v>
      </c>
      <c r="K215">
        <v>0.98354150756443504</v>
      </c>
      <c r="L215">
        <v>-13.151165186785599</v>
      </c>
      <c r="M215">
        <v>619.13085763521497</v>
      </c>
      <c r="N215">
        <v>0.98305314214086703</v>
      </c>
    </row>
    <row r="216" spans="1:14" x14ac:dyDescent="0.25">
      <c r="A216">
        <v>215</v>
      </c>
      <c r="B216" t="s">
        <v>316</v>
      </c>
      <c r="C216">
        <v>-12.533405429121499</v>
      </c>
      <c r="D216">
        <v>614.285056864941</v>
      </c>
      <c r="E216">
        <v>0.98372169926193198</v>
      </c>
      <c r="F216">
        <v>-12.583197527266</v>
      </c>
      <c r="G216">
        <v>613.16008718843204</v>
      </c>
      <c r="H216">
        <v>0.98362705829868702</v>
      </c>
      <c r="I216">
        <v>-12.6738283325124</v>
      </c>
      <c r="J216">
        <v>614.36579373896996</v>
      </c>
      <c r="K216">
        <v>0.98354150756440994</v>
      </c>
      <c r="L216">
        <v>-13.1511651865892</v>
      </c>
      <c r="M216">
        <v>619.13085762400203</v>
      </c>
      <c r="N216">
        <v>0.98305314214081296</v>
      </c>
    </row>
    <row r="217" spans="1:14" x14ac:dyDescent="0.25">
      <c r="A217">
        <v>216</v>
      </c>
      <c r="B217" t="s">
        <v>317</v>
      </c>
      <c r="C217">
        <v>1.38466907628144</v>
      </c>
      <c r="D217">
        <v>1.04036137848155</v>
      </c>
      <c r="E217">
        <v>0.18320543204586001</v>
      </c>
      <c r="F217">
        <v>1.3327244029368199</v>
      </c>
      <c r="G217">
        <v>1.0408928455684401</v>
      </c>
      <c r="H217">
        <v>0.20041624519221499</v>
      </c>
      <c r="I217">
        <v>1.24410395322617</v>
      </c>
      <c r="J217">
        <v>1.03994708362527</v>
      </c>
      <c r="K217">
        <v>0.23157378569530901</v>
      </c>
      <c r="L217">
        <v>0.77508415755815396</v>
      </c>
      <c r="M217">
        <v>1.03639649349559</v>
      </c>
      <c r="N217">
        <v>0.45454188519823702</v>
      </c>
    </row>
    <row r="218" spans="1:14" x14ac:dyDescent="0.25">
      <c r="A218">
        <v>217</v>
      </c>
      <c r="B218" t="s">
        <v>318</v>
      </c>
      <c r="C218">
        <v>-12.5381961222495</v>
      </c>
      <c r="D218">
        <v>635.49410760595697</v>
      </c>
      <c r="E218">
        <v>0.98425888771394499</v>
      </c>
      <c r="F218">
        <v>-12.5906256350232</v>
      </c>
      <c r="G218">
        <v>634.28383472699204</v>
      </c>
      <c r="H218">
        <v>0.98416291639757103</v>
      </c>
      <c r="I218">
        <v>-12.6801335150376</v>
      </c>
      <c r="J218">
        <v>635.59779869006195</v>
      </c>
      <c r="K218">
        <v>0.98408331226338197</v>
      </c>
      <c r="L218">
        <v>-13.1401817486759</v>
      </c>
      <c r="M218">
        <v>640.913048969241</v>
      </c>
      <c r="N218">
        <v>0.98364268959466905</v>
      </c>
    </row>
    <row r="219" spans="1:14" x14ac:dyDescent="0.25">
      <c r="A219">
        <v>218</v>
      </c>
      <c r="B219" t="s">
        <v>319</v>
      </c>
      <c r="C219">
        <v>-12.5381961222499</v>
      </c>
      <c r="D219">
        <v>635.49410760596402</v>
      </c>
      <c r="E219">
        <v>0.98425888771394499</v>
      </c>
      <c r="F219">
        <v>-12.590625635012501</v>
      </c>
      <c r="G219">
        <v>634.28383472416704</v>
      </c>
      <c r="H219">
        <v>0.98416291639751396</v>
      </c>
      <c r="I219">
        <v>-12.6801335150395</v>
      </c>
      <c r="J219">
        <v>635.59779869168301</v>
      </c>
      <c r="K219">
        <v>0.98408331226342005</v>
      </c>
      <c r="L219">
        <v>-13.1401817490631</v>
      </c>
      <c r="M219">
        <v>640.91304899000295</v>
      </c>
      <c r="N219">
        <v>0.98364268959471701</v>
      </c>
    </row>
    <row r="220" spans="1:14" x14ac:dyDescent="0.25">
      <c r="A220">
        <v>219</v>
      </c>
      <c r="B220" t="s">
        <v>320</v>
      </c>
      <c r="C220">
        <v>-12.5381961222495</v>
      </c>
      <c r="D220">
        <v>635.49410760596004</v>
      </c>
      <c r="E220">
        <v>0.98425888771394598</v>
      </c>
      <c r="F220">
        <v>-12.590625635023001</v>
      </c>
      <c r="G220">
        <v>634.28383472699795</v>
      </c>
      <c r="H220">
        <v>0.98416291639757103</v>
      </c>
      <c r="I220">
        <v>-12.6801335150399</v>
      </c>
      <c r="J220">
        <v>635.59779869148304</v>
      </c>
      <c r="K220">
        <v>0.98408331226341395</v>
      </c>
      <c r="L220">
        <v>-13.1401817489407</v>
      </c>
      <c r="M220">
        <v>640.91304902304103</v>
      </c>
      <c r="N220">
        <v>0.98364268959571199</v>
      </c>
    </row>
    <row r="221" spans="1:14" x14ac:dyDescent="0.25">
      <c r="A221">
        <v>220</v>
      </c>
      <c r="B221" t="s">
        <v>321</v>
      </c>
      <c r="C221">
        <v>-12.5381961222493</v>
      </c>
      <c r="D221">
        <v>635.49410760584101</v>
      </c>
      <c r="E221">
        <v>0.98425888771394299</v>
      </c>
      <c r="F221">
        <v>-12.5906256350224</v>
      </c>
      <c r="G221">
        <v>634.28383472689802</v>
      </c>
      <c r="H221">
        <v>0.98416291639756903</v>
      </c>
      <c r="I221">
        <v>-12.680133515039699</v>
      </c>
      <c r="J221">
        <v>635.59779869075601</v>
      </c>
      <c r="K221">
        <v>0.98408331226339596</v>
      </c>
      <c r="L221">
        <v>-13.140181749012999</v>
      </c>
      <c r="M221">
        <v>640.91304898604005</v>
      </c>
      <c r="N221">
        <v>0.98364268959467804</v>
      </c>
    </row>
    <row r="222" spans="1:14" x14ac:dyDescent="0.25">
      <c r="A222">
        <v>221</v>
      </c>
      <c r="B222" t="s">
        <v>322</v>
      </c>
      <c r="C222">
        <v>1.4539492531327201</v>
      </c>
      <c r="D222">
        <v>1.04354499295258</v>
      </c>
      <c r="E222">
        <v>0.16353545901725</v>
      </c>
      <c r="F222">
        <v>1.3993321662535601</v>
      </c>
      <c r="G222">
        <v>1.0441082493901901</v>
      </c>
      <c r="H222">
        <v>0.18017463801684999</v>
      </c>
      <c r="I222">
        <v>1.31183971253267</v>
      </c>
      <c r="J222">
        <v>1.04306179860767</v>
      </c>
      <c r="K222">
        <v>0.20850690123780599</v>
      </c>
      <c r="L222">
        <v>0.86031024832292902</v>
      </c>
      <c r="M222">
        <v>1.03903881306156</v>
      </c>
      <c r="N222">
        <v>0.40767807006461099</v>
      </c>
    </row>
    <row r="223" spans="1:14" x14ac:dyDescent="0.25">
      <c r="A223">
        <v>222</v>
      </c>
      <c r="B223" t="s">
        <v>323</v>
      </c>
      <c r="C223">
        <v>-12.5283910229714</v>
      </c>
      <c r="D223">
        <v>659.06918246444798</v>
      </c>
      <c r="E223">
        <v>0.98483375031781195</v>
      </c>
      <c r="F223">
        <v>-12.580037271713399</v>
      </c>
      <c r="G223">
        <v>657.72270087669904</v>
      </c>
      <c r="H223">
        <v>0.98474006517163304</v>
      </c>
      <c r="I223">
        <v>-12.6629133719651</v>
      </c>
      <c r="J223">
        <v>659.31145134869098</v>
      </c>
      <c r="K223">
        <v>0.98467655624541806</v>
      </c>
      <c r="L223">
        <v>-13.144373673517</v>
      </c>
      <c r="M223">
        <v>665.08927699560002</v>
      </c>
      <c r="N223">
        <v>0.98423217680867403</v>
      </c>
    </row>
    <row r="224" spans="1:14" x14ac:dyDescent="0.25">
      <c r="A224">
        <v>223</v>
      </c>
      <c r="B224" t="s">
        <v>324</v>
      </c>
      <c r="C224">
        <v>1.54409472107663</v>
      </c>
      <c r="D224">
        <v>1.0473458746428299</v>
      </c>
      <c r="E224">
        <v>0.14040271150209199</v>
      </c>
      <c r="F224">
        <v>1.4902824655704801</v>
      </c>
      <c r="G224">
        <v>1.04804387357745</v>
      </c>
      <c r="H224">
        <v>0.155036201551535</v>
      </c>
      <c r="I224">
        <v>1.40965823272024</v>
      </c>
      <c r="J224">
        <v>1.0467772401586899</v>
      </c>
      <c r="K224">
        <v>0.178088161580093</v>
      </c>
      <c r="L224">
        <v>0.93617841423168102</v>
      </c>
      <c r="M224">
        <v>1.0421486388485199</v>
      </c>
      <c r="N224">
        <v>0.36901730043571401</v>
      </c>
    </row>
    <row r="225" spans="1:14" x14ac:dyDescent="0.25">
      <c r="A225">
        <v>224</v>
      </c>
      <c r="B225" t="s">
        <v>325</v>
      </c>
      <c r="C225">
        <v>1.6045552753060499</v>
      </c>
      <c r="D225">
        <v>1.0511811453875199</v>
      </c>
      <c r="E225">
        <v>0.126902612323368</v>
      </c>
      <c r="F225">
        <v>1.5511195444549599</v>
      </c>
      <c r="G225">
        <v>1.0519817572678101</v>
      </c>
      <c r="H225">
        <v>0.14035406554034599</v>
      </c>
      <c r="I225">
        <v>1.5043821331262199</v>
      </c>
      <c r="J225">
        <v>1.0512653377677501</v>
      </c>
      <c r="K225">
        <v>0.152424371610726</v>
      </c>
      <c r="L225">
        <v>1.0368110990516599</v>
      </c>
      <c r="M225">
        <v>1.0457548724944099</v>
      </c>
      <c r="N225">
        <v>0.32146709484903202</v>
      </c>
    </row>
    <row r="226" spans="1:14" x14ac:dyDescent="0.25">
      <c r="A226">
        <v>225</v>
      </c>
      <c r="B226" t="s">
        <v>326</v>
      </c>
      <c r="C226">
        <v>1.701358136177</v>
      </c>
      <c r="D226">
        <v>1.0565501312876799</v>
      </c>
      <c r="E226">
        <v>0.107333316927434</v>
      </c>
      <c r="F226">
        <v>1.6498317207916899</v>
      </c>
      <c r="G226">
        <v>1.0575307422987701</v>
      </c>
      <c r="H226">
        <v>0.11874116480678799</v>
      </c>
      <c r="I226">
        <v>1.59187470188181</v>
      </c>
      <c r="J226">
        <v>1.05651684736937</v>
      </c>
      <c r="K226">
        <v>0.13188253081811399</v>
      </c>
      <c r="L226">
        <v>1.1280064581189899</v>
      </c>
      <c r="M226">
        <v>1.05012986995988</v>
      </c>
      <c r="N226">
        <v>0.282751421762997</v>
      </c>
    </row>
    <row r="227" spans="1:14" x14ac:dyDescent="0.25">
      <c r="A227">
        <v>226</v>
      </c>
      <c r="B227" t="s">
        <v>327</v>
      </c>
      <c r="C227">
        <v>-12.5297625960352</v>
      </c>
      <c r="D227">
        <v>750.37730499791405</v>
      </c>
      <c r="E227">
        <v>0.98667758272874595</v>
      </c>
      <c r="F227">
        <v>-12.5402636312069</v>
      </c>
      <c r="G227">
        <v>749.857599306672</v>
      </c>
      <c r="H227">
        <v>0.98665717814099596</v>
      </c>
      <c r="I227">
        <v>-12.609854803429499</v>
      </c>
      <c r="J227">
        <v>751.10166074669905</v>
      </c>
      <c r="K227">
        <v>0.98660536066285298</v>
      </c>
      <c r="L227">
        <v>-13.1400151236534</v>
      </c>
      <c r="M227">
        <v>758.35893944805196</v>
      </c>
      <c r="N227">
        <v>0.98617581981832203</v>
      </c>
    </row>
    <row r="228" spans="1:14" x14ac:dyDescent="0.25">
      <c r="A228">
        <v>227</v>
      </c>
      <c r="B228" t="s">
        <v>328</v>
      </c>
      <c r="C228">
        <v>-12.5297625960365</v>
      </c>
      <c r="D228">
        <v>750.37730499773102</v>
      </c>
      <c r="E228">
        <v>0.98667758272874095</v>
      </c>
      <c r="F228">
        <v>-12.5402636312068</v>
      </c>
      <c r="G228">
        <v>749.85759930775703</v>
      </c>
      <c r="H228">
        <v>0.98665717814101594</v>
      </c>
      <c r="I228">
        <v>-12.6098548034283</v>
      </c>
      <c r="J228">
        <v>751.101660746579</v>
      </c>
      <c r="K228">
        <v>0.98660536066285198</v>
      </c>
      <c r="L228">
        <v>-13.140015123825799</v>
      </c>
      <c r="M228">
        <v>758.35893949572403</v>
      </c>
      <c r="N228">
        <v>0.98617581981901004</v>
      </c>
    </row>
    <row r="229" spans="1:14" x14ac:dyDescent="0.25">
      <c r="A229">
        <v>228</v>
      </c>
      <c r="B229" t="s">
        <v>329</v>
      </c>
      <c r="C229">
        <v>-12.5297625960361</v>
      </c>
      <c r="D229">
        <v>750.37730499768804</v>
      </c>
      <c r="E229">
        <v>0.98667758272874095</v>
      </c>
      <c r="F229">
        <v>-12.5402636312068</v>
      </c>
      <c r="G229">
        <v>749.85759930779398</v>
      </c>
      <c r="H229">
        <v>0.98665717814101594</v>
      </c>
      <c r="I229">
        <v>-12.609854803428799</v>
      </c>
      <c r="J229">
        <v>751.10166074676704</v>
      </c>
      <c r="K229">
        <v>0.98660536066285498</v>
      </c>
      <c r="L229">
        <v>-13.1400151237301</v>
      </c>
      <c r="M229">
        <v>758.35893950570198</v>
      </c>
      <c r="N229">
        <v>0.98617581981929203</v>
      </c>
    </row>
    <row r="230" spans="1:14" x14ac:dyDescent="0.25">
      <c r="A230">
        <v>229</v>
      </c>
      <c r="B230" t="s">
        <v>330</v>
      </c>
      <c r="C230">
        <v>-12.5297625960365</v>
      </c>
      <c r="D230">
        <v>750.37730499782299</v>
      </c>
      <c r="E230">
        <v>0.98667758272874295</v>
      </c>
      <c r="F230">
        <v>-12.540263631206299</v>
      </c>
      <c r="G230">
        <v>749.85759930778704</v>
      </c>
      <c r="H230">
        <v>0.98665717814101705</v>
      </c>
      <c r="I230">
        <v>-12.609854803428799</v>
      </c>
      <c r="J230">
        <v>751.10166074680899</v>
      </c>
      <c r="K230">
        <v>0.98660536066285598</v>
      </c>
      <c r="L230">
        <v>-13.140015123888499</v>
      </c>
      <c r="M230">
        <v>758.35893947028399</v>
      </c>
      <c r="N230">
        <v>0.98617581981848002</v>
      </c>
    </row>
    <row r="231" spans="1:14" x14ac:dyDescent="0.25">
      <c r="A231">
        <v>230</v>
      </c>
      <c r="B231" t="s">
        <v>331</v>
      </c>
      <c r="C231">
        <v>-12.529762596036599</v>
      </c>
      <c r="D231">
        <v>750.37730499780196</v>
      </c>
      <c r="E231">
        <v>0.98667758272874195</v>
      </c>
      <c r="F231">
        <v>-12.5402636312069</v>
      </c>
      <c r="G231">
        <v>749.85759930812696</v>
      </c>
      <c r="H231">
        <v>0.98665717814102205</v>
      </c>
      <c r="I231">
        <v>-12.6098548034311</v>
      </c>
      <c r="J231">
        <v>751.10166074645599</v>
      </c>
      <c r="K231">
        <v>0.98660536066284699</v>
      </c>
      <c r="L231">
        <v>-13.140015123851899</v>
      </c>
      <c r="M231">
        <v>758.358939517154</v>
      </c>
      <c r="N231">
        <v>0.98617581981937297</v>
      </c>
    </row>
    <row r="232" spans="1:14" x14ac:dyDescent="0.25">
      <c r="A232">
        <v>231</v>
      </c>
      <c r="B232" t="s">
        <v>332</v>
      </c>
      <c r="C232">
        <v>-12.529762596035701</v>
      </c>
      <c r="D232">
        <v>750.37730499715599</v>
      </c>
      <c r="E232">
        <v>0.98667758272873196</v>
      </c>
      <c r="F232">
        <v>-12.540263631207001</v>
      </c>
      <c r="G232">
        <v>749.85759930734696</v>
      </c>
      <c r="H232">
        <v>0.98665717814100795</v>
      </c>
      <c r="I232">
        <v>-12.6098548034287</v>
      </c>
      <c r="J232">
        <v>751.10166074662504</v>
      </c>
      <c r="K232">
        <v>0.98660536066285298</v>
      </c>
      <c r="L232">
        <v>-13.1400151236087</v>
      </c>
      <c r="M232">
        <v>758.358939452345</v>
      </c>
      <c r="N232">
        <v>0.98617581981844804</v>
      </c>
    </row>
    <row r="233" spans="1:14" x14ac:dyDescent="0.25">
      <c r="A233">
        <v>232</v>
      </c>
      <c r="B233" t="s">
        <v>333</v>
      </c>
      <c r="C233">
        <v>-12.529762596036001</v>
      </c>
      <c r="D233">
        <v>750.37730499767599</v>
      </c>
      <c r="E233">
        <v>0.98667758272874095</v>
      </c>
      <c r="F233">
        <v>-12.5402636311983</v>
      </c>
      <c r="G233">
        <v>749.85759930689505</v>
      </c>
      <c r="H233">
        <v>0.98665717814100895</v>
      </c>
      <c r="I233">
        <v>-12.6098548034276</v>
      </c>
      <c r="J233">
        <v>751.101660747408</v>
      </c>
      <c r="K233">
        <v>0.98660536066286797</v>
      </c>
      <c r="L233">
        <v>-13.1400151237762</v>
      </c>
      <c r="M233">
        <v>758.35893948049898</v>
      </c>
      <c r="N233">
        <v>0.98617581981878499</v>
      </c>
    </row>
    <row r="234" spans="1:14" x14ac:dyDescent="0.25">
      <c r="A234">
        <v>233</v>
      </c>
      <c r="B234" t="s">
        <v>334</v>
      </c>
      <c r="C234">
        <v>-12.529762596040401</v>
      </c>
      <c r="D234">
        <v>750.37730499863198</v>
      </c>
      <c r="E234">
        <v>0.98667758272875306</v>
      </c>
      <c r="F234">
        <v>-12.540263631201499</v>
      </c>
      <c r="G234">
        <v>749.85759930724896</v>
      </c>
      <c r="H234">
        <v>0.98665717814101195</v>
      </c>
      <c r="I234">
        <v>-12.6098548034199</v>
      </c>
      <c r="J234">
        <v>751.10166074528104</v>
      </c>
      <c r="K234">
        <v>0.98660536066283799</v>
      </c>
      <c r="L234">
        <v>-13.1400151244295</v>
      </c>
      <c r="M234">
        <v>758.35893958230997</v>
      </c>
      <c r="N234">
        <v>0.98617581981995295</v>
      </c>
    </row>
    <row r="235" spans="1:14" x14ac:dyDescent="0.25">
      <c r="A235">
        <v>234</v>
      </c>
      <c r="B235" t="s">
        <v>335</v>
      </c>
      <c r="C235">
        <v>-12.529762596043501</v>
      </c>
      <c r="D235">
        <v>750.37730499796101</v>
      </c>
      <c r="E235">
        <v>0.98667758272873796</v>
      </c>
      <c r="F235">
        <v>-12.5402636312062</v>
      </c>
      <c r="G235">
        <v>749.85759930740801</v>
      </c>
      <c r="H235">
        <v>0.98665717814100995</v>
      </c>
      <c r="I235">
        <v>-12.6098548034252</v>
      </c>
      <c r="J235">
        <v>751.10166074497602</v>
      </c>
      <c r="K235">
        <v>0.986605360662827</v>
      </c>
      <c r="L235">
        <v>-13.140015123771301</v>
      </c>
      <c r="M235">
        <v>758.35893941834695</v>
      </c>
      <c r="N235">
        <v>0.98617581981765701</v>
      </c>
    </row>
    <row r="236" spans="1:14" x14ac:dyDescent="0.25">
      <c r="A236">
        <v>235</v>
      </c>
      <c r="B236" t="s">
        <v>336</v>
      </c>
      <c r="C236">
        <v>-12.5297625960271</v>
      </c>
      <c r="D236">
        <v>750.37730499617805</v>
      </c>
      <c r="E236">
        <v>0.98667758272872397</v>
      </c>
      <c r="F236">
        <v>-12.540263631205701</v>
      </c>
      <c r="G236">
        <v>749.85759930759502</v>
      </c>
      <c r="H236">
        <v>0.98665717814101395</v>
      </c>
      <c r="I236">
        <v>-12.609854803428201</v>
      </c>
      <c r="J236">
        <v>751.10166074660003</v>
      </c>
      <c r="K236">
        <v>0.98660536066285298</v>
      </c>
      <c r="L236">
        <v>-13.140015123745799</v>
      </c>
      <c r="M236">
        <v>758.35893947576096</v>
      </c>
      <c r="N236">
        <v>0.98617581981873004</v>
      </c>
    </row>
    <row r="237" spans="1:14" x14ac:dyDescent="0.25">
      <c r="A237">
        <v>236</v>
      </c>
      <c r="B237" t="s">
        <v>337</v>
      </c>
      <c r="C237">
        <v>-12.5297625960376</v>
      </c>
      <c r="D237">
        <v>750.377304998</v>
      </c>
      <c r="E237">
        <v>0.98667758272874495</v>
      </c>
      <c r="F237">
        <v>-12.5402636312058</v>
      </c>
      <c r="G237">
        <v>749.85759930843903</v>
      </c>
      <c r="H237">
        <v>0.98665717814102905</v>
      </c>
      <c r="I237">
        <v>-12.6098548034281</v>
      </c>
      <c r="J237">
        <v>751.10166074665301</v>
      </c>
      <c r="K237">
        <v>0.98660536066285398</v>
      </c>
      <c r="L237">
        <v>-13.140015123665799</v>
      </c>
      <c r="M237">
        <v>758.35893945066698</v>
      </c>
      <c r="N237">
        <v>0.986175819818357</v>
      </c>
    </row>
    <row r="238" spans="1:14" x14ac:dyDescent="0.25">
      <c r="A238">
        <v>237</v>
      </c>
      <c r="B238" t="s">
        <v>338</v>
      </c>
      <c r="C238">
        <v>-12.5297625960365</v>
      </c>
      <c r="D238">
        <v>750.37730499783095</v>
      </c>
      <c r="E238">
        <v>0.98667758272874295</v>
      </c>
      <c r="F238">
        <v>-12.5402636312055</v>
      </c>
      <c r="G238">
        <v>749.85759930757899</v>
      </c>
      <c r="H238">
        <v>0.98665717814101395</v>
      </c>
      <c r="I238">
        <v>-12.609854803428499</v>
      </c>
      <c r="J238">
        <v>751.10166074664096</v>
      </c>
      <c r="K238">
        <v>0.98660536066285298</v>
      </c>
      <c r="L238">
        <v>-13.140015123391001</v>
      </c>
      <c r="M238">
        <v>758.35893937534195</v>
      </c>
      <c r="N238">
        <v>0.98617581981727298</v>
      </c>
    </row>
    <row r="239" spans="1:14" x14ac:dyDescent="0.25">
      <c r="A239">
        <v>238</v>
      </c>
      <c r="B239" t="s">
        <v>339</v>
      </c>
      <c r="C239">
        <v>-12.529762596036001</v>
      </c>
      <c r="D239">
        <v>750.37730499769805</v>
      </c>
      <c r="E239">
        <v>0.98667758272874095</v>
      </c>
      <c r="F239">
        <v>-12.5402636312061</v>
      </c>
      <c r="G239">
        <v>749.85759930763902</v>
      </c>
      <c r="H239">
        <v>0.98665717814101395</v>
      </c>
      <c r="I239">
        <v>-12.609854803422801</v>
      </c>
      <c r="J239">
        <v>751.10166074464303</v>
      </c>
      <c r="K239">
        <v>0.986605360662824</v>
      </c>
      <c r="L239">
        <v>-13.1400151234626</v>
      </c>
      <c r="M239">
        <v>758.35893943393796</v>
      </c>
      <c r="N239">
        <v>0.98617581981826596</v>
      </c>
    </row>
    <row r="240" spans="1:14" x14ac:dyDescent="0.25">
      <c r="A240">
        <v>239</v>
      </c>
      <c r="B240" t="s">
        <v>340</v>
      </c>
      <c r="C240">
        <v>-12.5297625960362</v>
      </c>
      <c r="D240">
        <v>750.377304997799</v>
      </c>
      <c r="E240">
        <v>0.98667758272874295</v>
      </c>
      <c r="F240">
        <v>-12.5402636312054</v>
      </c>
      <c r="G240">
        <v>749.85759930789197</v>
      </c>
      <c r="H240">
        <v>0.98665717814101905</v>
      </c>
      <c r="I240">
        <v>-12.6098548034283</v>
      </c>
      <c r="J240">
        <v>751.10166074657297</v>
      </c>
      <c r="K240">
        <v>0.98660536066285198</v>
      </c>
      <c r="L240">
        <v>-13.140015123744</v>
      </c>
      <c r="M240">
        <v>758.35893947179704</v>
      </c>
      <c r="N240">
        <v>0.98617581981865998</v>
      </c>
    </row>
    <row r="241" spans="1:14" x14ac:dyDescent="0.25">
      <c r="A241">
        <v>240</v>
      </c>
      <c r="B241" t="s">
        <v>341</v>
      </c>
      <c r="C241">
        <v>-12.529762596036401</v>
      </c>
      <c r="D241">
        <v>750.37730499776501</v>
      </c>
      <c r="E241">
        <v>0.98667758272874195</v>
      </c>
      <c r="F241">
        <v>-12.540263631206701</v>
      </c>
      <c r="G241">
        <v>749.85759930762595</v>
      </c>
      <c r="H241">
        <v>0.98665717814101395</v>
      </c>
      <c r="I241">
        <v>-12.609854803427</v>
      </c>
      <c r="J241">
        <v>751.10166074604297</v>
      </c>
      <c r="K241">
        <v>0.98660536066284399</v>
      </c>
      <c r="L241">
        <v>-13.140015123879</v>
      </c>
      <c r="M241">
        <v>758.35893946595104</v>
      </c>
      <c r="N241">
        <v>0.98617581981841096</v>
      </c>
    </row>
    <row r="242" spans="1:14" x14ac:dyDescent="0.25">
      <c r="A242">
        <v>241</v>
      </c>
      <c r="B242" t="s">
        <v>342</v>
      </c>
      <c r="C242">
        <v>-12.5297625960365</v>
      </c>
      <c r="D242">
        <v>750.37730499763597</v>
      </c>
      <c r="E242">
        <v>0.98667758272873995</v>
      </c>
      <c r="F242">
        <v>-12.540263631202</v>
      </c>
      <c r="G242">
        <v>749.85759930787799</v>
      </c>
      <c r="H242">
        <v>0.98665717814102305</v>
      </c>
      <c r="I242">
        <v>-12.6098548034303</v>
      </c>
      <c r="J242">
        <v>751.10166074718802</v>
      </c>
      <c r="K242">
        <v>0.98660536066286098</v>
      </c>
      <c r="L242">
        <v>-13.1400151237369</v>
      </c>
      <c r="M242">
        <v>758.35893947060902</v>
      </c>
      <c r="N242">
        <v>0.98617581981864599</v>
      </c>
    </row>
    <row r="243" spans="1:14" x14ac:dyDescent="0.25">
      <c r="A243">
        <v>242</v>
      </c>
      <c r="B243" t="s">
        <v>343</v>
      </c>
      <c r="C243">
        <v>-12.529762596036599</v>
      </c>
      <c r="D243">
        <v>750.37730499785596</v>
      </c>
      <c r="E243">
        <v>0.98667758272874295</v>
      </c>
      <c r="F243">
        <v>-12.540263631206701</v>
      </c>
      <c r="G243">
        <v>749.857599307692</v>
      </c>
      <c r="H243">
        <v>0.98665717814101495</v>
      </c>
      <c r="I243">
        <v>-12.6098548034286</v>
      </c>
      <c r="J243">
        <v>751.10166074682604</v>
      </c>
      <c r="K243">
        <v>0.98660536066285698</v>
      </c>
      <c r="L243">
        <v>-13.1400151239498</v>
      </c>
      <c r="M243">
        <v>758.35893952212996</v>
      </c>
      <c r="N243">
        <v>0.98617581981936098</v>
      </c>
    </row>
    <row r="244" spans="1:14" x14ac:dyDescent="0.25">
      <c r="A244">
        <v>243</v>
      </c>
      <c r="B244" t="s">
        <v>344</v>
      </c>
      <c r="C244">
        <v>-12.529762596037401</v>
      </c>
      <c r="D244">
        <v>750.37730499792804</v>
      </c>
      <c r="E244">
        <v>0.98667758272874395</v>
      </c>
      <c r="F244">
        <v>-12.5402636312065</v>
      </c>
      <c r="G244">
        <v>749.85759930766903</v>
      </c>
      <c r="H244">
        <v>0.98665717814101395</v>
      </c>
      <c r="I244">
        <v>-12.609854803428799</v>
      </c>
      <c r="J244">
        <v>751.10166074677795</v>
      </c>
      <c r="K244">
        <v>0.98660536066285498</v>
      </c>
      <c r="L244">
        <v>-13.140015123833701</v>
      </c>
      <c r="M244">
        <v>758.35893947515603</v>
      </c>
      <c r="N244">
        <v>0.98617581981862701</v>
      </c>
    </row>
    <row r="245" spans="1:14" x14ac:dyDescent="0.25">
      <c r="A245">
        <v>244</v>
      </c>
      <c r="B245" t="s">
        <v>345</v>
      </c>
      <c r="C245">
        <v>-12.5297625960348</v>
      </c>
      <c r="D245">
        <v>750.377304997495</v>
      </c>
      <c r="E245">
        <v>0.98667758272873896</v>
      </c>
      <c r="F245">
        <v>-12.5402636312106</v>
      </c>
      <c r="G245">
        <v>749.85759930789095</v>
      </c>
      <c r="H245">
        <v>0.98665717814101395</v>
      </c>
      <c r="I245">
        <v>-12.6098548034273</v>
      </c>
      <c r="J245">
        <v>751.10166074609799</v>
      </c>
      <c r="K245">
        <v>0.98660536066284499</v>
      </c>
      <c r="L245">
        <v>-13.14001512364</v>
      </c>
      <c r="M245">
        <v>758.358939490956</v>
      </c>
      <c r="N245">
        <v>0.98617581981911895</v>
      </c>
    </row>
    <row r="246" spans="1:14" x14ac:dyDescent="0.25">
      <c r="A246">
        <v>245</v>
      </c>
      <c r="B246" t="s">
        <v>346</v>
      </c>
      <c r="C246">
        <v>-12.529762596036701</v>
      </c>
      <c r="D246">
        <v>750.37730499786699</v>
      </c>
      <c r="E246">
        <v>0.98667758272874395</v>
      </c>
      <c r="F246">
        <v>-12.540263631203899</v>
      </c>
      <c r="G246">
        <v>749.85759930640302</v>
      </c>
      <c r="H246">
        <v>0.98665717814099496</v>
      </c>
      <c r="I246">
        <v>-12.609854803428901</v>
      </c>
      <c r="J246">
        <v>751.10166074677295</v>
      </c>
      <c r="K246">
        <v>0.98660536066285498</v>
      </c>
      <c r="L246">
        <v>-13.140015123741099</v>
      </c>
      <c r="M246">
        <v>758.35893947131001</v>
      </c>
      <c r="N246">
        <v>0.98617581981865399</v>
      </c>
    </row>
    <row r="247" spans="1:14" x14ac:dyDescent="0.25">
      <c r="A247">
        <v>246</v>
      </c>
      <c r="B247" t="s">
        <v>347</v>
      </c>
      <c r="C247">
        <v>1.83296617156594</v>
      </c>
      <c r="D247">
        <v>1.06285111487915</v>
      </c>
      <c r="E247">
        <v>8.4604141222682103E-2</v>
      </c>
      <c r="F247">
        <v>1.8216474842895101</v>
      </c>
      <c r="G247">
        <v>1.0630712952291099</v>
      </c>
      <c r="H247">
        <v>8.6607657165051505E-2</v>
      </c>
      <c r="I247">
        <v>1.75365611643719</v>
      </c>
      <c r="J247">
        <v>1.0622311709280099</v>
      </c>
      <c r="K247">
        <v>9.8755405144104802E-2</v>
      </c>
      <c r="L247">
        <v>1.22845465881066</v>
      </c>
      <c r="M247">
        <v>1.0554530743836701</v>
      </c>
      <c r="N247">
        <v>0.24445961453999299</v>
      </c>
    </row>
    <row r="248" spans="1:14" x14ac:dyDescent="0.25">
      <c r="A248">
        <v>247</v>
      </c>
      <c r="B248" t="s">
        <v>348</v>
      </c>
      <c r="C248">
        <v>-12.603753895841701</v>
      </c>
      <c r="D248">
        <v>794.25508067143903</v>
      </c>
      <c r="E248">
        <v>0.98733918252738695</v>
      </c>
      <c r="F248">
        <v>-12.6184462495187</v>
      </c>
      <c r="G248">
        <v>794.21735992093102</v>
      </c>
      <c r="H248">
        <v>0.98732382292877596</v>
      </c>
      <c r="I248">
        <v>-12.669268623306699</v>
      </c>
      <c r="J248">
        <v>793.53715998981602</v>
      </c>
      <c r="K248">
        <v>0.98726186382826897</v>
      </c>
      <c r="L248">
        <v>-13.146048562420701</v>
      </c>
      <c r="M248">
        <v>799.35278929981405</v>
      </c>
      <c r="N248">
        <v>0.98687868920797694</v>
      </c>
    </row>
    <row r="249" spans="1:14" x14ac:dyDescent="0.25">
      <c r="A249">
        <v>248</v>
      </c>
      <c r="B249" t="s">
        <v>349</v>
      </c>
      <c r="C249">
        <v>-12.603753895841701</v>
      </c>
      <c r="D249">
        <v>794.25508067147803</v>
      </c>
      <c r="E249">
        <v>0.98733918252738695</v>
      </c>
      <c r="F249">
        <v>-12.618446249522499</v>
      </c>
      <c r="G249">
        <v>794.21735992165998</v>
      </c>
      <c r="H249">
        <v>0.98732382292878296</v>
      </c>
      <c r="I249">
        <v>-12.669268623300299</v>
      </c>
      <c r="J249">
        <v>793.53715998879204</v>
      </c>
      <c r="K249">
        <v>0.98726186382825898</v>
      </c>
      <c r="L249">
        <v>-13.1460485621422</v>
      </c>
      <c r="M249">
        <v>799.35278922676196</v>
      </c>
      <c r="N249">
        <v>0.98687868920705601</v>
      </c>
    </row>
    <row r="250" spans="1:14" x14ac:dyDescent="0.25">
      <c r="A250">
        <v>249</v>
      </c>
      <c r="B250" t="s">
        <v>350</v>
      </c>
      <c r="C250">
        <v>-12.603753895841001</v>
      </c>
      <c r="D250">
        <v>794.255080671163</v>
      </c>
      <c r="E250">
        <v>0.98733918252738295</v>
      </c>
      <c r="F250">
        <v>-12.618446249517699</v>
      </c>
      <c r="G250">
        <v>794.21735992046194</v>
      </c>
      <c r="H250">
        <v>0.98732382292876897</v>
      </c>
      <c r="I250">
        <v>-12.669268623293499</v>
      </c>
      <c r="J250">
        <v>793.53715998658299</v>
      </c>
      <c r="K250">
        <v>0.987261863828231</v>
      </c>
      <c r="L250">
        <v>-13.146048562357899</v>
      </c>
      <c r="M250">
        <v>799.35278926056401</v>
      </c>
      <c r="N250">
        <v>0.98687868920739596</v>
      </c>
    </row>
    <row r="251" spans="1:14" x14ac:dyDescent="0.25">
      <c r="A251">
        <v>250</v>
      </c>
      <c r="B251" t="s">
        <v>351</v>
      </c>
      <c r="C251">
        <v>-12.6037538958418</v>
      </c>
      <c r="D251">
        <v>794.25508067156795</v>
      </c>
      <c r="E251">
        <v>0.98733918252738895</v>
      </c>
      <c r="F251">
        <v>-12.6184462495175</v>
      </c>
      <c r="G251">
        <v>794.21735992056495</v>
      </c>
      <c r="H251">
        <v>0.98732382292877097</v>
      </c>
      <c r="I251">
        <v>-12.669268623300001</v>
      </c>
      <c r="J251">
        <v>793.53715998864504</v>
      </c>
      <c r="K251">
        <v>0.98726186382825698</v>
      </c>
      <c r="L251">
        <v>-13.146048562333901</v>
      </c>
      <c r="M251">
        <v>799.352789262295</v>
      </c>
      <c r="N251">
        <v>0.98687868920744803</v>
      </c>
    </row>
    <row r="252" spans="1:14" x14ac:dyDescent="0.25">
      <c r="A252">
        <v>251</v>
      </c>
      <c r="B252" t="s">
        <v>352</v>
      </c>
      <c r="C252">
        <v>-12.6037538958415</v>
      </c>
      <c r="D252">
        <v>794.25508067146404</v>
      </c>
      <c r="E252">
        <v>0.98733918252738695</v>
      </c>
      <c r="F252">
        <v>-12.6184462495314</v>
      </c>
      <c r="G252">
        <v>794.21735992180197</v>
      </c>
      <c r="H252">
        <v>0.98732382292877696</v>
      </c>
      <c r="I252">
        <v>-12.6692686233011</v>
      </c>
      <c r="J252">
        <v>793.53715998883604</v>
      </c>
      <c r="K252">
        <v>0.98726186382825898</v>
      </c>
      <c r="L252">
        <v>-13.1460485620896</v>
      </c>
      <c r="M252">
        <v>799.35278926625494</v>
      </c>
      <c r="N252">
        <v>0.98687868920775701</v>
      </c>
    </row>
    <row r="253" spans="1:14" x14ac:dyDescent="0.25">
      <c r="A253">
        <v>252</v>
      </c>
      <c r="B253" t="s">
        <v>353</v>
      </c>
      <c r="C253">
        <v>-12.6037538958415</v>
      </c>
      <c r="D253">
        <v>794.25508067135399</v>
      </c>
      <c r="E253">
        <v>0.98733918252738595</v>
      </c>
      <c r="F253">
        <v>-12.6184462495265</v>
      </c>
      <c r="G253">
        <v>794.21735992171205</v>
      </c>
      <c r="H253">
        <v>0.98732382292877996</v>
      </c>
      <c r="I253">
        <v>-12.6692686233035</v>
      </c>
      <c r="J253">
        <v>793.53715998992698</v>
      </c>
      <c r="K253">
        <v>0.98726186382827397</v>
      </c>
      <c r="L253">
        <v>-13.146048562351901</v>
      </c>
      <c r="M253">
        <v>799.35278926271201</v>
      </c>
      <c r="N253">
        <v>0.98687868920743704</v>
      </c>
    </row>
    <row r="254" spans="1:14" x14ac:dyDescent="0.25">
      <c r="A254">
        <v>253</v>
      </c>
      <c r="B254" t="s">
        <v>354</v>
      </c>
      <c r="C254">
        <v>-12.603753895841299</v>
      </c>
      <c r="D254">
        <v>794.25508067144199</v>
      </c>
      <c r="E254">
        <v>0.98733918252738695</v>
      </c>
      <c r="F254">
        <v>-12.6184462495277</v>
      </c>
      <c r="G254">
        <v>794.21735992250694</v>
      </c>
      <c r="H254">
        <v>0.98732382292879195</v>
      </c>
      <c r="I254">
        <v>-12.6692686232997</v>
      </c>
      <c r="J254">
        <v>793.53715998991402</v>
      </c>
      <c r="K254">
        <v>0.98726186382827796</v>
      </c>
      <c r="L254">
        <v>-13.1460485623411</v>
      </c>
      <c r="M254">
        <v>799.35278925802004</v>
      </c>
      <c r="N254">
        <v>0.98687868920737098</v>
      </c>
    </row>
    <row r="255" spans="1:14" x14ac:dyDescent="0.25">
      <c r="A255">
        <v>254</v>
      </c>
      <c r="B255" t="s">
        <v>355</v>
      </c>
      <c r="C255">
        <v>-12.6037538958412</v>
      </c>
      <c r="D255">
        <v>794.25508067140095</v>
      </c>
      <c r="E255">
        <v>0.98733918252738695</v>
      </c>
      <c r="F255">
        <v>-12.618446249517801</v>
      </c>
      <c r="G255">
        <v>794.21735992054505</v>
      </c>
      <c r="H255">
        <v>0.98732382292876997</v>
      </c>
      <c r="I255">
        <v>-12.669268623301001</v>
      </c>
      <c r="J255">
        <v>793.53715998861298</v>
      </c>
      <c r="K255">
        <v>0.98726186382825598</v>
      </c>
      <c r="L255">
        <v>-13.146048562343299</v>
      </c>
      <c r="M255">
        <v>799.35278925859996</v>
      </c>
      <c r="N255">
        <v>0.98687868920737798</v>
      </c>
    </row>
    <row r="256" spans="1:14" x14ac:dyDescent="0.25">
      <c r="A256">
        <v>255</v>
      </c>
      <c r="B256" t="s">
        <v>356</v>
      </c>
      <c r="C256">
        <v>1.8817056995922099</v>
      </c>
      <c r="D256">
        <v>1.0676692822176901</v>
      </c>
      <c r="E256">
        <v>7.7994566379719896E-2</v>
      </c>
      <c r="F256">
        <v>1.86699361957263</v>
      </c>
      <c r="G256">
        <v>1.0676411167494499</v>
      </c>
      <c r="H256">
        <v>8.0341335165958802E-2</v>
      </c>
      <c r="I256">
        <v>1.8149656423031399</v>
      </c>
      <c r="J256">
        <v>1.0679398819728401</v>
      </c>
      <c r="K256">
        <v>8.9224694994102002E-2</v>
      </c>
      <c r="L256">
        <v>1.3402692385068</v>
      </c>
      <c r="M256">
        <v>1.0620695381207601</v>
      </c>
      <c r="N256">
        <v>0.20696996873242299</v>
      </c>
    </row>
    <row r="257" spans="1:14" x14ac:dyDescent="0.25">
      <c r="A257">
        <v>256</v>
      </c>
      <c r="B257" t="s">
        <v>357</v>
      </c>
      <c r="C257">
        <v>-12.637363308781801</v>
      </c>
      <c r="D257">
        <v>842.50032025272003</v>
      </c>
      <c r="E257">
        <v>0.98803231436974803</v>
      </c>
      <c r="F257">
        <v>-12.652361556180599</v>
      </c>
      <c r="G257">
        <v>842.46953423118498</v>
      </c>
      <c r="H257">
        <v>0.98801767415847797</v>
      </c>
      <c r="I257">
        <v>-12.714076194552501</v>
      </c>
      <c r="J257">
        <v>842.26340510620605</v>
      </c>
      <c r="K257">
        <v>0.98795628564890903</v>
      </c>
      <c r="L257">
        <v>-13.153554527036</v>
      </c>
      <c r="M257">
        <v>847.81176913073796</v>
      </c>
      <c r="N257">
        <v>0.987621548275181</v>
      </c>
    </row>
    <row r="258" spans="1:14" x14ac:dyDescent="0.25">
      <c r="A258">
        <v>257</v>
      </c>
      <c r="B258" t="s">
        <v>358</v>
      </c>
      <c r="C258">
        <v>-12.6373633087639</v>
      </c>
      <c r="D258">
        <v>842.50032025136795</v>
      </c>
      <c r="E258">
        <v>0.98803231436974603</v>
      </c>
      <c r="F258">
        <v>-12.652361556180599</v>
      </c>
      <c r="G258">
        <v>842.46953423115804</v>
      </c>
      <c r="H258">
        <v>0.98801767415847797</v>
      </c>
      <c r="I258">
        <v>-12.714076194555499</v>
      </c>
      <c r="J258">
        <v>842.263405107783</v>
      </c>
      <c r="K258">
        <v>0.98795628564892801</v>
      </c>
      <c r="L258">
        <v>-13.1535545267849</v>
      </c>
      <c r="M258">
        <v>847.81176909421697</v>
      </c>
      <c r="N258">
        <v>0.98762154827488402</v>
      </c>
    </row>
    <row r="259" spans="1:14" x14ac:dyDescent="0.25">
      <c r="A259">
        <v>258</v>
      </c>
      <c r="B259" t="s">
        <v>359</v>
      </c>
      <c r="C259">
        <v>1.98297343886114</v>
      </c>
      <c r="D259">
        <v>1.0765299989791599</v>
      </c>
      <c r="E259">
        <v>6.5474445942504303E-2</v>
      </c>
      <c r="F259">
        <v>1.9679619380201101</v>
      </c>
      <c r="G259">
        <v>1.0764831214623001</v>
      </c>
      <c r="H259">
        <v>6.7528531305557596E-2</v>
      </c>
      <c r="I259">
        <v>1.9052607345324399</v>
      </c>
      <c r="J259">
        <v>1.0763297688437801</v>
      </c>
      <c r="K259">
        <v>7.6702837803394902E-2</v>
      </c>
      <c r="L259">
        <v>1.4663908519234501</v>
      </c>
      <c r="M259">
        <v>1.07051465609034</v>
      </c>
      <c r="N259">
        <v>0.17074937824051101</v>
      </c>
    </row>
    <row r="260" spans="1:14" x14ac:dyDescent="0.25">
      <c r="A260">
        <v>259</v>
      </c>
      <c r="B260" t="s">
        <v>360</v>
      </c>
      <c r="C260">
        <v>3.0543406185092201</v>
      </c>
      <c r="D260">
        <v>0.84710627768691105</v>
      </c>
      <c r="E260">
        <v>3.1141239563077598E-4</v>
      </c>
      <c r="F260">
        <v>3.0375558121483301</v>
      </c>
      <c r="G260">
        <v>0.84705488638451698</v>
      </c>
      <c r="H260">
        <v>3.3576314547453801E-4</v>
      </c>
      <c r="I260">
        <v>2.9673462264630199</v>
      </c>
      <c r="J260">
        <v>0.847498111645823</v>
      </c>
      <c r="K260">
        <v>4.62992106991983E-4</v>
      </c>
      <c r="L260">
        <v>2.5026736134432399</v>
      </c>
      <c r="M260">
        <v>0.83872475348349795</v>
      </c>
      <c r="N260">
        <v>2.84596640100764E-3</v>
      </c>
    </row>
    <row r="261" spans="1:14" x14ac:dyDescent="0.25">
      <c r="A261">
        <v>260</v>
      </c>
      <c r="B261" t="s">
        <v>361</v>
      </c>
      <c r="C261">
        <v>2.4768013227530199</v>
      </c>
      <c r="D261">
        <v>1.1292689783424199</v>
      </c>
      <c r="E261">
        <v>2.82873227831726E-2</v>
      </c>
      <c r="F261">
        <v>2.4577917045538702</v>
      </c>
      <c r="G261">
        <v>1.1290581082797599</v>
      </c>
      <c r="H261">
        <v>2.9491657820777201E-2</v>
      </c>
      <c r="I261">
        <v>2.3607923015305001</v>
      </c>
      <c r="J261">
        <v>1.1271041087162501</v>
      </c>
      <c r="K261">
        <v>3.6209719986113102E-2</v>
      </c>
      <c r="L261">
        <v>2.0071012928691498</v>
      </c>
      <c r="M261">
        <v>1.1199429230014899</v>
      </c>
      <c r="N261">
        <v>7.3109572965677994E-2</v>
      </c>
    </row>
    <row r="262" spans="1:14" x14ac:dyDescent="0.25">
      <c r="A262">
        <v>261</v>
      </c>
      <c r="B262" t="s">
        <v>362</v>
      </c>
      <c r="C262">
        <v>-12.5295677784585</v>
      </c>
      <c r="D262">
        <v>1199.55644233878</v>
      </c>
      <c r="E262">
        <v>0.99166611378166802</v>
      </c>
      <c r="F262">
        <v>-12.5491546077862</v>
      </c>
      <c r="G262">
        <v>1199.50887785996</v>
      </c>
      <c r="H262">
        <v>0.99165275535001995</v>
      </c>
      <c r="I262">
        <v>-12.673909596557699</v>
      </c>
      <c r="J262">
        <v>1198.4058518350901</v>
      </c>
      <c r="K262">
        <v>0.99156201692509904</v>
      </c>
      <c r="L262">
        <v>-13.1405982204571</v>
      </c>
      <c r="M262">
        <v>1198.9579830008199</v>
      </c>
      <c r="N262">
        <v>0.99125534782239799</v>
      </c>
    </row>
    <row r="263" spans="1:14" x14ac:dyDescent="0.25">
      <c r="A263">
        <v>262</v>
      </c>
      <c r="B263" t="s">
        <v>363</v>
      </c>
      <c r="C263">
        <v>-12.5295677784587</v>
      </c>
      <c r="D263">
        <v>1199.55644233868</v>
      </c>
      <c r="E263">
        <v>0.99166611378166702</v>
      </c>
      <c r="F263">
        <v>-12.549154607786299</v>
      </c>
      <c r="G263">
        <v>1199.50887786001</v>
      </c>
      <c r="H263">
        <v>0.99165275535002095</v>
      </c>
      <c r="I263">
        <v>-12.673909596552299</v>
      </c>
      <c r="J263">
        <v>1198.4058518355901</v>
      </c>
      <c r="K263">
        <v>0.99156201692510604</v>
      </c>
      <c r="L263">
        <v>-13.1405982204515</v>
      </c>
      <c r="M263">
        <v>1198.9579829954</v>
      </c>
      <c r="N263">
        <v>0.99125534782236202</v>
      </c>
    </row>
    <row r="264" spans="1:14" x14ac:dyDescent="0.25">
      <c r="A264">
        <v>263</v>
      </c>
      <c r="B264" t="s">
        <v>364</v>
      </c>
      <c r="C264">
        <v>2.9378499466516201</v>
      </c>
      <c r="D264">
        <v>1.1565280033844301</v>
      </c>
      <c r="E264">
        <v>1.10778819836066E-2</v>
      </c>
      <c r="F264">
        <v>2.9182497927223698</v>
      </c>
      <c r="G264">
        <v>1.1562523225341701</v>
      </c>
      <c r="H264">
        <v>1.1606534810516701E-2</v>
      </c>
      <c r="I264">
        <v>2.7952310207280799</v>
      </c>
      <c r="J264">
        <v>1.1575963558900699</v>
      </c>
      <c r="K264">
        <v>1.5748805682020701E-2</v>
      </c>
      <c r="L264">
        <v>2.3277798565741401</v>
      </c>
      <c r="M264">
        <v>1.15657424558408</v>
      </c>
      <c r="N264">
        <v>4.4151399095419999E-2</v>
      </c>
    </row>
    <row r="265" spans="1:14" x14ac:dyDescent="0.25">
      <c r="A265">
        <v>264</v>
      </c>
      <c r="B265" t="s">
        <v>365</v>
      </c>
      <c r="C265">
        <v>-12.5183220615813</v>
      </c>
      <c r="D265">
        <v>1385.1336557418499</v>
      </c>
      <c r="E265">
        <v>0.99278911468930597</v>
      </c>
      <c r="F265">
        <v>-12.543300706556</v>
      </c>
      <c r="G265">
        <v>1385.04934246215</v>
      </c>
      <c r="H265">
        <v>0.99277428690249603</v>
      </c>
      <c r="I265">
        <v>-12.657685866155999</v>
      </c>
      <c r="J265">
        <v>1383.3691494371801</v>
      </c>
      <c r="K265">
        <v>0.99269953995069105</v>
      </c>
      <c r="L265">
        <v>-13.1588051870117</v>
      </c>
      <c r="M265">
        <v>1384.2787624268401</v>
      </c>
      <c r="N265">
        <v>0.992415509315831</v>
      </c>
    </row>
    <row r="266" spans="1:14" x14ac:dyDescent="0.25">
      <c r="A266">
        <v>265</v>
      </c>
      <c r="B266" t="s">
        <v>366</v>
      </c>
      <c r="C266">
        <v>-12.5183220615822</v>
      </c>
      <c r="D266">
        <v>1385.13365574727</v>
      </c>
      <c r="E266">
        <v>0.99278911468933395</v>
      </c>
      <c r="F266">
        <v>-12.543300706570699</v>
      </c>
      <c r="G266">
        <v>1385.0493424592</v>
      </c>
      <c r="H266">
        <v>0.99277428690247205</v>
      </c>
      <c r="I266">
        <v>-12.657685866153701</v>
      </c>
      <c r="J266">
        <v>1383.36914943694</v>
      </c>
      <c r="K266">
        <v>0.99269953995069105</v>
      </c>
      <c r="L266">
        <v>-13.158805187052399</v>
      </c>
      <c r="M266">
        <v>1384.27876254641</v>
      </c>
      <c r="N266">
        <v>0.99241550931646305</v>
      </c>
    </row>
    <row r="267" spans="1:14" x14ac:dyDescent="0.25">
      <c r="A267">
        <v>266</v>
      </c>
      <c r="B267" t="s">
        <v>367</v>
      </c>
      <c r="C267">
        <v>-12.5183220615806</v>
      </c>
      <c r="D267">
        <v>1385.1336557460199</v>
      </c>
      <c r="E267">
        <v>0.99278911468932796</v>
      </c>
      <c r="F267">
        <v>-12.543300706556501</v>
      </c>
      <c r="G267">
        <v>1385.0493424629201</v>
      </c>
      <c r="H267">
        <v>0.99277428690249903</v>
      </c>
      <c r="I267">
        <v>-12.657685866170601</v>
      </c>
      <c r="J267">
        <v>1383.3691494311199</v>
      </c>
      <c r="K267">
        <v>0.99269953995064997</v>
      </c>
      <c r="L267">
        <v>-13.1588051867177</v>
      </c>
      <c r="M267">
        <v>1384.27876224192</v>
      </c>
      <c r="N267">
        <v>0.99241550931498701</v>
      </c>
    </row>
    <row r="268" spans="1:14" x14ac:dyDescent="0.25">
      <c r="A268">
        <v>267</v>
      </c>
      <c r="B268" t="s">
        <v>368</v>
      </c>
      <c r="C268">
        <v>-12.5183220615816</v>
      </c>
      <c r="D268">
        <v>1385.13365574211</v>
      </c>
      <c r="E268">
        <v>0.99278911468930697</v>
      </c>
      <c r="F268">
        <v>-12.543300706551999</v>
      </c>
      <c r="G268">
        <v>1385.04934246214</v>
      </c>
      <c r="H268">
        <v>0.99277428690249803</v>
      </c>
      <c r="I268">
        <v>-12.657685866152899</v>
      </c>
      <c r="J268">
        <v>1383.36914943597</v>
      </c>
      <c r="K268">
        <v>0.99269953995068605</v>
      </c>
      <c r="L268">
        <v>-13.158805187091801</v>
      </c>
      <c r="M268">
        <v>1384.2787624518901</v>
      </c>
      <c r="N268">
        <v>0.99241550931592204</v>
      </c>
    </row>
    <row r="269" spans="1:14" x14ac:dyDescent="0.25">
      <c r="A269">
        <v>268</v>
      </c>
      <c r="B269" t="s">
        <v>369</v>
      </c>
      <c r="C269">
        <v>-12.518322061580401</v>
      </c>
      <c r="D269">
        <v>1385.13365574506</v>
      </c>
      <c r="E269">
        <v>0.99278911468932296</v>
      </c>
      <c r="F269">
        <v>-12.5433007065564</v>
      </c>
      <c r="G269">
        <v>1385.0493424625599</v>
      </c>
      <c r="H269">
        <v>0.99277428690249803</v>
      </c>
      <c r="I269">
        <v>-12.6576858661552</v>
      </c>
      <c r="J269">
        <v>1383.3691494408799</v>
      </c>
      <c r="K269">
        <v>0.99269953995071103</v>
      </c>
      <c r="L269">
        <v>-13.158805187036499</v>
      </c>
      <c r="M269">
        <v>1384.27876244811</v>
      </c>
      <c r="N269">
        <v>0.99241550931593303</v>
      </c>
    </row>
    <row r="270" spans="1:14" x14ac:dyDescent="0.25">
      <c r="A270">
        <v>269</v>
      </c>
      <c r="B270" t="s">
        <v>370</v>
      </c>
      <c r="C270">
        <v>-12.5183220615591</v>
      </c>
      <c r="D270">
        <v>1385.1336557356301</v>
      </c>
      <c r="E270">
        <v>0.99278911468928599</v>
      </c>
      <c r="F270">
        <v>-12.543300706556501</v>
      </c>
      <c r="G270">
        <v>1385.04934246279</v>
      </c>
      <c r="H270">
        <v>0.99277428690249903</v>
      </c>
      <c r="I270">
        <v>-12.6576858661558</v>
      </c>
      <c r="J270">
        <v>1383.36914943697</v>
      </c>
      <c r="K270">
        <v>0.99269953995069005</v>
      </c>
      <c r="L270">
        <v>-13.1588051870032</v>
      </c>
      <c r="M270">
        <v>1384.2787624549801</v>
      </c>
      <c r="N270">
        <v>0.99241550931598999</v>
      </c>
    </row>
    <row r="271" spans="1:14" x14ac:dyDescent="0.25">
      <c r="A271">
        <v>270</v>
      </c>
      <c r="B271" t="s">
        <v>371</v>
      </c>
      <c r="C271">
        <v>-12.5183220615823</v>
      </c>
      <c r="D271">
        <v>1385.13365574966</v>
      </c>
      <c r="E271">
        <v>0.99278911468934605</v>
      </c>
      <c r="F271">
        <v>-12.543300706550999</v>
      </c>
      <c r="G271">
        <v>1385.0493424587501</v>
      </c>
      <c r="H271">
        <v>0.99277428690248104</v>
      </c>
      <c r="I271">
        <v>-12.657685866162099</v>
      </c>
      <c r="J271">
        <v>1383.36914943785</v>
      </c>
      <c r="K271">
        <v>0.99269953995069105</v>
      </c>
      <c r="L271">
        <v>-13.158805187014501</v>
      </c>
      <c r="M271">
        <v>1384.2787624345201</v>
      </c>
      <c r="N271">
        <v>0.99241550931587097</v>
      </c>
    </row>
    <row r="272" spans="1:14" x14ac:dyDescent="0.25">
      <c r="A272">
        <v>271</v>
      </c>
      <c r="B272" t="s">
        <v>372</v>
      </c>
      <c r="C272">
        <v>-12.518322061581699</v>
      </c>
      <c r="D272">
        <v>1385.1336557422001</v>
      </c>
      <c r="E272">
        <v>0.99278911468930797</v>
      </c>
      <c r="F272">
        <v>-12.5433007065583</v>
      </c>
      <c r="G272">
        <v>1385.04934246323</v>
      </c>
      <c r="H272">
        <v>0.99277428690250002</v>
      </c>
      <c r="I272">
        <v>-12.657685866153701</v>
      </c>
      <c r="J272">
        <v>1383.3691494367799</v>
      </c>
      <c r="K272">
        <v>0.99269953995069005</v>
      </c>
      <c r="L272">
        <v>-13.1588051870154</v>
      </c>
      <c r="M272">
        <v>1384.2787624433199</v>
      </c>
      <c r="N272">
        <v>0.99241550931591904</v>
      </c>
    </row>
    <row r="273" spans="1:14" x14ac:dyDescent="0.25">
      <c r="A273">
        <v>272</v>
      </c>
      <c r="B273" t="s">
        <v>373</v>
      </c>
      <c r="C273">
        <v>-12.518322061581699</v>
      </c>
      <c r="D273">
        <v>1385.13365574212</v>
      </c>
      <c r="E273">
        <v>0.99278911468930697</v>
      </c>
      <c r="F273">
        <v>-12.543300706557</v>
      </c>
      <c r="G273">
        <v>1385.0493424650001</v>
      </c>
      <c r="H273">
        <v>0.99277428690251002</v>
      </c>
      <c r="I273">
        <v>-12.6576858661524</v>
      </c>
      <c r="J273">
        <v>1383.3691494366301</v>
      </c>
      <c r="K273">
        <v>0.99269953995069005</v>
      </c>
      <c r="L273">
        <v>-13.158805187492201</v>
      </c>
      <c r="M273">
        <v>1384.27876270139</v>
      </c>
      <c r="N273">
        <v>0.99241550931705802</v>
      </c>
    </row>
    <row r="274" spans="1:14" x14ac:dyDescent="0.25">
      <c r="A274">
        <v>273</v>
      </c>
      <c r="B274" t="s">
        <v>374</v>
      </c>
      <c r="C274">
        <v>-12.518322061568201</v>
      </c>
      <c r="D274">
        <v>1385.1336557357399</v>
      </c>
      <c r="E274">
        <v>0.99278911468928199</v>
      </c>
      <c r="F274">
        <v>-12.543300706540199</v>
      </c>
      <c r="G274">
        <v>1385.0493424598401</v>
      </c>
      <c r="H274">
        <v>0.99277428690249303</v>
      </c>
      <c r="I274">
        <v>-12.6576858661406</v>
      </c>
      <c r="J274">
        <v>1383.36914943802</v>
      </c>
      <c r="K274">
        <v>0.99269953995070404</v>
      </c>
      <c r="L274">
        <v>-13.158805187026299</v>
      </c>
      <c r="M274">
        <v>1384.27876244912</v>
      </c>
      <c r="N274">
        <v>0.99241550931594402</v>
      </c>
    </row>
    <row r="275" spans="1:14" x14ac:dyDescent="0.25">
      <c r="A275">
        <v>274</v>
      </c>
      <c r="B275" t="s">
        <v>375</v>
      </c>
      <c r="C275">
        <v>-12.5183220615813</v>
      </c>
      <c r="D275">
        <v>1385.13365574207</v>
      </c>
      <c r="E275">
        <v>0.99278911468930697</v>
      </c>
      <c r="F275">
        <v>-12.5433007065421</v>
      </c>
      <c r="G275">
        <v>1385.0493424634101</v>
      </c>
      <c r="H275">
        <v>0.99277428690251002</v>
      </c>
      <c r="I275">
        <v>-12.657685866151001</v>
      </c>
      <c r="J275">
        <v>1383.3691494365901</v>
      </c>
      <c r="K275">
        <v>0.99269953995069105</v>
      </c>
      <c r="L275">
        <v>-13.1588051875537</v>
      </c>
      <c r="M275">
        <v>1384.2787626678701</v>
      </c>
      <c r="N275">
        <v>0.99241550931683897</v>
      </c>
    </row>
    <row r="276" spans="1:14" x14ac:dyDescent="0.25">
      <c r="A276">
        <v>275</v>
      </c>
      <c r="B276" t="s">
        <v>376</v>
      </c>
      <c r="C276">
        <v>-12.5183220615937</v>
      </c>
      <c r="D276">
        <v>1385.13365574561</v>
      </c>
      <c r="E276">
        <v>0.99278911468931896</v>
      </c>
      <c r="F276">
        <v>-12.543300706558</v>
      </c>
      <c r="G276">
        <v>1385.0493424628701</v>
      </c>
      <c r="H276">
        <v>0.99277428690249803</v>
      </c>
      <c r="I276">
        <v>-12.6576858661548</v>
      </c>
      <c r="J276">
        <v>1383.369149437</v>
      </c>
      <c r="K276">
        <v>0.99269953995069105</v>
      </c>
      <c r="L276">
        <v>-13.1588051869868</v>
      </c>
      <c r="M276">
        <v>1384.2787624339101</v>
      </c>
      <c r="N276">
        <v>0.99241550931588396</v>
      </c>
    </row>
    <row r="277" spans="1:14" x14ac:dyDescent="0.25">
      <c r="A277">
        <v>276</v>
      </c>
      <c r="B277" t="s">
        <v>377</v>
      </c>
      <c r="C277">
        <v>-12.518322061579401</v>
      </c>
      <c r="D277">
        <v>1385.1336557423699</v>
      </c>
      <c r="E277">
        <v>0.99278911468930997</v>
      </c>
      <c r="F277">
        <v>-12.543300706556799</v>
      </c>
      <c r="G277">
        <v>1385.0493424629999</v>
      </c>
      <c r="H277">
        <v>0.99277428690250002</v>
      </c>
      <c r="I277">
        <v>-12.6576858661524</v>
      </c>
      <c r="J277">
        <v>1383.3691494365901</v>
      </c>
      <c r="K277">
        <v>0.99269953995069005</v>
      </c>
      <c r="L277">
        <v>-13.1588051869885</v>
      </c>
      <c r="M277">
        <v>1384.2787624497</v>
      </c>
      <c r="N277">
        <v>0.99241550931597</v>
      </c>
    </row>
    <row r="278" spans="1:14" x14ac:dyDescent="0.25">
      <c r="A278">
        <v>277</v>
      </c>
      <c r="B278" t="s">
        <v>378</v>
      </c>
      <c r="C278">
        <v>-12.518322061582101</v>
      </c>
      <c r="D278">
        <v>1385.1336557422501</v>
      </c>
      <c r="E278">
        <v>0.99278911468930797</v>
      </c>
      <c r="F278">
        <v>-12.5433007065566</v>
      </c>
      <c r="G278">
        <v>1385.0493424628501</v>
      </c>
      <c r="H278">
        <v>0.99277428690249903</v>
      </c>
      <c r="I278">
        <v>-12.657685866154599</v>
      </c>
      <c r="J278">
        <v>1383.3691494371401</v>
      </c>
      <c r="K278">
        <v>0.99269953995069105</v>
      </c>
      <c r="L278">
        <v>-13.158805187026999</v>
      </c>
      <c r="M278">
        <v>1384.2787623515101</v>
      </c>
      <c r="N278">
        <v>0.99241550931540901</v>
      </c>
    </row>
    <row r="279" spans="1:14" x14ac:dyDescent="0.25">
      <c r="A279">
        <v>278</v>
      </c>
      <c r="B279" t="s">
        <v>379</v>
      </c>
      <c r="C279">
        <v>-12.518322061600699</v>
      </c>
      <c r="D279">
        <v>1385.1336557493</v>
      </c>
      <c r="E279">
        <v>0.99278911468933395</v>
      </c>
      <c r="F279">
        <v>-12.543300706555099</v>
      </c>
      <c r="G279">
        <v>1385.0493424620699</v>
      </c>
      <c r="H279">
        <v>0.99277428690249603</v>
      </c>
      <c r="I279">
        <v>-12.6576858661612</v>
      </c>
      <c r="J279">
        <v>1383.3691494384</v>
      </c>
      <c r="K279">
        <v>0.99269953995069404</v>
      </c>
      <c r="L279">
        <v>-13.158805186786401</v>
      </c>
      <c r="M279">
        <v>1384.2787623777499</v>
      </c>
      <c r="N279">
        <v>0.992415509315692</v>
      </c>
    </row>
    <row r="280" spans="1:14" x14ac:dyDescent="0.25">
      <c r="A280">
        <v>279</v>
      </c>
      <c r="B280" t="s">
        <v>380</v>
      </c>
      <c r="C280">
        <v>-12.5183220615991</v>
      </c>
      <c r="D280">
        <v>1385.13365574251</v>
      </c>
      <c r="E280">
        <v>0.99278911468929898</v>
      </c>
      <c r="F280">
        <v>-12.543300706555</v>
      </c>
      <c r="G280">
        <v>1385.0493424630599</v>
      </c>
      <c r="H280">
        <v>0.99277428690250102</v>
      </c>
      <c r="I280">
        <v>-12.6576858661535</v>
      </c>
      <c r="J280">
        <v>1383.36914943687</v>
      </c>
      <c r="K280">
        <v>0.99269953995069105</v>
      </c>
      <c r="L280">
        <v>-13.1588051870319</v>
      </c>
      <c r="M280">
        <v>1384.2787624556299</v>
      </c>
      <c r="N280">
        <v>0.992415509315977</v>
      </c>
    </row>
    <row r="281" spans="1:14" x14ac:dyDescent="0.25">
      <c r="A281">
        <v>280</v>
      </c>
      <c r="B281" t="s">
        <v>381</v>
      </c>
      <c r="C281">
        <v>-12.518322061565399</v>
      </c>
      <c r="D281">
        <v>1385.1336557371901</v>
      </c>
      <c r="E281">
        <v>0.99278911468929099</v>
      </c>
      <c r="F281">
        <v>-12.5433007065566</v>
      </c>
      <c r="G281">
        <v>1385.04934246267</v>
      </c>
      <c r="H281">
        <v>0.99277428690249803</v>
      </c>
      <c r="I281">
        <v>-12.6576858661579</v>
      </c>
      <c r="J281">
        <v>1383.36914943597</v>
      </c>
      <c r="K281">
        <v>0.99269953995068305</v>
      </c>
      <c r="L281">
        <v>-13.158805186986701</v>
      </c>
      <c r="M281">
        <v>1384.2787624555399</v>
      </c>
      <c r="N281">
        <v>0.99241550931600298</v>
      </c>
    </row>
    <row r="282" spans="1:14" x14ac:dyDescent="0.25">
      <c r="A282">
        <v>281</v>
      </c>
      <c r="B282" t="s">
        <v>382</v>
      </c>
      <c r="C282">
        <v>-12.5183220615816</v>
      </c>
      <c r="D282">
        <v>1385.1336557418499</v>
      </c>
      <c r="E282">
        <v>0.99278911468930597</v>
      </c>
      <c r="F282">
        <v>-12.5433007065549</v>
      </c>
      <c r="G282">
        <v>1385.04934246119</v>
      </c>
      <c r="H282">
        <v>0.99277428690249103</v>
      </c>
      <c r="I282">
        <v>-12.657685866162099</v>
      </c>
      <c r="J282">
        <v>1383.36914944298</v>
      </c>
      <c r="K282">
        <v>0.99269953995071802</v>
      </c>
      <c r="L282">
        <v>-13.158805187340599</v>
      </c>
      <c r="M282">
        <v>1384.2787625619801</v>
      </c>
      <c r="N282">
        <v>0.99241550931638201</v>
      </c>
    </row>
    <row r="283" spans="1:14" x14ac:dyDescent="0.25">
      <c r="A283">
        <v>282</v>
      </c>
      <c r="B283" t="s">
        <v>383</v>
      </c>
      <c r="C283">
        <v>-12.5183220615812</v>
      </c>
      <c r="D283">
        <v>1385.1336557421901</v>
      </c>
      <c r="E283">
        <v>0.99278911468930797</v>
      </c>
      <c r="F283">
        <v>-12.543300706556501</v>
      </c>
      <c r="G283">
        <v>1385.0493424628201</v>
      </c>
      <c r="H283">
        <v>0.99277428690249903</v>
      </c>
      <c r="I283">
        <v>-12.657685866159399</v>
      </c>
      <c r="J283">
        <v>1383.36914944303</v>
      </c>
      <c r="K283">
        <v>0.99269953995072002</v>
      </c>
      <c r="L283">
        <v>-13.1588051869889</v>
      </c>
      <c r="M283">
        <v>1384.27876244923</v>
      </c>
      <c r="N283">
        <v>0.992415509315967</v>
      </c>
    </row>
    <row r="284" spans="1:14" x14ac:dyDescent="0.25">
      <c r="A284">
        <v>283</v>
      </c>
      <c r="B284" t="s">
        <v>384</v>
      </c>
      <c r="C284">
        <v>-12.5183220615701</v>
      </c>
      <c r="D284">
        <v>1385.1336557427301</v>
      </c>
      <c r="E284">
        <v>0.99278911468931696</v>
      </c>
      <c r="F284">
        <v>-12.5433007065567</v>
      </c>
      <c r="G284">
        <v>1385.0493424630299</v>
      </c>
      <c r="H284">
        <v>0.99277428690250002</v>
      </c>
      <c r="I284">
        <v>-12.6576858661617</v>
      </c>
      <c r="J284">
        <v>1383.3691494376901</v>
      </c>
      <c r="K284">
        <v>0.99269953995069005</v>
      </c>
      <c r="L284">
        <v>-13.1588051870273</v>
      </c>
      <c r="M284">
        <v>1384.27876245735</v>
      </c>
      <c r="N284">
        <v>0.99241550931598899</v>
      </c>
    </row>
    <row r="285" spans="1:14" x14ac:dyDescent="0.25">
      <c r="A285">
        <v>284</v>
      </c>
      <c r="B285" t="s">
        <v>385</v>
      </c>
      <c r="C285">
        <v>-12.5183220615813</v>
      </c>
      <c r="D285">
        <v>1385.133655742</v>
      </c>
      <c r="E285">
        <v>0.99278911468930697</v>
      </c>
      <c r="F285">
        <v>-12.5433007065567</v>
      </c>
      <c r="G285">
        <v>1385.0493424628301</v>
      </c>
      <c r="H285">
        <v>0.99277428690249903</v>
      </c>
      <c r="I285">
        <v>-12.6576858661548</v>
      </c>
      <c r="J285">
        <v>1383.3691494372199</v>
      </c>
      <c r="K285">
        <v>0.99269953995069204</v>
      </c>
      <c r="L285">
        <v>-13.158805186674099</v>
      </c>
      <c r="M285">
        <v>1384.2787623075501</v>
      </c>
      <c r="N285">
        <v>0.99241550931537204</v>
      </c>
    </row>
    <row r="286" spans="1:14" x14ac:dyDescent="0.25">
      <c r="A286">
        <v>285</v>
      </c>
      <c r="B286" t="s">
        <v>386</v>
      </c>
      <c r="C286">
        <v>-12.5183220615761</v>
      </c>
      <c r="D286">
        <v>1385.1336557419199</v>
      </c>
      <c r="E286">
        <v>0.99278911468930897</v>
      </c>
      <c r="F286">
        <v>-12.5433007065576</v>
      </c>
      <c r="G286">
        <v>1385.0493424628401</v>
      </c>
      <c r="H286">
        <v>0.99277428690249803</v>
      </c>
      <c r="I286">
        <v>-12.657685866154001</v>
      </c>
      <c r="J286">
        <v>1383.3691494366601</v>
      </c>
      <c r="K286">
        <v>0.99269953995068905</v>
      </c>
      <c r="L286">
        <v>-13.1588051872933</v>
      </c>
      <c r="M286">
        <v>1384.2787624180701</v>
      </c>
      <c r="N286">
        <v>0.99241550931562095</v>
      </c>
    </row>
    <row r="287" spans="1:14" x14ac:dyDescent="0.25">
      <c r="A287">
        <v>286</v>
      </c>
      <c r="B287" t="s">
        <v>387</v>
      </c>
      <c r="C287">
        <v>-12.518322061583801</v>
      </c>
      <c r="D287">
        <v>1385.1336557424499</v>
      </c>
      <c r="E287">
        <v>0.99278911468930797</v>
      </c>
      <c r="F287">
        <v>-12.543300706558</v>
      </c>
      <c r="G287">
        <v>1385.04934246323</v>
      </c>
      <c r="H287">
        <v>0.99277428690250002</v>
      </c>
      <c r="I287">
        <v>-12.6576858661545</v>
      </c>
      <c r="J287">
        <v>1383.36914943696</v>
      </c>
      <c r="K287">
        <v>0.99269953995069105</v>
      </c>
      <c r="L287">
        <v>-13.158805186375201</v>
      </c>
      <c r="M287">
        <v>1384.27876250537</v>
      </c>
      <c r="N287">
        <v>0.99241550931662803</v>
      </c>
    </row>
    <row r="288" spans="1:14" x14ac:dyDescent="0.25">
      <c r="A288">
        <v>287</v>
      </c>
      <c r="B288" t="s">
        <v>388</v>
      </c>
      <c r="C288">
        <v>-12.5183220615812</v>
      </c>
      <c r="D288">
        <v>1385.13365574161</v>
      </c>
      <c r="E288">
        <v>0.99278911468930497</v>
      </c>
      <c r="F288">
        <v>-12.543300706557</v>
      </c>
      <c r="G288">
        <v>1385.0493424629699</v>
      </c>
      <c r="H288">
        <v>0.99277428690249903</v>
      </c>
      <c r="I288">
        <v>-12.657685866154401</v>
      </c>
      <c r="J288">
        <v>1383.3691494362199</v>
      </c>
      <c r="K288">
        <v>0.99269953995068705</v>
      </c>
      <c r="L288">
        <v>-13.1588051870354</v>
      </c>
      <c r="M288">
        <v>1384.2787624524699</v>
      </c>
      <c r="N288">
        <v>0.99241550931595801</v>
      </c>
    </row>
    <row r="289" spans="1:14" x14ac:dyDescent="0.25">
      <c r="A289">
        <v>288</v>
      </c>
      <c r="B289" t="s">
        <v>389</v>
      </c>
      <c r="C289">
        <v>-12.5183220615812</v>
      </c>
      <c r="D289">
        <v>1385.1336557439899</v>
      </c>
      <c r="E289">
        <v>0.99278911468931696</v>
      </c>
      <c r="F289">
        <v>-12.5433007065556</v>
      </c>
      <c r="G289">
        <v>1385.04934246262</v>
      </c>
      <c r="H289">
        <v>0.99277428690249803</v>
      </c>
      <c r="I289">
        <v>-12.6576858661548</v>
      </c>
      <c r="J289">
        <v>1383.3691494371601</v>
      </c>
      <c r="K289">
        <v>0.99269953995069105</v>
      </c>
      <c r="L289">
        <v>-13.1588051870876</v>
      </c>
      <c r="M289">
        <v>1384.2787624514699</v>
      </c>
      <c r="N289">
        <v>0.99241550931592204</v>
      </c>
    </row>
    <row r="290" spans="1:14" x14ac:dyDescent="0.25">
      <c r="A290">
        <v>289</v>
      </c>
      <c r="B290" t="s">
        <v>390</v>
      </c>
      <c r="C290">
        <v>-12.5183220615849</v>
      </c>
      <c r="D290">
        <v>1385.1336557459799</v>
      </c>
      <c r="E290">
        <v>0.99278911468932596</v>
      </c>
      <c r="F290">
        <v>-12.5433007065564</v>
      </c>
      <c r="G290">
        <v>1385.0493424625399</v>
      </c>
      <c r="H290">
        <v>0.99277428690249803</v>
      </c>
      <c r="I290">
        <v>-12.6576858661558</v>
      </c>
      <c r="J290">
        <v>1383.3691494375901</v>
      </c>
      <c r="K290">
        <v>0.99269953995069304</v>
      </c>
      <c r="L290">
        <v>-13.1588051870649</v>
      </c>
      <c r="M290">
        <v>1384.27876244148</v>
      </c>
      <c r="N290">
        <v>0.99241550931587996</v>
      </c>
    </row>
    <row r="291" spans="1:14" x14ac:dyDescent="0.25">
      <c r="A291">
        <v>290</v>
      </c>
      <c r="B291" t="s">
        <v>391</v>
      </c>
      <c r="C291">
        <v>-12.5183220615897</v>
      </c>
      <c r="D291">
        <v>1385.13365574612</v>
      </c>
      <c r="E291">
        <v>0.99278911468932396</v>
      </c>
      <c r="F291">
        <v>-12.5433007065549</v>
      </c>
      <c r="G291">
        <v>1385.0493424609799</v>
      </c>
      <c r="H291">
        <v>0.99277428690249003</v>
      </c>
      <c r="I291">
        <v>-12.6576858661541</v>
      </c>
      <c r="J291">
        <v>1383.36914943691</v>
      </c>
      <c r="K291">
        <v>0.99269953995069005</v>
      </c>
      <c r="L291">
        <v>-13.158805187075499</v>
      </c>
      <c r="M291">
        <v>1384.27876245419</v>
      </c>
      <c r="N291">
        <v>0.99241550931594402</v>
      </c>
    </row>
    <row r="292" spans="1:14" x14ac:dyDescent="0.25">
      <c r="A292">
        <v>291</v>
      </c>
      <c r="B292" t="s">
        <v>392</v>
      </c>
      <c r="C292">
        <v>-12.5183220615812</v>
      </c>
      <c r="D292">
        <v>1385.1336557418299</v>
      </c>
      <c r="E292">
        <v>0.99278911468930597</v>
      </c>
      <c r="F292">
        <v>-12.543300706556501</v>
      </c>
      <c r="G292">
        <v>1385.04934246269</v>
      </c>
      <c r="H292">
        <v>0.99277428690249803</v>
      </c>
      <c r="I292">
        <v>-12.6576858661548</v>
      </c>
      <c r="J292">
        <v>1383.36914943734</v>
      </c>
      <c r="K292">
        <v>0.99269953995069204</v>
      </c>
      <c r="L292">
        <v>-13.1588051871798</v>
      </c>
      <c r="M292">
        <v>1384.2787624708801</v>
      </c>
      <c r="N292">
        <v>0.992415509315975</v>
      </c>
    </row>
    <row r="293" spans="1:14" x14ac:dyDescent="0.25">
      <c r="A293">
        <v>292</v>
      </c>
      <c r="B293" t="s">
        <v>393</v>
      </c>
      <c r="C293">
        <v>-12.5183220615816</v>
      </c>
      <c r="D293">
        <v>1385.13365574196</v>
      </c>
      <c r="E293">
        <v>0.99278911468930597</v>
      </c>
      <c r="F293">
        <v>-12.5433007065564</v>
      </c>
      <c r="G293">
        <v>1385.04934246265</v>
      </c>
      <c r="H293">
        <v>0.99277428690249803</v>
      </c>
      <c r="I293">
        <v>-12.657685866154701</v>
      </c>
      <c r="J293">
        <v>1383.3691494372899</v>
      </c>
      <c r="K293">
        <v>0.99269953995069204</v>
      </c>
      <c r="L293">
        <v>-13.1588051870103</v>
      </c>
      <c r="M293">
        <v>1384.2787624764301</v>
      </c>
      <c r="N293">
        <v>0.99241550931610301</v>
      </c>
    </row>
    <row r="294" spans="1:14" x14ac:dyDescent="0.25">
      <c r="A294">
        <v>293</v>
      </c>
      <c r="B294" t="s">
        <v>394</v>
      </c>
      <c r="C294">
        <v>-12.5183220615782</v>
      </c>
      <c r="D294">
        <v>1385.13365573748</v>
      </c>
      <c r="E294">
        <v>0.99278911468928499</v>
      </c>
      <c r="F294">
        <v>-12.543300706555801</v>
      </c>
      <c r="G294">
        <v>1385.04934246322</v>
      </c>
      <c r="H294">
        <v>0.99277428690250102</v>
      </c>
      <c r="I294">
        <v>-12.6576858661545</v>
      </c>
      <c r="J294">
        <v>1383.3691494371001</v>
      </c>
      <c r="K294">
        <v>0.99269953995069105</v>
      </c>
      <c r="L294">
        <v>-13.1588051875134</v>
      </c>
      <c r="M294">
        <v>1384.2787626136501</v>
      </c>
      <c r="N294">
        <v>0.99241550931656497</v>
      </c>
    </row>
    <row r="295" spans="1:14" x14ac:dyDescent="0.25">
      <c r="A295">
        <v>294</v>
      </c>
      <c r="B295" t="s">
        <v>395</v>
      </c>
      <c r="C295">
        <v>-12.5183220615815</v>
      </c>
      <c r="D295">
        <v>1385.13365574213</v>
      </c>
      <c r="E295">
        <v>0.99278911468930697</v>
      </c>
      <c r="F295">
        <v>-12.5433007065559</v>
      </c>
      <c r="G295">
        <v>1385.0493424628901</v>
      </c>
      <c r="H295">
        <v>0.99277428690250002</v>
      </c>
      <c r="I295">
        <v>-12.6576858661541</v>
      </c>
      <c r="J295">
        <v>1383.3691494367399</v>
      </c>
      <c r="K295">
        <v>0.99269953995069005</v>
      </c>
      <c r="L295">
        <v>-13.1588051871161</v>
      </c>
      <c r="M295">
        <v>1384.2787624637001</v>
      </c>
      <c r="N295">
        <v>0.992415509315973</v>
      </c>
    </row>
    <row r="296" spans="1:14" x14ac:dyDescent="0.25">
      <c r="A296">
        <v>295</v>
      </c>
      <c r="B296" t="s">
        <v>396</v>
      </c>
      <c r="C296">
        <v>-12.518322061584801</v>
      </c>
      <c r="D296">
        <v>1385.1336557433499</v>
      </c>
      <c r="E296">
        <v>0.99278911468931197</v>
      </c>
      <c r="F296">
        <v>-12.543300706542199</v>
      </c>
      <c r="G296">
        <v>1385.04934245398</v>
      </c>
      <c r="H296">
        <v>0.99277428690246095</v>
      </c>
      <c r="I296">
        <v>-12.6576858661562</v>
      </c>
      <c r="J296">
        <v>1383.3691494376301</v>
      </c>
      <c r="K296">
        <v>0.99269953995069304</v>
      </c>
      <c r="L296">
        <v>-13.158805187026401</v>
      </c>
      <c r="M296">
        <v>1384.27876244455</v>
      </c>
      <c r="N296">
        <v>0.99241550931591904</v>
      </c>
    </row>
    <row r="297" spans="1:14" x14ac:dyDescent="0.25">
      <c r="A297">
        <v>296</v>
      </c>
      <c r="B297" t="s">
        <v>397</v>
      </c>
      <c r="C297">
        <v>-12.518322061581101</v>
      </c>
      <c r="D297">
        <v>1385.1336557418999</v>
      </c>
      <c r="E297">
        <v>0.99278911468930597</v>
      </c>
      <c r="F297">
        <v>-12.5433007065569</v>
      </c>
      <c r="G297">
        <v>1385.0493424628401</v>
      </c>
      <c r="H297">
        <v>0.99277428690249903</v>
      </c>
      <c r="I297">
        <v>-12.657685866154299</v>
      </c>
      <c r="J297">
        <v>1383.36914943695</v>
      </c>
      <c r="K297">
        <v>0.99269953995069105</v>
      </c>
      <c r="L297">
        <v>-13.1588051870604</v>
      </c>
      <c r="M297">
        <v>1384.2787624653499</v>
      </c>
      <c r="N297">
        <v>0.99241550931601397</v>
      </c>
    </row>
    <row r="298" spans="1:14" x14ac:dyDescent="0.25">
      <c r="A298">
        <v>297</v>
      </c>
      <c r="B298" t="s">
        <v>398</v>
      </c>
      <c r="C298">
        <v>-12.518322061581101</v>
      </c>
      <c r="D298">
        <v>1385.1336557417601</v>
      </c>
      <c r="E298">
        <v>0.99278911468930597</v>
      </c>
      <c r="F298">
        <v>-12.5433007065539</v>
      </c>
      <c r="G298">
        <v>1385.0493424624699</v>
      </c>
      <c r="H298">
        <v>0.99277428690249903</v>
      </c>
      <c r="I298">
        <v>-12.6576858661524</v>
      </c>
      <c r="J298">
        <v>1383.3691494392599</v>
      </c>
      <c r="K298">
        <v>0.99269953995070404</v>
      </c>
      <c r="L298">
        <v>-13.1588051869519</v>
      </c>
      <c r="M298">
        <v>1384.2787624176799</v>
      </c>
      <c r="N298">
        <v>0.99241550931581501</v>
      </c>
    </row>
    <row r="299" spans="1:14" x14ac:dyDescent="0.25">
      <c r="A299">
        <v>298</v>
      </c>
      <c r="B299" t="s">
        <v>399</v>
      </c>
      <c r="C299">
        <v>-12.5183220615781</v>
      </c>
      <c r="D299">
        <v>1385.13365574163</v>
      </c>
      <c r="E299">
        <v>0.99278911468930697</v>
      </c>
      <c r="F299">
        <v>-12.543300706556501</v>
      </c>
      <c r="G299">
        <v>1385.04934246267</v>
      </c>
      <c r="H299">
        <v>0.99277428690249803</v>
      </c>
      <c r="I299">
        <v>-12.657685866154001</v>
      </c>
      <c r="J299">
        <v>1383.36914943804</v>
      </c>
      <c r="K299">
        <v>0.99269953995069604</v>
      </c>
      <c r="L299">
        <v>-13.1588051877768</v>
      </c>
      <c r="M299">
        <v>1384.2787624679299</v>
      </c>
      <c r="N299">
        <v>0.99241550931561495</v>
      </c>
    </row>
    <row r="300" spans="1:14" x14ac:dyDescent="0.25">
      <c r="A300">
        <v>299</v>
      </c>
      <c r="B300" t="s">
        <v>400</v>
      </c>
      <c r="C300">
        <v>-12.5183220615852</v>
      </c>
      <c r="D300">
        <v>1385.1336557447801</v>
      </c>
      <c r="E300">
        <v>0.99278911468931896</v>
      </c>
      <c r="F300">
        <v>-12.543300706555501</v>
      </c>
      <c r="G300">
        <v>1385.04934246214</v>
      </c>
      <c r="H300">
        <v>0.99277428690249603</v>
      </c>
      <c r="I300">
        <v>-12.6576858661545</v>
      </c>
      <c r="J300">
        <v>1383.36914943696</v>
      </c>
      <c r="K300">
        <v>0.99269953995069005</v>
      </c>
      <c r="L300">
        <v>-13.1588051870522</v>
      </c>
      <c r="M300">
        <v>1384.2787624836401</v>
      </c>
      <c r="N300">
        <v>0.99241550931611899</v>
      </c>
    </row>
    <row r="301" spans="1:14" x14ac:dyDescent="0.25">
      <c r="A301">
        <v>300</v>
      </c>
      <c r="B301" t="s">
        <v>401</v>
      </c>
      <c r="C301">
        <v>3.3546588656486702</v>
      </c>
      <c r="D301">
        <v>1.22687523492252</v>
      </c>
      <c r="E301">
        <v>6.2510906604162598E-3</v>
      </c>
      <c r="F301">
        <v>3.3297950423113698</v>
      </c>
      <c r="G301">
        <v>1.22646849663043</v>
      </c>
      <c r="H301">
        <v>6.6286691645716196E-3</v>
      </c>
      <c r="I301">
        <v>3.2191548731186299</v>
      </c>
      <c r="J301">
        <v>1.22860480317568</v>
      </c>
      <c r="K301">
        <v>8.7885644362537107E-3</v>
      </c>
      <c r="L301">
        <v>2.7160175513892502</v>
      </c>
      <c r="M301">
        <v>1.2269864664522401</v>
      </c>
      <c r="N301">
        <v>2.68585346262161E-2</v>
      </c>
    </row>
    <row r="302" spans="1:14" x14ac:dyDescent="0.25">
      <c r="A302">
        <v>301</v>
      </c>
      <c r="B302" t="s">
        <v>402</v>
      </c>
      <c r="C302">
        <v>0.50867797514395896</v>
      </c>
      <c r="D302">
        <v>0.34358472089529701</v>
      </c>
      <c r="E302">
        <v>0.138739243022935</v>
      </c>
      <c r="F302">
        <v>0.493033728039379</v>
      </c>
      <c r="G302">
        <v>0.343563447062262</v>
      </c>
      <c r="H302">
        <v>0.15127035922139001</v>
      </c>
      <c r="I302">
        <v>0.44383363937793102</v>
      </c>
      <c r="J302">
        <v>0.34340448052463501</v>
      </c>
      <c r="K302">
        <v>0.19620082815902401</v>
      </c>
      <c r="L302">
        <v>9.1423304289378504E-2</v>
      </c>
      <c r="M302">
        <v>0.34255913809906002</v>
      </c>
      <c r="N302">
        <v>0.78955903517795101</v>
      </c>
    </row>
    <row r="303" spans="1:14" x14ac:dyDescent="0.25">
      <c r="A303">
        <v>302</v>
      </c>
      <c r="B303" t="s">
        <v>403</v>
      </c>
      <c r="C303">
        <v>0.42485797438304601</v>
      </c>
      <c r="D303">
        <v>0.36348401441036798</v>
      </c>
      <c r="E303">
        <v>0.242464421542714</v>
      </c>
      <c r="F303">
        <v>0.408864517209163</v>
      </c>
      <c r="G303">
        <v>0.363462584249508</v>
      </c>
      <c r="H303">
        <v>0.26062505007229603</v>
      </c>
      <c r="I303">
        <v>0.35816838191975803</v>
      </c>
      <c r="J303">
        <v>0.363301456101291</v>
      </c>
      <c r="K303">
        <v>0.32419640293708202</v>
      </c>
      <c r="L303">
        <v>8.4111525690106007E-3</v>
      </c>
      <c r="M303">
        <v>0.36246834685615298</v>
      </c>
      <c r="N303">
        <v>0.98148658613359596</v>
      </c>
    </row>
    <row r="304" spans="1:14" x14ac:dyDescent="0.25">
      <c r="A304">
        <v>303</v>
      </c>
      <c r="B304" t="s">
        <v>404</v>
      </c>
      <c r="C304">
        <v>0.58490767252493803</v>
      </c>
      <c r="D304">
        <v>0.344136368252562</v>
      </c>
      <c r="E304">
        <v>8.9198806187317403E-2</v>
      </c>
      <c r="F304">
        <v>0.57015403123594799</v>
      </c>
      <c r="G304">
        <v>0.344121496630033</v>
      </c>
      <c r="H304">
        <v>9.7551962286062194E-2</v>
      </c>
      <c r="I304">
        <v>0.51812910631103504</v>
      </c>
      <c r="J304">
        <v>0.34394939246991901</v>
      </c>
      <c r="K304">
        <v>0.13196172991417601</v>
      </c>
      <c r="L304">
        <v>0.16684209602831801</v>
      </c>
      <c r="M304">
        <v>0.34303508249440301</v>
      </c>
      <c r="N304">
        <v>0.62670460271776196</v>
      </c>
    </row>
    <row r="305" spans="1:14" x14ac:dyDescent="0.25">
      <c r="A305">
        <v>304</v>
      </c>
      <c r="B305" t="s">
        <v>405</v>
      </c>
      <c r="C305">
        <v>0.50285530681984403</v>
      </c>
      <c r="D305">
        <v>0.36404334259305599</v>
      </c>
      <c r="E305">
        <v>0.16718484904851799</v>
      </c>
      <c r="F305">
        <v>0.486360949443498</v>
      </c>
      <c r="G305">
        <v>0.36402104628920201</v>
      </c>
      <c r="H305">
        <v>0.18152338675836499</v>
      </c>
      <c r="I305">
        <v>0.43294615777429801</v>
      </c>
      <c r="J305">
        <v>0.363840483175917</v>
      </c>
      <c r="K305">
        <v>0.23407233780384701</v>
      </c>
      <c r="L305">
        <v>8.5776718113843103E-2</v>
      </c>
      <c r="M305">
        <v>0.36295039450377198</v>
      </c>
      <c r="N305">
        <v>0.81317521700716699</v>
      </c>
    </row>
    <row r="306" spans="1:14" x14ac:dyDescent="0.25">
      <c r="A306">
        <v>305</v>
      </c>
      <c r="B306" t="s">
        <v>406</v>
      </c>
      <c r="C306">
        <v>0.41436482129523899</v>
      </c>
      <c r="D306">
        <v>0.38802149276849401</v>
      </c>
      <c r="E306">
        <v>0.28556949512511298</v>
      </c>
      <c r="F306">
        <v>0.397431221945243</v>
      </c>
      <c r="G306">
        <v>0.38799990520004002</v>
      </c>
      <c r="H306">
        <v>0.30569004557277302</v>
      </c>
      <c r="I306">
        <v>0.34267156884559902</v>
      </c>
      <c r="J306">
        <v>0.38783093073008901</v>
      </c>
      <c r="K306">
        <v>0.37693423702064399</v>
      </c>
      <c r="L306">
        <v>-1.30039620740274E-2</v>
      </c>
      <c r="M306">
        <v>0.38697741625101101</v>
      </c>
      <c r="N306">
        <v>0.97319298821539701</v>
      </c>
    </row>
    <row r="307" spans="1:14" x14ac:dyDescent="0.25">
      <c r="A307">
        <v>306</v>
      </c>
      <c r="B307" t="s">
        <v>407</v>
      </c>
      <c r="C307">
        <v>-0.12599483094121899</v>
      </c>
      <c r="D307">
        <v>0.50778603397352295</v>
      </c>
      <c r="E307">
        <v>0.80403705125761704</v>
      </c>
      <c r="F307">
        <v>-0.142633258309944</v>
      </c>
      <c r="G307">
        <v>0.50776803729332198</v>
      </c>
      <c r="H307">
        <v>0.77878526284023497</v>
      </c>
      <c r="I307">
        <v>-0.19448929054351299</v>
      </c>
      <c r="J307">
        <v>0.50762831657932606</v>
      </c>
      <c r="K307">
        <v>0.70162096165022003</v>
      </c>
      <c r="L307">
        <v>-0.55482612861178005</v>
      </c>
      <c r="M307">
        <v>0.50694274898460101</v>
      </c>
      <c r="N307">
        <v>0.27375538480267397</v>
      </c>
    </row>
    <row r="308" spans="1:14" x14ac:dyDescent="0.25">
      <c r="A308">
        <v>307</v>
      </c>
      <c r="B308" t="s">
        <v>408</v>
      </c>
      <c r="C308">
        <v>0.60665269004423805</v>
      </c>
      <c r="D308">
        <v>0.364778526048681</v>
      </c>
      <c r="E308">
        <v>9.6298168147657098E-2</v>
      </c>
      <c r="F308">
        <v>0.59099039780170504</v>
      </c>
      <c r="G308">
        <v>0.36475851511903001</v>
      </c>
      <c r="H308">
        <v>0.105184228116717</v>
      </c>
      <c r="I308">
        <v>0.53998832155894805</v>
      </c>
      <c r="J308">
        <v>0.36456730473835502</v>
      </c>
      <c r="K308">
        <v>0.138559694918055</v>
      </c>
      <c r="L308">
        <v>0.180360763117448</v>
      </c>
      <c r="M308">
        <v>0.36358885973948002</v>
      </c>
      <c r="N308">
        <v>0.61985426565610902</v>
      </c>
    </row>
    <row r="309" spans="1:14" x14ac:dyDescent="0.25">
      <c r="A309">
        <v>308</v>
      </c>
      <c r="B309" t="s">
        <v>409</v>
      </c>
      <c r="C309">
        <v>0.50754430414262397</v>
      </c>
      <c r="D309">
        <v>0.38879123057708398</v>
      </c>
      <c r="E309">
        <v>0.19174247005780101</v>
      </c>
      <c r="F309">
        <v>0.49037059586315401</v>
      </c>
      <c r="G309">
        <v>0.38876372227258799</v>
      </c>
      <c r="H309">
        <v>0.207179555392114</v>
      </c>
      <c r="I309">
        <v>0.44093530542713499</v>
      </c>
      <c r="J309">
        <v>0.38858627548934399</v>
      </c>
      <c r="K309">
        <v>0.25649407102679</v>
      </c>
      <c r="L309">
        <v>8.4511316602239595E-2</v>
      </c>
      <c r="M309">
        <v>0.38761945768574402</v>
      </c>
      <c r="N309">
        <v>0.82740845819298503</v>
      </c>
    </row>
    <row r="310" spans="1:14" x14ac:dyDescent="0.25">
      <c r="A310">
        <v>309</v>
      </c>
      <c r="B310" t="s">
        <v>410</v>
      </c>
      <c r="C310">
        <v>0.81715052464408799</v>
      </c>
      <c r="D310">
        <v>0.34598464514926802</v>
      </c>
      <c r="E310">
        <v>1.8185884957985E-2</v>
      </c>
      <c r="F310">
        <v>0.799517844847767</v>
      </c>
      <c r="G310">
        <v>0.34595856693293398</v>
      </c>
      <c r="H310">
        <v>2.0831642049477E-2</v>
      </c>
      <c r="I310">
        <v>0.75074427673694</v>
      </c>
      <c r="J310">
        <v>0.34572817183138799</v>
      </c>
      <c r="K310">
        <v>2.9894368725277402E-2</v>
      </c>
      <c r="L310">
        <v>0.38564308197338598</v>
      </c>
      <c r="M310">
        <v>0.34463780177087999</v>
      </c>
      <c r="N310">
        <v>0.26314833158140399</v>
      </c>
    </row>
    <row r="311" spans="1:14" x14ac:dyDescent="0.25">
      <c r="A311">
        <v>310</v>
      </c>
      <c r="B311" t="s">
        <v>411</v>
      </c>
      <c r="C311">
        <v>0.44969234134423502</v>
      </c>
      <c r="D311">
        <v>0.41895461304545101</v>
      </c>
      <c r="E311">
        <v>0.283106179407418</v>
      </c>
      <c r="F311">
        <v>0.431792421816793</v>
      </c>
      <c r="G311">
        <v>0.41893529903300603</v>
      </c>
      <c r="H311">
        <v>0.30268621740891599</v>
      </c>
      <c r="I311">
        <v>0.38467725407123099</v>
      </c>
      <c r="J311">
        <v>0.41872271929263299</v>
      </c>
      <c r="K311">
        <v>0.358256643397587</v>
      </c>
      <c r="L311">
        <v>1.6058964132571501E-2</v>
      </c>
      <c r="M311">
        <v>0.417767148034144</v>
      </c>
      <c r="N311">
        <v>0.96933687876197305</v>
      </c>
    </row>
    <row r="312" spans="1:14" x14ac:dyDescent="0.25">
      <c r="A312">
        <v>311</v>
      </c>
      <c r="B312" t="s">
        <v>412</v>
      </c>
      <c r="C312">
        <v>0.29940142997885899</v>
      </c>
      <c r="D312">
        <v>0.45721174525937702</v>
      </c>
      <c r="E312">
        <v>0.51256951955472896</v>
      </c>
      <c r="F312">
        <v>0.28166959447148698</v>
      </c>
      <c r="G312">
        <v>0.45719914017634999</v>
      </c>
      <c r="H312">
        <v>0.53784410568249197</v>
      </c>
      <c r="I312">
        <v>0.23352783726677001</v>
      </c>
      <c r="J312">
        <v>0.45699320108661901</v>
      </c>
      <c r="K312">
        <v>0.60934445049088404</v>
      </c>
      <c r="L312">
        <v>-0.13739665225303399</v>
      </c>
      <c r="M312">
        <v>0.456111540483991</v>
      </c>
      <c r="N312">
        <v>0.76323548239856898</v>
      </c>
    </row>
    <row r="313" spans="1:14" x14ac:dyDescent="0.25">
      <c r="A313">
        <v>312</v>
      </c>
      <c r="B313" t="s">
        <v>413</v>
      </c>
      <c r="C313">
        <v>-0.59740084739434396</v>
      </c>
      <c r="D313">
        <v>0.71350573198048695</v>
      </c>
      <c r="E313">
        <v>0.40243774401789101</v>
      </c>
      <c r="F313">
        <v>-0.613965907595725</v>
      </c>
      <c r="G313">
        <v>0.71350508563535697</v>
      </c>
      <c r="H313">
        <v>0.38951751355335701</v>
      </c>
      <c r="I313">
        <v>-0.66479460970859705</v>
      </c>
      <c r="J313">
        <v>0.71338838656192605</v>
      </c>
      <c r="K313">
        <v>0.35139692172563702</v>
      </c>
      <c r="L313">
        <v>-1.0411873144593</v>
      </c>
      <c r="M313">
        <v>0.71281966569994704</v>
      </c>
      <c r="N313">
        <v>0.144108716952462</v>
      </c>
    </row>
    <row r="314" spans="1:14" x14ac:dyDescent="0.25">
      <c r="A314">
        <v>313</v>
      </c>
      <c r="B314" t="s">
        <v>414</v>
      </c>
      <c r="C314">
        <v>-12.734158165409299</v>
      </c>
      <c r="D314">
        <v>184.97522119657799</v>
      </c>
      <c r="E314">
        <v>0.94511498175016695</v>
      </c>
      <c r="F314">
        <v>-12.748876508652</v>
      </c>
      <c r="G314">
        <v>184.90811384507899</v>
      </c>
      <c r="H314">
        <v>0.94503173466427404</v>
      </c>
      <c r="I314">
        <v>-12.8018748754629</v>
      </c>
      <c r="J314">
        <v>185.22603141441701</v>
      </c>
      <c r="K314">
        <v>0.94489817707654</v>
      </c>
      <c r="L314">
        <v>-13.194639515554799</v>
      </c>
      <c r="M314">
        <v>186.694947715729</v>
      </c>
      <c r="N314">
        <v>0.94365652865454497</v>
      </c>
    </row>
    <row r="315" spans="1:14" x14ac:dyDescent="0.25">
      <c r="A315">
        <v>314</v>
      </c>
      <c r="B315" t="s">
        <v>415</v>
      </c>
      <c r="C315">
        <v>0.35084844370926699</v>
      </c>
      <c r="D315">
        <v>0.45748513487137499</v>
      </c>
      <c r="E315">
        <v>0.44313695263101399</v>
      </c>
      <c r="F315">
        <v>0.33550412594938001</v>
      </c>
      <c r="G315">
        <v>0.45748559298003999</v>
      </c>
      <c r="H315">
        <v>0.46333556827255701</v>
      </c>
      <c r="I315">
        <v>0.28517985282859398</v>
      </c>
      <c r="J315">
        <v>0.45729974890443098</v>
      </c>
      <c r="K315">
        <v>0.53287920763990404</v>
      </c>
      <c r="L315">
        <v>-9.5249466598424801E-2</v>
      </c>
      <c r="M315">
        <v>0.45640021596268099</v>
      </c>
      <c r="N315">
        <v>0.83468459282421104</v>
      </c>
    </row>
    <row r="316" spans="1:14" x14ac:dyDescent="0.25">
      <c r="A316">
        <v>315</v>
      </c>
      <c r="B316" t="s">
        <v>416</v>
      </c>
      <c r="C316">
        <v>0.38224990566296702</v>
      </c>
      <c r="D316">
        <v>0.45774093866401899</v>
      </c>
      <c r="E316">
        <v>0.40367315543471499</v>
      </c>
      <c r="F316">
        <v>0.36691524488934901</v>
      </c>
      <c r="G316">
        <v>0.45774505465016802</v>
      </c>
      <c r="H316">
        <v>0.422801052625079</v>
      </c>
      <c r="I316">
        <v>0.31415857243905398</v>
      </c>
      <c r="J316">
        <v>0.45755025618155898</v>
      </c>
      <c r="K316">
        <v>0.49232853747970301</v>
      </c>
      <c r="L316">
        <v>-6.4848227171847406E-2</v>
      </c>
      <c r="M316">
        <v>0.45662168273825299</v>
      </c>
      <c r="N316">
        <v>0.88706625657974103</v>
      </c>
    </row>
    <row r="317" spans="1:14" x14ac:dyDescent="0.25">
      <c r="A317">
        <v>316</v>
      </c>
      <c r="B317" t="s">
        <v>417</v>
      </c>
      <c r="C317">
        <v>-0.52041734978702703</v>
      </c>
      <c r="D317">
        <v>0.71389090527437205</v>
      </c>
      <c r="E317">
        <v>0.46600947717033803</v>
      </c>
      <c r="F317">
        <v>-0.53562460989427696</v>
      </c>
      <c r="G317">
        <v>0.71389570430865801</v>
      </c>
      <c r="H317">
        <v>0.4530836049766</v>
      </c>
      <c r="I317">
        <v>-0.58793042198700296</v>
      </c>
      <c r="J317">
        <v>0.71375972274495803</v>
      </c>
      <c r="K317">
        <v>0.41010483319928098</v>
      </c>
      <c r="L317">
        <v>-0.96845768196195203</v>
      </c>
      <c r="M317">
        <v>0.71315446932680904</v>
      </c>
      <c r="N317">
        <v>0.17446639269216599</v>
      </c>
    </row>
    <row r="318" spans="1:14" x14ac:dyDescent="0.25">
      <c r="A318">
        <v>317</v>
      </c>
      <c r="B318" t="s">
        <v>418</v>
      </c>
      <c r="C318">
        <v>0.63057667091732605</v>
      </c>
      <c r="D318">
        <v>0.42017605680306203</v>
      </c>
      <c r="E318">
        <v>0.13342180343566101</v>
      </c>
      <c r="F318">
        <v>0.61634288598485298</v>
      </c>
      <c r="G318">
        <v>0.42018910693561701</v>
      </c>
      <c r="H318">
        <v>0.14242431513158199</v>
      </c>
      <c r="I318">
        <v>0.56318101918197705</v>
      </c>
      <c r="J318">
        <v>0.41996518652311099</v>
      </c>
      <c r="K318">
        <v>0.179914496676883</v>
      </c>
      <c r="L318">
        <v>0.17172622343476401</v>
      </c>
      <c r="M318">
        <v>0.418955963613317</v>
      </c>
      <c r="N318">
        <v>0.68188600482126205</v>
      </c>
    </row>
    <row r="319" spans="1:14" x14ac:dyDescent="0.25">
      <c r="A319">
        <v>318</v>
      </c>
      <c r="B319" t="s">
        <v>419</v>
      </c>
      <c r="C319">
        <v>0.47842165897295003</v>
      </c>
      <c r="D319">
        <v>0.45841889155579202</v>
      </c>
      <c r="E319">
        <v>0.296654637497901</v>
      </c>
      <c r="F319">
        <v>0.46605915094834999</v>
      </c>
      <c r="G319">
        <v>0.45843647395914</v>
      </c>
      <c r="H319">
        <v>0.309330641449652</v>
      </c>
      <c r="I319">
        <v>0.41669948845979199</v>
      </c>
      <c r="J319">
        <v>0.45824276744596099</v>
      </c>
      <c r="K319">
        <v>0.36316951909046802</v>
      </c>
      <c r="L319">
        <v>2.4557173804511501E-2</v>
      </c>
      <c r="M319">
        <v>0.45727404510047298</v>
      </c>
      <c r="N319">
        <v>0.95717146893765603</v>
      </c>
    </row>
    <row r="320" spans="1:14" x14ac:dyDescent="0.25">
      <c r="A320">
        <v>319</v>
      </c>
      <c r="B320" t="s">
        <v>420</v>
      </c>
      <c r="C320">
        <v>0.28174183909541101</v>
      </c>
      <c r="D320">
        <v>0.51029312749281597</v>
      </c>
      <c r="E320">
        <v>0.580867754461456</v>
      </c>
      <c r="F320">
        <v>0.26997430163168401</v>
      </c>
      <c r="G320">
        <v>0.510310046515838</v>
      </c>
      <c r="H320">
        <v>0.596777872501143</v>
      </c>
      <c r="I320">
        <v>0.222107412980597</v>
      </c>
      <c r="J320">
        <v>0.51013394933670797</v>
      </c>
      <c r="K320">
        <v>0.66327909342589297</v>
      </c>
      <c r="L320">
        <v>-0.17007897724316301</v>
      </c>
      <c r="M320">
        <v>0.50922021544779905</v>
      </c>
      <c r="N320">
        <v>0.73838041032398305</v>
      </c>
    </row>
    <row r="321" spans="1:14" x14ac:dyDescent="0.25">
      <c r="A321">
        <v>320</v>
      </c>
      <c r="B321" t="s">
        <v>421</v>
      </c>
      <c r="C321">
        <v>1.9506645305887201E-2</v>
      </c>
      <c r="D321">
        <v>0.58644789919506801</v>
      </c>
      <c r="E321">
        <v>0.97346536384914994</v>
      </c>
      <c r="F321">
        <v>8.2303257351833501E-3</v>
      </c>
      <c r="G321">
        <v>0.58646346567497698</v>
      </c>
      <c r="H321">
        <v>0.98880299512201897</v>
      </c>
      <c r="I321">
        <v>-3.7514140931894001E-2</v>
      </c>
      <c r="J321">
        <v>0.58630296570960905</v>
      </c>
      <c r="K321">
        <v>0.948982787617908</v>
      </c>
      <c r="L321">
        <v>-0.43519421935223801</v>
      </c>
      <c r="M321">
        <v>0.58549303665221397</v>
      </c>
      <c r="N321">
        <v>0.457302919556068</v>
      </c>
    </row>
    <row r="322" spans="1:14" x14ac:dyDescent="0.25">
      <c r="A322">
        <v>321</v>
      </c>
      <c r="B322" t="s">
        <v>422</v>
      </c>
      <c r="C322">
        <v>-12.7241719527842</v>
      </c>
      <c r="D322">
        <v>204.72467017630501</v>
      </c>
      <c r="E322">
        <v>0.95044130367429602</v>
      </c>
      <c r="F322">
        <v>-12.7352333433568</v>
      </c>
      <c r="G322">
        <v>204.64323396116001</v>
      </c>
      <c r="H322">
        <v>0.95037856360988604</v>
      </c>
      <c r="I322">
        <v>-12.7807657694644</v>
      </c>
      <c r="J322">
        <v>204.86681108924901</v>
      </c>
      <c r="K322">
        <v>0.95025565782986199</v>
      </c>
      <c r="L322">
        <v>-13.1944149461837</v>
      </c>
      <c r="M322">
        <v>206.394790212559</v>
      </c>
      <c r="N322">
        <v>0.94902752315732797</v>
      </c>
    </row>
    <row r="323" spans="1:14" x14ac:dyDescent="0.25">
      <c r="A323">
        <v>322</v>
      </c>
      <c r="B323" t="s">
        <v>423</v>
      </c>
      <c r="C323">
        <v>-12.7241719527826</v>
      </c>
      <c r="D323">
        <v>204.72467017622799</v>
      </c>
      <c r="E323">
        <v>0.95044130367428403</v>
      </c>
      <c r="F323">
        <v>-12.735233343353899</v>
      </c>
      <c r="G323">
        <v>204.64323396089901</v>
      </c>
      <c r="H323">
        <v>0.95037856360983497</v>
      </c>
      <c r="I323">
        <v>-12.7807657694638</v>
      </c>
      <c r="J323">
        <v>204.86681108918901</v>
      </c>
      <c r="K323">
        <v>0.95025565782985</v>
      </c>
      <c r="L323">
        <v>-13.1944149461808</v>
      </c>
      <c r="M323">
        <v>206.394790211871</v>
      </c>
      <c r="N323">
        <v>0.94902752315716898</v>
      </c>
    </row>
    <row r="324" spans="1:14" x14ac:dyDescent="0.25">
      <c r="A324">
        <v>323</v>
      </c>
      <c r="B324" t="s">
        <v>424</v>
      </c>
      <c r="C324">
        <v>1.19371624454195</v>
      </c>
      <c r="D324">
        <v>0.34951804763851502</v>
      </c>
      <c r="E324">
        <v>6.3706941933411299E-4</v>
      </c>
      <c r="F324">
        <v>1.1822004979877601</v>
      </c>
      <c r="G324">
        <v>0.34954775701591001</v>
      </c>
      <c r="H324">
        <v>7.1937677726564798E-4</v>
      </c>
      <c r="I324">
        <v>1.1377671432529199</v>
      </c>
      <c r="J324">
        <v>0.34935127029684099</v>
      </c>
      <c r="K324">
        <v>1.1267587708643199E-3</v>
      </c>
      <c r="L324">
        <v>0.73190490648686002</v>
      </c>
      <c r="M324">
        <v>0.34800948847372398</v>
      </c>
      <c r="N324">
        <v>3.5455484227383698E-2</v>
      </c>
    </row>
    <row r="325" spans="1:14" x14ac:dyDescent="0.25">
      <c r="A325">
        <v>324</v>
      </c>
      <c r="B325" t="s">
        <v>425</v>
      </c>
      <c r="C325">
        <v>0.66170935882118698</v>
      </c>
      <c r="D325">
        <v>0.459798359400652</v>
      </c>
      <c r="E325">
        <v>0.15011385019736601</v>
      </c>
      <c r="F325">
        <v>0.652316351143577</v>
      </c>
      <c r="G325">
        <v>0.45981698316362302</v>
      </c>
      <c r="H325">
        <v>0.156002991734142</v>
      </c>
      <c r="I325">
        <v>0.59943886396941704</v>
      </c>
      <c r="J325">
        <v>0.45968479742629398</v>
      </c>
      <c r="K325">
        <v>0.19222624826721399</v>
      </c>
      <c r="L325">
        <v>0.18684978177089601</v>
      </c>
      <c r="M325">
        <v>0.458620008566333</v>
      </c>
      <c r="N325">
        <v>0.68370143296429797</v>
      </c>
    </row>
    <row r="326" spans="1:14" x14ac:dyDescent="0.25">
      <c r="A326">
        <v>325</v>
      </c>
      <c r="B326" t="s">
        <v>426</v>
      </c>
      <c r="C326">
        <v>-0.940967735627528</v>
      </c>
      <c r="D326">
        <v>1.00576166262988</v>
      </c>
      <c r="E326">
        <v>0.34949088975487702</v>
      </c>
      <c r="F326">
        <v>-0.95187331294633204</v>
      </c>
      <c r="G326">
        <v>1.0057690290969701</v>
      </c>
      <c r="H326">
        <v>0.34393775994978498</v>
      </c>
      <c r="I326">
        <v>-1.01037514142745</v>
      </c>
      <c r="J326">
        <v>1.00569745353064</v>
      </c>
      <c r="K326">
        <v>0.31506483988400502</v>
      </c>
      <c r="L326">
        <v>-1.41458414348498</v>
      </c>
      <c r="M326">
        <v>1.00518889675802</v>
      </c>
      <c r="N326">
        <v>0.159343813410709</v>
      </c>
    </row>
    <row r="327" spans="1:14" x14ac:dyDescent="0.25">
      <c r="A327">
        <v>326</v>
      </c>
      <c r="B327" t="s">
        <v>427</v>
      </c>
      <c r="C327">
        <v>0.91006631739343102</v>
      </c>
      <c r="D327">
        <v>0.42269454710983501</v>
      </c>
      <c r="E327">
        <v>3.1317756812384398E-2</v>
      </c>
      <c r="F327">
        <v>0.89935490692152997</v>
      </c>
      <c r="G327">
        <v>0.42271255050273898</v>
      </c>
      <c r="H327">
        <v>3.33718946773102E-2</v>
      </c>
      <c r="I327">
        <v>0.83854244358257202</v>
      </c>
      <c r="J327">
        <v>0.42254737180664198</v>
      </c>
      <c r="K327">
        <v>4.7200870229486297E-2</v>
      </c>
      <c r="L327">
        <v>0.42970750460020601</v>
      </c>
      <c r="M327">
        <v>0.42132075479585801</v>
      </c>
      <c r="N327">
        <v>0.30777311251980499</v>
      </c>
    </row>
    <row r="328" spans="1:14" x14ac:dyDescent="0.25">
      <c r="A328">
        <v>327</v>
      </c>
      <c r="B328" t="s">
        <v>428</v>
      </c>
      <c r="C328">
        <v>0.24207782663660099</v>
      </c>
      <c r="D328">
        <v>0.58794145965665401</v>
      </c>
      <c r="E328">
        <v>0.68053148681974196</v>
      </c>
      <c r="F328">
        <v>0.23365020658688701</v>
      </c>
      <c r="G328">
        <v>0.58795540188332696</v>
      </c>
      <c r="H328">
        <v>0.69107661627952199</v>
      </c>
      <c r="I328">
        <v>0.17508313573962</v>
      </c>
      <c r="J328">
        <v>0.58782985616017602</v>
      </c>
      <c r="K328">
        <v>0.765820230876746</v>
      </c>
      <c r="L328">
        <v>-0.23600749747034699</v>
      </c>
      <c r="M328">
        <v>0.586872784364877</v>
      </c>
      <c r="N328">
        <v>0.68757789146904003</v>
      </c>
    </row>
    <row r="329" spans="1:14" x14ac:dyDescent="0.25">
      <c r="A329">
        <v>328</v>
      </c>
      <c r="B329" t="s">
        <v>429</v>
      </c>
      <c r="C329">
        <v>0.563823414534803</v>
      </c>
      <c r="D329">
        <v>0.51255534055694796</v>
      </c>
      <c r="E329">
        <v>0.27132146231177401</v>
      </c>
      <c r="F329">
        <v>0.55521241806716803</v>
      </c>
      <c r="G329">
        <v>0.51257090282411999</v>
      </c>
      <c r="H329">
        <v>0.27872345518800401</v>
      </c>
      <c r="I329">
        <v>0.49770016742679501</v>
      </c>
      <c r="J329">
        <v>0.51243290798919805</v>
      </c>
      <c r="K329">
        <v>0.33142408681958402</v>
      </c>
      <c r="L329">
        <v>8.8521176772724697E-2</v>
      </c>
      <c r="M329">
        <v>0.51129760731964902</v>
      </c>
      <c r="N329">
        <v>0.86254890310891097</v>
      </c>
    </row>
    <row r="330" spans="1:14" x14ac:dyDescent="0.25">
      <c r="A330">
        <v>329</v>
      </c>
      <c r="B330" t="s">
        <v>430</v>
      </c>
      <c r="C330">
        <v>1.1965351636400601</v>
      </c>
      <c r="D330">
        <v>0.395346240454861</v>
      </c>
      <c r="E330">
        <v>2.47361907747098E-3</v>
      </c>
      <c r="F330">
        <v>1.1883712488446501</v>
      </c>
      <c r="G330">
        <v>0.39536252567751401</v>
      </c>
      <c r="H330">
        <v>2.6490393737812401E-3</v>
      </c>
      <c r="I330">
        <v>1.1300560368616801</v>
      </c>
      <c r="J330">
        <v>0.395184739989283</v>
      </c>
      <c r="K330">
        <v>4.2422387255634198E-3</v>
      </c>
      <c r="L330">
        <v>0.715031804282797</v>
      </c>
      <c r="M330">
        <v>0.39362525967256301</v>
      </c>
      <c r="N330">
        <v>6.9289222689297006E-2</v>
      </c>
    </row>
    <row r="331" spans="1:14" x14ac:dyDescent="0.25">
      <c r="A331">
        <v>330</v>
      </c>
      <c r="B331" t="s">
        <v>431</v>
      </c>
      <c r="C331">
        <v>0.38820309455121499</v>
      </c>
      <c r="D331">
        <v>0.58919045241405399</v>
      </c>
      <c r="E331">
        <v>0.50997578445577096</v>
      </c>
      <c r="F331">
        <v>0.38127966062386698</v>
      </c>
      <c r="G331">
        <v>0.58917628951080703</v>
      </c>
      <c r="H331">
        <v>0.51754121110686302</v>
      </c>
      <c r="I331">
        <v>0.32304397025257398</v>
      </c>
      <c r="J331">
        <v>0.58904356238561095</v>
      </c>
      <c r="K331">
        <v>0.58340273118797503</v>
      </c>
      <c r="L331">
        <v>-9.8775521714337802E-2</v>
      </c>
      <c r="M331">
        <v>0.58799102084589905</v>
      </c>
      <c r="N331">
        <v>0.86659260433112295</v>
      </c>
    </row>
    <row r="332" spans="1:14" x14ac:dyDescent="0.25">
      <c r="A332">
        <v>331</v>
      </c>
      <c r="B332" t="s">
        <v>432</v>
      </c>
      <c r="C332">
        <v>-0.69839694239297201</v>
      </c>
      <c r="D332">
        <v>1.0068825471259399</v>
      </c>
      <c r="E332">
        <v>0.48791863520073903</v>
      </c>
      <c r="F332">
        <v>-0.70535583595685303</v>
      </c>
      <c r="G332">
        <v>1.00687529301892</v>
      </c>
      <c r="H332">
        <v>0.48359049467412002</v>
      </c>
      <c r="I332">
        <v>-0.76740819123544501</v>
      </c>
      <c r="J332">
        <v>1.0068277273945201</v>
      </c>
      <c r="K332">
        <v>0.44593821758296398</v>
      </c>
      <c r="L332">
        <v>-1.18483796307631</v>
      </c>
      <c r="M332">
        <v>1.00623630897636</v>
      </c>
      <c r="N332">
        <v>0.23899809493212601</v>
      </c>
    </row>
    <row r="333" spans="1:14" x14ac:dyDescent="0.25">
      <c r="A333">
        <v>332</v>
      </c>
      <c r="B333" t="s">
        <v>433</v>
      </c>
      <c r="C333">
        <v>0.43195845291099799</v>
      </c>
      <c r="D333">
        <v>0.58948307133940803</v>
      </c>
      <c r="E333">
        <v>0.463695676414487</v>
      </c>
      <c r="F333">
        <v>0.42558041184199502</v>
      </c>
      <c r="G333">
        <v>0.58947475106941605</v>
      </c>
      <c r="H333">
        <v>0.47031571139374001</v>
      </c>
      <c r="I333">
        <v>0.36412769255093402</v>
      </c>
      <c r="J333">
        <v>0.58939620287943795</v>
      </c>
      <c r="K333">
        <v>0.536708616972422</v>
      </c>
      <c r="L333">
        <v>-5.4277229688793699E-2</v>
      </c>
      <c r="M333">
        <v>0.58837318417191398</v>
      </c>
      <c r="N333">
        <v>0.92649967852551796</v>
      </c>
    </row>
    <row r="334" spans="1:14" x14ac:dyDescent="0.25">
      <c r="A334">
        <v>333</v>
      </c>
      <c r="B334" t="s">
        <v>434</v>
      </c>
      <c r="C334">
        <v>-12.5428663580199</v>
      </c>
      <c r="D334">
        <v>1696.7160519001</v>
      </c>
      <c r="E334">
        <v>0.99410174244892702</v>
      </c>
      <c r="F334">
        <v>-12.569159957421499</v>
      </c>
      <c r="G334">
        <v>1696.58982377917</v>
      </c>
      <c r="H334">
        <v>0.99408893841427404</v>
      </c>
      <c r="I334">
        <v>-12.7025351193089</v>
      </c>
      <c r="J334">
        <v>1693.91496971469</v>
      </c>
      <c r="K334">
        <v>0.99401678251447501</v>
      </c>
      <c r="L334">
        <v>-13.194537841660001</v>
      </c>
      <c r="M334">
        <v>1695.26086625788</v>
      </c>
      <c r="N334">
        <v>0.99378997536611902</v>
      </c>
    </row>
    <row r="335" spans="1:14" x14ac:dyDescent="0.25">
      <c r="A335">
        <v>334</v>
      </c>
      <c r="B335" t="s">
        <v>435</v>
      </c>
      <c r="C335">
        <v>-12.5428663580444</v>
      </c>
      <c r="D335">
        <v>1696.7160518983101</v>
      </c>
      <c r="E335">
        <v>0.99410174244890903</v>
      </c>
      <c r="F335">
        <v>-12.5691599574203</v>
      </c>
      <c r="G335">
        <v>1696.5898237793999</v>
      </c>
      <c r="H335">
        <v>0.99408893841427504</v>
      </c>
      <c r="I335">
        <v>-12.702535119308701</v>
      </c>
      <c r="J335">
        <v>1693.9149697139201</v>
      </c>
      <c r="K335">
        <v>0.99401678251447201</v>
      </c>
      <c r="L335">
        <v>-13.194537841563699</v>
      </c>
      <c r="M335">
        <v>1695.26086618826</v>
      </c>
      <c r="N335">
        <v>0.99378997536590896</v>
      </c>
    </row>
    <row r="336" spans="1:14" x14ac:dyDescent="0.25">
      <c r="A336">
        <v>335</v>
      </c>
      <c r="B336" t="s">
        <v>436</v>
      </c>
      <c r="C336">
        <v>-12.542866358136299</v>
      </c>
      <c r="D336">
        <v>1696.7160518481001</v>
      </c>
      <c r="E336">
        <v>0.99410174244869198</v>
      </c>
      <c r="F336">
        <v>-12.5691599574224</v>
      </c>
      <c r="G336">
        <v>1696.5898237794199</v>
      </c>
      <c r="H336">
        <v>0.99408893841427504</v>
      </c>
      <c r="I336">
        <v>-12.7025351193041</v>
      </c>
      <c r="J336">
        <v>1693.91496970955</v>
      </c>
      <c r="K336">
        <v>0.99401678251445902</v>
      </c>
      <c r="L336">
        <v>-13.1945378415466</v>
      </c>
      <c r="M336">
        <v>1695.26086617652</v>
      </c>
      <c r="N336">
        <v>0.99378997536587399</v>
      </c>
    </row>
    <row r="337" spans="1:14" x14ac:dyDescent="0.25">
      <c r="A337">
        <v>336</v>
      </c>
      <c r="B337" t="s">
        <v>437</v>
      </c>
      <c r="C337">
        <v>-12.542866358051899</v>
      </c>
      <c r="D337">
        <v>1696.71605190536</v>
      </c>
      <c r="E337">
        <v>0.99410174244893001</v>
      </c>
      <c r="F337">
        <v>-12.5691599574214</v>
      </c>
      <c r="G337">
        <v>1696.5898237787401</v>
      </c>
      <c r="H337">
        <v>0.99408893841427304</v>
      </c>
      <c r="I337">
        <v>-12.702535119309401</v>
      </c>
      <c r="J337">
        <v>1693.9149697140599</v>
      </c>
      <c r="K337">
        <v>0.99401678251447301</v>
      </c>
      <c r="L337">
        <v>-13.194537841559599</v>
      </c>
      <c r="M337">
        <v>1695.2608661822801</v>
      </c>
      <c r="N337">
        <v>0.99378997536588898</v>
      </c>
    </row>
    <row r="338" spans="1:14" x14ac:dyDescent="0.25">
      <c r="A338">
        <v>337</v>
      </c>
      <c r="B338" t="s">
        <v>438</v>
      </c>
      <c r="C338">
        <v>-12.542866358050601</v>
      </c>
      <c r="D338">
        <v>1696.7160519142301</v>
      </c>
      <c r="E338">
        <v>0.99410174244896199</v>
      </c>
      <c r="F338">
        <v>-12.569159957423</v>
      </c>
      <c r="G338">
        <v>1696.5898237791801</v>
      </c>
      <c r="H338">
        <v>0.99408893841427304</v>
      </c>
      <c r="I338">
        <v>-12.7025351193079</v>
      </c>
      <c r="J338">
        <v>1693.9149697159801</v>
      </c>
      <c r="K338">
        <v>0.99401678251448</v>
      </c>
      <c r="L338">
        <v>-13.194537843323999</v>
      </c>
      <c r="M338">
        <v>1695.2608668334501</v>
      </c>
      <c r="N338">
        <v>0.99378997536744396</v>
      </c>
    </row>
    <row r="339" spans="1:14" x14ac:dyDescent="0.25">
      <c r="A339">
        <v>338</v>
      </c>
      <c r="B339" t="s">
        <v>439</v>
      </c>
      <c r="C339">
        <v>-12.5428663580647</v>
      </c>
      <c r="D339">
        <v>1696.7160518999999</v>
      </c>
      <c r="E339">
        <v>0.99410174244890603</v>
      </c>
      <c r="F339">
        <v>-12.5691599574211</v>
      </c>
      <c r="G339">
        <v>1696.5898237787601</v>
      </c>
      <c r="H339">
        <v>0.99408893841427304</v>
      </c>
      <c r="I339">
        <v>-12.702535119306001</v>
      </c>
      <c r="J339">
        <v>1693.9149697159801</v>
      </c>
      <c r="K339">
        <v>0.994016782514481</v>
      </c>
      <c r="L339">
        <v>-13.194537841569201</v>
      </c>
      <c r="M339">
        <v>1695.2608661847701</v>
      </c>
      <c r="N339">
        <v>0.99378997536589397</v>
      </c>
    </row>
    <row r="340" spans="1:14" x14ac:dyDescent="0.25">
      <c r="A340">
        <v>339</v>
      </c>
      <c r="B340" t="s">
        <v>440</v>
      </c>
      <c r="C340">
        <v>-12.5428663580436</v>
      </c>
      <c r="D340">
        <v>1696.7160519020399</v>
      </c>
      <c r="E340">
        <v>0.99410174244892302</v>
      </c>
      <c r="F340">
        <v>-12.5691599574228</v>
      </c>
      <c r="G340">
        <v>1696.58982377965</v>
      </c>
      <c r="H340">
        <v>0.99408893841427504</v>
      </c>
      <c r="I340">
        <v>-12.702535119303899</v>
      </c>
      <c r="J340">
        <v>1693.9149697104101</v>
      </c>
      <c r="K340">
        <v>0.99401678251446202</v>
      </c>
      <c r="L340">
        <v>-13.194537841761299</v>
      </c>
      <c r="M340">
        <v>1695.2608662139401</v>
      </c>
      <c r="N340">
        <v>0.99378997536590996</v>
      </c>
    </row>
    <row r="341" spans="1:14" x14ac:dyDescent="0.25">
      <c r="A341">
        <v>340</v>
      </c>
      <c r="B341" t="s">
        <v>441</v>
      </c>
      <c r="C341">
        <v>-12.542866358075999</v>
      </c>
      <c r="D341">
        <v>1696.7160519126801</v>
      </c>
      <c r="E341">
        <v>0.994101742448944</v>
      </c>
      <c r="F341">
        <v>-12.5691599574217</v>
      </c>
      <c r="G341">
        <v>1696.58982377961</v>
      </c>
      <c r="H341">
        <v>0.99408893841427604</v>
      </c>
      <c r="I341">
        <v>-12.702535119309101</v>
      </c>
      <c r="J341">
        <v>1693.9149697129401</v>
      </c>
      <c r="K341">
        <v>0.99401678251446901</v>
      </c>
      <c r="L341">
        <v>-13.1945378418811</v>
      </c>
      <c r="M341">
        <v>1695.2608664721699</v>
      </c>
      <c r="N341">
        <v>0.99378997536680003</v>
      </c>
    </row>
    <row r="342" spans="1:14" x14ac:dyDescent="0.25">
      <c r="A342">
        <v>341</v>
      </c>
      <c r="B342" t="s">
        <v>442</v>
      </c>
      <c r="C342">
        <v>-12.5428663580778</v>
      </c>
      <c r="D342">
        <v>1696.71605192221</v>
      </c>
      <c r="E342">
        <v>0.99410174244897698</v>
      </c>
      <c r="F342">
        <v>-12.5691599574221</v>
      </c>
      <c r="G342">
        <v>1696.5898237792301</v>
      </c>
      <c r="H342">
        <v>0.99408893841427404</v>
      </c>
      <c r="I342">
        <v>-12.702535119308999</v>
      </c>
      <c r="J342">
        <v>1693.91496971418</v>
      </c>
      <c r="K342">
        <v>0.99401678251447301</v>
      </c>
      <c r="L342">
        <v>-13.1945378433554</v>
      </c>
      <c r="M342">
        <v>1695.2608666431199</v>
      </c>
      <c r="N342">
        <v>0.99378997536673197</v>
      </c>
    </row>
    <row r="343" spans="1:14" x14ac:dyDescent="0.25">
      <c r="A343">
        <v>342</v>
      </c>
      <c r="B343" t="s">
        <v>443</v>
      </c>
      <c r="C343">
        <v>-12.5428663580812</v>
      </c>
      <c r="D343">
        <v>1696.7160519173201</v>
      </c>
      <c r="E343">
        <v>0.99410174244895799</v>
      </c>
      <c r="F343">
        <v>-12.5691599574224</v>
      </c>
      <c r="G343">
        <v>1696.58982378002</v>
      </c>
      <c r="H343">
        <v>0.99408893841427703</v>
      </c>
      <c r="I343">
        <v>-12.7025351193089</v>
      </c>
      <c r="J343">
        <v>1693.9149697142</v>
      </c>
      <c r="K343">
        <v>0.99401678251447301</v>
      </c>
      <c r="L343">
        <v>-13.1945378410605</v>
      </c>
      <c r="M343">
        <v>1695.26086593947</v>
      </c>
      <c r="N343">
        <v>0.99378997536523395</v>
      </c>
    </row>
    <row r="344" spans="1:14" x14ac:dyDescent="0.25">
      <c r="A344">
        <v>343</v>
      </c>
      <c r="B344" t="s">
        <v>444</v>
      </c>
      <c r="C344">
        <v>-12.542866358057299</v>
      </c>
      <c r="D344">
        <v>1696.7160519066999</v>
      </c>
      <c r="E344">
        <v>0.99410174244893201</v>
      </c>
      <c r="F344">
        <v>-12.5691599574247</v>
      </c>
      <c r="G344">
        <v>1696.5898237793299</v>
      </c>
      <c r="H344">
        <v>0.99408893841427304</v>
      </c>
      <c r="I344">
        <v>-12.7025351193085</v>
      </c>
      <c r="J344">
        <v>1693.9149697140299</v>
      </c>
      <c r="K344">
        <v>0.99401678251447301</v>
      </c>
      <c r="L344">
        <v>-13.1945378415398</v>
      </c>
      <c r="M344">
        <v>1695.26086616919</v>
      </c>
      <c r="N344">
        <v>0.99378997536585001</v>
      </c>
    </row>
    <row r="345" spans="1:14" x14ac:dyDescent="0.25">
      <c r="A345">
        <v>344</v>
      </c>
      <c r="B345" t="s">
        <v>445</v>
      </c>
      <c r="C345">
        <v>-12.5428663580698</v>
      </c>
      <c r="D345">
        <v>1696.71605191755</v>
      </c>
      <c r="E345">
        <v>0.99410174244896399</v>
      </c>
      <c r="F345">
        <v>-12.569159957435</v>
      </c>
      <c r="G345">
        <v>1696.58982377811</v>
      </c>
      <c r="H345">
        <v>0.99408893841426405</v>
      </c>
      <c r="I345">
        <v>-12.7025351193088</v>
      </c>
      <c r="J345">
        <v>1693.91496971382</v>
      </c>
      <c r="K345">
        <v>0.99401678251447201</v>
      </c>
      <c r="L345">
        <v>-13.194537841542701</v>
      </c>
      <c r="M345">
        <v>1695.26086617896</v>
      </c>
      <c r="N345">
        <v>0.99378997536588498</v>
      </c>
    </row>
    <row r="346" spans="1:14" x14ac:dyDescent="0.25">
      <c r="A346">
        <v>345</v>
      </c>
      <c r="B346" t="s">
        <v>446</v>
      </c>
      <c r="C346">
        <v>-12.542866358035701</v>
      </c>
      <c r="D346">
        <v>1696.7160518973601</v>
      </c>
      <c r="E346">
        <v>0.99410174244891003</v>
      </c>
      <c r="F346">
        <v>-12.5691599574224</v>
      </c>
      <c r="G346">
        <v>1696.58982377908</v>
      </c>
      <c r="H346">
        <v>0.99408893841427304</v>
      </c>
      <c r="I346">
        <v>-12.7025351193086</v>
      </c>
      <c r="J346">
        <v>1693.9149697139101</v>
      </c>
      <c r="K346">
        <v>0.99401678251447201</v>
      </c>
      <c r="L346">
        <v>-13.194537841159599</v>
      </c>
      <c r="M346">
        <v>1695.2608659610801</v>
      </c>
      <c r="N346">
        <v>0.99378997536526703</v>
      </c>
    </row>
    <row r="347" spans="1:14" x14ac:dyDescent="0.25">
      <c r="A347">
        <v>346</v>
      </c>
      <c r="B347" t="s">
        <v>447</v>
      </c>
      <c r="C347">
        <v>-12.5428663580504</v>
      </c>
      <c r="D347">
        <v>1696.7160519061399</v>
      </c>
      <c r="E347">
        <v>0.99410174244893401</v>
      </c>
      <c r="F347">
        <v>-12.569159957423601</v>
      </c>
      <c r="G347">
        <v>1696.58982377902</v>
      </c>
      <c r="H347">
        <v>0.99408893841427304</v>
      </c>
      <c r="I347">
        <v>-12.702535119306599</v>
      </c>
      <c r="J347">
        <v>1693.91496971161</v>
      </c>
      <c r="K347">
        <v>0.99401678251446501</v>
      </c>
      <c r="L347">
        <v>-13.1945378415615</v>
      </c>
      <c r="M347">
        <v>1695.2608661670299</v>
      </c>
      <c r="N347">
        <v>0.99378997536583202</v>
      </c>
    </row>
    <row r="348" spans="1:14" x14ac:dyDescent="0.25">
      <c r="A348">
        <v>347</v>
      </c>
      <c r="B348" t="s">
        <v>448</v>
      </c>
      <c r="C348">
        <v>-12.5428663580433</v>
      </c>
      <c r="D348">
        <v>1696.7160519030599</v>
      </c>
      <c r="E348">
        <v>0.99410174244892602</v>
      </c>
      <c r="F348">
        <v>-12.569159957421</v>
      </c>
      <c r="G348">
        <v>1696.58982377917</v>
      </c>
      <c r="H348">
        <v>0.99408893841427404</v>
      </c>
      <c r="I348">
        <v>-12.702535119309401</v>
      </c>
      <c r="J348">
        <v>1693.91496971475</v>
      </c>
      <c r="K348">
        <v>0.99401678251447501</v>
      </c>
      <c r="L348">
        <v>-13.1945378415347</v>
      </c>
      <c r="M348">
        <v>1695.26086646362</v>
      </c>
      <c r="N348">
        <v>0.99378997536693103</v>
      </c>
    </row>
    <row r="349" spans="1:14" x14ac:dyDescent="0.25">
      <c r="A349">
        <v>348</v>
      </c>
      <c r="B349" t="s">
        <v>449</v>
      </c>
      <c r="C349">
        <v>-12.542866358071301</v>
      </c>
      <c r="D349">
        <v>1696.7160519095501</v>
      </c>
      <c r="E349">
        <v>0.99410174244893601</v>
      </c>
      <c r="F349">
        <v>-12.569159957421199</v>
      </c>
      <c r="G349">
        <v>1696.5898237788099</v>
      </c>
      <c r="H349">
        <v>0.99408893841427304</v>
      </c>
      <c r="I349">
        <v>-12.702535119309101</v>
      </c>
      <c r="J349">
        <v>1693.91496971368</v>
      </c>
      <c r="K349">
        <v>0.99401678251447101</v>
      </c>
      <c r="L349">
        <v>-13.1945378414331</v>
      </c>
      <c r="M349">
        <v>1695.26086613604</v>
      </c>
      <c r="N349">
        <v>0.99378997536577895</v>
      </c>
    </row>
    <row r="350" spans="1:14" x14ac:dyDescent="0.25">
      <c r="A350">
        <v>349</v>
      </c>
      <c r="B350" t="s">
        <v>450</v>
      </c>
      <c r="C350">
        <v>-12.542866358059101</v>
      </c>
      <c r="D350">
        <v>1696.7160519051999</v>
      </c>
      <c r="E350">
        <v>0.99410174244892602</v>
      </c>
      <c r="F350">
        <v>-12.5691599573994</v>
      </c>
      <c r="G350">
        <v>1696.5898237854601</v>
      </c>
      <c r="H350">
        <v>0.99408893841430601</v>
      </c>
      <c r="I350">
        <v>-12.7025351193095</v>
      </c>
      <c r="J350">
        <v>1693.91496971478</v>
      </c>
      <c r="K350">
        <v>0.99401678251447501</v>
      </c>
      <c r="L350">
        <v>-13.194537841519599</v>
      </c>
      <c r="M350">
        <v>1695.2608661685799</v>
      </c>
      <c r="N350">
        <v>0.993789975365858</v>
      </c>
    </row>
    <row r="351" spans="1:14" x14ac:dyDescent="0.25">
      <c r="A351">
        <v>350</v>
      </c>
      <c r="B351" t="s">
        <v>451</v>
      </c>
      <c r="C351">
        <v>-12.5428663580789</v>
      </c>
      <c r="D351">
        <v>1696.7160519337299</v>
      </c>
      <c r="E351">
        <v>0.99410174244901595</v>
      </c>
      <c r="F351">
        <v>-12.569159957406701</v>
      </c>
      <c r="G351">
        <v>1696.5898237684601</v>
      </c>
      <c r="H351">
        <v>0.99408893841424395</v>
      </c>
      <c r="I351">
        <v>-12.7025351193089</v>
      </c>
      <c r="J351">
        <v>1693.91496971426</v>
      </c>
      <c r="K351">
        <v>0.99401678251447401</v>
      </c>
      <c r="L351">
        <v>-13.1945378415365</v>
      </c>
      <c r="M351">
        <v>1695.26086617848</v>
      </c>
      <c r="N351">
        <v>0.99378997536588598</v>
      </c>
    </row>
    <row r="352" spans="1:14" x14ac:dyDescent="0.25">
      <c r="A352">
        <v>351</v>
      </c>
      <c r="B352" t="s">
        <v>452</v>
      </c>
      <c r="C352">
        <v>-12.5428663580566</v>
      </c>
      <c r="D352">
        <v>1696.7160519084</v>
      </c>
      <c r="E352">
        <v>0.99410174244893901</v>
      </c>
      <c r="F352">
        <v>-12.569159957428401</v>
      </c>
      <c r="G352">
        <v>1696.58982371603</v>
      </c>
      <c r="H352">
        <v>0.99408893841405099</v>
      </c>
      <c r="I352">
        <v>-12.7025351193086</v>
      </c>
      <c r="J352">
        <v>1693.91496971368</v>
      </c>
      <c r="K352">
        <v>0.99401678251447201</v>
      </c>
      <c r="L352">
        <v>-13.1945378416693</v>
      </c>
      <c r="M352">
        <v>1695.26086614111</v>
      </c>
      <c r="N352">
        <v>0.99378997536568603</v>
      </c>
    </row>
    <row r="353" spans="1:14" x14ac:dyDescent="0.25">
      <c r="A353">
        <v>352</v>
      </c>
      <c r="B353" t="s">
        <v>453</v>
      </c>
      <c r="C353">
        <v>-12.5428663580376</v>
      </c>
      <c r="D353">
        <v>1696.7160518969099</v>
      </c>
      <c r="E353">
        <v>0.99410174244890803</v>
      </c>
      <c r="F353">
        <v>-12.569159957430401</v>
      </c>
      <c r="G353">
        <v>1696.5898237850199</v>
      </c>
      <c r="H353">
        <v>0.99408893841429002</v>
      </c>
      <c r="I353">
        <v>-12.702535119308401</v>
      </c>
      <c r="J353">
        <v>1693.9149697130599</v>
      </c>
      <c r="K353">
        <v>0.99401678251447001</v>
      </c>
      <c r="L353">
        <v>-13.1945378415201</v>
      </c>
      <c r="M353">
        <v>1695.2608661596601</v>
      </c>
      <c r="N353">
        <v>0.99378997536582503</v>
      </c>
    </row>
    <row r="354" spans="1:14" x14ac:dyDescent="0.25">
      <c r="A354">
        <v>353</v>
      </c>
      <c r="B354" t="s">
        <v>454</v>
      </c>
      <c r="C354">
        <v>-12.5428663580748</v>
      </c>
      <c r="D354">
        <v>1696.7160519163201</v>
      </c>
      <c r="E354">
        <v>0.99410174244895799</v>
      </c>
      <c r="F354">
        <v>-12.569159957454</v>
      </c>
      <c r="G354">
        <v>1696.5898237961301</v>
      </c>
      <c r="H354">
        <v>0.994088938414318</v>
      </c>
      <c r="I354">
        <v>-12.702535119307999</v>
      </c>
      <c r="J354">
        <v>1693.9149697134501</v>
      </c>
      <c r="K354">
        <v>0.99401678251447101</v>
      </c>
      <c r="L354">
        <v>-13.1945378415219</v>
      </c>
      <c r="M354">
        <v>1695.2608661736899</v>
      </c>
      <c r="N354">
        <v>0.99378997536587499</v>
      </c>
    </row>
    <row r="355" spans="1:14" x14ac:dyDescent="0.25">
      <c r="A355">
        <v>354</v>
      </c>
      <c r="B355" t="s">
        <v>455</v>
      </c>
      <c r="C355">
        <v>-12.542866358048901</v>
      </c>
      <c r="D355">
        <v>1696.71605191142</v>
      </c>
      <c r="E355">
        <v>0.994101742448953</v>
      </c>
      <c r="F355">
        <v>-12.569159957423</v>
      </c>
      <c r="G355">
        <v>1696.58982377759</v>
      </c>
      <c r="H355">
        <v>0.99408893841426804</v>
      </c>
      <c r="I355">
        <v>-12.702535119308401</v>
      </c>
      <c r="J355">
        <v>1693.91496971423</v>
      </c>
      <c r="K355">
        <v>0.99401678251447401</v>
      </c>
      <c r="L355">
        <v>-13.194537841681999</v>
      </c>
      <c r="M355">
        <v>1695.2608662249399</v>
      </c>
      <c r="N355">
        <v>0.99378997536598801</v>
      </c>
    </row>
    <row r="356" spans="1:14" x14ac:dyDescent="0.25">
      <c r="A356">
        <v>355</v>
      </c>
      <c r="B356" t="s">
        <v>456</v>
      </c>
      <c r="C356">
        <v>-12.542866358058999</v>
      </c>
      <c r="D356">
        <v>1696.71605190268</v>
      </c>
      <c r="E356">
        <v>0.99410174244891802</v>
      </c>
      <c r="F356">
        <v>-12.569159957421199</v>
      </c>
      <c r="G356">
        <v>1696.58982378204</v>
      </c>
      <c r="H356">
        <v>0.99408893841428403</v>
      </c>
      <c r="I356">
        <v>-12.702535119307999</v>
      </c>
      <c r="J356">
        <v>1693.9149697143901</v>
      </c>
      <c r="K356">
        <v>0.99401678251447401</v>
      </c>
      <c r="L356">
        <v>-13.194537841532901</v>
      </c>
      <c r="M356">
        <v>1695.2608661648701</v>
      </c>
      <c r="N356">
        <v>0.99378997536583802</v>
      </c>
    </row>
    <row r="357" spans="1:14" x14ac:dyDescent="0.25">
      <c r="A357">
        <v>356</v>
      </c>
      <c r="B357" t="s">
        <v>457</v>
      </c>
      <c r="C357">
        <v>-12.5428663581013</v>
      </c>
      <c r="D357">
        <v>1696.7160520612199</v>
      </c>
      <c r="E357">
        <v>0.99410174244944904</v>
      </c>
      <c r="F357">
        <v>-12.569159957404599</v>
      </c>
      <c r="G357">
        <v>1696.5898237762001</v>
      </c>
      <c r="H357">
        <v>0.99408893841427204</v>
      </c>
      <c r="I357">
        <v>-12.702535119308999</v>
      </c>
      <c r="J357">
        <v>1693.91496971426</v>
      </c>
      <c r="K357">
        <v>0.99401678251447401</v>
      </c>
      <c r="L357">
        <v>-13.1945378416005</v>
      </c>
      <c r="M357">
        <v>1695.2608660031599</v>
      </c>
      <c r="N357">
        <v>0.99378997536521396</v>
      </c>
    </row>
    <row r="358" spans="1:14" x14ac:dyDescent="0.25">
      <c r="A358">
        <v>357</v>
      </c>
      <c r="B358" t="s">
        <v>458</v>
      </c>
      <c r="C358">
        <v>-12.5428663580768</v>
      </c>
      <c r="D358">
        <v>1696.7160519131101</v>
      </c>
      <c r="E358">
        <v>0.994101742448946</v>
      </c>
      <c r="F358">
        <v>-12.5691599574031</v>
      </c>
      <c r="G358">
        <v>1696.58982377188</v>
      </c>
      <c r="H358">
        <v>0.99408893841425705</v>
      </c>
      <c r="I358">
        <v>-12.702535119332801</v>
      </c>
      <c r="J358">
        <v>1693.91496974797</v>
      </c>
      <c r="K358">
        <v>0.99401678251458103</v>
      </c>
      <c r="L358">
        <v>-13.1945378415385</v>
      </c>
      <c r="M358">
        <v>1695.2608661730701</v>
      </c>
      <c r="N358">
        <v>0.993789975365865</v>
      </c>
    </row>
    <row r="359" spans="1:14" x14ac:dyDescent="0.25">
      <c r="A359">
        <v>358</v>
      </c>
      <c r="B359" t="s">
        <v>459</v>
      </c>
      <c r="C359">
        <v>-12.542866358060101</v>
      </c>
      <c r="D359">
        <v>1696.7160519194199</v>
      </c>
      <c r="E359">
        <v>0.99410174244897498</v>
      </c>
      <c r="F359">
        <v>-12.569159957452101</v>
      </c>
      <c r="G359">
        <v>1696.58982378881</v>
      </c>
      <c r="H359">
        <v>0.99408893841429302</v>
      </c>
      <c r="I359">
        <v>-12.702535119309101</v>
      </c>
      <c r="J359">
        <v>1693.9149697119501</v>
      </c>
      <c r="K359">
        <v>0.99401678251446501</v>
      </c>
      <c r="L359">
        <v>-13.194537841543699</v>
      </c>
      <c r="M359">
        <v>1695.26086618306</v>
      </c>
      <c r="N359">
        <v>0.99378997536589897</v>
      </c>
    </row>
    <row r="360" spans="1:14" x14ac:dyDescent="0.25">
      <c r="A360">
        <v>359</v>
      </c>
      <c r="B360" t="s">
        <v>460</v>
      </c>
      <c r="C360">
        <v>-12.5428663582511</v>
      </c>
      <c r="D360">
        <v>1696.7160519669801</v>
      </c>
      <c r="E360">
        <v>0.99410174244905103</v>
      </c>
      <c r="F360">
        <v>-12.5691599574292</v>
      </c>
      <c r="G360">
        <v>1696.58982378105</v>
      </c>
      <c r="H360">
        <v>0.99408893841427703</v>
      </c>
      <c r="I360">
        <v>-12.702535119284301</v>
      </c>
      <c r="J360">
        <v>1693.9149696760601</v>
      </c>
      <c r="K360">
        <v>0.99401678251434999</v>
      </c>
      <c r="L360">
        <v>-13.1945378416548</v>
      </c>
      <c r="M360">
        <v>1695.26086620362</v>
      </c>
      <c r="N360">
        <v>0.99378997536592195</v>
      </c>
    </row>
    <row r="361" spans="1:14" x14ac:dyDescent="0.25">
      <c r="A361">
        <v>360</v>
      </c>
      <c r="B361" t="s">
        <v>461</v>
      </c>
      <c r="C361">
        <v>-12.542866358050199</v>
      </c>
      <c r="D361">
        <v>1696.7160519096401</v>
      </c>
      <c r="E361">
        <v>0.994101742448946</v>
      </c>
      <c r="F361">
        <v>-12.569159957406599</v>
      </c>
      <c r="G361">
        <v>1696.58982376888</v>
      </c>
      <c r="H361">
        <v>0.99408893841424495</v>
      </c>
      <c r="I361">
        <v>-12.7025351193163</v>
      </c>
      <c r="J361">
        <v>1693.9149697129501</v>
      </c>
      <c r="K361">
        <v>0.99401678251446501</v>
      </c>
      <c r="L361">
        <v>-13.1945378414832</v>
      </c>
      <c r="M361">
        <v>1695.2608661992199</v>
      </c>
      <c r="N361">
        <v>0.99378997536598701</v>
      </c>
    </row>
    <row r="362" spans="1:14" x14ac:dyDescent="0.25">
      <c r="A362">
        <v>361</v>
      </c>
      <c r="B362" t="s">
        <v>462</v>
      </c>
      <c r="C362">
        <v>-12.5428663580474</v>
      </c>
      <c r="D362">
        <v>1696.71605190934</v>
      </c>
      <c r="E362">
        <v>0.994101742448946</v>
      </c>
      <c r="F362">
        <v>-12.569159957414501</v>
      </c>
      <c r="G362">
        <v>1696.58982377595</v>
      </c>
      <c r="H362">
        <v>0.99408893841426604</v>
      </c>
      <c r="I362">
        <v>-12.7025351192801</v>
      </c>
      <c r="J362">
        <v>1693.91496970087</v>
      </c>
      <c r="K362">
        <v>0.99401678251444003</v>
      </c>
      <c r="L362">
        <v>-13.194537841561599</v>
      </c>
      <c r="M362">
        <v>1695.26086617447</v>
      </c>
      <c r="N362">
        <v>0.993789975365859</v>
      </c>
    </row>
    <row r="363" spans="1:14" x14ac:dyDescent="0.25">
      <c r="A363">
        <v>362</v>
      </c>
      <c r="B363" t="s">
        <v>463</v>
      </c>
      <c r="C363">
        <v>-12.5428663580721</v>
      </c>
      <c r="D363">
        <v>1696.7160519117399</v>
      </c>
      <c r="E363">
        <v>0.994101742448943</v>
      </c>
      <c r="F363">
        <v>-12.5691599574218</v>
      </c>
      <c r="G363">
        <v>1696.58982377556</v>
      </c>
      <c r="H363">
        <v>0.99408893841426105</v>
      </c>
      <c r="I363">
        <v>-12.7025351193081</v>
      </c>
      <c r="J363">
        <v>1693.9149697113601</v>
      </c>
      <c r="K363">
        <v>0.99401678251446401</v>
      </c>
      <c r="L363">
        <v>-13.1945378415256</v>
      </c>
      <c r="M363">
        <v>1695.2608661628501</v>
      </c>
      <c r="N363">
        <v>0.99378997536583402</v>
      </c>
    </row>
    <row r="364" spans="1:14" x14ac:dyDescent="0.25">
      <c r="A364">
        <v>363</v>
      </c>
      <c r="B364" t="s">
        <v>464</v>
      </c>
      <c r="C364">
        <v>-12.542866357845201</v>
      </c>
      <c r="D364">
        <v>1696.71605189048</v>
      </c>
      <c r="E364">
        <v>0.99410174244897598</v>
      </c>
      <c r="F364">
        <v>-12.569159957429299</v>
      </c>
      <c r="G364">
        <v>1696.5898237828901</v>
      </c>
      <c r="H364">
        <v>0.99408893841428303</v>
      </c>
      <c r="I364">
        <v>-12.7025351193069</v>
      </c>
      <c r="J364">
        <v>1693.91496970105</v>
      </c>
      <c r="K364">
        <v>0.99401678251442804</v>
      </c>
      <c r="L364">
        <v>-13.1945378416249</v>
      </c>
      <c r="M364">
        <v>1695.26086612167</v>
      </c>
      <c r="N364">
        <v>0.99378997536563596</v>
      </c>
    </row>
    <row r="365" spans="1:14" x14ac:dyDescent="0.25">
      <c r="A365">
        <v>364</v>
      </c>
      <c r="B365" t="s">
        <v>465</v>
      </c>
      <c r="C365">
        <v>-12.5428663580426</v>
      </c>
      <c r="D365">
        <v>1696.7160519045899</v>
      </c>
      <c r="E365">
        <v>0.99410174244893201</v>
      </c>
      <c r="F365">
        <v>-12.569159957415501</v>
      </c>
      <c r="G365">
        <v>1696.5898237802</v>
      </c>
      <c r="H365">
        <v>0.99408893841428103</v>
      </c>
      <c r="I365">
        <v>-12.702535119334</v>
      </c>
      <c r="J365">
        <v>1693.9149697155899</v>
      </c>
      <c r="K365">
        <v>0.99401678251446601</v>
      </c>
      <c r="L365">
        <v>-13.194537841553499</v>
      </c>
      <c r="M365">
        <v>1695.26086619075</v>
      </c>
      <c r="N365">
        <v>0.99378997536592295</v>
      </c>
    </row>
    <row r="366" spans="1:14" x14ac:dyDescent="0.25">
      <c r="A366">
        <v>365</v>
      </c>
      <c r="B366" t="s">
        <v>466</v>
      </c>
      <c r="C366">
        <v>-12.542866357973301</v>
      </c>
      <c r="D366">
        <v>1696.71605187357</v>
      </c>
      <c r="E366">
        <v>0.99410174244885696</v>
      </c>
      <c r="F366">
        <v>-12.569159957430299</v>
      </c>
      <c r="G366">
        <v>1696.5898237906999</v>
      </c>
      <c r="H366">
        <v>0.99408893841431001</v>
      </c>
      <c r="I366">
        <v>-12.702535119300901</v>
      </c>
      <c r="J366">
        <v>1693.9149697236901</v>
      </c>
      <c r="K366">
        <v>0.99401678251451098</v>
      </c>
      <c r="L366">
        <v>-13.194537841576899</v>
      </c>
      <c r="M366">
        <v>1695.2608662031801</v>
      </c>
      <c r="N366">
        <v>0.99378997536595703</v>
      </c>
    </row>
    <row r="367" spans="1:14" x14ac:dyDescent="0.25">
      <c r="A367">
        <v>366</v>
      </c>
      <c r="B367" t="s">
        <v>467</v>
      </c>
      <c r="C367">
        <v>-12.542866358054599</v>
      </c>
      <c r="D367">
        <v>1696.71605190696</v>
      </c>
      <c r="E367">
        <v>0.99410174244893501</v>
      </c>
      <c r="F367">
        <v>-12.5691599573716</v>
      </c>
      <c r="G367">
        <v>1696.58982376625</v>
      </c>
      <c r="H367">
        <v>0.99408893841425305</v>
      </c>
      <c r="I367">
        <v>-12.7025351193028</v>
      </c>
      <c r="J367">
        <v>1693.9149697078899</v>
      </c>
      <c r="K367">
        <v>0.99401678251445402</v>
      </c>
      <c r="L367">
        <v>-13.194537841683101</v>
      </c>
      <c r="M367">
        <v>1695.26086621374</v>
      </c>
      <c r="N367">
        <v>0.99378997536594604</v>
      </c>
    </row>
    <row r="368" spans="1:14" x14ac:dyDescent="0.25">
      <c r="A368">
        <v>367</v>
      </c>
      <c r="B368" t="s">
        <v>468</v>
      </c>
      <c r="C368">
        <v>-12.5428663580566</v>
      </c>
      <c r="D368">
        <v>1696.7160519136801</v>
      </c>
      <c r="E368">
        <v>0.99410174244895699</v>
      </c>
      <c r="F368">
        <v>-12.569159957431401</v>
      </c>
      <c r="G368">
        <v>1696.5898237825299</v>
      </c>
      <c r="H368">
        <v>0.99408893841428103</v>
      </c>
      <c r="I368">
        <v>-12.7025351192981</v>
      </c>
      <c r="J368">
        <v>1693.9149697043199</v>
      </c>
      <c r="K368">
        <v>0.99401678251444403</v>
      </c>
      <c r="L368">
        <v>-13.194537841771201</v>
      </c>
      <c r="M368">
        <v>1695.2608660116</v>
      </c>
      <c r="N368">
        <v>0.993789975365164</v>
      </c>
    </row>
    <row r="369" spans="1:14" x14ac:dyDescent="0.25">
      <c r="A369">
        <v>368</v>
      </c>
      <c r="B369" t="s">
        <v>469</v>
      </c>
      <c r="C369">
        <v>-12.5428663580281</v>
      </c>
      <c r="D369">
        <v>1696.71605189139</v>
      </c>
      <c r="E369">
        <v>0.99410174244889304</v>
      </c>
      <c r="F369">
        <v>-12.5691599574434</v>
      </c>
      <c r="G369">
        <v>1696.58982379241</v>
      </c>
      <c r="H369">
        <v>0.99408893841431001</v>
      </c>
      <c r="I369">
        <v>-12.702535119307999</v>
      </c>
      <c r="J369">
        <v>1693.91496970921</v>
      </c>
      <c r="K369">
        <v>0.99401678251445602</v>
      </c>
      <c r="L369">
        <v>-13.194537841517301</v>
      </c>
      <c r="M369">
        <v>1695.2608660278499</v>
      </c>
      <c r="N369">
        <v>0.99378997536534297</v>
      </c>
    </row>
    <row r="370" spans="1:14" x14ac:dyDescent="0.25">
      <c r="A370">
        <v>369</v>
      </c>
      <c r="B370" t="s">
        <v>470</v>
      </c>
      <c r="C370">
        <v>-12.542866358061501</v>
      </c>
      <c r="D370">
        <v>1696.71605190271</v>
      </c>
      <c r="E370">
        <v>0.99410174244891703</v>
      </c>
      <c r="F370">
        <v>-12.5691599574377</v>
      </c>
      <c r="G370">
        <v>1696.5898237819699</v>
      </c>
      <c r="H370">
        <v>0.99408893841427604</v>
      </c>
      <c r="I370">
        <v>-12.702535119312</v>
      </c>
      <c r="J370">
        <v>1693.9149697006201</v>
      </c>
      <c r="K370">
        <v>0.99401678251442405</v>
      </c>
      <c r="L370">
        <v>-13.1945378415235</v>
      </c>
      <c r="M370">
        <v>1695.2608661603699</v>
      </c>
      <c r="N370">
        <v>0.99378997536582603</v>
      </c>
    </row>
    <row r="371" spans="1:14" x14ac:dyDescent="0.25">
      <c r="A371">
        <v>370</v>
      </c>
      <c r="B371" t="s">
        <v>471</v>
      </c>
      <c r="C371">
        <v>-12.5428663580646</v>
      </c>
      <c r="D371">
        <v>1696.71605191605</v>
      </c>
      <c r="E371">
        <v>0.99410174244896199</v>
      </c>
      <c r="F371">
        <v>-12.569159957420901</v>
      </c>
      <c r="G371">
        <v>1696.58982377645</v>
      </c>
      <c r="H371">
        <v>0.99408893841426504</v>
      </c>
      <c r="I371">
        <v>-12.7025351192845</v>
      </c>
      <c r="J371">
        <v>1693.9149697026801</v>
      </c>
      <c r="K371">
        <v>0.99401678251444403</v>
      </c>
      <c r="L371">
        <v>-13.1945378415584</v>
      </c>
      <c r="M371">
        <v>1695.2608661885599</v>
      </c>
      <c r="N371">
        <v>0.99378997536591296</v>
      </c>
    </row>
    <row r="372" spans="1:14" x14ac:dyDescent="0.25">
      <c r="A372">
        <v>371</v>
      </c>
      <c r="B372" t="s">
        <v>472</v>
      </c>
      <c r="C372">
        <v>-12.542866358062501</v>
      </c>
      <c r="D372">
        <v>1696.7160519060001</v>
      </c>
      <c r="E372">
        <v>0.99410174244892802</v>
      </c>
      <c r="F372">
        <v>-12.569159957417799</v>
      </c>
      <c r="G372">
        <v>1696.58982378364</v>
      </c>
      <c r="H372">
        <v>0.99408893841429102</v>
      </c>
      <c r="I372">
        <v>-12.702535119316099</v>
      </c>
      <c r="J372">
        <v>1693.9149697109999</v>
      </c>
      <c r="K372">
        <v>0.99401678251445902</v>
      </c>
      <c r="L372">
        <v>-13.1945378415591</v>
      </c>
      <c r="M372">
        <v>1695.2608661858101</v>
      </c>
      <c r="N372">
        <v>0.99378997536590197</v>
      </c>
    </row>
    <row r="373" spans="1:14" x14ac:dyDescent="0.25">
      <c r="A373">
        <v>372</v>
      </c>
      <c r="B373" t="s">
        <v>473</v>
      </c>
      <c r="C373">
        <v>-12.5428663580666</v>
      </c>
      <c r="D373">
        <v>1696.71605191502</v>
      </c>
      <c r="E373">
        <v>0.99410174244895699</v>
      </c>
      <c r="F373">
        <v>-12.5691599574288</v>
      </c>
      <c r="G373">
        <v>1696.58982378786</v>
      </c>
      <c r="H373">
        <v>0.99408893841430102</v>
      </c>
      <c r="I373">
        <v>-12.702535119303</v>
      </c>
      <c r="J373">
        <v>1693.91496970964</v>
      </c>
      <c r="K373">
        <v>0.99401678251446002</v>
      </c>
      <c r="L373">
        <v>-13.194537841554601</v>
      </c>
      <c r="M373">
        <v>1695.2608661797899</v>
      </c>
      <c r="N373">
        <v>0.99378997536588198</v>
      </c>
    </row>
    <row r="374" spans="1:14" x14ac:dyDescent="0.25">
      <c r="A374">
        <v>373</v>
      </c>
      <c r="B374" t="s">
        <v>474</v>
      </c>
      <c r="C374">
        <v>-12.5428663580389</v>
      </c>
      <c r="D374">
        <v>1696.7160518998101</v>
      </c>
      <c r="E374">
        <v>0.99410174244891703</v>
      </c>
      <c r="F374">
        <v>-12.5691599574383</v>
      </c>
      <c r="G374">
        <v>1696.5898237937099</v>
      </c>
      <c r="H374">
        <v>0.994088938414317</v>
      </c>
      <c r="I374">
        <v>-12.7025351193054</v>
      </c>
      <c r="J374">
        <v>1693.9149697153</v>
      </c>
      <c r="K374">
        <v>0.994016782514479</v>
      </c>
      <c r="L374">
        <v>-13.1945378413897</v>
      </c>
      <c r="M374">
        <v>1695.2608660859701</v>
      </c>
      <c r="N374">
        <v>0.99378997536561597</v>
      </c>
    </row>
    <row r="375" spans="1:14" x14ac:dyDescent="0.25">
      <c r="A375">
        <v>374</v>
      </c>
      <c r="B375" t="s">
        <v>475</v>
      </c>
      <c r="C375">
        <v>-12.542866358062099</v>
      </c>
      <c r="D375">
        <v>1696.71605191547</v>
      </c>
      <c r="E375">
        <v>0.99410174244896099</v>
      </c>
      <c r="F375">
        <v>-12.5691599573635</v>
      </c>
      <c r="G375">
        <v>1696.5898237696899</v>
      </c>
      <c r="H375">
        <v>0.99408893841426804</v>
      </c>
      <c r="I375">
        <v>-12.702535119159</v>
      </c>
      <c r="J375">
        <v>1693.91496973279</v>
      </c>
      <c r="K375">
        <v>0.99401678251461001</v>
      </c>
      <c r="L375">
        <v>-13.194537841551799</v>
      </c>
      <c r="M375">
        <v>1695.26086617072</v>
      </c>
      <c r="N375">
        <v>0.99378997536585001</v>
      </c>
    </row>
    <row r="376" spans="1:14" x14ac:dyDescent="0.25">
      <c r="A376">
        <v>375</v>
      </c>
      <c r="B376" t="s">
        <v>476</v>
      </c>
      <c r="C376">
        <v>-12.5428663580677</v>
      </c>
      <c r="D376">
        <v>1696.7160519219899</v>
      </c>
      <c r="E376">
        <v>0.99410174244898097</v>
      </c>
      <c r="F376">
        <v>-12.569159957424899</v>
      </c>
      <c r="G376">
        <v>1696.5898237833801</v>
      </c>
      <c r="H376">
        <v>0.99408893841428703</v>
      </c>
      <c r="I376">
        <v>-12.7025351193059</v>
      </c>
      <c r="J376">
        <v>1693.91496971365</v>
      </c>
      <c r="K376">
        <v>0.99401678251447301</v>
      </c>
      <c r="L376">
        <v>-13.1945378415245</v>
      </c>
      <c r="M376">
        <v>1695.26086625639</v>
      </c>
      <c r="N376">
        <v>0.99378997536617697</v>
      </c>
    </row>
    <row r="377" spans="1:14" x14ac:dyDescent="0.25">
      <c r="A377">
        <v>376</v>
      </c>
      <c r="B377" t="s">
        <v>477</v>
      </c>
      <c r="C377">
        <v>-12.542866358049499</v>
      </c>
      <c r="D377">
        <v>1696.7160519071599</v>
      </c>
      <c r="E377">
        <v>0.99410174244893801</v>
      </c>
      <c r="F377">
        <v>-12.569159957448599</v>
      </c>
      <c r="G377">
        <v>1696.58982378974</v>
      </c>
      <c r="H377">
        <v>0.99408893841429802</v>
      </c>
      <c r="I377">
        <v>-12.7025351193007</v>
      </c>
      <c r="J377">
        <v>1693.9149697011801</v>
      </c>
      <c r="K377">
        <v>0.99401678251443104</v>
      </c>
      <c r="L377">
        <v>-13.1945378415514</v>
      </c>
      <c r="M377">
        <v>1695.2608661819199</v>
      </c>
      <c r="N377">
        <v>0.99378997536589198</v>
      </c>
    </row>
    <row r="378" spans="1:14" x14ac:dyDescent="0.25">
      <c r="A378">
        <v>377</v>
      </c>
      <c r="B378" t="s">
        <v>478</v>
      </c>
      <c r="C378">
        <v>-12.5428663580605</v>
      </c>
      <c r="D378">
        <v>1696.7160519113199</v>
      </c>
      <c r="E378">
        <v>0.994101742448947</v>
      </c>
      <c r="F378">
        <v>-12.5691599574335</v>
      </c>
      <c r="G378">
        <v>1696.58982377657</v>
      </c>
      <c r="H378">
        <v>0.99408893841425905</v>
      </c>
      <c r="I378">
        <v>-12.702535119310699</v>
      </c>
      <c r="J378">
        <v>1693.9149697118301</v>
      </c>
      <c r="K378">
        <v>0.99401678251446401</v>
      </c>
      <c r="L378">
        <v>-13.1945378415568</v>
      </c>
      <c r="M378">
        <v>1695.2608661801701</v>
      </c>
      <c r="N378">
        <v>0.99378997536588298</v>
      </c>
    </row>
    <row r="379" spans="1:14" x14ac:dyDescent="0.25">
      <c r="A379">
        <v>378</v>
      </c>
      <c r="B379" t="s">
        <v>479</v>
      </c>
      <c r="C379">
        <v>-12.5428663580531</v>
      </c>
      <c r="D379">
        <v>1696.7160519101001</v>
      </c>
      <c r="E379">
        <v>0.994101742448946</v>
      </c>
      <c r="F379">
        <v>-12.5691599574218</v>
      </c>
      <c r="G379">
        <v>1696.5898237717499</v>
      </c>
      <c r="H379">
        <v>0.99408893841424795</v>
      </c>
      <c r="I379">
        <v>-12.702535119295399</v>
      </c>
      <c r="J379">
        <v>1693.91496970196</v>
      </c>
      <c r="K379">
        <v>0.99401678251443704</v>
      </c>
      <c r="L379">
        <v>-13.1945378415594</v>
      </c>
      <c r="M379">
        <v>1695.26086618464</v>
      </c>
      <c r="N379">
        <v>0.99378997536589797</v>
      </c>
    </row>
    <row r="380" spans="1:14" x14ac:dyDescent="0.25">
      <c r="A380">
        <v>379</v>
      </c>
      <c r="B380" t="s">
        <v>480</v>
      </c>
      <c r="C380">
        <v>-12.542866358046201</v>
      </c>
      <c r="D380">
        <v>1696.71605185408</v>
      </c>
      <c r="E380">
        <v>0.99410174244875504</v>
      </c>
      <c r="F380">
        <v>-12.569159957422199</v>
      </c>
      <c r="G380">
        <v>1696.5898237724</v>
      </c>
      <c r="H380">
        <v>0.99408893841424995</v>
      </c>
      <c r="I380">
        <v>-12.7025351192902</v>
      </c>
      <c r="J380">
        <v>1693.9149697062401</v>
      </c>
      <c r="K380">
        <v>0.99401678251445402</v>
      </c>
      <c r="L380">
        <v>-13.1945378415395</v>
      </c>
      <c r="M380">
        <v>1695.2608661592301</v>
      </c>
      <c r="N380">
        <v>0.99378997536581404</v>
      </c>
    </row>
    <row r="381" spans="1:14" x14ac:dyDescent="0.25">
      <c r="A381">
        <v>380</v>
      </c>
      <c r="B381" t="s">
        <v>481</v>
      </c>
      <c r="C381">
        <v>-12.5428663580456</v>
      </c>
      <c r="D381">
        <v>1696.71605190732</v>
      </c>
      <c r="E381">
        <v>0.99410174244894001</v>
      </c>
      <c r="F381">
        <v>-12.569159957450999</v>
      </c>
      <c r="G381">
        <v>1696.5898237978399</v>
      </c>
      <c r="H381">
        <v>0.994088938414325</v>
      </c>
      <c r="I381">
        <v>-12.702535119300601</v>
      </c>
      <c r="J381">
        <v>1693.91496972154</v>
      </c>
      <c r="K381">
        <v>0.99401678251450298</v>
      </c>
      <c r="L381">
        <v>-13.194537842181701</v>
      </c>
      <c r="M381">
        <v>1695.2608664342499</v>
      </c>
      <c r="N381">
        <v>0.99378997536651903</v>
      </c>
    </row>
    <row r="382" spans="1:14" x14ac:dyDescent="0.25">
      <c r="A382">
        <v>381</v>
      </c>
      <c r="B382" t="s">
        <v>482</v>
      </c>
      <c r="C382">
        <v>-12.542866358051199</v>
      </c>
      <c r="D382">
        <v>1696.7160519082499</v>
      </c>
      <c r="E382">
        <v>0.99410174244894101</v>
      </c>
      <c r="F382">
        <v>-12.569159957457099</v>
      </c>
      <c r="G382">
        <v>1696.5898237985</v>
      </c>
      <c r="H382">
        <v>0.994088938414325</v>
      </c>
      <c r="I382">
        <v>-12.702535119318</v>
      </c>
      <c r="J382">
        <v>1693.9149697197399</v>
      </c>
      <c r="K382">
        <v>0.99401678251448899</v>
      </c>
      <c r="L382">
        <v>-13.194537841551799</v>
      </c>
      <c r="M382">
        <v>1695.2608661704</v>
      </c>
      <c r="N382">
        <v>0.99378997536584901</v>
      </c>
    </row>
    <row r="383" spans="1:14" x14ac:dyDescent="0.25">
      <c r="A383">
        <v>382</v>
      </c>
      <c r="B383" t="s">
        <v>483</v>
      </c>
      <c r="C383">
        <v>-12.5428663580427</v>
      </c>
      <c r="D383">
        <v>1696.7160519066699</v>
      </c>
      <c r="E383">
        <v>0.99410174244893901</v>
      </c>
      <c r="F383">
        <v>-12.5691599574091</v>
      </c>
      <c r="G383">
        <v>1696.5898237767899</v>
      </c>
      <c r="H383">
        <v>0.99408893841427204</v>
      </c>
      <c r="I383">
        <v>-12.702535119266599</v>
      </c>
      <c r="J383">
        <v>1693.91496973622</v>
      </c>
      <c r="K383">
        <v>0.99401678251457104</v>
      </c>
      <c r="L383">
        <v>-13.1945378426043</v>
      </c>
      <c r="M383">
        <v>1695.26086551148</v>
      </c>
      <c r="N383">
        <v>0.99378997536294</v>
      </c>
    </row>
    <row r="384" spans="1:14" x14ac:dyDescent="0.25">
      <c r="A384">
        <v>383</v>
      </c>
      <c r="B384" t="s">
        <v>484</v>
      </c>
      <c r="C384">
        <v>-12.542866358260101</v>
      </c>
      <c r="D384">
        <v>1696.7160519420599</v>
      </c>
      <c r="E384">
        <v>0.99410174244895999</v>
      </c>
      <c r="F384">
        <v>-12.569159957408401</v>
      </c>
      <c r="G384">
        <v>1696.589823776</v>
      </c>
      <c r="H384">
        <v>0.99408893841426904</v>
      </c>
      <c r="I384">
        <v>-12.702535119302899</v>
      </c>
      <c r="J384">
        <v>1693.91496971529</v>
      </c>
      <c r="K384">
        <v>0.99401678251448</v>
      </c>
      <c r="L384">
        <v>-13.1945378419208</v>
      </c>
      <c r="M384">
        <v>1695.2608663825899</v>
      </c>
      <c r="N384">
        <v>0.99378997536645297</v>
      </c>
    </row>
    <row r="385" spans="1:14" x14ac:dyDescent="0.25">
      <c r="A385">
        <v>384</v>
      </c>
      <c r="B385" t="s">
        <v>485</v>
      </c>
      <c r="C385">
        <v>-12.5428663580517</v>
      </c>
      <c r="D385">
        <v>1696.7160519101001</v>
      </c>
      <c r="E385">
        <v>0.994101742448947</v>
      </c>
      <c r="F385">
        <v>-12.5691599574095</v>
      </c>
      <c r="G385">
        <v>1696.5898237875299</v>
      </c>
      <c r="H385">
        <v>0.99408893841430901</v>
      </c>
      <c r="I385">
        <v>-12.702535119326701</v>
      </c>
      <c r="J385">
        <v>1693.9149697283799</v>
      </c>
      <c r="K385">
        <v>0.99401678251451497</v>
      </c>
      <c r="L385">
        <v>-13.1945378493467</v>
      </c>
      <c r="M385">
        <v>1695.2608686823701</v>
      </c>
      <c r="N385">
        <v>0.99378997537138203</v>
      </c>
    </row>
    <row r="386" spans="1:14" x14ac:dyDescent="0.25">
      <c r="A386">
        <v>385</v>
      </c>
      <c r="B386" t="s">
        <v>486</v>
      </c>
      <c r="C386">
        <v>-12.5428663581138</v>
      </c>
      <c r="D386">
        <v>1696.7160519091799</v>
      </c>
      <c r="E386">
        <v>0.99410174244891403</v>
      </c>
      <c r="F386">
        <v>-12.5691599574274</v>
      </c>
      <c r="G386">
        <v>1696.5898237808101</v>
      </c>
      <c r="H386">
        <v>0.99408893841427703</v>
      </c>
      <c r="I386">
        <v>-12.7025351193004</v>
      </c>
      <c r="J386">
        <v>1693.91496972034</v>
      </c>
      <c r="K386">
        <v>0.99401678251449899</v>
      </c>
      <c r="L386">
        <v>-13.1945378416514</v>
      </c>
      <c r="M386">
        <v>1695.2608660268299</v>
      </c>
      <c r="N386">
        <v>0.99378997536527602</v>
      </c>
    </row>
    <row r="387" spans="1:14" x14ac:dyDescent="0.25">
      <c r="A387">
        <v>386</v>
      </c>
      <c r="B387" t="s">
        <v>487</v>
      </c>
      <c r="C387">
        <v>-12.5428663580656</v>
      </c>
      <c r="D387">
        <v>1696.7160519124</v>
      </c>
      <c r="E387">
        <v>0.994101742448948</v>
      </c>
      <c r="F387">
        <v>-12.569159957395</v>
      </c>
      <c r="G387">
        <v>1696.5898237761201</v>
      </c>
      <c r="H387">
        <v>0.99408893841427604</v>
      </c>
      <c r="I387">
        <v>-12.7025351193041</v>
      </c>
      <c r="J387">
        <v>1693.9149697129999</v>
      </c>
      <c r="K387">
        <v>0.99401678251447101</v>
      </c>
      <c r="L387">
        <v>-13.1945378411758</v>
      </c>
      <c r="M387">
        <v>1695.26086633001</v>
      </c>
      <c r="N387">
        <v>0.99378997536661096</v>
      </c>
    </row>
    <row r="388" spans="1:14" x14ac:dyDescent="0.25">
      <c r="A388">
        <v>387</v>
      </c>
      <c r="B388" t="s">
        <v>488</v>
      </c>
      <c r="C388">
        <v>-12.542866358064</v>
      </c>
      <c r="D388">
        <v>1696.71605191413</v>
      </c>
      <c r="E388">
        <v>0.99410174244895499</v>
      </c>
      <c r="F388">
        <v>-12.569159957422899</v>
      </c>
      <c r="G388">
        <v>1696.5898237823501</v>
      </c>
      <c r="H388">
        <v>0.99408893841428503</v>
      </c>
      <c r="I388">
        <v>-12.7025351193051</v>
      </c>
      <c r="J388">
        <v>1693.9149697186299</v>
      </c>
      <c r="K388">
        <v>0.99401678251449099</v>
      </c>
      <c r="L388">
        <v>-13.194537840100301</v>
      </c>
      <c r="M388">
        <v>1695.26086609147</v>
      </c>
      <c r="N388">
        <v>0.99378997536624303</v>
      </c>
    </row>
    <row r="389" spans="1:14" x14ac:dyDescent="0.25">
      <c r="A389">
        <v>388</v>
      </c>
      <c r="B389" t="s">
        <v>489</v>
      </c>
      <c r="C389">
        <v>-12.5428663580481</v>
      </c>
      <c r="D389">
        <v>1696.71605190523</v>
      </c>
      <c r="E389">
        <v>0.99410174244893201</v>
      </c>
      <c r="F389">
        <v>-12.569159957422</v>
      </c>
      <c r="G389">
        <v>1696.58982378632</v>
      </c>
      <c r="H389">
        <v>0.99408893841429902</v>
      </c>
      <c r="I389">
        <v>-12.7025351192766</v>
      </c>
      <c r="J389">
        <v>1693.9149697109101</v>
      </c>
      <c r="K389">
        <v>0.994016782514477</v>
      </c>
      <c r="L389">
        <v>-13.194537841419899</v>
      </c>
      <c r="M389">
        <v>1695.2608663252799</v>
      </c>
      <c r="N389">
        <v>0.99378997536647895</v>
      </c>
    </row>
    <row r="390" spans="1:14" x14ac:dyDescent="0.25">
      <c r="A390">
        <v>389</v>
      </c>
      <c r="B390" t="s">
        <v>490</v>
      </c>
      <c r="C390">
        <v>-12.542866358195001</v>
      </c>
      <c r="D390">
        <v>1696.7160519403301</v>
      </c>
      <c r="E390">
        <v>0.99410174244898497</v>
      </c>
      <c r="F390">
        <v>-12.569159957583</v>
      </c>
      <c r="G390">
        <v>1696.58982384824</v>
      </c>
      <c r="H390">
        <v>0.99408893841443902</v>
      </c>
      <c r="I390">
        <v>-12.702535119290401</v>
      </c>
      <c r="J390">
        <v>1693.9149697032401</v>
      </c>
      <c r="K390">
        <v>0.99401678251444303</v>
      </c>
      <c r="L390">
        <v>-13.1945378420598</v>
      </c>
      <c r="M390">
        <v>1695.26086647632</v>
      </c>
      <c r="N390">
        <v>0.99378997536673097</v>
      </c>
    </row>
    <row r="391" spans="1:14" x14ac:dyDescent="0.25">
      <c r="A391">
        <v>390</v>
      </c>
      <c r="B391" t="s">
        <v>491</v>
      </c>
      <c r="C391">
        <v>-12.542866358061801</v>
      </c>
      <c r="D391">
        <v>1696.7160519076599</v>
      </c>
      <c r="E391">
        <v>0.99410174244893401</v>
      </c>
      <c r="F391">
        <v>-12.569159957420201</v>
      </c>
      <c r="G391">
        <v>1696.5898237813799</v>
      </c>
      <c r="H391">
        <v>0.99408893841428203</v>
      </c>
      <c r="I391">
        <v>-12.702535119305001</v>
      </c>
      <c r="J391">
        <v>1693.9149697103501</v>
      </c>
      <c r="K391">
        <v>0.99401678251446202</v>
      </c>
      <c r="L391">
        <v>-13.194537841635499</v>
      </c>
      <c r="M391">
        <v>1695.26086643859</v>
      </c>
      <c r="N391">
        <v>0.99378997536679203</v>
      </c>
    </row>
    <row r="392" spans="1:14" x14ac:dyDescent="0.25">
      <c r="A392">
        <v>391</v>
      </c>
      <c r="B392" t="s">
        <v>492</v>
      </c>
      <c r="C392">
        <v>-12.542866358033599</v>
      </c>
      <c r="D392">
        <v>1696.7160518987801</v>
      </c>
      <c r="E392">
        <v>0.99410174244891603</v>
      </c>
      <c r="F392">
        <v>-12.5691599573835</v>
      </c>
      <c r="G392">
        <v>1696.58982376782</v>
      </c>
      <c r="H392">
        <v>0.99408893841425205</v>
      </c>
      <c r="I392">
        <v>-12.7025351193228</v>
      </c>
      <c r="J392">
        <v>1693.91496972497</v>
      </c>
      <c r="K392">
        <v>0.99401678251450498</v>
      </c>
      <c r="L392">
        <v>-13.194537841820001</v>
      </c>
      <c r="M392">
        <v>1695.2608662421401</v>
      </c>
      <c r="N392">
        <v>0.99378997536598601</v>
      </c>
    </row>
    <row r="393" spans="1:14" x14ac:dyDescent="0.25">
      <c r="A393">
        <v>392</v>
      </c>
      <c r="B393" t="s">
        <v>493</v>
      </c>
      <c r="C393">
        <v>-12.542866358063099</v>
      </c>
      <c r="D393">
        <v>1696.7160519024701</v>
      </c>
      <c r="E393">
        <v>0.99410174244891503</v>
      </c>
      <c r="F393">
        <v>-12.5691599574282</v>
      </c>
      <c r="G393">
        <v>1696.5898237793899</v>
      </c>
      <c r="H393">
        <v>0.99408893841427204</v>
      </c>
      <c r="I393">
        <v>-12.702535119317</v>
      </c>
      <c r="J393">
        <v>1693.9149697053799</v>
      </c>
      <c r="K393">
        <v>0.99401678251443804</v>
      </c>
      <c r="L393">
        <v>-13.194537841479301</v>
      </c>
      <c r="M393">
        <v>1695.2608665289899</v>
      </c>
      <c r="N393">
        <v>0.99378997536719704</v>
      </c>
    </row>
    <row r="394" spans="1:14" x14ac:dyDescent="0.25">
      <c r="A394">
        <v>393</v>
      </c>
      <c r="B394" t="s">
        <v>494</v>
      </c>
      <c r="C394">
        <v>4.0231985361732496</v>
      </c>
      <c r="D394">
        <v>1.41671545301184</v>
      </c>
      <c r="E394">
        <v>4.5140828216206803E-3</v>
      </c>
      <c r="F394">
        <v>3.9971720424904298</v>
      </c>
      <c r="G394">
        <v>1.4158929325959499</v>
      </c>
      <c r="H394">
        <v>4.7565432419378996E-3</v>
      </c>
      <c r="I394">
        <v>3.87177990449374</v>
      </c>
      <c r="J394">
        <v>1.4192768016252699</v>
      </c>
      <c r="K394">
        <v>6.3720589378569604E-3</v>
      </c>
      <c r="L394">
        <v>3.3754150040969302</v>
      </c>
      <c r="M394">
        <v>1.4169269476833599</v>
      </c>
      <c r="N394">
        <v>1.72091643414772E-2</v>
      </c>
    </row>
    <row r="395" spans="1:14" x14ac:dyDescent="0.25">
      <c r="A395">
        <v>394</v>
      </c>
      <c r="B395" t="s">
        <v>495</v>
      </c>
      <c r="C395">
        <v>-12.5488756498243</v>
      </c>
      <c r="D395">
        <v>2399.5447236825398</v>
      </c>
      <c r="E395">
        <v>0.99582732991062595</v>
      </c>
      <c r="F395">
        <v>-12.5983581794935</v>
      </c>
      <c r="G395">
        <v>2399.54472143355</v>
      </c>
      <c r="H395">
        <v>0.99581087645032795</v>
      </c>
      <c r="I395">
        <v>-12.8467180129936</v>
      </c>
      <c r="J395">
        <v>2399.5447200345102</v>
      </c>
      <c r="K395">
        <v>0.99572829424402398</v>
      </c>
      <c r="L395">
        <v>-13.2967907139027</v>
      </c>
      <c r="M395">
        <v>2399.54472018776</v>
      </c>
      <c r="N395">
        <v>0.995578640550697</v>
      </c>
    </row>
    <row r="396" spans="1:14" x14ac:dyDescent="0.25">
      <c r="A396">
        <v>395</v>
      </c>
      <c r="B396" t="s">
        <v>496</v>
      </c>
      <c r="C396">
        <v>-12.548875649810601</v>
      </c>
      <c r="D396">
        <v>2399.5447236647001</v>
      </c>
      <c r="E396">
        <v>0.99582732991059997</v>
      </c>
      <c r="F396">
        <v>-12.598358179526899</v>
      </c>
      <c r="G396">
        <v>2399.5447213879502</v>
      </c>
      <c r="H396">
        <v>0.99581087645023703</v>
      </c>
      <c r="I396">
        <v>-12.846718012998799</v>
      </c>
      <c r="J396">
        <v>2399.5447200508602</v>
      </c>
      <c r="K396">
        <v>0.99572829424405096</v>
      </c>
      <c r="L396">
        <v>-13.296790712789299</v>
      </c>
      <c r="M396">
        <v>2399.5447197206399</v>
      </c>
      <c r="N396">
        <v>0.99557864055020595</v>
      </c>
    </row>
    <row r="397" spans="1:14" x14ac:dyDescent="0.25">
      <c r="A397">
        <v>396</v>
      </c>
      <c r="B397" t="s">
        <v>497</v>
      </c>
      <c r="C397">
        <v>-12.5488756498453</v>
      </c>
      <c r="D397">
        <v>2399.5447236812201</v>
      </c>
      <c r="E397">
        <v>0.99582732991061695</v>
      </c>
      <c r="F397">
        <v>-12.598358179507199</v>
      </c>
      <c r="G397">
        <v>2399.5447214308601</v>
      </c>
      <c r="H397">
        <v>0.99581087645031896</v>
      </c>
      <c r="I397">
        <v>-12.846718013016901</v>
      </c>
      <c r="J397">
        <v>2399.5447200661401</v>
      </c>
      <c r="K397">
        <v>0.99572829424407205</v>
      </c>
      <c r="L397">
        <v>-13.2967907124211</v>
      </c>
      <c r="M397">
        <v>2399.5447186862102</v>
      </c>
      <c r="N397">
        <v>0.99557864054842304</v>
      </c>
    </row>
    <row r="398" spans="1:14" x14ac:dyDescent="0.25">
      <c r="A398">
        <v>397</v>
      </c>
      <c r="B398" t="s">
        <v>498</v>
      </c>
      <c r="C398">
        <v>-12.5488756497975</v>
      </c>
      <c r="D398">
        <v>2399.5447236912401</v>
      </c>
      <c r="E398">
        <v>0.99582732991065004</v>
      </c>
      <c r="F398">
        <v>-12.598358179504</v>
      </c>
      <c r="G398">
        <v>2399.5447214621099</v>
      </c>
      <c r="H398">
        <v>0.99581087645037403</v>
      </c>
      <c r="I398">
        <v>-12.8467180131591</v>
      </c>
      <c r="J398">
        <v>2399.5447201442598</v>
      </c>
      <c r="K398">
        <v>0.99572829424416398</v>
      </c>
      <c r="L398">
        <v>-13.296790712764899</v>
      </c>
      <c r="M398">
        <v>2399.5447197846902</v>
      </c>
      <c r="N398">
        <v>0.99557864055033296</v>
      </c>
    </row>
    <row r="399" spans="1:14" x14ac:dyDescent="0.25">
      <c r="A399">
        <v>398</v>
      </c>
      <c r="B399" t="s">
        <v>499</v>
      </c>
      <c r="C399">
        <v>-12.548875649844099</v>
      </c>
      <c r="D399">
        <v>2399.5447236814698</v>
      </c>
      <c r="E399">
        <v>0.99582732991061795</v>
      </c>
      <c r="F399">
        <v>-12.598358179495399</v>
      </c>
      <c r="G399">
        <v>2399.5447214798801</v>
      </c>
      <c r="H399">
        <v>0.995810876450408</v>
      </c>
      <c r="I399">
        <v>-12.846718012992101</v>
      </c>
      <c r="J399">
        <v>2399.5447200620501</v>
      </c>
      <c r="K399">
        <v>0.99572829424407305</v>
      </c>
      <c r="L399">
        <v>-13.2967907124916</v>
      </c>
      <c r="M399">
        <v>2399.5447197662402</v>
      </c>
      <c r="N399">
        <v>0.99557864055038903</v>
      </c>
    </row>
    <row r="400" spans="1:14" x14ac:dyDescent="0.25">
      <c r="A400">
        <v>399</v>
      </c>
      <c r="B400" t="s">
        <v>500</v>
      </c>
      <c r="C400">
        <v>-12.548875649847201</v>
      </c>
      <c r="D400">
        <v>2399.5447236995601</v>
      </c>
      <c r="E400">
        <v>0.99582732991064804</v>
      </c>
      <c r="F400">
        <v>-12.5983581795021</v>
      </c>
      <c r="G400">
        <v>2399.5447214359601</v>
      </c>
      <c r="H400">
        <v>0.99581087645032895</v>
      </c>
      <c r="I400">
        <v>-12.8467180129956</v>
      </c>
      <c r="J400">
        <v>2399.54472006995</v>
      </c>
      <c r="K400">
        <v>0.99572829424408604</v>
      </c>
      <c r="L400">
        <v>-13.2967907102735</v>
      </c>
      <c r="M400">
        <v>2399.5447191336398</v>
      </c>
      <c r="N400">
        <v>0.99557864054996104</v>
      </c>
    </row>
    <row r="401" spans="1:14" x14ac:dyDescent="0.25">
      <c r="A401">
        <v>400</v>
      </c>
      <c r="B401" t="s">
        <v>501</v>
      </c>
      <c r="C401">
        <v>-12.548875649842699</v>
      </c>
      <c r="D401">
        <v>2399.5447237006201</v>
      </c>
      <c r="E401">
        <v>0.99582732991065104</v>
      </c>
      <c r="F401">
        <v>-12.5983581795118</v>
      </c>
      <c r="G401">
        <v>2399.54472144793</v>
      </c>
      <c r="H401">
        <v>0.99581087645034705</v>
      </c>
      <c r="I401">
        <v>-12.846718012966999</v>
      </c>
      <c r="J401">
        <v>2399.5447200420899</v>
      </c>
      <c r="K401">
        <v>0.99572829424404596</v>
      </c>
      <c r="L401">
        <v>-13.2967907133048</v>
      </c>
      <c r="M401">
        <v>2399.5447199359801</v>
      </c>
      <c r="N401">
        <v>0.99557864055043199</v>
      </c>
    </row>
    <row r="402" spans="1:14" x14ac:dyDescent="0.25">
      <c r="B402" t="s">
        <v>502</v>
      </c>
      <c r="C402">
        <v>-12.548875649823101</v>
      </c>
      <c r="D402">
        <v>2399.5447236847399</v>
      </c>
      <c r="E402">
        <v>0.99582732991063005</v>
      </c>
      <c r="F402">
        <v>-12.5983581794732</v>
      </c>
      <c r="G402">
        <v>2399.5447214364799</v>
      </c>
      <c r="H402">
        <v>0.99581087645034005</v>
      </c>
      <c r="I402">
        <v>-12.846718012999499</v>
      </c>
      <c r="J402">
        <v>2399.5447200368399</v>
      </c>
      <c r="K402">
        <v>0.99572829424402598</v>
      </c>
      <c r="L402">
        <v>-13.296790712692999</v>
      </c>
      <c r="M402">
        <v>2399.5447193126902</v>
      </c>
      <c r="N402">
        <v>0.99557864054948697</v>
      </c>
    </row>
    <row r="403" spans="1:14" x14ac:dyDescent="0.25">
      <c r="B403" t="s">
        <v>503</v>
      </c>
      <c r="C403">
        <v>-12.5488756497765</v>
      </c>
      <c r="D403">
        <v>2399.5447236682699</v>
      </c>
      <c r="E403">
        <v>0.99582732991061695</v>
      </c>
      <c r="F403">
        <v>-12.598358179433999</v>
      </c>
      <c r="G403">
        <v>2399.5447214106998</v>
      </c>
      <c r="H403">
        <v>0.99581087645030797</v>
      </c>
      <c r="I403">
        <v>-12.8467180130244</v>
      </c>
      <c r="J403">
        <v>2399.5447200652702</v>
      </c>
      <c r="K403">
        <v>0.99572829424406795</v>
      </c>
      <c r="L403">
        <v>-13.296790713785599</v>
      </c>
      <c r="M403">
        <v>2399.5447201770899</v>
      </c>
      <c r="N403">
        <v>0.99557864055071599</v>
      </c>
    </row>
    <row r="404" spans="1:14" x14ac:dyDescent="0.25">
      <c r="B404" t="s">
        <v>504</v>
      </c>
      <c r="C404">
        <v>20.5832611950805</v>
      </c>
      <c r="D404">
        <v>2399.54472364511</v>
      </c>
      <c r="E404">
        <v>0.99315584129258605</v>
      </c>
      <c r="F404">
        <v>20.533778665552301</v>
      </c>
      <c r="G404">
        <v>2399.54472155242</v>
      </c>
      <c r="H404">
        <v>0.99317229436496501</v>
      </c>
      <c r="I404">
        <v>20.2854188318924</v>
      </c>
      <c r="J404">
        <v>2399.5447199251398</v>
      </c>
      <c r="K404">
        <v>0.99325487473782004</v>
      </c>
      <c r="L404">
        <v>19.835346132803899</v>
      </c>
      <c r="M404">
        <v>2399.5447197071098</v>
      </c>
      <c r="N404">
        <v>0.993404525421131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FFB93-F71E-4423-B9EE-02E2B8ED76A3}">
  <dimension ref="A1:S402"/>
  <sheetViews>
    <sheetView workbookViewId="0">
      <selection activeCell="B14" sqref="B14:B1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175</v>
      </c>
      <c r="C2">
        <v>-2.0934710533918</v>
      </c>
      <c r="D2">
        <v>0.21095210126983199</v>
      </c>
      <c r="E2" s="1">
        <v>3.2764150711816901E-23</v>
      </c>
      <c r="F2">
        <v>-1.96787275481016</v>
      </c>
      <c r="G2">
        <v>0.292134990995014</v>
      </c>
      <c r="H2" s="1">
        <v>1.6260915381204501E-11</v>
      </c>
      <c r="I2">
        <v>-2.3067583621798802</v>
      </c>
      <c r="J2">
        <v>0.31615416775489102</v>
      </c>
      <c r="K2" s="1">
        <v>2.9577016871289598E-13</v>
      </c>
      <c r="L2">
        <v>-2.0724849402554102</v>
      </c>
      <c r="M2">
        <v>0.20992546874422299</v>
      </c>
      <c r="N2" s="1">
        <v>5.4792991766737E-23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-9.1579889921403798E-2</v>
      </c>
      <c r="D3">
        <v>0.105588999364134</v>
      </c>
      <c r="E3">
        <v>0.38576442399433097</v>
      </c>
      <c r="F3">
        <v>-1.1227315646603699E-2</v>
      </c>
      <c r="G3">
        <v>0.13180458258194799</v>
      </c>
      <c r="H3">
        <v>0.93211707629488005</v>
      </c>
      <c r="I3">
        <v>-0.17707604375399699</v>
      </c>
      <c r="J3">
        <v>0.18500524826495501</v>
      </c>
      <c r="K3">
        <v>0.33849626790770798</v>
      </c>
      <c r="L3">
        <v>-8.2308814690374002E-2</v>
      </c>
      <c r="M3">
        <v>0.104976835894611</v>
      </c>
      <c r="N3">
        <v>0.43300112236072602</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2.2163280867747201E-2</v>
      </c>
      <c r="D4">
        <v>3.83641666045774E-2</v>
      </c>
      <c r="E4">
        <v>0.56346136675540404</v>
      </c>
      <c r="F4">
        <v>1.9110419286282501E-2</v>
      </c>
      <c r="G4">
        <v>5.6162256221305801E-2</v>
      </c>
      <c r="H4">
        <v>0.73365202246899597</v>
      </c>
      <c r="I4">
        <v>4.3247008079498302E-3</v>
      </c>
      <c r="J4">
        <v>5.3663367414296399E-2</v>
      </c>
      <c r="K4">
        <v>0.93576846336910402</v>
      </c>
      <c r="L4">
        <v>2.6863484764592799E-2</v>
      </c>
      <c r="M4">
        <v>3.81464675970382E-2</v>
      </c>
      <c r="N4">
        <v>0.48129611475531903</v>
      </c>
      <c r="P4" t="str">
        <f t="shared" ref="P4:P30" si="3">IF(E4&lt;0.001,"***",IF(E4&lt;0.01,"**",IF(E4&lt;0.05,"*",IF(E4&lt;0.1,"^",""))))</f>
        <v/>
      </c>
      <c r="Q4" t="str">
        <f t="shared" si="0"/>
        <v/>
      </c>
      <c r="R4" t="str">
        <f t="shared" si="1"/>
        <v/>
      </c>
      <c r="S4" t="str">
        <f t="shared" si="2"/>
        <v/>
      </c>
    </row>
    <row r="5" spans="1:19" x14ac:dyDescent="0.25">
      <c r="A5">
        <v>4</v>
      </c>
      <c r="B5" t="s">
        <v>12</v>
      </c>
      <c r="C5">
        <v>-7.9263782233309002E-2</v>
      </c>
      <c r="D5">
        <v>4.4383571078573103E-2</v>
      </c>
      <c r="E5">
        <v>7.4118506316821001E-2</v>
      </c>
      <c r="F5">
        <v>-0.120046669493187</v>
      </c>
      <c r="G5">
        <v>5.9493199508035499E-2</v>
      </c>
      <c r="H5">
        <v>4.3609833133699198E-2</v>
      </c>
      <c r="I5">
        <v>-1.93015345641868E-2</v>
      </c>
      <c r="J5">
        <v>7.0480389828900397E-2</v>
      </c>
      <c r="K5">
        <v>0.78419466548580996</v>
      </c>
      <c r="L5">
        <v>-7.8095302976241898E-2</v>
      </c>
      <c r="M5">
        <v>4.4125929489719398E-2</v>
      </c>
      <c r="N5">
        <v>7.6755807613768295E-2</v>
      </c>
      <c r="P5" t="str">
        <f t="shared" si="3"/>
        <v>^</v>
      </c>
      <c r="Q5" t="str">
        <f t="shared" si="0"/>
        <v>*</v>
      </c>
      <c r="R5" t="str">
        <f t="shared" si="1"/>
        <v/>
      </c>
      <c r="S5" t="str">
        <f t="shared" si="2"/>
        <v>^</v>
      </c>
    </row>
    <row r="6" spans="1:19" x14ac:dyDescent="0.25">
      <c r="A6">
        <v>5</v>
      </c>
      <c r="B6" t="s">
        <v>127</v>
      </c>
      <c r="C6">
        <v>1.5642220216728401E-2</v>
      </c>
      <c r="D6">
        <v>3.3633959631098199E-2</v>
      </c>
      <c r="E6">
        <v>0.64187974028480299</v>
      </c>
      <c r="F6" t="s">
        <v>173</v>
      </c>
      <c r="G6" t="s">
        <v>173</v>
      </c>
      <c r="H6" t="s">
        <v>173</v>
      </c>
      <c r="I6" t="s">
        <v>173</v>
      </c>
      <c r="J6" t="s">
        <v>173</v>
      </c>
      <c r="K6" t="s">
        <v>173</v>
      </c>
      <c r="L6">
        <v>1.6313747947507801E-2</v>
      </c>
      <c r="M6">
        <v>3.2661298878959501E-2</v>
      </c>
      <c r="N6">
        <v>0.617439496449533</v>
      </c>
      <c r="P6" t="str">
        <f t="shared" si="3"/>
        <v/>
      </c>
      <c r="Q6" t="str">
        <f t="shared" si="0"/>
        <v/>
      </c>
      <c r="R6" t="str">
        <f t="shared" si="1"/>
        <v/>
      </c>
      <c r="S6" t="str">
        <f t="shared" si="2"/>
        <v/>
      </c>
    </row>
    <row r="7" spans="1:19" x14ac:dyDescent="0.25">
      <c r="A7">
        <v>6</v>
      </c>
      <c r="B7" t="s">
        <v>25</v>
      </c>
      <c r="C7">
        <v>-3.8433393218466602E-2</v>
      </c>
      <c r="D7">
        <v>5.6054254041520299E-2</v>
      </c>
      <c r="E7">
        <v>0.49293616235366</v>
      </c>
      <c r="F7">
        <v>-6.4460384889126296E-2</v>
      </c>
      <c r="G7">
        <v>7.5345298483387294E-2</v>
      </c>
      <c r="H7">
        <v>0.39225617553300102</v>
      </c>
      <c r="I7">
        <v>-4.23552862346121E-2</v>
      </c>
      <c r="J7">
        <v>8.8903908463137296E-2</v>
      </c>
      <c r="K7">
        <v>0.63377770333540795</v>
      </c>
      <c r="L7">
        <v>-4.0493550315240497E-2</v>
      </c>
      <c r="M7">
        <v>5.56626398822773E-2</v>
      </c>
      <c r="N7">
        <v>0.46693093907085598</v>
      </c>
      <c r="P7" t="str">
        <f t="shared" si="3"/>
        <v/>
      </c>
      <c r="Q7" t="str">
        <f t="shared" si="0"/>
        <v/>
      </c>
      <c r="R7" t="str">
        <f t="shared" si="1"/>
        <v/>
      </c>
      <c r="S7" t="str">
        <f t="shared" si="2"/>
        <v/>
      </c>
    </row>
    <row r="8" spans="1:19" x14ac:dyDescent="0.25">
      <c r="A8">
        <v>7</v>
      </c>
      <c r="B8" t="s">
        <v>26</v>
      </c>
      <c r="C8">
        <v>3.5090340204106202E-2</v>
      </c>
      <c r="D8">
        <v>0.117359908023337</v>
      </c>
      <c r="E8">
        <v>0.76494181585308896</v>
      </c>
      <c r="F8">
        <v>9.7993612414918302E-2</v>
      </c>
      <c r="G8">
        <v>0.13830028998926799</v>
      </c>
      <c r="H8">
        <v>0.47859954581365</v>
      </c>
      <c r="I8">
        <v>-0.13812999429268599</v>
      </c>
      <c r="J8">
        <v>0.239232611089923</v>
      </c>
      <c r="K8">
        <v>0.56367750453483201</v>
      </c>
      <c r="L8">
        <v>6.0709434431748303E-2</v>
      </c>
      <c r="M8">
        <v>0.116013895424874</v>
      </c>
      <c r="N8">
        <v>0.60076932163242902</v>
      </c>
      <c r="P8" t="str">
        <f t="shared" si="3"/>
        <v/>
      </c>
      <c r="Q8" t="str">
        <f t="shared" si="0"/>
        <v/>
      </c>
      <c r="R8" t="str">
        <f t="shared" si="1"/>
        <v/>
      </c>
      <c r="S8" t="str">
        <f t="shared" si="2"/>
        <v/>
      </c>
    </row>
    <row r="9" spans="1:19" x14ac:dyDescent="0.25">
      <c r="A9">
        <v>8</v>
      </c>
      <c r="B9" t="s">
        <v>30</v>
      </c>
      <c r="C9">
        <v>0.184176030584322</v>
      </c>
      <c r="D9">
        <v>4.5163531139209401E-2</v>
      </c>
      <c r="E9" s="1">
        <v>4.5428440291915699E-5</v>
      </c>
      <c r="F9">
        <v>4.8831317914988397E-2</v>
      </c>
      <c r="G9">
        <v>6.2673279273143104E-2</v>
      </c>
      <c r="H9">
        <v>0.435896694136581</v>
      </c>
      <c r="I9">
        <v>0.31742609937800298</v>
      </c>
      <c r="J9">
        <v>6.7241895727526105E-2</v>
      </c>
      <c r="K9" s="1">
        <v>2.35081089087612E-6</v>
      </c>
      <c r="L9">
        <v>0.17110266579243499</v>
      </c>
      <c r="M9">
        <v>4.4650392776326098E-2</v>
      </c>
      <c r="N9">
        <v>1.2707842015418901E-4</v>
      </c>
      <c r="P9" t="str">
        <f t="shared" si="3"/>
        <v>***</v>
      </c>
      <c r="Q9" t="str">
        <f t="shared" si="0"/>
        <v/>
      </c>
      <c r="R9" t="str">
        <f t="shared" si="1"/>
        <v>***</v>
      </c>
      <c r="S9" t="str">
        <f t="shared" si="2"/>
        <v>***</v>
      </c>
    </row>
    <row r="10" spans="1:19" x14ac:dyDescent="0.25">
      <c r="A10">
        <v>9</v>
      </c>
      <c r="B10" t="s">
        <v>27</v>
      </c>
      <c r="C10">
        <v>0.182704824587966</v>
      </c>
      <c r="D10">
        <v>8.6801154916396298E-2</v>
      </c>
      <c r="E10">
        <v>3.5302949121699297E-2</v>
      </c>
      <c r="F10">
        <v>6.7772705228119901E-2</v>
      </c>
      <c r="G10">
        <v>0.117644497277113</v>
      </c>
      <c r="H10">
        <v>0.56456074586732696</v>
      </c>
      <c r="I10">
        <v>0.279344082304954</v>
      </c>
      <c r="J10">
        <v>0.13619270345804599</v>
      </c>
      <c r="K10">
        <v>4.0257761062773602E-2</v>
      </c>
      <c r="L10">
        <v>0.17561474562059901</v>
      </c>
      <c r="M10">
        <v>8.3593403151319898E-2</v>
      </c>
      <c r="N10">
        <v>3.5656715047644803E-2</v>
      </c>
      <c r="P10" t="str">
        <f t="shared" si="3"/>
        <v>*</v>
      </c>
      <c r="Q10" t="str">
        <f t="shared" si="0"/>
        <v/>
      </c>
      <c r="R10" t="str">
        <f t="shared" si="1"/>
        <v>*</v>
      </c>
      <c r="S10" t="str">
        <f t="shared" si="2"/>
        <v>*</v>
      </c>
    </row>
    <row r="11" spans="1:19" x14ac:dyDescent="0.25">
      <c r="A11">
        <v>10</v>
      </c>
      <c r="B11" t="s">
        <v>29</v>
      </c>
      <c r="C11">
        <v>0.15201335974491201</v>
      </c>
      <c r="D11">
        <v>3.9396816809214003E-2</v>
      </c>
      <c r="E11">
        <v>1.14076277083449E-4</v>
      </c>
      <c r="F11">
        <v>3.7681112290339103E-2</v>
      </c>
      <c r="G11">
        <v>5.9180973615620198E-2</v>
      </c>
      <c r="H11">
        <v>0.52431381831507395</v>
      </c>
      <c r="I11">
        <v>0.23478267474635001</v>
      </c>
      <c r="J11">
        <v>5.4417302978865399E-2</v>
      </c>
      <c r="K11" s="1">
        <v>1.5997489860335299E-5</v>
      </c>
      <c r="L11">
        <v>0.147815522358617</v>
      </c>
      <c r="M11">
        <v>3.9103929143365003E-2</v>
      </c>
      <c r="N11">
        <v>1.56785353640344E-4</v>
      </c>
      <c r="P11" t="str">
        <f t="shared" si="3"/>
        <v>***</v>
      </c>
      <c r="Q11" t="str">
        <f t="shared" si="0"/>
        <v/>
      </c>
      <c r="R11" t="str">
        <f t="shared" si="1"/>
        <v>***</v>
      </c>
      <c r="S11" t="str">
        <f t="shared" si="2"/>
        <v>***</v>
      </c>
    </row>
    <row r="12" spans="1:19" x14ac:dyDescent="0.25">
      <c r="A12">
        <v>11</v>
      </c>
      <c r="B12" t="s">
        <v>28</v>
      </c>
      <c r="C12">
        <v>0.24441993458098399</v>
      </c>
      <c r="D12">
        <v>0.13848842294869301</v>
      </c>
      <c r="E12">
        <v>7.7578489764164801E-2</v>
      </c>
      <c r="F12">
        <v>1.49727776230441E-2</v>
      </c>
      <c r="G12">
        <v>0.16013306656402601</v>
      </c>
      <c r="H12">
        <v>0.92550468333237701</v>
      </c>
      <c r="I12">
        <v>0.90836101134388103</v>
      </c>
      <c r="J12">
        <v>0.34015154299296502</v>
      </c>
      <c r="K12">
        <v>7.5747447901869701E-3</v>
      </c>
      <c r="L12">
        <v>0.25639651813822201</v>
      </c>
      <c r="M12">
        <v>0.13602830157729601</v>
      </c>
      <c r="N12">
        <v>5.9446544151579801E-2</v>
      </c>
      <c r="P12" t="str">
        <f t="shared" si="3"/>
        <v>^</v>
      </c>
      <c r="Q12" t="str">
        <f t="shared" si="0"/>
        <v/>
      </c>
      <c r="R12" t="str">
        <f t="shared" si="1"/>
        <v>**</v>
      </c>
      <c r="S12" t="str">
        <f t="shared" si="2"/>
        <v>^</v>
      </c>
    </row>
    <row r="13" spans="1:19" x14ac:dyDescent="0.25">
      <c r="A13">
        <v>12</v>
      </c>
      <c r="B13" t="s">
        <v>31</v>
      </c>
      <c r="C13">
        <v>-6.3955026506184495E-2</v>
      </c>
      <c r="D13">
        <v>9.9781223197138395E-3</v>
      </c>
      <c r="E13" s="1">
        <v>1.45973515073049E-10</v>
      </c>
      <c r="F13">
        <v>-6.48138903852329E-2</v>
      </c>
      <c r="G13">
        <v>1.3916510429855099E-2</v>
      </c>
      <c r="H13" s="1">
        <v>3.20324580057649E-6</v>
      </c>
      <c r="I13">
        <v>-5.71184568042774E-2</v>
      </c>
      <c r="J13">
        <v>1.49408246463538E-2</v>
      </c>
      <c r="K13">
        <v>1.3184908645084601E-4</v>
      </c>
      <c r="L13">
        <v>-6.5390802005120999E-2</v>
      </c>
      <c r="M13">
        <v>9.92436323674303E-3</v>
      </c>
      <c r="N13" s="1">
        <v>4.4304745649748197E-11</v>
      </c>
      <c r="P13" t="str">
        <f t="shared" si="3"/>
        <v>***</v>
      </c>
      <c r="Q13" t="str">
        <f t="shared" si="0"/>
        <v>***</v>
      </c>
      <c r="R13" t="str">
        <f t="shared" si="1"/>
        <v>***</v>
      </c>
      <c r="S13" t="str">
        <f t="shared" si="2"/>
        <v>***</v>
      </c>
    </row>
    <row r="14" spans="1:19" x14ac:dyDescent="0.25">
      <c r="A14">
        <v>13</v>
      </c>
      <c r="B14" t="s">
        <v>507</v>
      </c>
      <c r="C14">
        <v>-2.35592348588269E-2</v>
      </c>
      <c r="D14">
        <v>4.7400503597289499E-2</v>
      </c>
      <c r="E14">
        <v>0.61917142839453598</v>
      </c>
      <c r="F14">
        <v>3.77232689789452E-2</v>
      </c>
      <c r="G14">
        <v>6.2396176769376199E-2</v>
      </c>
      <c r="H14">
        <v>0.54546035242547097</v>
      </c>
      <c r="I14">
        <v>-0.16803760227933001</v>
      </c>
      <c r="J14">
        <v>7.7618922584327593E-2</v>
      </c>
      <c r="K14">
        <v>3.0394952665273599E-2</v>
      </c>
      <c r="L14">
        <v>-3.4430896961431201E-2</v>
      </c>
      <c r="M14">
        <v>4.7020913476870103E-2</v>
      </c>
      <c r="N14">
        <v>0.46401815777330102</v>
      </c>
      <c r="P14" t="str">
        <f t="shared" si="3"/>
        <v/>
      </c>
      <c r="Q14" t="str">
        <f t="shared" si="0"/>
        <v/>
      </c>
      <c r="R14" t="str">
        <f t="shared" si="1"/>
        <v>*</v>
      </c>
      <c r="S14" t="str">
        <f t="shared" si="2"/>
        <v/>
      </c>
    </row>
    <row r="15" spans="1:19" x14ac:dyDescent="0.25">
      <c r="A15">
        <v>14</v>
      </c>
      <c r="B15" t="s">
        <v>508</v>
      </c>
      <c r="C15">
        <v>-9.98191326801472E-3</v>
      </c>
      <c r="D15">
        <v>5.1844920556826303E-2</v>
      </c>
      <c r="E15">
        <v>0.84732388756671895</v>
      </c>
      <c r="F15">
        <v>-9.85736167895961E-2</v>
      </c>
      <c r="G15">
        <v>7.9738340645404804E-2</v>
      </c>
      <c r="H15">
        <v>0.21637919704495501</v>
      </c>
      <c r="I15">
        <v>-3.87821986003495E-3</v>
      </c>
      <c r="J15">
        <v>7.2501679458050597E-2</v>
      </c>
      <c r="K15">
        <v>0.95734034392608802</v>
      </c>
      <c r="L15">
        <v>-2.2008008050431599E-2</v>
      </c>
      <c r="M15">
        <v>5.1347389899411899E-2</v>
      </c>
      <c r="N15">
        <v>0.66820702061748705</v>
      </c>
      <c r="P15" t="str">
        <f t="shared" si="3"/>
        <v/>
      </c>
      <c r="Q15" t="str">
        <f t="shared" si="0"/>
        <v/>
      </c>
      <c r="R15" t="str">
        <f t="shared" si="1"/>
        <v/>
      </c>
      <c r="S15" t="str">
        <f t="shared" si="2"/>
        <v/>
      </c>
    </row>
    <row r="16" spans="1:19" x14ac:dyDescent="0.25">
      <c r="A16">
        <v>15</v>
      </c>
      <c r="B16" t="s">
        <v>509</v>
      </c>
      <c r="C16">
        <v>1.94764718778602E-2</v>
      </c>
      <c r="D16">
        <v>4.8517962678876002E-2</v>
      </c>
      <c r="E16">
        <v>0.68810499006988401</v>
      </c>
      <c r="F16">
        <v>4.2559158856278603E-2</v>
      </c>
      <c r="G16">
        <v>6.9864460041781706E-2</v>
      </c>
      <c r="H16">
        <v>0.54241341625871597</v>
      </c>
      <c r="I16">
        <v>-3.9887439381138902E-2</v>
      </c>
      <c r="J16">
        <v>6.9913325554359695E-2</v>
      </c>
      <c r="K16">
        <v>0.56832031968402996</v>
      </c>
      <c r="L16">
        <v>6.7919456849943596E-3</v>
      </c>
      <c r="M16">
        <v>4.80884864740014E-2</v>
      </c>
      <c r="N16">
        <v>0.88768153250105797</v>
      </c>
      <c r="P16" t="str">
        <f t="shared" si="3"/>
        <v/>
      </c>
      <c r="Q16" t="str">
        <f t="shared" si="0"/>
        <v/>
      </c>
      <c r="R16" t="str">
        <f t="shared" si="1"/>
        <v/>
      </c>
      <c r="S16" t="str">
        <f t="shared" si="2"/>
        <v/>
      </c>
    </row>
    <row r="17" spans="1:19" x14ac:dyDescent="0.25">
      <c r="A17">
        <v>16</v>
      </c>
      <c r="B17" t="s">
        <v>177</v>
      </c>
      <c r="C17">
        <v>2.7512540759184599E-2</v>
      </c>
      <c r="D17">
        <v>5.3914942186184797E-2</v>
      </c>
      <c r="E17">
        <v>0.60984460588241796</v>
      </c>
      <c r="F17">
        <v>5.9431406422151202E-2</v>
      </c>
      <c r="G17">
        <v>7.4626007369146499E-2</v>
      </c>
      <c r="H17">
        <v>0.42580538554684999</v>
      </c>
      <c r="I17">
        <v>-4.6477234239951697E-2</v>
      </c>
      <c r="J17">
        <v>8.0333278452994705E-2</v>
      </c>
      <c r="K17">
        <v>0.56288935560407904</v>
      </c>
      <c r="L17">
        <v>3.4522118725597198E-2</v>
      </c>
      <c r="M17">
        <v>5.3530175494657301E-2</v>
      </c>
      <c r="N17">
        <v>0.51898583483233995</v>
      </c>
      <c r="P17" t="str">
        <f t="shared" si="3"/>
        <v/>
      </c>
      <c r="Q17" t="str">
        <f t="shared" si="0"/>
        <v/>
      </c>
      <c r="R17" t="str">
        <f t="shared" si="1"/>
        <v/>
      </c>
      <c r="S17" t="str">
        <f t="shared" si="2"/>
        <v/>
      </c>
    </row>
    <row r="18" spans="1:19" x14ac:dyDescent="0.25">
      <c r="A18">
        <v>17</v>
      </c>
      <c r="B18" t="s">
        <v>32</v>
      </c>
      <c r="C18">
        <v>2.83341405230455E-2</v>
      </c>
      <c r="D18">
        <v>2.05269104462719E-2</v>
      </c>
      <c r="E18">
        <v>0.16748161037224399</v>
      </c>
      <c r="F18">
        <v>2.0575694754660898E-2</v>
      </c>
      <c r="G18">
        <v>2.5739461515468E-2</v>
      </c>
      <c r="H18">
        <v>0.42406821184460097</v>
      </c>
      <c r="I18">
        <v>5.5202072700595101E-2</v>
      </c>
      <c r="J18">
        <v>3.6127587696423602E-2</v>
      </c>
      <c r="K18">
        <v>0.12651859472319199</v>
      </c>
      <c r="L18">
        <v>3.1158929831658501E-2</v>
      </c>
      <c r="M18">
        <v>2.0409600909436401E-2</v>
      </c>
      <c r="N18">
        <v>0.12684059920012999</v>
      </c>
      <c r="P18" t="str">
        <f t="shared" si="3"/>
        <v/>
      </c>
      <c r="Q18" t="str">
        <f t="shared" si="0"/>
        <v/>
      </c>
      <c r="R18" t="str">
        <f t="shared" si="1"/>
        <v/>
      </c>
      <c r="S18" t="str">
        <f t="shared" si="2"/>
        <v/>
      </c>
    </row>
    <row r="19" spans="1:19" x14ac:dyDescent="0.25">
      <c r="A19">
        <v>18</v>
      </c>
      <c r="B19" t="s">
        <v>33</v>
      </c>
      <c r="C19">
        <v>1.02506470224748E-2</v>
      </c>
      <c r="D19">
        <v>5.43573346589671E-3</v>
      </c>
      <c r="E19">
        <v>5.93233778278561E-2</v>
      </c>
      <c r="F19">
        <v>1.8200567726211699E-2</v>
      </c>
      <c r="G19">
        <v>8.3142977086456404E-3</v>
      </c>
      <c r="H19">
        <v>2.8591857146311499E-2</v>
      </c>
      <c r="I19">
        <v>5.0408222560124503E-3</v>
      </c>
      <c r="J19">
        <v>7.3690783934792798E-3</v>
      </c>
      <c r="K19">
        <v>0.49394323503746201</v>
      </c>
      <c r="L19">
        <v>1.0351948955418201E-2</v>
      </c>
      <c r="M19">
        <v>5.4163309289577697E-3</v>
      </c>
      <c r="N19">
        <v>5.5972782099843098E-2</v>
      </c>
      <c r="P19" t="str">
        <f t="shared" si="3"/>
        <v>^</v>
      </c>
      <c r="Q19" t="str">
        <f t="shared" si="0"/>
        <v>*</v>
      </c>
      <c r="R19" t="str">
        <f t="shared" si="1"/>
        <v/>
      </c>
      <c r="S19" t="str">
        <f t="shared" si="2"/>
        <v>^</v>
      </c>
    </row>
    <row r="20" spans="1:19" x14ac:dyDescent="0.25">
      <c r="A20">
        <v>19</v>
      </c>
      <c r="B20" t="s">
        <v>118</v>
      </c>
      <c r="C20">
        <v>-1.77218225840826E-2</v>
      </c>
      <c r="D20">
        <v>9.1256353442883895E-3</v>
      </c>
      <c r="E20">
        <v>5.2139239513017702E-2</v>
      </c>
      <c r="F20">
        <v>-3.5470820002777799E-2</v>
      </c>
      <c r="G20">
        <v>1.25416579659791E-2</v>
      </c>
      <c r="H20">
        <v>4.6804688131249798E-3</v>
      </c>
      <c r="I20">
        <v>4.6666805654437399E-3</v>
      </c>
      <c r="J20">
        <v>1.36834450961681E-2</v>
      </c>
      <c r="K20">
        <v>0.73306915323713595</v>
      </c>
      <c r="L20">
        <v>-1.8991093851983099E-2</v>
      </c>
      <c r="M20">
        <v>9.0806550807613993E-3</v>
      </c>
      <c r="N20">
        <v>3.6494078382808E-2</v>
      </c>
      <c r="P20" t="str">
        <f t="shared" si="3"/>
        <v>^</v>
      </c>
      <c r="Q20" t="str">
        <f t="shared" si="0"/>
        <v>**</v>
      </c>
      <c r="R20" t="str">
        <f t="shared" si="1"/>
        <v/>
      </c>
      <c r="S20" t="str">
        <f t="shared" si="2"/>
        <v>*</v>
      </c>
    </row>
    <row r="21" spans="1:19" x14ac:dyDescent="0.25">
      <c r="A21">
        <v>20</v>
      </c>
      <c r="B21" t="s">
        <v>34</v>
      </c>
      <c r="C21">
        <v>3.4725874056424702E-3</v>
      </c>
      <c r="D21">
        <v>8.0001016321562199E-4</v>
      </c>
      <c r="E21" s="1">
        <v>1.42043029018509E-5</v>
      </c>
      <c r="F21">
        <v>4.21489115656647E-3</v>
      </c>
      <c r="G21">
        <v>1.0932558037597101E-3</v>
      </c>
      <c r="H21">
        <v>1.15560977549442E-4</v>
      </c>
      <c r="I21">
        <v>2.1891876443166499E-3</v>
      </c>
      <c r="J21">
        <v>1.2070132247E-3</v>
      </c>
      <c r="K21">
        <v>6.97203825887137E-2</v>
      </c>
      <c r="L21">
        <v>3.32985306637359E-3</v>
      </c>
      <c r="M21">
        <v>7.9156645823763702E-4</v>
      </c>
      <c r="N21" s="1">
        <v>2.5916955652646099E-5</v>
      </c>
      <c r="P21" t="str">
        <f t="shared" si="3"/>
        <v>***</v>
      </c>
      <c r="Q21" t="str">
        <f t="shared" si="0"/>
        <v>***</v>
      </c>
      <c r="R21" t="str">
        <f t="shared" si="1"/>
        <v>^</v>
      </c>
      <c r="S21" t="str">
        <f t="shared" si="2"/>
        <v>***</v>
      </c>
    </row>
    <row r="22" spans="1:19" x14ac:dyDescent="0.25">
      <c r="A22">
        <v>21</v>
      </c>
      <c r="B22" t="s">
        <v>35</v>
      </c>
      <c r="C22">
        <v>-8.2098367556533095E-4</v>
      </c>
      <c r="D22">
        <v>4.4011503523120802E-4</v>
      </c>
      <c r="E22">
        <v>6.2127556852343703E-2</v>
      </c>
      <c r="F22">
        <v>-1.10025143641382E-3</v>
      </c>
      <c r="G22">
        <v>6.3659321093419499E-4</v>
      </c>
      <c r="H22">
        <v>8.3926743509376706E-2</v>
      </c>
      <c r="I22">
        <v>-3.4212477134674702E-4</v>
      </c>
      <c r="J22">
        <v>6.4100615739408199E-4</v>
      </c>
      <c r="K22">
        <v>0.59352775108820499</v>
      </c>
      <c r="L22">
        <v>-8.7009880111216101E-4</v>
      </c>
      <c r="M22">
        <v>4.22716224586053E-4</v>
      </c>
      <c r="N22">
        <v>3.95563525170647E-2</v>
      </c>
      <c r="P22" t="str">
        <f t="shared" si="3"/>
        <v>^</v>
      </c>
      <c r="Q22" t="str">
        <f t="shared" si="0"/>
        <v>^</v>
      </c>
      <c r="R22" t="str">
        <f t="shared" si="1"/>
        <v/>
      </c>
      <c r="S22" t="str">
        <f t="shared" si="2"/>
        <v>*</v>
      </c>
    </row>
    <row r="23" spans="1:19" x14ac:dyDescent="0.25">
      <c r="A23">
        <v>22</v>
      </c>
      <c r="B23" t="s">
        <v>36</v>
      </c>
      <c r="C23">
        <v>6.6191361802228101E-4</v>
      </c>
      <c r="D23">
        <v>1.70661854973183E-4</v>
      </c>
      <c r="E23">
        <v>1.05098442845761E-4</v>
      </c>
      <c r="F23">
        <v>5.5426406337787603E-4</v>
      </c>
      <c r="G23">
        <v>2.4789260757601401E-4</v>
      </c>
      <c r="H23">
        <v>2.5358062750246199E-2</v>
      </c>
      <c r="I23">
        <v>8.6227917023538804E-4</v>
      </c>
      <c r="J23">
        <v>2.42932764929062E-4</v>
      </c>
      <c r="K23">
        <v>3.8602791000323102E-4</v>
      </c>
      <c r="L23">
        <v>6.5534509236111604E-4</v>
      </c>
      <c r="M23">
        <v>1.68784375821009E-4</v>
      </c>
      <c r="N23">
        <v>1.0328789049171E-4</v>
      </c>
      <c r="P23" t="str">
        <f t="shared" si="3"/>
        <v>***</v>
      </c>
      <c r="Q23" t="str">
        <f t="shared" si="0"/>
        <v>*</v>
      </c>
      <c r="R23" t="str">
        <f t="shared" si="1"/>
        <v>***</v>
      </c>
      <c r="S23" t="str">
        <f t="shared" si="2"/>
        <v>***</v>
      </c>
    </row>
    <row r="24" spans="1:19" x14ac:dyDescent="0.25">
      <c r="A24">
        <v>23</v>
      </c>
      <c r="B24" t="s">
        <v>37</v>
      </c>
      <c r="C24">
        <v>-8.8898922767401897E-3</v>
      </c>
      <c r="D24">
        <v>3.3317078916334598E-2</v>
      </c>
      <c r="E24">
        <v>0.78960245573593102</v>
      </c>
      <c r="F24">
        <v>3.2788387881259401E-2</v>
      </c>
      <c r="G24">
        <v>4.5249035990299502E-2</v>
      </c>
      <c r="H24">
        <v>0.46868475967916301</v>
      </c>
      <c r="I24">
        <v>-5.76931960896295E-2</v>
      </c>
      <c r="J24">
        <v>5.0947704987582297E-2</v>
      </c>
      <c r="K24">
        <v>0.25746618146432698</v>
      </c>
      <c r="L24">
        <v>-3.9828516896680399E-4</v>
      </c>
      <c r="M24">
        <v>3.31280512705871E-2</v>
      </c>
      <c r="N24">
        <v>0.99040758754319103</v>
      </c>
      <c r="P24" t="str">
        <f t="shared" si="3"/>
        <v/>
      </c>
      <c r="Q24" t="str">
        <f t="shared" si="0"/>
        <v/>
      </c>
      <c r="R24" t="str">
        <f t="shared" si="1"/>
        <v/>
      </c>
      <c r="S24" t="str">
        <f t="shared" si="2"/>
        <v/>
      </c>
    </row>
    <row r="25" spans="1:19" x14ac:dyDescent="0.25">
      <c r="A25">
        <v>24</v>
      </c>
      <c r="B25" t="s">
        <v>38</v>
      </c>
      <c r="C25">
        <v>2.8983538160051999E-2</v>
      </c>
      <c r="D25">
        <v>4.6178103786365499E-2</v>
      </c>
      <c r="E25">
        <v>0.53023535620461903</v>
      </c>
      <c r="F25">
        <v>0.111316780816462</v>
      </c>
      <c r="G25">
        <v>6.1324870580738197E-2</v>
      </c>
      <c r="H25">
        <v>6.9493490993142101E-2</v>
      </c>
      <c r="I25">
        <v>-8.8093001591545497E-2</v>
      </c>
      <c r="J25">
        <v>7.4194191719618593E-2</v>
      </c>
      <c r="K25">
        <v>0.23509741575031701</v>
      </c>
      <c r="L25">
        <v>3.1329548259740901E-2</v>
      </c>
      <c r="M25">
        <v>4.5999383025521701E-2</v>
      </c>
      <c r="N25">
        <v>0.495816903531134</v>
      </c>
      <c r="P25" t="str">
        <f t="shared" si="3"/>
        <v/>
      </c>
      <c r="Q25" t="str">
        <f t="shared" si="0"/>
        <v>^</v>
      </c>
      <c r="R25" t="str">
        <f t="shared" si="1"/>
        <v/>
      </c>
      <c r="S25" t="str">
        <f t="shared" si="2"/>
        <v/>
      </c>
    </row>
    <row r="26" spans="1:19" x14ac:dyDescent="0.25">
      <c r="A26">
        <v>25</v>
      </c>
      <c r="B26" t="s">
        <v>40</v>
      </c>
      <c r="C26">
        <v>-0.25595580090242098</v>
      </c>
      <c r="D26">
        <v>7.5333875901517605E-2</v>
      </c>
      <c r="E26">
        <v>6.7975040647433999E-4</v>
      </c>
      <c r="F26">
        <v>-0.12813909710861801</v>
      </c>
      <c r="G26">
        <v>0.11002205564029301</v>
      </c>
      <c r="H26">
        <v>0.24415366589769699</v>
      </c>
      <c r="I26">
        <v>-0.407498190664149</v>
      </c>
      <c r="J26">
        <v>0.10845176024762</v>
      </c>
      <c r="K26">
        <v>1.7167815987445699E-4</v>
      </c>
      <c r="L26">
        <v>-0.233819022646304</v>
      </c>
      <c r="M26">
        <v>7.4661624187711398E-2</v>
      </c>
      <c r="N26">
        <v>1.73787740441039E-3</v>
      </c>
      <c r="P26" t="str">
        <f t="shared" si="3"/>
        <v>***</v>
      </c>
      <c r="Q26" t="str">
        <f t="shared" si="0"/>
        <v/>
      </c>
      <c r="R26" t="str">
        <f t="shared" si="1"/>
        <v>***</v>
      </c>
      <c r="S26" t="str">
        <f t="shared" si="2"/>
        <v>**</v>
      </c>
    </row>
    <row r="27" spans="1:19" x14ac:dyDescent="0.25">
      <c r="A27">
        <v>26</v>
      </c>
      <c r="B27" t="s">
        <v>41</v>
      </c>
      <c r="C27">
        <v>-7.4362897796156097E-2</v>
      </c>
      <c r="D27">
        <v>6.5770707049097293E-2</v>
      </c>
      <c r="E27">
        <v>0.25820724897651498</v>
      </c>
      <c r="F27">
        <v>1.6352070434190499E-2</v>
      </c>
      <c r="G27">
        <v>9.7517233721462204E-2</v>
      </c>
      <c r="H27">
        <v>0.86683195982013395</v>
      </c>
      <c r="I27">
        <v>-0.17273048929530299</v>
      </c>
      <c r="J27">
        <v>9.2639756682107097E-2</v>
      </c>
      <c r="K27">
        <v>6.2245974334222701E-2</v>
      </c>
      <c r="L27">
        <v>-5.9294197166374199E-2</v>
      </c>
      <c r="M27">
        <v>6.4914205100673805E-2</v>
      </c>
      <c r="N27">
        <v>0.361019553147718</v>
      </c>
      <c r="P27" t="str">
        <f t="shared" si="3"/>
        <v/>
      </c>
      <c r="Q27" t="str">
        <f t="shared" si="0"/>
        <v/>
      </c>
      <c r="R27" t="str">
        <f t="shared" si="1"/>
        <v>^</v>
      </c>
      <c r="S27" t="str">
        <f t="shared" si="2"/>
        <v/>
      </c>
    </row>
    <row r="28" spans="1:19" x14ac:dyDescent="0.25">
      <c r="A28">
        <v>27</v>
      </c>
      <c r="B28" t="s">
        <v>39</v>
      </c>
      <c r="C28">
        <v>-0.10002210034416401</v>
      </c>
      <c r="D28">
        <v>7.1704838721783806E-2</v>
      </c>
      <c r="E28">
        <v>0.163041703558746</v>
      </c>
      <c r="F28">
        <v>-8.0736065314757799E-2</v>
      </c>
      <c r="G28">
        <v>0.10669839320596899</v>
      </c>
      <c r="H28">
        <v>0.44924426671196899</v>
      </c>
      <c r="I28">
        <v>-0.121974591464808</v>
      </c>
      <c r="J28">
        <v>9.9958470189324702E-2</v>
      </c>
      <c r="K28">
        <v>0.22236910088703099</v>
      </c>
      <c r="L28">
        <v>-8.7383626729259298E-2</v>
      </c>
      <c r="M28">
        <v>7.0888712702056697E-2</v>
      </c>
      <c r="N28">
        <v>0.217692394656015</v>
      </c>
      <c r="P28" t="str">
        <f t="shared" si="3"/>
        <v/>
      </c>
      <c r="Q28" t="str">
        <f t="shared" si="0"/>
        <v/>
      </c>
      <c r="R28" t="str">
        <f t="shared" si="1"/>
        <v/>
      </c>
      <c r="S28" t="str">
        <f t="shared" si="2"/>
        <v/>
      </c>
    </row>
    <row r="29" spans="1:19" x14ac:dyDescent="0.25">
      <c r="A29">
        <v>28</v>
      </c>
      <c r="B29" t="s">
        <v>43</v>
      </c>
      <c r="C29">
        <v>-8.3897295557399207E-2</v>
      </c>
      <c r="D29">
        <v>1.15531011293239E-2</v>
      </c>
      <c r="E29" s="1">
        <v>3.8173177133382102E-13</v>
      </c>
      <c r="F29">
        <v>-8.5041793503202401E-2</v>
      </c>
      <c r="G29">
        <v>1.6395251555674801E-2</v>
      </c>
      <c r="H29" s="1">
        <v>2.13735061519901E-7</v>
      </c>
      <c r="I29">
        <v>-9.4662462856897195E-2</v>
      </c>
      <c r="J29">
        <v>1.6978231200820801E-2</v>
      </c>
      <c r="K29" s="1">
        <v>2.4679194829867601E-8</v>
      </c>
      <c r="L29">
        <v>-8.0797972479836402E-2</v>
      </c>
      <c r="M29">
        <v>1.1411494244033701E-2</v>
      </c>
      <c r="N29" s="1">
        <v>1.43736354388428E-12</v>
      </c>
      <c r="P29" t="str">
        <f t="shared" si="3"/>
        <v>***</v>
      </c>
      <c r="Q29" t="str">
        <f t="shared" si="0"/>
        <v>***</v>
      </c>
      <c r="R29" t="str">
        <f t="shared" si="1"/>
        <v>***</v>
      </c>
      <c r="S29" t="str">
        <f t="shared" si="2"/>
        <v>***</v>
      </c>
    </row>
    <row r="30" spans="1:19" x14ac:dyDescent="0.25">
      <c r="A30">
        <v>29</v>
      </c>
      <c r="B30" t="s">
        <v>44</v>
      </c>
      <c r="C30">
        <v>-9.3786852064305093E-3</v>
      </c>
      <c r="D30">
        <v>3.1670549823200903E-2</v>
      </c>
      <c r="E30">
        <v>0.76712874771584405</v>
      </c>
      <c r="F30">
        <v>4.2932650329660003E-2</v>
      </c>
      <c r="G30">
        <v>4.3547328733411703E-2</v>
      </c>
      <c r="H30">
        <v>0.324189636984753</v>
      </c>
      <c r="I30">
        <v>-8.5629555948041294E-2</v>
      </c>
      <c r="J30">
        <v>5.0224796833088697E-2</v>
      </c>
      <c r="K30">
        <v>8.8208248918889301E-2</v>
      </c>
      <c r="L30">
        <v>-4.1074066193051003E-3</v>
      </c>
      <c r="M30">
        <v>3.0521611489740599E-2</v>
      </c>
      <c r="N30">
        <v>0.89294892560852601</v>
      </c>
      <c r="P30" t="str">
        <f t="shared" si="3"/>
        <v/>
      </c>
      <c r="Q30" t="str">
        <f t="shared" si="0"/>
        <v/>
      </c>
      <c r="R30" t="str">
        <f t="shared" si="1"/>
        <v>^</v>
      </c>
      <c r="S30" t="str">
        <f t="shared" si="2"/>
        <v/>
      </c>
    </row>
    <row r="31" spans="1:19" x14ac:dyDescent="0.25">
      <c r="A31">
        <v>30</v>
      </c>
      <c r="B31" t="s">
        <v>134</v>
      </c>
      <c r="C31">
        <v>0.32092843974012503</v>
      </c>
      <c r="D31">
        <v>0.40837906816498698</v>
      </c>
      <c r="E31">
        <v>0.43194999112976501</v>
      </c>
      <c r="F31">
        <v>0.81980121803959505</v>
      </c>
      <c r="G31">
        <v>0.80805553846413702</v>
      </c>
      <c r="H31">
        <v>0.31032718776330398</v>
      </c>
      <c r="I31">
        <v>0.18745360782356499</v>
      </c>
      <c r="J31">
        <v>0.48189146117412501</v>
      </c>
      <c r="K31">
        <v>0.69727947839865101</v>
      </c>
      <c r="L31">
        <v>-0.13841380569994899</v>
      </c>
      <c r="M31">
        <v>4.0425510559791801E-2</v>
      </c>
      <c r="N31">
        <v>6.1724274256800703E-4</v>
      </c>
    </row>
    <row r="32" spans="1:19" x14ac:dyDescent="0.25">
      <c r="A32">
        <v>31</v>
      </c>
      <c r="B32" t="s">
        <v>148</v>
      </c>
      <c r="C32">
        <v>-1.67081621215633E-2</v>
      </c>
      <c r="D32">
        <v>0.45299077069490501</v>
      </c>
      <c r="E32">
        <v>0.97057740826635697</v>
      </c>
      <c r="F32">
        <v>0.317961984415704</v>
      </c>
      <c r="G32">
        <v>0.85384175356305503</v>
      </c>
      <c r="H32">
        <v>0.70960262572822097</v>
      </c>
      <c r="I32">
        <v>9.8027600938610293E-2</v>
      </c>
      <c r="J32">
        <v>0.56399300288071097</v>
      </c>
      <c r="K32">
        <v>0.86201481705579097</v>
      </c>
      <c r="L32">
        <v>-0.47904215951037299</v>
      </c>
      <c r="M32">
        <v>0.19043997375032001</v>
      </c>
      <c r="N32">
        <v>1.1888066669652799E-2</v>
      </c>
    </row>
    <row r="33" spans="1:14" x14ac:dyDescent="0.25">
      <c r="A33">
        <v>32</v>
      </c>
      <c r="B33" t="s">
        <v>46</v>
      </c>
      <c r="C33">
        <v>0.222734437143874</v>
      </c>
      <c r="D33">
        <v>0.423430975531642</v>
      </c>
      <c r="E33">
        <v>0.59887221826898696</v>
      </c>
      <c r="F33">
        <v>0.99607583421991897</v>
      </c>
      <c r="G33">
        <v>0.82471789125647599</v>
      </c>
      <c r="H33">
        <v>0.22713280171536801</v>
      </c>
      <c r="I33">
        <v>-0.105358950656949</v>
      </c>
      <c r="J33">
        <v>0.50659030495902602</v>
      </c>
      <c r="K33">
        <v>0.83524720530990404</v>
      </c>
      <c r="L33">
        <v>-0.257279489414733</v>
      </c>
      <c r="M33">
        <v>0.11151892803401001</v>
      </c>
      <c r="N33">
        <v>2.1052159586940799E-2</v>
      </c>
    </row>
    <row r="34" spans="1:14" x14ac:dyDescent="0.25">
      <c r="A34">
        <v>33</v>
      </c>
      <c r="B34" t="s">
        <v>132</v>
      </c>
      <c r="C34">
        <v>-0.15168378402998101</v>
      </c>
      <c r="D34">
        <v>0.42708177537463499</v>
      </c>
      <c r="E34">
        <v>0.72246723723988104</v>
      </c>
      <c r="F34">
        <v>0.38685104057196701</v>
      </c>
      <c r="G34">
        <v>0.82873705583649904</v>
      </c>
      <c r="H34">
        <v>0.64064592613898896</v>
      </c>
      <c r="I34">
        <v>-0.33737877097624702</v>
      </c>
      <c r="J34">
        <v>0.51242452776881797</v>
      </c>
      <c r="K34">
        <v>0.51028306365949505</v>
      </c>
      <c r="L34">
        <v>-0.61314458663082605</v>
      </c>
      <c r="M34">
        <v>0.123771923686453</v>
      </c>
      <c r="N34" s="1">
        <v>7.2768243109240795E-7</v>
      </c>
    </row>
    <row r="35" spans="1:14" x14ac:dyDescent="0.25">
      <c r="A35">
        <v>34</v>
      </c>
      <c r="B35" t="s">
        <v>133</v>
      </c>
      <c r="C35">
        <v>0.187289100672309</v>
      </c>
      <c r="D35">
        <v>0.41254653628837701</v>
      </c>
      <c r="E35">
        <v>0.64984108618908398</v>
      </c>
      <c r="F35">
        <v>0.73807680257849395</v>
      </c>
      <c r="G35">
        <v>0.82533263087685604</v>
      </c>
      <c r="H35">
        <v>0.37117317557525698</v>
      </c>
      <c r="I35">
        <v>-3.9838482844917603E-2</v>
      </c>
      <c r="J35">
        <v>0.48435702515548901</v>
      </c>
      <c r="K35">
        <v>0.93444772090526396</v>
      </c>
      <c r="L35">
        <v>-0.229564201617355</v>
      </c>
      <c r="M35">
        <v>0.110669547299915</v>
      </c>
      <c r="N35">
        <v>3.8049478909945797E-2</v>
      </c>
    </row>
    <row r="36" spans="1:14" x14ac:dyDescent="0.25">
      <c r="A36">
        <v>35</v>
      </c>
      <c r="B36" t="s">
        <v>45</v>
      </c>
      <c r="C36">
        <v>-0.12330483075986599</v>
      </c>
      <c r="D36">
        <v>0.50744352674883197</v>
      </c>
      <c r="E36">
        <v>0.808011421853151</v>
      </c>
      <c r="F36">
        <v>0.32226700875553899</v>
      </c>
      <c r="G36">
        <v>0.96526308702223096</v>
      </c>
      <c r="H36">
        <v>0.738481863159271</v>
      </c>
      <c r="I36">
        <v>-0.21080121921768999</v>
      </c>
      <c r="J36">
        <v>0.60988401201728804</v>
      </c>
      <c r="K36">
        <v>0.72961216035078602</v>
      </c>
      <c r="L36">
        <v>-0.62505751265889897</v>
      </c>
      <c r="M36">
        <v>0.30044407107419102</v>
      </c>
      <c r="N36">
        <v>3.7484690496493299E-2</v>
      </c>
    </row>
    <row r="37" spans="1:14" x14ac:dyDescent="0.25">
      <c r="A37">
        <v>36</v>
      </c>
      <c r="B37" t="s">
        <v>106</v>
      </c>
      <c r="C37">
        <v>8.8593998092787604E-2</v>
      </c>
      <c r="D37">
        <v>0.106544226488201</v>
      </c>
      <c r="E37">
        <v>0.40567811738697801</v>
      </c>
      <c r="F37">
        <v>0.25610529996692599</v>
      </c>
      <c r="G37">
        <v>0.16141879604179399</v>
      </c>
      <c r="H37">
        <v>0.11260574104932999</v>
      </c>
      <c r="I37">
        <v>-0.10683589636013301</v>
      </c>
      <c r="J37">
        <v>0.146598875630117</v>
      </c>
      <c r="K37">
        <v>0.46614639788663098</v>
      </c>
      <c r="L37" t="s">
        <v>173</v>
      </c>
      <c r="M37" t="s">
        <v>173</v>
      </c>
      <c r="N37" t="s">
        <v>173</v>
      </c>
    </row>
    <row r="38" spans="1:14" x14ac:dyDescent="0.25">
      <c r="A38">
        <v>37</v>
      </c>
      <c r="B38" t="s">
        <v>62</v>
      </c>
      <c r="C38">
        <v>-1.38429888831563E-3</v>
      </c>
      <c r="D38">
        <v>0.34257363339550601</v>
      </c>
      <c r="E38">
        <v>0.99677585313933603</v>
      </c>
      <c r="F38">
        <v>0.25609156411536599</v>
      </c>
      <c r="G38">
        <v>0.44514918787767299</v>
      </c>
      <c r="H38">
        <v>0.56509261961655499</v>
      </c>
      <c r="I38">
        <v>-2.95571948275998E-2</v>
      </c>
      <c r="J38">
        <v>0.58464597644375105</v>
      </c>
      <c r="K38">
        <v>0.95967955270590399</v>
      </c>
      <c r="L38" t="s">
        <v>173</v>
      </c>
      <c r="M38" t="s">
        <v>173</v>
      </c>
      <c r="N38" t="s">
        <v>173</v>
      </c>
    </row>
    <row r="39" spans="1:14" x14ac:dyDescent="0.25">
      <c r="A39">
        <v>38</v>
      </c>
      <c r="B39" t="s">
        <v>64</v>
      </c>
      <c r="C39">
        <v>-6.8278858307426901E-2</v>
      </c>
      <c r="D39">
        <v>0.40053504969046</v>
      </c>
      <c r="E39">
        <v>0.864641215882472</v>
      </c>
      <c r="F39">
        <v>1.0764002907750501</v>
      </c>
      <c r="G39">
        <v>0.67054397293354795</v>
      </c>
      <c r="H39">
        <v>0.10843565563495799</v>
      </c>
      <c r="I39">
        <v>-0.16409267033007599</v>
      </c>
      <c r="J39">
        <v>0.63415686366218305</v>
      </c>
      <c r="K39">
        <v>0.79582256345225</v>
      </c>
      <c r="L39" t="s">
        <v>173</v>
      </c>
      <c r="M39" t="s">
        <v>173</v>
      </c>
      <c r="N39" t="s">
        <v>173</v>
      </c>
    </row>
    <row r="40" spans="1:14" x14ac:dyDescent="0.25">
      <c r="A40">
        <v>39</v>
      </c>
      <c r="B40" t="s">
        <v>61</v>
      </c>
      <c r="C40">
        <v>-3.4585185680804098E-2</v>
      </c>
      <c r="D40">
        <v>0.34517703071124001</v>
      </c>
      <c r="E40">
        <v>0.92018911736763997</v>
      </c>
      <c r="F40">
        <v>9.4396189200237193E-2</v>
      </c>
      <c r="G40">
        <v>0.44439283731108498</v>
      </c>
      <c r="H40">
        <v>0.83178243369717098</v>
      </c>
      <c r="I40">
        <v>0.13019139274136901</v>
      </c>
      <c r="J40">
        <v>0.599503570500586</v>
      </c>
      <c r="K40">
        <v>0.82807949995176799</v>
      </c>
      <c r="L40" t="s">
        <v>173</v>
      </c>
      <c r="M40" t="s">
        <v>173</v>
      </c>
      <c r="N40" t="s">
        <v>173</v>
      </c>
    </row>
    <row r="41" spans="1:14" x14ac:dyDescent="0.25">
      <c r="A41">
        <v>40</v>
      </c>
      <c r="B41" t="s">
        <v>48</v>
      </c>
      <c r="C41">
        <v>0.172086494110781</v>
      </c>
      <c r="D41">
        <v>0.42730491037430901</v>
      </c>
      <c r="E41">
        <v>0.68715032681180499</v>
      </c>
      <c r="F41">
        <v>1.04293384994593</v>
      </c>
      <c r="G41">
        <v>0.62568856007262796</v>
      </c>
      <c r="H41">
        <v>9.5542685963582605E-2</v>
      </c>
      <c r="I41">
        <v>-2.66738278023704E-2</v>
      </c>
      <c r="J41">
        <v>0.672429532929952</v>
      </c>
      <c r="K41">
        <v>0.96835794064407199</v>
      </c>
      <c r="L41" t="s">
        <v>173</v>
      </c>
      <c r="M41" t="s">
        <v>173</v>
      </c>
      <c r="N41" t="s">
        <v>173</v>
      </c>
    </row>
    <row r="42" spans="1:14" x14ac:dyDescent="0.25">
      <c r="A42">
        <v>41</v>
      </c>
      <c r="B42" t="s">
        <v>55</v>
      </c>
      <c r="C42">
        <v>-0.45444565639787798</v>
      </c>
      <c r="D42">
        <v>0.42293974517162902</v>
      </c>
      <c r="E42">
        <v>0.28260192790411298</v>
      </c>
      <c r="F42">
        <v>-0.105412458423289</v>
      </c>
      <c r="G42">
        <v>0.60012536464076804</v>
      </c>
      <c r="H42">
        <v>0.86056834507367697</v>
      </c>
      <c r="I42">
        <v>-0.48565683313078201</v>
      </c>
      <c r="J42">
        <v>0.66932947635717299</v>
      </c>
      <c r="K42">
        <v>0.46809193214239597</v>
      </c>
      <c r="L42" t="s">
        <v>173</v>
      </c>
      <c r="M42" t="s">
        <v>173</v>
      </c>
      <c r="N42" t="s">
        <v>173</v>
      </c>
    </row>
    <row r="43" spans="1:14" x14ac:dyDescent="0.25">
      <c r="A43">
        <v>42</v>
      </c>
      <c r="B43" t="s">
        <v>54</v>
      </c>
      <c r="C43">
        <v>1.2672709874286101E-2</v>
      </c>
      <c r="D43">
        <v>0.390400215985722</v>
      </c>
      <c r="E43">
        <v>0.97410456324601002</v>
      </c>
      <c r="F43">
        <v>0.30584306535446598</v>
      </c>
      <c r="G43">
        <v>0.49227657569303901</v>
      </c>
      <c r="H43">
        <v>0.53441344023051296</v>
      </c>
      <c r="I43">
        <v>-0.40373238841150899</v>
      </c>
      <c r="J43">
        <v>0.78118758468780902</v>
      </c>
      <c r="K43">
        <v>0.60528269228775</v>
      </c>
      <c r="L43" t="s">
        <v>173</v>
      </c>
      <c r="M43" t="s">
        <v>173</v>
      </c>
      <c r="N43" t="s">
        <v>173</v>
      </c>
    </row>
    <row r="44" spans="1:14" x14ac:dyDescent="0.25">
      <c r="A44">
        <v>43</v>
      </c>
      <c r="B44" t="s">
        <v>60</v>
      </c>
      <c r="C44">
        <v>-1.6580939496322802E-2</v>
      </c>
      <c r="D44">
        <v>0.36368209912139099</v>
      </c>
      <c r="E44">
        <v>0.96363556564698405</v>
      </c>
      <c r="F44">
        <v>0.10660467989488601</v>
      </c>
      <c r="G44">
        <v>0.47196818717651301</v>
      </c>
      <c r="H44">
        <v>0.82130051189981701</v>
      </c>
      <c r="I44">
        <v>-2.6121582410425798E-2</v>
      </c>
      <c r="J44">
        <v>0.64109674337718403</v>
      </c>
      <c r="K44">
        <v>0.96749906766697602</v>
      </c>
      <c r="L44" t="s">
        <v>173</v>
      </c>
      <c r="M44" t="s">
        <v>173</v>
      </c>
      <c r="N44" t="s">
        <v>173</v>
      </c>
    </row>
    <row r="45" spans="1:14" x14ac:dyDescent="0.25">
      <c r="A45">
        <v>44</v>
      </c>
      <c r="B45" t="s">
        <v>56</v>
      </c>
      <c r="C45">
        <v>-0.199601251620077</v>
      </c>
      <c r="D45">
        <v>0.37912987929240499</v>
      </c>
      <c r="E45">
        <v>0.59856032747199295</v>
      </c>
      <c r="F45">
        <v>-2.0888537591200899E-2</v>
      </c>
      <c r="G45">
        <v>0.47981453060506801</v>
      </c>
      <c r="H45">
        <v>0.96527537732542901</v>
      </c>
      <c r="I45">
        <v>-0.88213519191445899</v>
      </c>
      <c r="J45">
        <v>0.72718852373864296</v>
      </c>
      <c r="K45">
        <v>0.22510063542952199</v>
      </c>
      <c r="L45" t="s">
        <v>173</v>
      </c>
      <c r="M45" t="s">
        <v>173</v>
      </c>
      <c r="N45" t="s">
        <v>173</v>
      </c>
    </row>
    <row r="46" spans="1:14" x14ac:dyDescent="0.25">
      <c r="A46">
        <v>45</v>
      </c>
      <c r="B46" t="s">
        <v>52</v>
      </c>
      <c r="C46">
        <v>-0.12874382072035201</v>
      </c>
      <c r="D46">
        <v>0.40976481236392398</v>
      </c>
      <c r="E46">
        <v>0.75337708139482495</v>
      </c>
      <c r="F46">
        <v>-7.8216592110140995E-2</v>
      </c>
      <c r="G46">
        <v>0.52387131487136895</v>
      </c>
      <c r="H46">
        <v>0.88131299199278001</v>
      </c>
      <c r="I46">
        <v>0.151086722770163</v>
      </c>
      <c r="J46">
        <v>0.71722001812418601</v>
      </c>
      <c r="K46">
        <v>0.833155686368107</v>
      </c>
      <c r="L46" t="s">
        <v>173</v>
      </c>
      <c r="M46" t="s">
        <v>173</v>
      </c>
      <c r="N46" t="s">
        <v>173</v>
      </c>
    </row>
    <row r="47" spans="1:14" x14ac:dyDescent="0.25">
      <c r="A47">
        <v>46</v>
      </c>
      <c r="B47" t="s">
        <v>67</v>
      </c>
      <c r="C47">
        <v>1.9110155496625E-3</v>
      </c>
      <c r="D47">
        <v>0.349573436759821</v>
      </c>
      <c r="E47">
        <v>0.99563822062081797</v>
      </c>
      <c r="F47">
        <v>0.19800108530763599</v>
      </c>
      <c r="G47">
        <v>0.46943866727665001</v>
      </c>
      <c r="H47">
        <v>0.67318367044266503</v>
      </c>
      <c r="I47">
        <v>7.3173390525524004E-2</v>
      </c>
      <c r="J47">
        <v>0.59134626826931602</v>
      </c>
      <c r="K47">
        <v>0.90152086740441495</v>
      </c>
      <c r="L47" t="s">
        <v>173</v>
      </c>
      <c r="M47" t="s">
        <v>173</v>
      </c>
      <c r="N47" t="s">
        <v>173</v>
      </c>
    </row>
    <row r="48" spans="1:14" x14ac:dyDescent="0.25">
      <c r="A48">
        <v>47</v>
      </c>
      <c r="B48" t="s">
        <v>57</v>
      </c>
      <c r="C48">
        <v>-4.7373430647708499E-2</v>
      </c>
      <c r="D48">
        <v>0.37345579024841602</v>
      </c>
      <c r="E48">
        <v>0.89905792647193095</v>
      </c>
      <c r="F48">
        <v>6.5299133253321207E-2</v>
      </c>
      <c r="G48">
        <v>0.51585544352992896</v>
      </c>
      <c r="H48">
        <v>0.89926952650863701</v>
      </c>
      <c r="I48">
        <v>2.9192504674616301E-2</v>
      </c>
      <c r="J48">
        <v>0.61788808387595595</v>
      </c>
      <c r="K48">
        <v>0.96231746980350297</v>
      </c>
      <c r="L48" t="s">
        <v>173</v>
      </c>
      <c r="M48" t="s">
        <v>173</v>
      </c>
      <c r="N48" t="s">
        <v>173</v>
      </c>
    </row>
    <row r="49" spans="1:14" x14ac:dyDescent="0.25">
      <c r="A49">
        <v>48</v>
      </c>
      <c r="B49" t="s">
        <v>59</v>
      </c>
      <c r="C49">
        <v>5.4763880116868197E-2</v>
      </c>
      <c r="D49">
        <v>0.34959210619665199</v>
      </c>
      <c r="E49">
        <v>0.87552007088115702</v>
      </c>
      <c r="F49">
        <v>8.8748145228591799E-2</v>
      </c>
      <c r="G49">
        <v>0.45445138008228497</v>
      </c>
      <c r="H49">
        <v>0.84516879287651603</v>
      </c>
      <c r="I49">
        <v>0.206477384426936</v>
      </c>
      <c r="J49">
        <v>0.59702055990368796</v>
      </c>
      <c r="K49">
        <v>0.72945818612790303</v>
      </c>
      <c r="L49" t="s">
        <v>173</v>
      </c>
      <c r="M49" t="s">
        <v>173</v>
      </c>
      <c r="N49" t="s">
        <v>173</v>
      </c>
    </row>
    <row r="50" spans="1:14" x14ac:dyDescent="0.25">
      <c r="A50">
        <v>49</v>
      </c>
      <c r="B50" t="s">
        <v>66</v>
      </c>
      <c r="C50">
        <v>-7.2647147373923193E-2</v>
      </c>
      <c r="D50">
        <v>0.35851625843582402</v>
      </c>
      <c r="E50">
        <v>0.839422064012185</v>
      </c>
      <c r="F50">
        <v>-8.1695993336800096E-2</v>
      </c>
      <c r="G50">
        <v>0.47270438626662198</v>
      </c>
      <c r="H50">
        <v>0.86278755917111405</v>
      </c>
      <c r="I50">
        <v>0.234130914311696</v>
      </c>
      <c r="J50">
        <v>0.60579821824642999</v>
      </c>
      <c r="K50">
        <v>0.69913874415305799</v>
      </c>
      <c r="L50" t="s">
        <v>173</v>
      </c>
      <c r="M50" t="s">
        <v>173</v>
      </c>
      <c r="N50" t="s">
        <v>173</v>
      </c>
    </row>
    <row r="51" spans="1:14" x14ac:dyDescent="0.25">
      <c r="A51">
        <v>50</v>
      </c>
      <c r="B51" t="s">
        <v>65</v>
      </c>
      <c r="C51">
        <v>7.86458161132568E-3</v>
      </c>
      <c r="D51">
        <v>0.40540442689773598</v>
      </c>
      <c r="E51">
        <v>0.98452253042738203</v>
      </c>
      <c r="F51">
        <v>0.82133692482780796</v>
      </c>
      <c r="G51">
        <v>0.68452989364825301</v>
      </c>
      <c r="H51">
        <v>0.23019548379388499</v>
      </c>
      <c r="I51">
        <v>8.72748619556344E-2</v>
      </c>
      <c r="J51">
        <v>0.63771926390653899</v>
      </c>
      <c r="K51">
        <v>0.89114566656405603</v>
      </c>
      <c r="L51" t="s">
        <v>173</v>
      </c>
      <c r="M51" t="s">
        <v>173</v>
      </c>
      <c r="N51" t="s">
        <v>173</v>
      </c>
    </row>
    <row r="52" spans="1:14" x14ac:dyDescent="0.25">
      <c r="A52">
        <v>51</v>
      </c>
      <c r="B52" t="s">
        <v>58</v>
      </c>
      <c r="C52">
        <v>-0.216153077702082</v>
      </c>
      <c r="D52">
        <v>0.34644982236333399</v>
      </c>
      <c r="E52">
        <v>0.532687509594863</v>
      </c>
      <c r="F52">
        <v>1.3942288100944E-2</v>
      </c>
      <c r="G52">
        <v>0.44852401739085201</v>
      </c>
      <c r="H52">
        <v>0.975201896141484</v>
      </c>
      <c r="I52">
        <v>-0.28355538545274001</v>
      </c>
      <c r="J52">
        <v>0.59864033470619404</v>
      </c>
      <c r="K52">
        <v>0.635738325669853</v>
      </c>
      <c r="L52" t="s">
        <v>173</v>
      </c>
      <c r="M52" t="s">
        <v>173</v>
      </c>
      <c r="N52" t="s">
        <v>173</v>
      </c>
    </row>
    <row r="53" spans="1:14" x14ac:dyDescent="0.25">
      <c r="A53">
        <v>52</v>
      </c>
      <c r="B53" t="s">
        <v>49</v>
      </c>
      <c r="C53">
        <v>-0.39797372971728701</v>
      </c>
      <c r="D53">
        <v>0.52398125293973596</v>
      </c>
      <c r="E53">
        <v>0.44754213845108998</v>
      </c>
      <c r="F53">
        <v>-0.31112071641639599</v>
      </c>
      <c r="G53">
        <v>0.69066904991963096</v>
      </c>
      <c r="H53">
        <v>0.65237676915980003</v>
      </c>
      <c r="I53">
        <v>0.27039582348135899</v>
      </c>
      <c r="J53">
        <v>0.86086311763705803</v>
      </c>
      <c r="K53">
        <v>0.75344622034874897</v>
      </c>
      <c r="L53" t="s">
        <v>173</v>
      </c>
      <c r="M53" t="s">
        <v>173</v>
      </c>
      <c r="N53" t="s">
        <v>173</v>
      </c>
    </row>
    <row r="54" spans="1:14" x14ac:dyDescent="0.25">
      <c r="A54">
        <v>53</v>
      </c>
      <c r="B54" t="s">
        <v>50</v>
      </c>
      <c r="C54">
        <v>-0.23457287255921599</v>
      </c>
      <c r="D54">
        <v>0.62197588440542195</v>
      </c>
      <c r="E54">
        <v>0.70606850613479</v>
      </c>
      <c r="F54" t="s">
        <v>173</v>
      </c>
      <c r="G54" t="s">
        <v>173</v>
      </c>
      <c r="H54" t="s">
        <v>173</v>
      </c>
      <c r="I54">
        <v>-0.19500967880063499</v>
      </c>
      <c r="J54">
        <v>0.78223457449594402</v>
      </c>
      <c r="K54">
        <v>0.80313011625376196</v>
      </c>
      <c r="L54" t="s">
        <v>173</v>
      </c>
      <c r="M54" t="s">
        <v>173</v>
      </c>
      <c r="N54" t="s">
        <v>173</v>
      </c>
    </row>
    <row r="55" spans="1:14" x14ac:dyDescent="0.25">
      <c r="A55">
        <v>54</v>
      </c>
      <c r="B55" t="s">
        <v>47</v>
      </c>
      <c r="C55">
        <v>0.18216719487595501</v>
      </c>
      <c r="D55">
        <v>0.42610326430318302</v>
      </c>
      <c r="E55">
        <v>0.66900142884134395</v>
      </c>
      <c r="F55">
        <v>0.226162791907007</v>
      </c>
      <c r="G55">
        <v>0.627848533381689</v>
      </c>
      <c r="H55">
        <v>0.71868358029101098</v>
      </c>
      <c r="I55">
        <v>0.22565023359157299</v>
      </c>
      <c r="J55">
        <v>0.66987717233852695</v>
      </c>
      <c r="K55">
        <v>0.73622760644403795</v>
      </c>
      <c r="L55" t="s">
        <v>173</v>
      </c>
      <c r="M55" t="s">
        <v>173</v>
      </c>
      <c r="N55" t="s">
        <v>173</v>
      </c>
    </row>
    <row r="56" spans="1:14" x14ac:dyDescent="0.25">
      <c r="A56">
        <v>55</v>
      </c>
      <c r="B56" t="s">
        <v>63</v>
      </c>
      <c r="C56">
        <v>0.52035379627981404</v>
      </c>
      <c r="D56">
        <v>0.543634694794636</v>
      </c>
      <c r="E56">
        <v>0.33847869441712902</v>
      </c>
      <c r="F56" t="s">
        <v>173</v>
      </c>
      <c r="G56" t="s">
        <v>173</v>
      </c>
      <c r="H56" t="s">
        <v>173</v>
      </c>
      <c r="I56">
        <v>0.54493303578164598</v>
      </c>
      <c r="J56">
        <v>0.73165648120805404</v>
      </c>
      <c r="K56">
        <v>0.45639652830164001</v>
      </c>
      <c r="L56" t="s">
        <v>173</v>
      </c>
      <c r="M56" t="s">
        <v>173</v>
      </c>
      <c r="N56" t="s">
        <v>173</v>
      </c>
    </row>
    <row r="57" spans="1:14" x14ac:dyDescent="0.25">
      <c r="A57">
        <v>56</v>
      </c>
      <c r="B57" t="s">
        <v>53</v>
      </c>
      <c r="C57">
        <v>1.1251493872571801</v>
      </c>
      <c r="D57">
        <v>0.75419509838482501</v>
      </c>
      <c r="E57">
        <v>0.135737280412638</v>
      </c>
      <c r="F57">
        <v>1.22974109212195</v>
      </c>
      <c r="G57">
        <v>0.934322275206659</v>
      </c>
      <c r="H57">
        <v>0.18811191093940299</v>
      </c>
      <c r="I57">
        <v>1.4617222543197199</v>
      </c>
      <c r="J57">
        <v>1.32345942620236</v>
      </c>
      <c r="K57">
        <v>0.26938897546463803</v>
      </c>
      <c r="L57" t="s">
        <v>173</v>
      </c>
      <c r="M57" t="s">
        <v>173</v>
      </c>
      <c r="N57" t="s">
        <v>173</v>
      </c>
    </row>
    <row r="58" spans="1:14" x14ac:dyDescent="0.25">
      <c r="A58">
        <v>57</v>
      </c>
      <c r="B58" t="s">
        <v>51</v>
      </c>
      <c r="C58">
        <v>-0.69864358675757499</v>
      </c>
      <c r="D58">
        <v>0.61719163781726305</v>
      </c>
      <c r="E58">
        <v>0.257646251216825</v>
      </c>
      <c r="F58">
        <v>-0.61552116981898397</v>
      </c>
      <c r="G58">
        <v>0.74126974692006398</v>
      </c>
      <c r="H58">
        <v>0.40633495167892603</v>
      </c>
      <c r="I58">
        <v>-0.45257356160989898</v>
      </c>
      <c r="J58">
        <v>1.22937495886786</v>
      </c>
      <c r="K58">
        <v>0.71277402322276395</v>
      </c>
      <c r="L58" t="s">
        <v>173</v>
      </c>
      <c r="M58" t="s">
        <v>173</v>
      </c>
      <c r="N58" t="s">
        <v>173</v>
      </c>
    </row>
    <row r="59" spans="1:14" x14ac:dyDescent="0.25">
      <c r="A59">
        <v>58</v>
      </c>
      <c r="B59" t="s">
        <v>74</v>
      </c>
      <c r="C59">
        <v>-0.522558503347063</v>
      </c>
      <c r="D59">
        <v>0.53710960023904997</v>
      </c>
      <c r="E59">
        <v>0.33059877279268002</v>
      </c>
      <c r="F59">
        <v>-1.2874330861704799</v>
      </c>
      <c r="G59">
        <v>0.932341490329894</v>
      </c>
      <c r="H59">
        <v>0.16732200565161201</v>
      </c>
      <c r="I59">
        <v>-0.39377289121988701</v>
      </c>
      <c r="J59">
        <v>0.73540177215464098</v>
      </c>
      <c r="K59">
        <v>0.59233683168822604</v>
      </c>
      <c r="L59" t="s">
        <v>173</v>
      </c>
      <c r="M59" t="s">
        <v>173</v>
      </c>
      <c r="N59" t="s">
        <v>173</v>
      </c>
    </row>
    <row r="60" spans="1:14" x14ac:dyDescent="0.25">
      <c r="A60">
        <v>59</v>
      </c>
      <c r="B60" t="s">
        <v>78</v>
      </c>
      <c r="C60">
        <v>-0.48419837415442202</v>
      </c>
      <c r="D60">
        <v>0.53123570239846496</v>
      </c>
      <c r="E60">
        <v>0.36205475663605302</v>
      </c>
      <c r="F60">
        <v>-1.1866794666885001</v>
      </c>
      <c r="G60">
        <v>0.91906019057167498</v>
      </c>
      <c r="H60">
        <v>0.19663850370789501</v>
      </c>
      <c r="I60">
        <v>-0.39596123017669999</v>
      </c>
      <c r="J60">
        <v>0.75935425003327495</v>
      </c>
      <c r="K60">
        <v>0.60205703666772303</v>
      </c>
      <c r="L60" t="s">
        <v>173</v>
      </c>
      <c r="M60" t="s">
        <v>173</v>
      </c>
      <c r="N60" t="s">
        <v>173</v>
      </c>
    </row>
    <row r="61" spans="1:14" x14ac:dyDescent="0.25">
      <c r="A61">
        <v>60</v>
      </c>
      <c r="B61" t="s">
        <v>68</v>
      </c>
      <c r="C61">
        <v>-0.24547432584284301</v>
      </c>
      <c r="D61">
        <v>0.58037160612970196</v>
      </c>
      <c r="E61">
        <v>0.67232400373745704</v>
      </c>
      <c r="F61">
        <v>-0.940120273525756</v>
      </c>
      <c r="G61">
        <v>0.96013702072337204</v>
      </c>
      <c r="H61">
        <v>0.327504784022149</v>
      </c>
      <c r="I61">
        <v>-0.30999500454787898</v>
      </c>
      <c r="J61">
        <v>0.88738011108586001</v>
      </c>
      <c r="K61">
        <v>0.72683607138585604</v>
      </c>
      <c r="L61" t="s">
        <v>173</v>
      </c>
      <c r="M61" t="s">
        <v>173</v>
      </c>
      <c r="N61" t="s">
        <v>173</v>
      </c>
    </row>
    <row r="62" spans="1:14" x14ac:dyDescent="0.25">
      <c r="A62">
        <v>61</v>
      </c>
      <c r="B62" t="s">
        <v>75</v>
      </c>
      <c r="C62">
        <v>-0.65459928110380505</v>
      </c>
      <c r="D62">
        <v>0.55125529982979204</v>
      </c>
      <c r="E62">
        <v>0.235042175696483</v>
      </c>
      <c r="F62">
        <v>-1.3089691125921299</v>
      </c>
      <c r="G62">
        <v>0.94400428101532197</v>
      </c>
      <c r="H62">
        <v>0.16555963904217399</v>
      </c>
      <c r="I62">
        <v>-0.76178694863732799</v>
      </c>
      <c r="J62">
        <v>0.78799946076929805</v>
      </c>
      <c r="K62">
        <v>0.33367634166174798</v>
      </c>
      <c r="L62" t="s">
        <v>173</v>
      </c>
      <c r="M62" t="s">
        <v>173</v>
      </c>
      <c r="N62" t="s">
        <v>173</v>
      </c>
    </row>
    <row r="63" spans="1:14" x14ac:dyDescent="0.25">
      <c r="A63">
        <v>62</v>
      </c>
      <c r="B63" t="s">
        <v>79</v>
      </c>
      <c r="C63">
        <v>-0.42589743668382901</v>
      </c>
      <c r="D63">
        <v>0.53360168450520096</v>
      </c>
      <c r="E63">
        <v>0.42477991242676699</v>
      </c>
      <c r="F63">
        <v>-1.0639473880967201</v>
      </c>
      <c r="G63">
        <v>0.92047168056193496</v>
      </c>
      <c r="H63">
        <v>0.24773354120302299</v>
      </c>
      <c r="I63">
        <v>-0.42212827701672601</v>
      </c>
      <c r="J63">
        <v>0.76151374506110703</v>
      </c>
      <c r="K63">
        <v>0.57935449381489401</v>
      </c>
      <c r="L63" t="s">
        <v>173</v>
      </c>
      <c r="M63" t="s">
        <v>173</v>
      </c>
      <c r="N63" t="s">
        <v>173</v>
      </c>
    </row>
    <row r="64" spans="1:14" x14ac:dyDescent="0.25">
      <c r="A64">
        <v>63</v>
      </c>
      <c r="B64" t="s">
        <v>80</v>
      </c>
      <c r="C64">
        <v>-0.23498764996681301</v>
      </c>
      <c r="D64">
        <v>0.55564225799512901</v>
      </c>
      <c r="E64">
        <v>0.67235963617415995</v>
      </c>
      <c r="F64">
        <v>-0.91690652782311399</v>
      </c>
      <c r="G64">
        <v>0.93611435871464899</v>
      </c>
      <c r="H64">
        <v>0.32734221397765201</v>
      </c>
      <c r="I64">
        <v>0.199299873946472</v>
      </c>
      <c r="J64">
        <v>0.93090811966615405</v>
      </c>
      <c r="K64">
        <v>0.83047540405271902</v>
      </c>
      <c r="L64" t="s">
        <v>173</v>
      </c>
      <c r="M64" t="s">
        <v>173</v>
      </c>
      <c r="N64" t="s">
        <v>173</v>
      </c>
    </row>
    <row r="65" spans="1:14" x14ac:dyDescent="0.25">
      <c r="A65">
        <v>64</v>
      </c>
      <c r="B65" t="s">
        <v>71</v>
      </c>
      <c r="C65">
        <v>-0.38240438630647</v>
      </c>
      <c r="D65">
        <v>0.55265279126965206</v>
      </c>
      <c r="E65">
        <v>0.48897294817618098</v>
      </c>
      <c r="F65">
        <v>-1.2073937131109</v>
      </c>
      <c r="G65">
        <v>0.93910010578850101</v>
      </c>
      <c r="H65">
        <v>0.19855049257009499</v>
      </c>
      <c r="I65">
        <v>-0.12679219572733499</v>
      </c>
      <c r="J65">
        <v>0.79947559537324497</v>
      </c>
      <c r="K65">
        <v>0.87398859547725904</v>
      </c>
      <c r="L65" t="s">
        <v>173</v>
      </c>
      <c r="M65" t="s">
        <v>173</v>
      </c>
      <c r="N65" t="s">
        <v>173</v>
      </c>
    </row>
    <row r="66" spans="1:14" x14ac:dyDescent="0.25">
      <c r="A66">
        <v>65</v>
      </c>
      <c r="B66" t="s">
        <v>76</v>
      </c>
      <c r="C66">
        <v>-0.29910840419100798</v>
      </c>
      <c r="D66">
        <v>0.54627538661548403</v>
      </c>
      <c r="E66">
        <v>0.58400681818685196</v>
      </c>
      <c r="F66">
        <v>-0.87302826758278096</v>
      </c>
      <c r="G66">
        <v>0.93064043926873397</v>
      </c>
      <c r="H66">
        <v>0.34819607443662398</v>
      </c>
      <c r="I66">
        <v>-0.28327590616217802</v>
      </c>
      <c r="J66">
        <v>0.79641499609470801</v>
      </c>
      <c r="K66">
        <v>0.72207362235428696</v>
      </c>
      <c r="L66" t="s">
        <v>173</v>
      </c>
      <c r="M66" t="s">
        <v>173</v>
      </c>
      <c r="N66" t="s">
        <v>173</v>
      </c>
    </row>
    <row r="67" spans="1:14" x14ac:dyDescent="0.25">
      <c r="A67">
        <v>66</v>
      </c>
      <c r="B67" t="s">
        <v>72</v>
      </c>
      <c r="C67">
        <v>-0.29827965818007701</v>
      </c>
      <c r="D67">
        <v>0.53110941035046</v>
      </c>
      <c r="E67">
        <v>0.57437752849079204</v>
      </c>
      <c r="F67">
        <v>-0.940041743873825</v>
      </c>
      <c r="G67">
        <v>0.91581558983855604</v>
      </c>
      <c r="H67">
        <v>0.30467806346062898</v>
      </c>
      <c r="I67">
        <v>-0.20682614663493901</v>
      </c>
      <c r="J67">
        <v>0.767155024400759</v>
      </c>
      <c r="K67">
        <v>0.78746684490263696</v>
      </c>
      <c r="L67" t="s">
        <v>173</v>
      </c>
      <c r="M67" t="s">
        <v>173</v>
      </c>
      <c r="N67" t="s">
        <v>173</v>
      </c>
    </row>
    <row r="68" spans="1:14" x14ac:dyDescent="0.25">
      <c r="A68">
        <v>67</v>
      </c>
      <c r="B68" t="s">
        <v>82</v>
      </c>
      <c r="C68">
        <v>-0.66490079500588195</v>
      </c>
      <c r="D68">
        <v>0.54601031533136801</v>
      </c>
      <c r="E68">
        <v>0.22332126423165299</v>
      </c>
      <c r="F68">
        <v>-1.40203391801952</v>
      </c>
      <c r="G68">
        <v>0.93926055216245097</v>
      </c>
      <c r="H68">
        <v>0.13551581931133899</v>
      </c>
      <c r="I68">
        <v>-0.65057328315317897</v>
      </c>
      <c r="J68">
        <v>0.77584137809749598</v>
      </c>
      <c r="K68">
        <v>0.40172803214018998</v>
      </c>
      <c r="L68" t="s">
        <v>173</v>
      </c>
      <c r="M68" t="s">
        <v>173</v>
      </c>
      <c r="N68" t="s">
        <v>173</v>
      </c>
    </row>
    <row r="69" spans="1:14" x14ac:dyDescent="0.25">
      <c r="A69">
        <v>68</v>
      </c>
      <c r="B69" t="s">
        <v>81</v>
      </c>
      <c r="C69">
        <v>-0.55692992573601996</v>
      </c>
      <c r="D69">
        <v>0.54981016966129903</v>
      </c>
      <c r="E69">
        <v>0.31108429221068501</v>
      </c>
      <c r="F69">
        <v>-1.0735134151643899</v>
      </c>
      <c r="G69">
        <v>0.94120007647262105</v>
      </c>
      <c r="H69">
        <v>0.25404499525132701</v>
      </c>
      <c r="I69">
        <v>-0.70021802089743501</v>
      </c>
      <c r="J69">
        <v>0.78912134251669397</v>
      </c>
      <c r="K69">
        <v>0.37489649764890998</v>
      </c>
      <c r="L69" t="s">
        <v>173</v>
      </c>
      <c r="M69" t="s">
        <v>173</v>
      </c>
      <c r="N69" t="s">
        <v>173</v>
      </c>
    </row>
    <row r="70" spans="1:14" x14ac:dyDescent="0.25">
      <c r="A70">
        <v>69</v>
      </c>
      <c r="B70" t="s">
        <v>77</v>
      </c>
      <c r="C70">
        <v>-0.30183150251896002</v>
      </c>
      <c r="D70">
        <v>0.543356305809368</v>
      </c>
      <c r="E70">
        <v>0.57855639165133199</v>
      </c>
      <c r="F70">
        <v>-0.99510991201948695</v>
      </c>
      <c r="G70">
        <v>0.94053738710543699</v>
      </c>
      <c r="H70">
        <v>0.29004509047430599</v>
      </c>
      <c r="I70">
        <v>-0.30337371168913801</v>
      </c>
      <c r="J70">
        <v>0.77234753177519799</v>
      </c>
      <c r="K70">
        <v>0.69447141151967295</v>
      </c>
      <c r="L70" t="s">
        <v>173</v>
      </c>
      <c r="M70" t="s">
        <v>173</v>
      </c>
      <c r="N70" t="s">
        <v>173</v>
      </c>
    </row>
    <row r="71" spans="1:14" x14ac:dyDescent="0.25">
      <c r="A71">
        <v>70</v>
      </c>
      <c r="B71" t="s">
        <v>84</v>
      </c>
      <c r="C71">
        <v>-0.63102259308839403</v>
      </c>
      <c r="D71">
        <v>0.56386103608876803</v>
      </c>
      <c r="E71">
        <v>0.26309316201212601</v>
      </c>
      <c r="F71">
        <v>-1.4933831201749099</v>
      </c>
      <c r="G71">
        <v>0.97841475359996999</v>
      </c>
      <c r="H71">
        <v>0.12692787159607499</v>
      </c>
      <c r="I71">
        <v>-0.27037573982831598</v>
      </c>
      <c r="J71">
        <v>0.79213837138200305</v>
      </c>
      <c r="K71">
        <v>0.73285977498962396</v>
      </c>
      <c r="L71" t="s">
        <v>173</v>
      </c>
      <c r="M71" t="s">
        <v>173</v>
      </c>
      <c r="N71" t="s">
        <v>173</v>
      </c>
    </row>
    <row r="72" spans="1:14" x14ac:dyDescent="0.25">
      <c r="A72">
        <v>71</v>
      </c>
      <c r="B72" t="s">
        <v>70</v>
      </c>
      <c r="C72">
        <v>-0.23695058630676399</v>
      </c>
      <c r="D72">
        <v>0.57039431858932399</v>
      </c>
      <c r="E72">
        <v>0.67783783203777603</v>
      </c>
      <c r="F72">
        <v>-1.31834070284758</v>
      </c>
      <c r="G72">
        <v>1.0303334700510201</v>
      </c>
      <c r="H72">
        <v>0.200711125038777</v>
      </c>
      <c r="I72">
        <v>2.6735346169186099E-2</v>
      </c>
      <c r="J72">
        <v>0.79491500414625604</v>
      </c>
      <c r="K72">
        <v>0.973169837213119</v>
      </c>
      <c r="L72" t="s">
        <v>173</v>
      </c>
      <c r="M72" t="s">
        <v>173</v>
      </c>
      <c r="N72" t="s">
        <v>173</v>
      </c>
    </row>
    <row r="73" spans="1:14" x14ac:dyDescent="0.25">
      <c r="A73">
        <v>72</v>
      </c>
      <c r="B73" t="s">
        <v>73</v>
      </c>
      <c r="C73">
        <v>-0.72032275648038502</v>
      </c>
      <c r="D73">
        <v>0.80350028248884597</v>
      </c>
      <c r="E73">
        <v>0.369995910356132</v>
      </c>
      <c r="F73" t="s">
        <v>173</v>
      </c>
      <c r="G73" t="s">
        <v>173</v>
      </c>
      <c r="H73" t="s">
        <v>173</v>
      </c>
      <c r="I73">
        <v>-0.96784091118616</v>
      </c>
      <c r="J73">
        <v>0.97770516016299103</v>
      </c>
      <c r="K73">
        <v>0.32221771322321002</v>
      </c>
      <c r="L73" t="s">
        <v>173</v>
      </c>
      <c r="M73" t="s">
        <v>173</v>
      </c>
      <c r="N73" t="s">
        <v>173</v>
      </c>
    </row>
    <row r="74" spans="1:14" x14ac:dyDescent="0.25">
      <c r="A74">
        <v>73</v>
      </c>
      <c r="B74" t="s">
        <v>69</v>
      </c>
      <c r="C74">
        <v>-1.41414956121354</v>
      </c>
      <c r="D74">
        <v>0.64387193194165904</v>
      </c>
      <c r="E74">
        <v>2.8068962813084599E-2</v>
      </c>
      <c r="F74">
        <v>-3.2080845377695302</v>
      </c>
      <c r="G74">
        <v>1.3859768828039301</v>
      </c>
      <c r="H74">
        <v>2.0630784343629201E-2</v>
      </c>
      <c r="I74">
        <v>-1.0070573361686199</v>
      </c>
      <c r="J74">
        <v>0.86300635118181201</v>
      </c>
      <c r="K74">
        <v>0.24324363070358701</v>
      </c>
      <c r="L74" t="s">
        <v>173</v>
      </c>
      <c r="M74" t="s">
        <v>173</v>
      </c>
      <c r="N74" t="s">
        <v>173</v>
      </c>
    </row>
    <row r="75" spans="1:14" x14ac:dyDescent="0.25">
      <c r="A75">
        <v>74</v>
      </c>
      <c r="B75" t="s">
        <v>83</v>
      </c>
      <c r="C75">
        <v>0.86610244237421097</v>
      </c>
      <c r="D75">
        <v>1.3120607274442799</v>
      </c>
      <c r="E75">
        <v>0.50918420259446995</v>
      </c>
      <c r="F75" t="s">
        <v>173</v>
      </c>
      <c r="G75" t="s">
        <v>173</v>
      </c>
      <c r="H75" t="s">
        <v>173</v>
      </c>
      <c r="I75">
        <v>1.17946850724187</v>
      </c>
      <c r="J75">
        <v>1.4333141504809901</v>
      </c>
      <c r="K75">
        <v>0.410567127241736</v>
      </c>
      <c r="L75" t="s">
        <v>173</v>
      </c>
      <c r="M75" t="s">
        <v>173</v>
      </c>
      <c r="N75" t="s">
        <v>173</v>
      </c>
    </row>
    <row r="76" spans="1:14" x14ac:dyDescent="0.25">
      <c r="A76">
        <v>75</v>
      </c>
      <c r="B76" t="s">
        <v>178</v>
      </c>
      <c r="C76">
        <v>1.75887468046352</v>
      </c>
      <c r="D76">
        <v>0.113002122986848</v>
      </c>
      <c r="E76" s="1">
        <v>1.25928702707099E-54</v>
      </c>
      <c r="F76">
        <v>1.51548564797984</v>
      </c>
      <c r="G76">
        <v>0.14996619197988201</v>
      </c>
      <c r="H76" s="1">
        <v>5.2220309031640002E-24</v>
      </c>
      <c r="I76">
        <v>2.09768196527373</v>
      </c>
      <c r="J76">
        <v>0.175498886771743</v>
      </c>
      <c r="K76" s="1">
        <v>6.286504718562E-33</v>
      </c>
      <c r="L76">
        <v>1.75105575466923</v>
      </c>
      <c r="M76">
        <v>0.112965803485716</v>
      </c>
      <c r="N76" s="1">
        <v>3.42815493406001E-54</v>
      </c>
    </row>
    <row r="77" spans="1:14" x14ac:dyDescent="0.25">
      <c r="A77">
        <v>76</v>
      </c>
      <c r="B77" t="s">
        <v>179</v>
      </c>
      <c r="C77">
        <v>0.86424561465962202</v>
      </c>
      <c r="D77">
        <v>0.13729823930947399</v>
      </c>
      <c r="E77" s="1">
        <v>3.0807610539516099E-10</v>
      </c>
      <c r="F77">
        <v>0.829789537118373</v>
      </c>
      <c r="G77">
        <v>0.17684941736069901</v>
      </c>
      <c r="H77" s="1">
        <v>2.70456858864501E-6</v>
      </c>
      <c r="I77">
        <v>0.95938774793493597</v>
      </c>
      <c r="J77">
        <v>0.218588951503291</v>
      </c>
      <c r="K77" s="1">
        <v>1.1387105797252099E-5</v>
      </c>
      <c r="L77">
        <v>0.85631902777443303</v>
      </c>
      <c r="M77">
        <v>0.13726642468703801</v>
      </c>
      <c r="N77" s="1">
        <v>4.4214804292918699E-10</v>
      </c>
    </row>
    <row r="78" spans="1:14" x14ac:dyDescent="0.25">
      <c r="A78">
        <v>77</v>
      </c>
      <c r="B78" t="s">
        <v>180</v>
      </c>
      <c r="C78">
        <v>1.62015402416734</v>
      </c>
      <c r="D78">
        <v>0.119117872496687</v>
      </c>
      <c r="E78" s="1">
        <v>3.9355438858843999E-42</v>
      </c>
      <c r="F78">
        <v>1.5830441417152701</v>
      </c>
      <c r="G78">
        <v>0.15356190798673999</v>
      </c>
      <c r="H78" s="1">
        <v>6.4276734516208303E-25</v>
      </c>
      <c r="I78">
        <v>1.72499505611335</v>
      </c>
      <c r="J78">
        <v>0.189742523158175</v>
      </c>
      <c r="K78" s="1">
        <v>9.79147304251758E-20</v>
      </c>
      <c r="L78">
        <v>1.6108680040993999</v>
      </c>
      <c r="M78">
        <v>0.11907771620502999</v>
      </c>
      <c r="N78" s="1">
        <v>1.0707983564188E-41</v>
      </c>
    </row>
    <row r="79" spans="1:14" x14ac:dyDescent="0.25">
      <c r="A79">
        <v>78</v>
      </c>
      <c r="B79" t="s">
        <v>181</v>
      </c>
      <c r="C79">
        <v>0.64738016966772005</v>
      </c>
      <c r="D79">
        <v>0.15270234486449999</v>
      </c>
      <c r="E79" s="1">
        <v>2.2402748234406102E-5</v>
      </c>
      <c r="F79">
        <v>0.42516063376081198</v>
      </c>
      <c r="G79">
        <v>0.21022610230441399</v>
      </c>
      <c r="H79">
        <v>4.3135357138014599E-2</v>
      </c>
      <c r="I79">
        <v>0.96753969552007701</v>
      </c>
      <c r="J79">
        <v>0.22656366832400099</v>
      </c>
      <c r="K79" s="1">
        <v>1.9503695832485699E-5</v>
      </c>
      <c r="L79">
        <v>0.63791152152277697</v>
      </c>
      <c r="M79">
        <v>0.152669249149642</v>
      </c>
      <c r="N79" s="1">
        <v>2.9358112996258999E-5</v>
      </c>
    </row>
    <row r="80" spans="1:14" x14ac:dyDescent="0.25">
      <c r="A80">
        <v>79</v>
      </c>
      <c r="B80" t="s">
        <v>182</v>
      </c>
      <c r="C80">
        <v>0.41957450636021398</v>
      </c>
      <c r="D80">
        <v>0.16604225178887999</v>
      </c>
      <c r="E80">
        <v>1.1506964530518899E-2</v>
      </c>
      <c r="F80">
        <v>0.26679607147474599</v>
      </c>
      <c r="G80">
        <v>0.22480825117070999</v>
      </c>
      <c r="H80">
        <v>0.235317682618638</v>
      </c>
      <c r="I80">
        <v>0.67223048091016702</v>
      </c>
      <c r="J80">
        <v>0.249111877932751</v>
      </c>
      <c r="K80">
        <v>6.9650992069499899E-3</v>
      </c>
      <c r="L80">
        <v>0.4099483407549</v>
      </c>
      <c r="M80">
        <v>0.16601183376518799</v>
      </c>
      <c r="N80">
        <v>1.35342759903839E-2</v>
      </c>
    </row>
    <row r="81" spans="1:14" x14ac:dyDescent="0.25">
      <c r="A81">
        <v>80</v>
      </c>
      <c r="B81" t="s">
        <v>183</v>
      </c>
      <c r="C81">
        <v>1.44478483405562</v>
      </c>
      <c r="D81">
        <v>0.12787756830351299</v>
      </c>
      <c r="E81" s="1">
        <v>1.3395308283845E-29</v>
      </c>
      <c r="F81">
        <v>1.26937324203208</v>
      </c>
      <c r="G81">
        <v>0.17092129161394901</v>
      </c>
      <c r="H81" s="1">
        <v>1.11379461290606E-13</v>
      </c>
      <c r="I81">
        <v>1.7255210929884199</v>
      </c>
      <c r="J81">
        <v>0.19601730397540601</v>
      </c>
      <c r="K81" s="1">
        <v>1.33323120975956E-18</v>
      </c>
      <c r="L81">
        <v>1.4345743246449001</v>
      </c>
      <c r="M81">
        <v>0.12783491723743501</v>
      </c>
      <c r="N81" s="1">
        <v>3.17690168361701E-29</v>
      </c>
    </row>
    <row r="82" spans="1:14" x14ac:dyDescent="0.25">
      <c r="A82">
        <v>81</v>
      </c>
      <c r="B82" t="s">
        <v>184</v>
      </c>
      <c r="C82">
        <v>1.0448429128702099</v>
      </c>
      <c r="D82">
        <v>0.14367522944203501</v>
      </c>
      <c r="E82" s="1">
        <v>3.5353527396112302E-13</v>
      </c>
      <c r="F82">
        <v>0.97686174830691497</v>
      </c>
      <c r="G82">
        <v>0.188204554222766</v>
      </c>
      <c r="H82" s="1">
        <v>2.09813874728392E-7</v>
      </c>
      <c r="I82">
        <v>1.20499426215012</v>
      </c>
      <c r="J82">
        <v>0.22388382917960201</v>
      </c>
      <c r="K82" s="1">
        <v>7.3568677755324698E-8</v>
      </c>
      <c r="L82">
        <v>1.0348966388477301</v>
      </c>
      <c r="M82">
        <v>0.14363546849785699</v>
      </c>
      <c r="N82" s="1">
        <v>5.8034691485247398E-13</v>
      </c>
    </row>
    <row r="83" spans="1:14" x14ac:dyDescent="0.25">
      <c r="A83">
        <v>82</v>
      </c>
      <c r="B83" t="s">
        <v>185</v>
      </c>
      <c r="C83">
        <v>0.81901066869682804</v>
      </c>
      <c r="D83">
        <v>0.15599637998315299</v>
      </c>
      <c r="E83" s="1">
        <v>1.51942224366838E-7</v>
      </c>
      <c r="F83">
        <v>0.60055859162285197</v>
      </c>
      <c r="G83">
        <v>0.215245028015777</v>
      </c>
      <c r="H83">
        <v>5.2689164009743902E-3</v>
      </c>
      <c r="I83">
        <v>1.14491639394996</v>
      </c>
      <c r="J83">
        <v>0.230855011227455</v>
      </c>
      <c r="K83" s="1">
        <v>7.0689085680134402E-7</v>
      </c>
      <c r="L83">
        <v>0.80891856874752199</v>
      </c>
      <c r="M83">
        <v>0.155959191171963</v>
      </c>
      <c r="N83" s="1">
        <v>2.140160633112E-7</v>
      </c>
    </row>
    <row r="84" spans="1:14" x14ac:dyDescent="0.25">
      <c r="A84">
        <v>83</v>
      </c>
      <c r="B84" t="s">
        <v>186</v>
      </c>
      <c r="C84">
        <v>0.34548035920542502</v>
      </c>
      <c r="D84">
        <v>0.18494411615975101</v>
      </c>
      <c r="E84">
        <v>6.1758490920957497E-2</v>
      </c>
      <c r="F84">
        <v>-7.0358271092804195E-2</v>
      </c>
      <c r="G84">
        <v>0.27859455181292597</v>
      </c>
      <c r="H84">
        <v>0.80061814382621299</v>
      </c>
      <c r="I84">
        <v>0.82926453615413098</v>
      </c>
      <c r="J84">
        <v>0.25613669174817799</v>
      </c>
      <c r="K84">
        <v>1.20545652257504E-3</v>
      </c>
      <c r="L84">
        <v>0.33491795510850603</v>
      </c>
      <c r="M84">
        <v>0.18491040684108101</v>
      </c>
      <c r="N84">
        <v>7.0103014506685199E-2</v>
      </c>
    </row>
    <row r="85" spans="1:14" x14ac:dyDescent="0.25">
      <c r="A85">
        <v>84</v>
      </c>
      <c r="B85" t="s">
        <v>187</v>
      </c>
      <c r="C85">
        <v>0.49661326500251801</v>
      </c>
      <c r="D85">
        <v>0.17734792088479601</v>
      </c>
      <c r="E85">
        <v>5.10677269155575E-3</v>
      </c>
      <c r="F85">
        <v>0.12797641129375301</v>
      </c>
      <c r="G85">
        <v>0.26035809358048301</v>
      </c>
      <c r="H85">
        <v>0.62304458458280498</v>
      </c>
      <c r="I85">
        <v>0.95337048330457197</v>
      </c>
      <c r="J85">
        <v>0.24994728238938299</v>
      </c>
      <c r="K85">
        <v>1.36577087290303E-4</v>
      </c>
      <c r="L85">
        <v>0.48585152954692301</v>
      </c>
      <c r="M85">
        <v>0.17731159494268101</v>
      </c>
      <c r="N85">
        <v>6.1420463888147399E-3</v>
      </c>
    </row>
    <row r="86" spans="1:14" x14ac:dyDescent="0.25">
      <c r="A86">
        <v>85</v>
      </c>
      <c r="B86" t="s">
        <v>188</v>
      </c>
      <c r="C86">
        <v>1.8694479987758199</v>
      </c>
      <c r="D86">
        <v>0.10049207050705899</v>
      </c>
      <c r="E86" s="1">
        <v>3.0415774963857199E-77</v>
      </c>
      <c r="F86">
        <v>1.7376983120302301</v>
      </c>
      <c r="G86">
        <v>0.12921236084433099</v>
      </c>
      <c r="H86" s="1">
        <v>3.1464569714441602E-41</v>
      </c>
      <c r="I86">
        <v>2.0606149232748301</v>
      </c>
      <c r="J86">
        <v>0.16090563171507299</v>
      </c>
      <c r="K86" s="1">
        <v>1.51062215424764E-37</v>
      </c>
      <c r="L86">
        <v>1.8684957240126301</v>
      </c>
      <c r="M86">
        <v>0.10047649895685</v>
      </c>
      <c r="N86" s="1">
        <v>3.4397034441894799E-77</v>
      </c>
    </row>
    <row r="87" spans="1:14" x14ac:dyDescent="0.25">
      <c r="A87">
        <v>86</v>
      </c>
      <c r="B87" t="s">
        <v>189</v>
      </c>
      <c r="C87">
        <v>2.2669001076724502</v>
      </c>
      <c r="D87">
        <v>0.118004674589619</v>
      </c>
      <c r="E87" s="1">
        <v>3.0375955236469098E-82</v>
      </c>
      <c r="F87">
        <v>2.1011968693524099</v>
      </c>
      <c r="G87">
        <v>0.155582479517691</v>
      </c>
      <c r="H87" s="1">
        <v>1.45407935637096E-41</v>
      </c>
      <c r="I87">
        <v>2.5495276746712401</v>
      </c>
      <c r="J87">
        <v>0.18379060989211399</v>
      </c>
      <c r="K87" s="1">
        <v>9.3740573484766903E-44</v>
      </c>
      <c r="L87">
        <v>2.2549710118403401</v>
      </c>
      <c r="M87">
        <v>0.117943757136906</v>
      </c>
      <c r="N87" s="1">
        <v>1.75315808237632E-81</v>
      </c>
    </row>
    <row r="88" spans="1:14" x14ac:dyDescent="0.25">
      <c r="A88">
        <v>87</v>
      </c>
      <c r="B88" t="s">
        <v>190</v>
      </c>
      <c r="C88">
        <v>0.76453931394521202</v>
      </c>
      <c r="D88">
        <v>0.175208212267977</v>
      </c>
      <c r="E88" s="1">
        <v>1.2793688254190499E-5</v>
      </c>
      <c r="F88">
        <v>0.73978374527277402</v>
      </c>
      <c r="G88">
        <v>0.22634161574294001</v>
      </c>
      <c r="H88">
        <v>1.0814251769660299E-3</v>
      </c>
      <c r="I88">
        <v>0.86893689382341499</v>
      </c>
      <c r="J88">
        <v>0.277602983343399</v>
      </c>
      <c r="K88">
        <v>1.7472152941510901E-3</v>
      </c>
      <c r="L88">
        <v>0.753277449468435</v>
      </c>
      <c r="M88">
        <v>0.17516596116102701</v>
      </c>
      <c r="N88" s="1">
        <v>1.7051754633021599E-5</v>
      </c>
    </row>
    <row r="89" spans="1:14" x14ac:dyDescent="0.25">
      <c r="A89">
        <v>88</v>
      </c>
      <c r="B89" t="s">
        <v>191</v>
      </c>
      <c r="C89">
        <v>0.74143948883399502</v>
      </c>
      <c r="D89">
        <v>0.17941426006293701</v>
      </c>
      <c r="E89" s="1">
        <v>3.5875121843393398E-5</v>
      </c>
      <c r="F89">
        <v>0.494897744705804</v>
      </c>
      <c r="G89">
        <v>0.25141046804218098</v>
      </c>
      <c r="H89">
        <v>4.9012255983131102E-2</v>
      </c>
      <c r="I89">
        <v>1.1068654812127601</v>
      </c>
      <c r="J89">
        <v>0.260784266475032</v>
      </c>
      <c r="K89" s="1">
        <v>2.1920628911344301E-5</v>
      </c>
      <c r="L89">
        <v>0.73019670647337498</v>
      </c>
      <c r="M89">
        <v>0.17937166884863101</v>
      </c>
      <c r="N89" s="1">
        <v>4.68401695909628E-5</v>
      </c>
    </row>
    <row r="90" spans="1:14" x14ac:dyDescent="0.25">
      <c r="A90">
        <v>89</v>
      </c>
      <c r="B90" t="s">
        <v>192</v>
      </c>
      <c r="C90">
        <v>1.09288634827463</v>
      </c>
      <c r="D90">
        <v>0.162695850436192</v>
      </c>
      <c r="E90" s="1">
        <v>1.8504835589248701E-11</v>
      </c>
      <c r="F90">
        <v>0.94257192510250598</v>
      </c>
      <c r="G90">
        <v>0.218989154151637</v>
      </c>
      <c r="H90" s="1">
        <v>1.6759433752720499E-5</v>
      </c>
      <c r="I90">
        <v>1.36500205176712</v>
      </c>
      <c r="J90">
        <v>0.245714683734408</v>
      </c>
      <c r="K90" s="1">
        <v>2.77243424762503E-8</v>
      </c>
      <c r="L90">
        <v>1.0797469266550801</v>
      </c>
      <c r="M90">
        <v>0.162642067389872</v>
      </c>
      <c r="N90" s="1">
        <v>3.1626337799697799E-11</v>
      </c>
    </row>
    <row r="91" spans="1:14" x14ac:dyDescent="0.25">
      <c r="A91">
        <v>90</v>
      </c>
      <c r="B91" t="s">
        <v>193</v>
      </c>
      <c r="C91">
        <v>1.0574423140629801</v>
      </c>
      <c r="D91">
        <v>0.16762596906407601</v>
      </c>
      <c r="E91" s="1">
        <v>2.8203639481634601E-10</v>
      </c>
      <c r="F91">
        <v>1.1017772284581699</v>
      </c>
      <c r="G91">
        <v>0.21271719585575399</v>
      </c>
      <c r="H91" s="1">
        <v>2.22433693566493E-7</v>
      </c>
      <c r="I91">
        <v>1.0675615489866499</v>
      </c>
      <c r="J91">
        <v>0.27342497119044201</v>
      </c>
      <c r="K91" s="1">
        <v>9.4457880315550606E-5</v>
      </c>
      <c r="L91">
        <v>1.0428951102722599</v>
      </c>
      <c r="M91">
        <v>0.16756661489719199</v>
      </c>
      <c r="N91" s="1">
        <v>4.85366181335812E-10</v>
      </c>
    </row>
    <row r="92" spans="1:14" x14ac:dyDescent="0.25">
      <c r="A92">
        <v>91</v>
      </c>
      <c r="B92" t="s">
        <v>194</v>
      </c>
      <c r="C92">
        <v>1.28260048961726</v>
      </c>
      <c r="D92">
        <v>0.159784918895363</v>
      </c>
      <c r="E92" s="1">
        <v>9.98497134391117E-16</v>
      </c>
      <c r="F92">
        <v>1.1748188937847199</v>
      </c>
      <c r="G92">
        <v>0.21307856408436701</v>
      </c>
      <c r="H92" s="1">
        <v>3.5167103955821501E-8</v>
      </c>
      <c r="I92">
        <v>1.5071870156185001</v>
      </c>
      <c r="J92">
        <v>0.243741455690308</v>
      </c>
      <c r="K92" s="1">
        <v>6.2676623580433903E-10</v>
      </c>
      <c r="L92">
        <v>1.26754933897875</v>
      </c>
      <c r="M92">
        <v>0.15972148667290401</v>
      </c>
      <c r="N92" s="1">
        <v>2.0881000615057301E-15</v>
      </c>
    </row>
    <row r="93" spans="1:14" x14ac:dyDescent="0.25">
      <c r="A93">
        <v>92</v>
      </c>
      <c r="B93" t="s">
        <v>195</v>
      </c>
      <c r="C93">
        <v>0.77208872839333198</v>
      </c>
      <c r="D93">
        <v>0.19363342835438599</v>
      </c>
      <c r="E93" s="1">
        <v>6.6808911102362299E-5</v>
      </c>
      <c r="F93">
        <v>0.80160242384994695</v>
      </c>
      <c r="G93">
        <v>0.24816019329017</v>
      </c>
      <c r="H93">
        <v>1.2371172827785901E-3</v>
      </c>
      <c r="I93">
        <v>0.81377645675634802</v>
      </c>
      <c r="J93">
        <v>0.31056742702690598</v>
      </c>
      <c r="K93">
        <v>8.7855242209803393E-3</v>
      </c>
      <c r="L93">
        <v>0.75629865706580002</v>
      </c>
      <c r="M93">
        <v>0.19357752224386501</v>
      </c>
      <c r="N93" s="1">
        <v>9.3466574908089602E-5</v>
      </c>
    </row>
    <row r="94" spans="1:14" x14ac:dyDescent="0.25">
      <c r="A94">
        <v>93</v>
      </c>
      <c r="B94" t="s">
        <v>196</v>
      </c>
      <c r="C94">
        <v>0.51866595750742295</v>
      </c>
      <c r="D94">
        <v>0.21632081545113299</v>
      </c>
      <c r="E94">
        <v>1.6499716782397901E-2</v>
      </c>
      <c r="F94">
        <v>-6.9309692883538707E-2</v>
      </c>
      <c r="G94">
        <v>0.35677838377648302</v>
      </c>
      <c r="H94">
        <v>0.84596808190680395</v>
      </c>
      <c r="I94">
        <v>1.11571269597017</v>
      </c>
      <c r="J94">
        <v>0.284088069133558</v>
      </c>
      <c r="K94" s="1">
        <v>8.58876839648137E-5</v>
      </c>
      <c r="L94">
        <v>0.50300284024116504</v>
      </c>
      <c r="M94">
        <v>0.21626848254903699</v>
      </c>
      <c r="N94">
        <v>2.00278398145066E-2</v>
      </c>
    </row>
    <row r="95" spans="1:14" x14ac:dyDescent="0.25">
      <c r="A95">
        <v>94</v>
      </c>
      <c r="B95" t="s">
        <v>197</v>
      </c>
      <c r="C95">
        <v>0.81847011327487396</v>
      </c>
      <c r="D95">
        <v>0.19591128300897701</v>
      </c>
      <c r="E95" s="1">
        <v>2.9439542745325601E-5</v>
      </c>
      <c r="F95">
        <v>0.66323498695384897</v>
      </c>
      <c r="G95">
        <v>0.26801303502242602</v>
      </c>
      <c r="H95">
        <v>1.33371637583904E-2</v>
      </c>
      <c r="I95">
        <v>1.10147537160818</v>
      </c>
      <c r="J95">
        <v>0.28999173438312298</v>
      </c>
      <c r="K95">
        <v>1.4569239237721099E-4</v>
      </c>
      <c r="L95">
        <v>0.80232370614284299</v>
      </c>
      <c r="M95">
        <v>0.19585147521284299</v>
      </c>
      <c r="N95" s="1">
        <v>4.1927579985615599E-5</v>
      </c>
    </row>
    <row r="96" spans="1:14" x14ac:dyDescent="0.25">
      <c r="A96">
        <v>95</v>
      </c>
      <c r="B96" t="s">
        <v>198</v>
      </c>
      <c r="C96">
        <v>0.51475069579930199</v>
      </c>
      <c r="D96">
        <v>0.22328072777461599</v>
      </c>
      <c r="E96">
        <v>2.1144355425121601E-2</v>
      </c>
      <c r="F96">
        <v>0.19711590520421199</v>
      </c>
      <c r="G96">
        <v>0.32749782537616901</v>
      </c>
      <c r="H96">
        <v>0.547250940512784</v>
      </c>
      <c r="I96">
        <v>0.94841088702671605</v>
      </c>
      <c r="J96">
        <v>0.31116656370634699</v>
      </c>
      <c r="K96">
        <v>2.3043103184339298E-3</v>
      </c>
      <c r="L96">
        <v>0.49857378461956398</v>
      </c>
      <c r="M96">
        <v>0.223227086507263</v>
      </c>
      <c r="N96">
        <v>2.5517145048678601E-2</v>
      </c>
    </row>
    <row r="97" spans="1:14" x14ac:dyDescent="0.25">
      <c r="A97">
        <v>96</v>
      </c>
      <c r="B97" t="s">
        <v>199</v>
      </c>
      <c r="C97">
        <v>1.8660923632819699</v>
      </c>
      <c r="D97">
        <v>0.101837903435423</v>
      </c>
      <c r="E97" s="1">
        <v>5.3110842889874402E-75</v>
      </c>
      <c r="F97">
        <v>1.75136806697195</v>
      </c>
      <c r="G97">
        <v>0.13103123378176601</v>
      </c>
      <c r="H97" s="1">
        <v>9.5497269365708609E-41</v>
      </c>
      <c r="I97">
        <v>2.0450249902709099</v>
      </c>
      <c r="J97">
        <v>0.162895344967288</v>
      </c>
      <c r="K97" s="1">
        <v>3.7684773726041797E-36</v>
      </c>
      <c r="L97">
        <v>1.8648726985653401</v>
      </c>
      <c r="M97">
        <v>0.10182019561071901</v>
      </c>
      <c r="N97" s="1">
        <v>6.2422261647982697E-75</v>
      </c>
    </row>
    <row r="98" spans="1:14" x14ac:dyDescent="0.25">
      <c r="A98">
        <v>97</v>
      </c>
      <c r="B98" t="s">
        <v>200</v>
      </c>
      <c r="C98">
        <v>2.0343591474168199</v>
      </c>
      <c r="D98">
        <v>0.14194246177445399</v>
      </c>
      <c r="E98" s="1">
        <v>1.37529610045359E-46</v>
      </c>
      <c r="F98">
        <v>1.9407128407215299</v>
      </c>
      <c r="G98">
        <v>0.187741696770584</v>
      </c>
      <c r="H98" s="1">
        <v>4.7859126828729098E-25</v>
      </c>
      <c r="I98">
        <v>2.2549520305334401</v>
      </c>
      <c r="J98">
        <v>0.219143599455219</v>
      </c>
      <c r="K98" s="1">
        <v>7.8308405590818699E-25</v>
      </c>
      <c r="L98">
        <v>2.0186191132614399</v>
      </c>
      <c r="M98">
        <v>0.14185564789281199</v>
      </c>
      <c r="N98" s="1">
        <v>5.9602151445937699E-46</v>
      </c>
    </row>
    <row r="99" spans="1:14" x14ac:dyDescent="0.25">
      <c r="A99">
        <v>98</v>
      </c>
      <c r="B99" t="s">
        <v>201</v>
      </c>
      <c r="C99">
        <v>0.60025168894946901</v>
      </c>
      <c r="D99">
        <v>0.23147985317087399</v>
      </c>
      <c r="E99">
        <v>9.5113578622040007E-3</v>
      </c>
      <c r="F99">
        <v>0.82873474805919101</v>
      </c>
      <c r="G99">
        <v>0.27513011935694598</v>
      </c>
      <c r="H99">
        <v>2.5939953905823399E-3</v>
      </c>
      <c r="I99">
        <v>0.245774417900992</v>
      </c>
      <c r="J99">
        <v>0.43882387780493598</v>
      </c>
      <c r="K99">
        <v>0.57542807278984198</v>
      </c>
      <c r="L99">
        <v>0.58483800912510397</v>
      </c>
      <c r="M99">
        <v>0.23142066259917199</v>
      </c>
      <c r="N99">
        <v>1.1498773424449601E-2</v>
      </c>
    </row>
    <row r="100" spans="1:14" x14ac:dyDescent="0.25">
      <c r="A100">
        <v>99</v>
      </c>
      <c r="B100" t="s">
        <v>202</v>
      </c>
      <c r="C100">
        <v>0.877439506052197</v>
      </c>
      <c r="D100">
        <v>0.21132377248461201</v>
      </c>
      <c r="E100" s="1">
        <v>3.29424134463165E-5</v>
      </c>
      <c r="F100">
        <v>0.60139089943359902</v>
      </c>
      <c r="G100">
        <v>0.30645187727621198</v>
      </c>
      <c r="H100">
        <v>4.9712237181688497E-2</v>
      </c>
      <c r="I100">
        <v>1.2770240789501901</v>
      </c>
      <c r="J100">
        <v>0.29759679641801301</v>
      </c>
      <c r="K100" s="1">
        <v>1.7777282704659601E-5</v>
      </c>
      <c r="L100">
        <v>0.86112882252122402</v>
      </c>
      <c r="M100">
        <v>0.211254432522442</v>
      </c>
      <c r="N100" s="1">
        <v>4.5765072449855597E-5</v>
      </c>
    </row>
    <row r="101" spans="1:14" x14ac:dyDescent="0.25">
      <c r="A101">
        <v>100</v>
      </c>
      <c r="B101" t="s">
        <v>203</v>
      </c>
      <c r="C101">
        <v>0.10200452852967901</v>
      </c>
      <c r="D101">
        <v>0.29519763237244401</v>
      </c>
      <c r="E101">
        <v>0.72968350799234505</v>
      </c>
      <c r="F101">
        <v>-0.14494990541828001</v>
      </c>
      <c r="G101">
        <v>0.42863499273968703</v>
      </c>
      <c r="H101">
        <v>0.73523787735626001</v>
      </c>
      <c r="I101">
        <v>0.47615809471246501</v>
      </c>
      <c r="J101">
        <v>0.41113943261097502</v>
      </c>
      <c r="K101">
        <v>0.24680584468199801</v>
      </c>
      <c r="L101">
        <v>8.5790253551187495E-2</v>
      </c>
      <c r="M101">
        <v>0.29514613046447302</v>
      </c>
      <c r="N101">
        <v>0.77130338668763798</v>
      </c>
    </row>
    <row r="102" spans="1:14" x14ac:dyDescent="0.25">
      <c r="A102">
        <v>101</v>
      </c>
      <c r="B102" t="s">
        <v>204</v>
      </c>
      <c r="C102">
        <v>0.56696103704426504</v>
      </c>
      <c r="D102">
        <v>0.245508617510933</v>
      </c>
      <c r="E102">
        <v>2.0925135803168599E-2</v>
      </c>
      <c r="F102">
        <v>0.58506646448910804</v>
      </c>
      <c r="G102">
        <v>0.31703875000704002</v>
      </c>
      <c r="H102">
        <v>6.4977926517775397E-2</v>
      </c>
      <c r="I102">
        <v>0.64135629646540404</v>
      </c>
      <c r="J102">
        <v>0.38895672886187099</v>
      </c>
      <c r="K102">
        <v>9.9165201439835607E-2</v>
      </c>
      <c r="L102">
        <v>0.55002258162997397</v>
      </c>
      <c r="M102">
        <v>0.24544288788055801</v>
      </c>
      <c r="N102">
        <v>2.5030015506903699E-2</v>
      </c>
    </row>
    <row r="103" spans="1:14" x14ac:dyDescent="0.25">
      <c r="A103">
        <v>102</v>
      </c>
      <c r="B103" t="s">
        <v>205</v>
      </c>
      <c r="C103">
        <v>1.1882287061018499</v>
      </c>
      <c r="D103">
        <v>0.19735951310931399</v>
      </c>
      <c r="E103" s="1">
        <v>1.73738952737522E-9</v>
      </c>
      <c r="F103">
        <v>0.92193779167051204</v>
      </c>
      <c r="G103">
        <v>0.28258605272592002</v>
      </c>
      <c r="H103">
        <v>1.10433077179449E-3</v>
      </c>
      <c r="I103">
        <v>1.58727474020953</v>
      </c>
      <c r="J103">
        <v>0.28138724125490699</v>
      </c>
      <c r="K103" s="1">
        <v>1.6917249368789601E-8</v>
      </c>
      <c r="L103">
        <v>1.1702315144481299</v>
      </c>
      <c r="M103">
        <v>0.197269687749971</v>
      </c>
      <c r="N103" s="1">
        <v>2.9901048041020099E-9</v>
      </c>
    </row>
    <row r="104" spans="1:14" x14ac:dyDescent="0.25">
      <c r="A104">
        <v>103</v>
      </c>
      <c r="B104" t="s">
        <v>206</v>
      </c>
      <c r="C104">
        <v>0.71094975492030199</v>
      </c>
      <c r="D104">
        <v>0.240972709650839</v>
      </c>
      <c r="E104">
        <v>3.1743152298327501E-3</v>
      </c>
      <c r="F104">
        <v>0.59056103492029499</v>
      </c>
      <c r="G104">
        <v>0.32926814079086197</v>
      </c>
      <c r="H104">
        <v>7.2883974852057595E-2</v>
      </c>
      <c r="I104">
        <v>0.97001957899983104</v>
      </c>
      <c r="J104">
        <v>0.35593962553191499</v>
      </c>
      <c r="K104">
        <v>6.4255486524342998E-3</v>
      </c>
      <c r="L104">
        <v>0.693375262156119</v>
      </c>
      <c r="M104">
        <v>0.24089781433896201</v>
      </c>
      <c r="N104">
        <v>3.9982953896285202E-3</v>
      </c>
    </row>
    <row r="105" spans="1:14" x14ac:dyDescent="0.25">
      <c r="A105">
        <v>104</v>
      </c>
      <c r="B105" t="s">
        <v>207</v>
      </c>
      <c r="C105">
        <v>0.796951149787264</v>
      </c>
      <c r="D105">
        <v>0.23660575399067599</v>
      </c>
      <c r="E105">
        <v>7.56425389240334E-4</v>
      </c>
      <c r="F105">
        <v>0.95731117471963301</v>
      </c>
      <c r="G105">
        <v>0.29046940226742501</v>
      </c>
      <c r="H105">
        <v>9.8163362219083291E-4</v>
      </c>
      <c r="I105">
        <v>0.63025741743344499</v>
      </c>
      <c r="J105">
        <v>0.41189575397251899</v>
      </c>
      <c r="K105">
        <v>0.125982530600253</v>
      </c>
      <c r="L105">
        <v>0.77909723803872</v>
      </c>
      <c r="M105">
        <v>0.23652706600263301</v>
      </c>
      <c r="N105">
        <v>9.8806551136106698E-4</v>
      </c>
    </row>
    <row r="106" spans="1:14" x14ac:dyDescent="0.25">
      <c r="A106">
        <v>105</v>
      </c>
      <c r="B106" t="s">
        <v>208</v>
      </c>
      <c r="C106">
        <v>0.28904173862835397</v>
      </c>
      <c r="D106">
        <v>0.29580386491601901</v>
      </c>
      <c r="E106">
        <v>0.32849993085240797</v>
      </c>
      <c r="F106">
        <v>0.47336272524350798</v>
      </c>
      <c r="G106">
        <v>0.35908921675099298</v>
      </c>
      <c r="H106">
        <v>0.18742615587877601</v>
      </c>
      <c r="I106">
        <v>8.2756714406476403E-2</v>
      </c>
      <c r="J106">
        <v>0.52618609140434702</v>
      </c>
      <c r="K106">
        <v>0.87502692865215004</v>
      </c>
      <c r="L106">
        <v>0.27108383266071101</v>
      </c>
      <c r="M106">
        <v>0.29573704802191803</v>
      </c>
      <c r="N106">
        <v>0.35933233573607598</v>
      </c>
    </row>
    <row r="107" spans="1:14" x14ac:dyDescent="0.25">
      <c r="A107">
        <v>106</v>
      </c>
      <c r="B107" t="s">
        <v>209</v>
      </c>
      <c r="C107">
        <v>0.46289632426011301</v>
      </c>
      <c r="D107">
        <v>0.278028886831377</v>
      </c>
      <c r="E107">
        <v>9.5928380176202796E-2</v>
      </c>
      <c r="F107">
        <v>0.61471495646447205</v>
      </c>
      <c r="G107">
        <v>0.343491294223425</v>
      </c>
      <c r="H107">
        <v>7.3516863283057801E-2</v>
      </c>
      <c r="I107">
        <v>0.33087085028631102</v>
      </c>
      <c r="J107">
        <v>0.47640570354254902</v>
      </c>
      <c r="K107">
        <v>0.48735937214214697</v>
      </c>
      <c r="L107">
        <v>0.44378370339902701</v>
      </c>
      <c r="M107">
        <v>0.27796531106179301</v>
      </c>
      <c r="N107">
        <v>0.110367507633608</v>
      </c>
    </row>
    <row r="108" spans="1:14" x14ac:dyDescent="0.25">
      <c r="A108">
        <v>107</v>
      </c>
      <c r="B108" t="s">
        <v>210</v>
      </c>
      <c r="C108">
        <v>1.9013174743722301</v>
      </c>
      <c r="D108">
        <v>0.103057684940678</v>
      </c>
      <c r="E108" s="1">
        <v>5.3059407894808802E-76</v>
      </c>
      <c r="F108">
        <v>1.8073887934097701</v>
      </c>
      <c r="G108">
        <v>0.13265515239211001</v>
      </c>
      <c r="H108" s="1">
        <v>2.8551833621508499E-42</v>
      </c>
      <c r="I108">
        <v>2.06085573924245</v>
      </c>
      <c r="J108">
        <v>0.16474116231983901</v>
      </c>
      <c r="K108" s="1">
        <v>6.6107528861365304E-36</v>
      </c>
      <c r="L108">
        <v>1.89981843905324</v>
      </c>
      <c r="M108">
        <v>0.103037332980941</v>
      </c>
      <c r="N108" s="1">
        <v>6.4917456530935202E-76</v>
      </c>
    </row>
    <row r="109" spans="1:14" x14ac:dyDescent="0.25">
      <c r="A109">
        <v>108</v>
      </c>
      <c r="B109" t="s">
        <v>211</v>
      </c>
      <c r="C109">
        <v>1.7069050236505601</v>
      </c>
      <c r="D109">
        <v>0.179203549149689</v>
      </c>
      <c r="E109" s="1">
        <v>1.65119809740283E-21</v>
      </c>
      <c r="F109">
        <v>1.91510563429012</v>
      </c>
      <c r="G109">
        <v>0.22315239223750399</v>
      </c>
      <c r="H109" s="1">
        <v>9.3194763693210498E-18</v>
      </c>
      <c r="I109">
        <v>1.4979488279844</v>
      </c>
      <c r="J109">
        <v>0.30640726858380302</v>
      </c>
      <c r="K109" s="1">
        <v>1.01477774019573E-6</v>
      </c>
      <c r="L109">
        <v>1.6864443040544399</v>
      </c>
      <c r="M109">
        <v>0.179096803517484</v>
      </c>
      <c r="N109" s="1">
        <v>4.6688962227998999E-21</v>
      </c>
    </row>
    <row r="110" spans="1:14" x14ac:dyDescent="0.25">
      <c r="A110">
        <v>109</v>
      </c>
      <c r="B110" t="s">
        <v>212</v>
      </c>
      <c r="C110">
        <v>0.84789024676116398</v>
      </c>
      <c r="D110">
        <v>0.25214297766967397</v>
      </c>
      <c r="E110">
        <v>7.7174152729315797E-4</v>
      </c>
      <c r="F110">
        <v>0.68592277584853301</v>
      </c>
      <c r="G110">
        <v>0.36038934817207702</v>
      </c>
      <c r="H110">
        <v>5.70036799543501E-2</v>
      </c>
      <c r="I110">
        <v>1.1463286922635501</v>
      </c>
      <c r="J110">
        <v>0.35698931572278197</v>
      </c>
      <c r="K110">
        <v>1.32227525008788E-3</v>
      </c>
      <c r="L110">
        <v>0.827123422810081</v>
      </c>
      <c r="M110">
        <v>0.252066865874848</v>
      </c>
      <c r="N110">
        <v>1.0330591846966399E-3</v>
      </c>
    </row>
    <row r="111" spans="1:14" x14ac:dyDescent="0.25">
      <c r="A111">
        <v>110</v>
      </c>
      <c r="B111" t="s">
        <v>221</v>
      </c>
      <c r="C111">
        <v>1.3449728141247701</v>
      </c>
      <c r="D111">
        <v>0.111358748499992</v>
      </c>
      <c r="E111" s="1">
        <v>1.38310315090405E-33</v>
      </c>
      <c r="F111">
        <v>1.2007347148899301</v>
      </c>
      <c r="G111">
        <v>0.14543132215424401</v>
      </c>
      <c r="H111" s="1">
        <v>1.50170403747246E-16</v>
      </c>
      <c r="I111">
        <v>1.56318570333866</v>
      </c>
      <c r="J111">
        <v>0.175109467322238</v>
      </c>
      <c r="K111" s="1">
        <v>4.3809053858422998E-19</v>
      </c>
      <c r="L111">
        <v>1.3416730972083499</v>
      </c>
      <c r="M111">
        <v>0.11133706771740801</v>
      </c>
      <c r="N111" s="1">
        <v>1.9265596175823499E-33</v>
      </c>
    </row>
    <row r="112" spans="1:14" x14ac:dyDescent="0.25">
      <c r="A112">
        <v>111</v>
      </c>
      <c r="B112" t="s">
        <v>232</v>
      </c>
      <c r="C112">
        <v>1.3778877016425899</v>
      </c>
      <c r="D112">
        <v>0.112443981074641</v>
      </c>
      <c r="E112" s="1">
        <v>1.5992450297458E-34</v>
      </c>
      <c r="F112">
        <v>1.16153699932881</v>
      </c>
      <c r="G112">
        <v>0.14877890208635</v>
      </c>
      <c r="H112" s="1">
        <v>5.8502516637009998E-15</v>
      </c>
      <c r="I112">
        <v>1.6768976148088499</v>
      </c>
      <c r="J112">
        <v>0.17497150647133999</v>
      </c>
      <c r="K112" s="1">
        <v>9.3509168537443604E-22</v>
      </c>
      <c r="L112">
        <v>1.37409068765565</v>
      </c>
      <c r="M112">
        <v>0.112420714349346</v>
      </c>
      <c r="N112" s="1">
        <v>2.3498816807594199E-34</v>
      </c>
    </row>
    <row r="113" spans="1:14" x14ac:dyDescent="0.25">
      <c r="A113">
        <v>112</v>
      </c>
      <c r="B113" t="s">
        <v>234</v>
      </c>
      <c r="C113">
        <v>1.07429300702839</v>
      </c>
      <c r="D113">
        <v>0.120042064816882</v>
      </c>
      <c r="E113" s="1">
        <v>3.5772865950519298E-19</v>
      </c>
      <c r="F113">
        <v>0.54052008279715102</v>
      </c>
      <c r="G113">
        <v>0.17228031411994299</v>
      </c>
      <c r="H113">
        <v>1.70427000439609E-3</v>
      </c>
      <c r="I113">
        <v>1.6218468902990699</v>
      </c>
      <c r="J113">
        <v>0.17861017410034399</v>
      </c>
      <c r="K113" s="1">
        <v>1.0820402194491699E-19</v>
      </c>
      <c r="L113">
        <v>1.06942233731581</v>
      </c>
      <c r="M113">
        <v>0.120016787490064</v>
      </c>
      <c r="N113" s="1">
        <v>5.0754261927286201E-19</v>
      </c>
    </row>
    <row r="114" spans="1:14" x14ac:dyDescent="0.25">
      <c r="A114">
        <v>113</v>
      </c>
      <c r="B114" t="s">
        <v>235</v>
      </c>
      <c r="C114">
        <v>1.7845193363946701</v>
      </c>
      <c r="D114">
        <v>0.109439479724267</v>
      </c>
      <c r="E114" s="1">
        <v>8.9473681548682902E-60</v>
      </c>
      <c r="F114">
        <v>1.76451313171805</v>
      </c>
      <c r="G114">
        <v>0.14014746542800299</v>
      </c>
      <c r="H114" s="1">
        <v>2.3845149700304E-36</v>
      </c>
      <c r="I114">
        <v>1.85629665805666</v>
      </c>
      <c r="J114">
        <v>0.17595211502750499</v>
      </c>
      <c r="K114" s="1">
        <v>5.0791427599438201E-26</v>
      </c>
      <c r="L114">
        <v>1.7785176275605801</v>
      </c>
      <c r="M114">
        <v>0.10940859473405</v>
      </c>
      <c r="N114" s="1">
        <v>2.0339886552630099E-59</v>
      </c>
    </row>
    <row r="115" spans="1:14" x14ac:dyDescent="0.25">
      <c r="A115">
        <v>114</v>
      </c>
      <c r="B115" t="s">
        <v>236</v>
      </c>
      <c r="C115">
        <v>0.89602357884508999</v>
      </c>
      <c r="D115">
        <v>0.130119430240277</v>
      </c>
      <c r="E115" s="1">
        <v>5.7317397733405596E-12</v>
      </c>
      <c r="F115">
        <v>0.74087796948871898</v>
      </c>
      <c r="G115">
        <v>0.17273768929008601</v>
      </c>
      <c r="H115" s="1">
        <v>1.79451215931086E-5</v>
      </c>
      <c r="I115">
        <v>1.13968997520899</v>
      </c>
      <c r="J115">
        <v>0.20037249881298599</v>
      </c>
      <c r="K115" s="1">
        <v>1.28644016676241E-8</v>
      </c>
      <c r="L115">
        <v>0.88928496101551102</v>
      </c>
      <c r="M115">
        <v>0.13009108535959499</v>
      </c>
      <c r="N115" s="1">
        <v>8.1512272757214201E-12</v>
      </c>
    </row>
    <row r="116" spans="1:14" x14ac:dyDescent="0.25">
      <c r="A116">
        <v>115</v>
      </c>
      <c r="B116" t="s">
        <v>213</v>
      </c>
      <c r="C116">
        <v>1.09381462679692</v>
      </c>
      <c r="D116">
        <v>0.23356741966252001</v>
      </c>
      <c r="E116" s="1">
        <v>2.82597837614486E-6</v>
      </c>
      <c r="F116">
        <v>1.1145243873797701</v>
      </c>
      <c r="G116">
        <v>0.30982614000055297</v>
      </c>
      <c r="H116">
        <v>3.2159015464381898E-4</v>
      </c>
      <c r="I116">
        <v>1.20197532688887</v>
      </c>
      <c r="J116">
        <v>0.35731393546243001</v>
      </c>
      <c r="K116">
        <v>7.6843944421850301E-4</v>
      </c>
      <c r="L116">
        <v>1.0725425722626301</v>
      </c>
      <c r="M116">
        <v>0.23348173604248301</v>
      </c>
      <c r="N116" s="1">
        <v>4.3547743869643202E-6</v>
      </c>
    </row>
    <row r="117" spans="1:14" x14ac:dyDescent="0.25">
      <c r="A117">
        <v>116</v>
      </c>
      <c r="B117" t="s">
        <v>214</v>
      </c>
      <c r="C117">
        <v>0.94454015586222595</v>
      </c>
      <c r="D117">
        <v>0.25262322058504899</v>
      </c>
      <c r="E117">
        <v>1.84806285220499E-4</v>
      </c>
      <c r="F117">
        <v>0.79119399784298095</v>
      </c>
      <c r="G117">
        <v>0.36111782204658899</v>
      </c>
      <c r="H117">
        <v>2.8454828578696599E-2</v>
      </c>
      <c r="I117">
        <v>1.2419310145331099</v>
      </c>
      <c r="J117">
        <v>0.357631646513557</v>
      </c>
      <c r="K117">
        <v>5.1533900935483903E-4</v>
      </c>
      <c r="L117">
        <v>0.92357064127556199</v>
      </c>
      <c r="M117">
        <v>0.25254470966130999</v>
      </c>
      <c r="N117">
        <v>2.5512670548452198E-4</v>
      </c>
    </row>
    <row r="118" spans="1:14" x14ac:dyDescent="0.25">
      <c r="A118">
        <v>117</v>
      </c>
      <c r="B118" t="s">
        <v>215</v>
      </c>
      <c r="C118">
        <v>0.81465496988793196</v>
      </c>
      <c r="D118">
        <v>0.27165039033340199</v>
      </c>
      <c r="E118">
        <v>2.7094766497301999E-3</v>
      </c>
      <c r="F118">
        <v>0.71859388253578105</v>
      </c>
      <c r="G118">
        <v>0.38015242916834202</v>
      </c>
      <c r="H118">
        <v>5.8720751182124303E-2</v>
      </c>
      <c r="I118">
        <v>1.0607472817330901</v>
      </c>
      <c r="J118">
        <v>0.391297575497837</v>
      </c>
      <c r="K118">
        <v>6.7111884107970603E-3</v>
      </c>
      <c r="L118">
        <v>0.79254816366205305</v>
      </c>
      <c r="M118">
        <v>0.27157278485925301</v>
      </c>
      <c r="N118">
        <v>3.51873642729582E-3</v>
      </c>
    </row>
    <row r="119" spans="1:14" x14ac:dyDescent="0.25">
      <c r="A119">
        <v>118</v>
      </c>
      <c r="B119" t="s">
        <v>216</v>
      </c>
      <c r="C119">
        <v>0.92651887529972299</v>
      </c>
      <c r="D119">
        <v>0.26503627224922799</v>
      </c>
      <c r="E119">
        <v>4.72608902561932E-4</v>
      </c>
      <c r="F119">
        <v>1.19845129027637</v>
      </c>
      <c r="G119">
        <v>0.32127340881044197</v>
      </c>
      <c r="H119">
        <v>1.9123987484523201E-4</v>
      </c>
      <c r="I119">
        <v>0.62136789325022601</v>
      </c>
      <c r="J119">
        <v>0.47779295324832699</v>
      </c>
      <c r="K119">
        <v>0.19343097706506701</v>
      </c>
      <c r="L119">
        <v>0.90442528467542305</v>
      </c>
      <c r="M119">
        <v>0.26495101631678197</v>
      </c>
      <c r="N119">
        <v>6.4120843201341505E-4</v>
      </c>
    </row>
    <row r="120" spans="1:14" x14ac:dyDescent="0.25">
      <c r="A120">
        <v>119</v>
      </c>
      <c r="B120" t="s">
        <v>217</v>
      </c>
      <c r="C120">
        <v>0.77052748849979102</v>
      </c>
      <c r="D120">
        <v>0.288036573025788</v>
      </c>
      <c r="E120">
        <v>7.4706303714054002E-3</v>
      </c>
      <c r="F120">
        <v>0.12512806022435399</v>
      </c>
      <c r="G120">
        <v>0.51966228331541997</v>
      </c>
      <c r="H120">
        <v>0.80971999988304599</v>
      </c>
      <c r="I120">
        <v>1.37108169997437</v>
      </c>
      <c r="J120">
        <v>0.358594652596467</v>
      </c>
      <c r="K120">
        <v>1.31577967651334E-4</v>
      </c>
      <c r="L120">
        <v>0.74736935244337599</v>
      </c>
      <c r="M120">
        <v>0.287949521347108</v>
      </c>
      <c r="N120">
        <v>9.4456868117862702E-3</v>
      </c>
    </row>
    <row r="121" spans="1:14" x14ac:dyDescent="0.25">
      <c r="A121">
        <v>120</v>
      </c>
      <c r="B121" t="s">
        <v>218</v>
      </c>
      <c r="C121">
        <v>0.95446487400324798</v>
      </c>
      <c r="D121">
        <v>0.27235574196178203</v>
      </c>
      <c r="E121">
        <v>4.5750230639125101E-4</v>
      </c>
      <c r="F121">
        <v>1.1025593182568401</v>
      </c>
      <c r="G121">
        <v>0.346975123740702</v>
      </c>
      <c r="H121">
        <v>1.4848299122230801E-3</v>
      </c>
      <c r="I121">
        <v>0.90023072359328304</v>
      </c>
      <c r="J121">
        <v>0.44218110960681201</v>
      </c>
      <c r="K121">
        <v>4.1761714672681798E-2</v>
      </c>
      <c r="L121">
        <v>0.93113395334073901</v>
      </c>
      <c r="M121">
        <v>0.27225759638131802</v>
      </c>
      <c r="N121">
        <v>6.2610167194864202E-4</v>
      </c>
    </row>
    <row r="122" spans="1:14" x14ac:dyDescent="0.25">
      <c r="A122">
        <v>121</v>
      </c>
      <c r="B122" t="s">
        <v>219</v>
      </c>
      <c r="C122">
        <v>1.13197534723889</v>
      </c>
      <c r="D122">
        <v>0.25963621058762498</v>
      </c>
      <c r="E122" s="1">
        <v>1.3015067935326499E-5</v>
      </c>
      <c r="F122">
        <v>1.3660641953747801</v>
      </c>
      <c r="G122">
        <v>0.32285161008972701</v>
      </c>
      <c r="H122" s="1">
        <v>2.3240157326516799E-5</v>
      </c>
      <c r="I122">
        <v>0.94233502835162097</v>
      </c>
      <c r="J122">
        <v>0.44245087301528302</v>
      </c>
      <c r="K122">
        <v>3.3187538996257197E-2</v>
      </c>
      <c r="L122">
        <v>1.10784553845234</v>
      </c>
      <c r="M122">
        <v>0.25952421777750401</v>
      </c>
      <c r="N122" s="1">
        <v>1.9656622337765E-5</v>
      </c>
    </row>
    <row r="123" spans="1:14" x14ac:dyDescent="0.25">
      <c r="A123">
        <v>122</v>
      </c>
      <c r="B123" t="s">
        <v>220</v>
      </c>
      <c r="C123">
        <v>1.7522074195167301</v>
      </c>
      <c r="D123">
        <v>0.213314496543757</v>
      </c>
      <c r="E123" s="1">
        <v>2.13587671275182E-16</v>
      </c>
      <c r="F123">
        <v>1.4578029563639701</v>
      </c>
      <c r="G123">
        <v>0.3237065534411</v>
      </c>
      <c r="H123" s="1">
        <v>6.6852610325950901E-6</v>
      </c>
      <c r="I123">
        <v>2.1660656597269701</v>
      </c>
      <c r="J123">
        <v>0.29215241883923598</v>
      </c>
      <c r="K123" s="1">
        <v>1.2239529391846401E-13</v>
      </c>
      <c r="L123">
        <v>1.7250209240969701</v>
      </c>
      <c r="M123">
        <v>0.21316005996167101</v>
      </c>
      <c r="N123" s="1">
        <v>5.8400315208995301E-16</v>
      </c>
    </row>
    <row r="124" spans="1:14" x14ac:dyDescent="0.25">
      <c r="A124">
        <v>123</v>
      </c>
      <c r="B124" t="s">
        <v>222</v>
      </c>
      <c r="C124">
        <v>1.9459075653409099</v>
      </c>
      <c r="D124">
        <v>0.20941077625789001</v>
      </c>
      <c r="E124" s="1">
        <v>1.5099095039038401E-20</v>
      </c>
      <c r="F124">
        <v>1.80965764591777</v>
      </c>
      <c r="G124">
        <v>0.29832288370216498</v>
      </c>
      <c r="H124" s="1">
        <v>1.31050266675681E-9</v>
      </c>
      <c r="I124">
        <v>2.2450843593412202</v>
      </c>
      <c r="J124">
        <v>0.299231911043007</v>
      </c>
      <c r="K124" s="1">
        <v>6.2457396008396694E-14</v>
      </c>
      <c r="L124">
        <v>1.91656910949463</v>
      </c>
      <c r="M124">
        <v>0.209224696088643</v>
      </c>
      <c r="N124" s="1">
        <v>5.1734616779489997E-20</v>
      </c>
    </row>
    <row r="125" spans="1:14" x14ac:dyDescent="0.25">
      <c r="A125">
        <v>124</v>
      </c>
      <c r="B125" t="s">
        <v>223</v>
      </c>
      <c r="C125">
        <v>0.923073696285587</v>
      </c>
      <c r="D125">
        <v>0.322052991648974</v>
      </c>
      <c r="E125">
        <v>4.1540964657226101E-3</v>
      </c>
      <c r="F125">
        <v>0.931883869960206</v>
      </c>
      <c r="G125">
        <v>0.435279456184408</v>
      </c>
      <c r="H125">
        <v>3.2283199767260802E-2</v>
      </c>
      <c r="I125">
        <v>1.07166398295127</v>
      </c>
      <c r="J125">
        <v>0.48077287449160799</v>
      </c>
      <c r="K125">
        <v>2.5810964653767601E-2</v>
      </c>
      <c r="L125">
        <v>0.89257494278435001</v>
      </c>
      <c r="M125">
        <v>0.32191757499413998</v>
      </c>
      <c r="N125">
        <v>5.5596485798317099E-3</v>
      </c>
    </row>
    <row r="126" spans="1:14" x14ac:dyDescent="0.25">
      <c r="A126">
        <v>125</v>
      </c>
      <c r="B126" t="s">
        <v>224</v>
      </c>
      <c r="C126">
        <v>1.60101938955339</v>
      </c>
      <c r="D126">
        <v>0.25128982476147099</v>
      </c>
      <c r="E126" s="1">
        <v>1.8754679877830299E-10</v>
      </c>
      <c r="F126">
        <v>1.52670161468952</v>
      </c>
      <c r="G126">
        <v>0.35149830005004801</v>
      </c>
      <c r="H126" s="1">
        <v>1.40287267966979E-5</v>
      </c>
      <c r="I126">
        <v>1.8516442035479701</v>
      </c>
      <c r="J126">
        <v>0.36307058216321503</v>
      </c>
      <c r="K126" s="1">
        <v>3.3973141142873199E-7</v>
      </c>
      <c r="L126">
        <v>1.5683492623364601</v>
      </c>
      <c r="M126">
        <v>0.25109677823580001</v>
      </c>
      <c r="N126" s="1">
        <v>4.2111020630061799E-10</v>
      </c>
    </row>
    <row r="127" spans="1:14" x14ac:dyDescent="0.25">
      <c r="A127">
        <v>126</v>
      </c>
      <c r="B127" t="s">
        <v>225</v>
      </c>
      <c r="C127">
        <v>1.0685753216155101</v>
      </c>
      <c r="D127">
        <v>0.32295385243507002</v>
      </c>
      <c r="E127">
        <v>9.3711649937483401E-4</v>
      </c>
      <c r="F127">
        <v>1.0822503414123299</v>
      </c>
      <c r="G127">
        <v>0.43683679441620399</v>
      </c>
      <c r="H127">
        <v>1.3231728716636901E-2</v>
      </c>
      <c r="I127">
        <v>1.2218302369833201</v>
      </c>
      <c r="J127">
        <v>0.481889053911217</v>
      </c>
      <c r="K127">
        <v>1.1228656868806501E-2</v>
      </c>
      <c r="L127">
        <v>1.0331506190142901</v>
      </c>
      <c r="M127">
        <v>0.32278482578696799</v>
      </c>
      <c r="N127">
        <v>1.37074694715696E-3</v>
      </c>
    </row>
    <row r="128" spans="1:14" x14ac:dyDescent="0.25">
      <c r="A128">
        <v>127</v>
      </c>
      <c r="B128" t="s">
        <v>226</v>
      </c>
      <c r="C128">
        <v>1.52079107944848</v>
      </c>
      <c r="D128">
        <v>0.27611277064802597</v>
      </c>
      <c r="E128" s="1">
        <v>3.6321764050133197E-8</v>
      </c>
      <c r="F128">
        <v>1.44868724677531</v>
      </c>
      <c r="G128">
        <v>0.38723557866809899</v>
      </c>
      <c r="H128">
        <v>1.83216177025259E-4</v>
      </c>
      <c r="I128">
        <v>1.7784147204357501</v>
      </c>
      <c r="J128">
        <v>0.39730458714315198</v>
      </c>
      <c r="K128" s="1">
        <v>7.5983375034030597E-6</v>
      </c>
      <c r="L128">
        <v>1.48511784514168</v>
      </c>
      <c r="M128">
        <v>0.27589180363147098</v>
      </c>
      <c r="N128" s="1">
        <v>7.3265951819625406E-8</v>
      </c>
    </row>
    <row r="129" spans="1:14" x14ac:dyDescent="0.25">
      <c r="A129">
        <v>128</v>
      </c>
      <c r="B129" t="s">
        <v>227</v>
      </c>
      <c r="C129">
        <v>0.99792943148658497</v>
      </c>
      <c r="D129">
        <v>0.353686759654399</v>
      </c>
      <c r="E129">
        <v>4.7798694068141899E-3</v>
      </c>
      <c r="F129">
        <v>0.79889643948866096</v>
      </c>
      <c r="G129">
        <v>0.52490134845001601</v>
      </c>
      <c r="H129">
        <v>0.12801070985301999</v>
      </c>
      <c r="I129">
        <v>1.3618131399450799</v>
      </c>
      <c r="J129">
        <v>0.483039909102017</v>
      </c>
      <c r="K129">
        <v>4.8135118343755898E-3</v>
      </c>
      <c r="L129">
        <v>0.96240712249108895</v>
      </c>
      <c r="M129">
        <v>0.35349992794079599</v>
      </c>
      <c r="N129">
        <v>6.4788053942083697E-3</v>
      </c>
    </row>
    <row r="130" spans="1:14" x14ac:dyDescent="0.25">
      <c r="A130">
        <v>129</v>
      </c>
      <c r="B130" t="s">
        <v>228</v>
      </c>
      <c r="C130">
        <v>1.3513641504352101</v>
      </c>
      <c r="D130">
        <v>0.31247247209685097</v>
      </c>
      <c r="E130" s="1">
        <v>1.52707540501148E-5</v>
      </c>
      <c r="F130">
        <v>1.57667343648127</v>
      </c>
      <c r="G130">
        <v>0.389101948512384</v>
      </c>
      <c r="H130" s="1">
        <v>5.0763623223551801E-5</v>
      </c>
      <c r="I130">
        <v>1.1897635466869201</v>
      </c>
      <c r="J130">
        <v>0.53269754392351099</v>
      </c>
      <c r="K130">
        <v>2.5518020539132099E-2</v>
      </c>
      <c r="L130">
        <v>1.3176389038582299</v>
      </c>
      <c r="M130">
        <v>0.312256200148125</v>
      </c>
      <c r="N130" s="1">
        <v>2.4458795799086502E-5</v>
      </c>
    </row>
    <row r="131" spans="1:14" x14ac:dyDescent="0.25">
      <c r="A131">
        <v>130</v>
      </c>
      <c r="B131" t="s">
        <v>229</v>
      </c>
      <c r="C131">
        <v>1.4211710113734</v>
      </c>
      <c r="D131">
        <v>0.31306543741669501</v>
      </c>
      <c r="E131" s="1">
        <v>5.6378848113751203E-6</v>
      </c>
      <c r="F131">
        <v>1.80478437582017</v>
      </c>
      <c r="G131">
        <v>0.37259033149649001</v>
      </c>
      <c r="H131" s="1">
        <v>1.2732523316999501E-6</v>
      </c>
      <c r="I131">
        <v>0.93809721774788202</v>
      </c>
      <c r="J131">
        <v>0.60619672630923005</v>
      </c>
      <c r="K131">
        <v>0.121739630628265</v>
      </c>
      <c r="L131">
        <v>1.3877323974803799</v>
      </c>
      <c r="M131">
        <v>0.312847037618455</v>
      </c>
      <c r="N131" s="1">
        <v>9.1723486816993698E-6</v>
      </c>
    </row>
    <row r="132" spans="1:14" x14ac:dyDescent="0.25">
      <c r="A132">
        <v>131</v>
      </c>
      <c r="B132" t="s">
        <v>230</v>
      </c>
      <c r="C132">
        <v>1.49208115034331</v>
      </c>
      <c r="D132">
        <v>0.31372494697391401</v>
      </c>
      <c r="E132" s="1">
        <v>1.9744994559526801E-6</v>
      </c>
      <c r="F132">
        <v>0.74985533192208098</v>
      </c>
      <c r="G132">
        <v>0.60139791977540602</v>
      </c>
      <c r="H132">
        <v>0.21245107876302599</v>
      </c>
      <c r="I132">
        <v>2.1311673672412002</v>
      </c>
      <c r="J132">
        <v>0.382397301502583</v>
      </c>
      <c r="K132" s="1">
        <v>2.5013699606549899E-8</v>
      </c>
      <c r="L132">
        <v>1.4611930086774201</v>
      </c>
      <c r="M132">
        <v>0.31349537433172597</v>
      </c>
      <c r="N132" s="1">
        <v>3.1472028844707801E-6</v>
      </c>
    </row>
    <row r="133" spans="1:14" x14ac:dyDescent="0.25">
      <c r="A133">
        <v>132</v>
      </c>
      <c r="B133" t="s">
        <v>231</v>
      </c>
      <c r="C133">
        <v>1.8023737691028801</v>
      </c>
      <c r="D133">
        <v>0.28697473948542401</v>
      </c>
      <c r="E133" s="1">
        <v>3.3726719576327799E-10</v>
      </c>
      <c r="F133">
        <v>1.5141194224440899</v>
      </c>
      <c r="G133">
        <v>0.442703501148969</v>
      </c>
      <c r="H133">
        <v>6.2582954836967199E-4</v>
      </c>
      <c r="I133">
        <v>2.23917682026718</v>
      </c>
      <c r="J133">
        <v>0.38409497083441302</v>
      </c>
      <c r="K133" s="1">
        <v>5.5511199803084102E-9</v>
      </c>
      <c r="L133">
        <v>1.7782760858740001</v>
      </c>
      <c r="M133">
        <v>0.28672824162289401</v>
      </c>
      <c r="N133" s="1">
        <v>5.5765488601511096E-10</v>
      </c>
    </row>
    <row r="134" spans="1:14" x14ac:dyDescent="0.25">
      <c r="A134">
        <v>133</v>
      </c>
      <c r="B134" t="s">
        <v>233</v>
      </c>
      <c r="C134">
        <v>1.08667412807507</v>
      </c>
      <c r="D134">
        <v>0.39869048583090899</v>
      </c>
      <c r="E134">
        <v>6.4183101431653702E-3</v>
      </c>
      <c r="F134">
        <v>1.1720703584425001</v>
      </c>
      <c r="G134">
        <v>0.52940449971324399</v>
      </c>
      <c r="H134">
        <v>2.68328338186202E-2</v>
      </c>
      <c r="I134">
        <v>1.17647725424237</v>
      </c>
      <c r="J134">
        <v>0.60864133786013397</v>
      </c>
      <c r="K134">
        <v>5.3241551876691502E-2</v>
      </c>
      <c r="L134">
        <v>1.05775667688191</v>
      </c>
      <c r="M134">
        <v>0.39849056502201102</v>
      </c>
      <c r="N134">
        <v>7.9447622029169603E-3</v>
      </c>
    </row>
    <row r="135" spans="1:14" x14ac:dyDescent="0.25">
      <c r="A135">
        <v>134</v>
      </c>
      <c r="B135" t="s">
        <v>237</v>
      </c>
      <c r="C135">
        <v>1.4069669530664499</v>
      </c>
      <c r="D135">
        <v>0.35730646871848798</v>
      </c>
      <c r="E135" s="1">
        <v>8.2265137134665005E-5</v>
      </c>
      <c r="F135">
        <v>1.46094335708788</v>
      </c>
      <c r="G135">
        <v>0.48102537779749999</v>
      </c>
      <c r="H135">
        <v>2.38831303274322E-3</v>
      </c>
      <c r="I135">
        <v>1.5353709252002301</v>
      </c>
      <c r="J135">
        <v>0.53656570367128198</v>
      </c>
      <c r="K135">
        <v>4.2167084568638302E-3</v>
      </c>
      <c r="L135">
        <v>1.37867490839818</v>
      </c>
      <c r="M135">
        <v>0.35706773333506397</v>
      </c>
      <c r="N135">
        <v>1.12876805479654E-4</v>
      </c>
    </row>
    <row r="136" spans="1:14" x14ac:dyDescent="0.25">
      <c r="A136">
        <v>135</v>
      </c>
      <c r="B136" t="s">
        <v>238</v>
      </c>
      <c r="C136">
        <v>0.85113857143838101</v>
      </c>
      <c r="D136">
        <v>0.46570097598357402</v>
      </c>
      <c r="E136">
        <v>6.7602037723084707E-2</v>
      </c>
      <c r="F136">
        <v>0.56384315242981298</v>
      </c>
      <c r="G136">
        <v>0.72935347576026999</v>
      </c>
      <c r="H136">
        <v>0.439479444566232</v>
      </c>
      <c r="I136">
        <v>1.28807099548205</v>
      </c>
      <c r="J136">
        <v>0.60981417980236596</v>
      </c>
      <c r="K136">
        <v>3.4666278012275897E-2</v>
      </c>
      <c r="L136">
        <v>0.82098005473217806</v>
      </c>
      <c r="M136">
        <v>0.46549930428790498</v>
      </c>
      <c r="N136">
        <v>7.7790125439076693E-2</v>
      </c>
    </row>
    <row r="137" spans="1:14" x14ac:dyDescent="0.25">
      <c r="A137">
        <v>136</v>
      </c>
      <c r="B137" t="s">
        <v>239</v>
      </c>
      <c r="C137">
        <v>1.24557720999029</v>
      </c>
      <c r="D137">
        <v>0.400205703017456</v>
      </c>
      <c r="E137">
        <v>1.8560903691212001E-3</v>
      </c>
      <c r="F137">
        <v>1.3311045514426101</v>
      </c>
      <c r="G137">
        <v>0.53206881430641095</v>
      </c>
      <c r="H137">
        <v>1.23580241089248E-2</v>
      </c>
      <c r="I137">
        <v>1.32772027054806</v>
      </c>
      <c r="J137">
        <v>0.61035484221885306</v>
      </c>
      <c r="K137">
        <v>2.9605755237460601E-2</v>
      </c>
      <c r="L137">
        <v>1.21563044818078</v>
      </c>
      <c r="M137">
        <v>0.39996266110519002</v>
      </c>
      <c r="N137">
        <v>2.37081493663508E-3</v>
      </c>
    </row>
    <row r="138" spans="1:14" x14ac:dyDescent="0.25">
      <c r="A138">
        <v>137</v>
      </c>
      <c r="B138" t="s">
        <v>240</v>
      </c>
      <c r="C138">
        <v>1.5861857192227</v>
      </c>
      <c r="D138">
        <v>0.35921773832916898</v>
      </c>
      <c r="E138" s="1">
        <v>1.0069925333955901E-5</v>
      </c>
      <c r="F138">
        <v>1.422200107304</v>
      </c>
      <c r="G138">
        <v>0.53327388116226804</v>
      </c>
      <c r="H138">
        <v>7.6549323924422702E-3</v>
      </c>
      <c r="I138">
        <v>1.9275600050154</v>
      </c>
      <c r="J138">
        <v>0.49027727900491902</v>
      </c>
      <c r="K138" s="1">
        <v>8.4392511913694907E-5</v>
      </c>
      <c r="L138">
        <v>1.55335303736268</v>
      </c>
      <c r="M138">
        <v>0.358922374909941</v>
      </c>
      <c r="N138" s="1">
        <v>1.5058940348962801E-5</v>
      </c>
    </row>
    <row r="139" spans="1:14" x14ac:dyDescent="0.25">
      <c r="A139">
        <v>138</v>
      </c>
      <c r="B139" t="s">
        <v>241</v>
      </c>
      <c r="C139">
        <v>0.50731369897119105</v>
      </c>
      <c r="D139">
        <v>0.59289495203547404</v>
      </c>
      <c r="E139">
        <v>0.39218848050647298</v>
      </c>
      <c r="F139">
        <v>0.76806941347607705</v>
      </c>
      <c r="G139">
        <v>0.73157705180551902</v>
      </c>
      <c r="H139">
        <v>0.29377247189773897</v>
      </c>
      <c r="I139">
        <v>0.32131879449492701</v>
      </c>
      <c r="J139">
        <v>1.02019651156888</v>
      </c>
      <c r="K139">
        <v>0.75279373553369899</v>
      </c>
      <c r="L139">
        <v>0.47627380725171498</v>
      </c>
      <c r="M139">
        <v>0.59271747902452998</v>
      </c>
      <c r="N139">
        <v>0.421661123125532</v>
      </c>
    </row>
    <row r="140" spans="1:14" x14ac:dyDescent="0.25">
      <c r="A140">
        <v>139</v>
      </c>
      <c r="B140" t="s">
        <v>242</v>
      </c>
      <c r="C140">
        <v>0.83978138651157996</v>
      </c>
      <c r="D140">
        <v>0.518184426693579</v>
      </c>
      <c r="E140">
        <v>0.105098604928892</v>
      </c>
      <c r="F140">
        <v>0.81574333897428997</v>
      </c>
      <c r="G140">
        <v>0.732144372649147</v>
      </c>
      <c r="H140">
        <v>0.26520037913609201</v>
      </c>
      <c r="I140">
        <v>1.06064675056216</v>
      </c>
      <c r="J140">
        <v>0.73570288658302097</v>
      </c>
      <c r="K140">
        <v>0.149393200354308</v>
      </c>
      <c r="L140">
        <v>0.80710837310398498</v>
      </c>
      <c r="M140">
        <v>0.51798094812649698</v>
      </c>
      <c r="N140">
        <v>0.119190209774583</v>
      </c>
    </row>
    <row r="141" spans="1:14" x14ac:dyDescent="0.25">
      <c r="A141">
        <v>140</v>
      </c>
      <c r="B141" t="s">
        <v>243</v>
      </c>
      <c r="C141">
        <v>0.574185142715122</v>
      </c>
      <c r="D141">
        <v>0.59338002240546694</v>
      </c>
      <c r="E141">
        <v>0.33321838543737498</v>
      </c>
      <c r="F141">
        <v>0.86400816998069097</v>
      </c>
      <c r="G141">
        <v>0.73274663937068496</v>
      </c>
      <c r="H141">
        <v>0.23834390135049099</v>
      </c>
      <c r="I141">
        <v>0.36674251722718398</v>
      </c>
      <c r="J141">
        <v>1.0205219130476999</v>
      </c>
      <c r="K141">
        <v>0.71932010467537999</v>
      </c>
      <c r="L141">
        <v>0.54134114139346201</v>
      </c>
      <c r="M141">
        <v>0.59320017277854098</v>
      </c>
      <c r="N141">
        <v>0.361464782825485</v>
      </c>
    </row>
    <row r="142" spans="1:14" x14ac:dyDescent="0.25">
      <c r="A142">
        <v>141</v>
      </c>
      <c r="B142" t="s">
        <v>402</v>
      </c>
      <c r="C142">
        <v>0.59166110197775301</v>
      </c>
      <c r="D142">
        <v>0.59356791635987405</v>
      </c>
      <c r="E142">
        <v>0.31886764849571603</v>
      </c>
      <c r="F142">
        <v>0.89362294502931405</v>
      </c>
      <c r="G142">
        <v>0.73333460491279001</v>
      </c>
      <c r="H142">
        <v>0.22300568296440201</v>
      </c>
      <c r="I142">
        <v>0.37391415286207003</v>
      </c>
      <c r="J142">
        <v>1.02061331720065</v>
      </c>
      <c r="K142">
        <v>0.71409481271365705</v>
      </c>
      <c r="L142">
        <v>0.55805607697775195</v>
      </c>
      <c r="M142">
        <v>0.59338039634787598</v>
      </c>
      <c r="N142">
        <v>0.34697686304018899</v>
      </c>
    </row>
    <row r="143" spans="1:14" x14ac:dyDescent="0.25">
      <c r="A143">
        <v>142</v>
      </c>
      <c r="B143" t="s">
        <v>403</v>
      </c>
      <c r="C143">
        <v>0.91617068371266097</v>
      </c>
      <c r="D143">
        <v>0.51898360921877296</v>
      </c>
      <c r="E143">
        <v>7.7510473024209894E-2</v>
      </c>
      <c r="F143">
        <v>1.3616139946777699</v>
      </c>
      <c r="G143">
        <v>0.61037740106469296</v>
      </c>
      <c r="H143">
        <v>2.5696107551829502E-2</v>
      </c>
      <c r="I143">
        <v>0.38487270988964101</v>
      </c>
      <c r="J143">
        <v>1.02073078711611</v>
      </c>
      <c r="K143">
        <v>0.70613195814952201</v>
      </c>
      <c r="L143">
        <v>0.87944443972567699</v>
      </c>
      <c r="M143">
        <v>0.51876807672143599</v>
      </c>
      <c r="N143">
        <v>9.0026960937776596E-2</v>
      </c>
    </row>
    <row r="144" spans="1:14" x14ac:dyDescent="0.25">
      <c r="A144">
        <v>143</v>
      </c>
      <c r="B144" t="s">
        <v>404</v>
      </c>
      <c r="C144">
        <v>0.95153805118856805</v>
      </c>
      <c r="D144">
        <v>0.51935422232888495</v>
      </c>
      <c r="E144">
        <v>6.6928154414851795E-2</v>
      </c>
      <c r="F144">
        <v>1.0025208236979399</v>
      </c>
      <c r="G144">
        <v>0.735218531016543</v>
      </c>
      <c r="H144">
        <v>0.172703414231658</v>
      </c>
      <c r="I144">
        <v>1.1096729875547899</v>
      </c>
      <c r="J144">
        <v>0.736495262953062</v>
      </c>
      <c r="K144">
        <v>0.13188911235649101</v>
      </c>
      <c r="L144">
        <v>0.92122455920902102</v>
      </c>
      <c r="M144">
        <v>0.51916226081253503</v>
      </c>
      <c r="N144">
        <v>7.5989673459942397E-2</v>
      </c>
    </row>
    <row r="145" spans="1:14" x14ac:dyDescent="0.25">
      <c r="A145">
        <v>144</v>
      </c>
      <c r="B145" t="s">
        <v>405</v>
      </c>
      <c r="C145">
        <v>0.68555961364634099</v>
      </c>
      <c r="D145">
        <v>0.59448276251013599</v>
      </c>
      <c r="E145">
        <v>0.24882685953087999</v>
      </c>
      <c r="F145">
        <v>1.4810075388674999</v>
      </c>
      <c r="G145">
        <v>0.61300460672926704</v>
      </c>
      <c r="H145">
        <v>1.56928762504033E-2</v>
      </c>
      <c r="I145">
        <v>-13.0301925319259</v>
      </c>
      <c r="J145">
        <v>500.88865883051</v>
      </c>
      <c r="K145">
        <v>0.97924605247711904</v>
      </c>
      <c r="L145">
        <v>0.654326380661717</v>
      </c>
      <c r="M145">
        <v>0.59430571644728603</v>
      </c>
      <c r="N145">
        <v>0.27089974256689803</v>
      </c>
    </row>
    <row r="146" spans="1:14" x14ac:dyDescent="0.25">
      <c r="A146">
        <v>145</v>
      </c>
      <c r="B146" t="s">
        <v>406</v>
      </c>
      <c r="C146">
        <v>1.0225577740303999</v>
      </c>
      <c r="D146">
        <v>0.52009163906394995</v>
      </c>
      <c r="E146">
        <v>4.9285816353127697E-2</v>
      </c>
      <c r="F146">
        <v>0.423397841790914</v>
      </c>
      <c r="G146">
        <v>1.02144290148323</v>
      </c>
      <c r="H146">
        <v>0.67850097139361898</v>
      </c>
      <c r="I146">
        <v>1.56004344480775</v>
      </c>
      <c r="J146">
        <v>0.613743654964642</v>
      </c>
      <c r="K146">
        <v>1.1026792865757E-2</v>
      </c>
      <c r="L146">
        <v>0.99098019364099899</v>
      </c>
      <c r="M146">
        <v>0.51988172902408603</v>
      </c>
      <c r="N146">
        <v>5.6628842138485298E-2</v>
      </c>
    </row>
    <row r="147" spans="1:14" x14ac:dyDescent="0.25">
      <c r="A147">
        <v>146</v>
      </c>
      <c r="B147" t="s">
        <v>407</v>
      </c>
      <c r="C147">
        <v>0.353275106655428</v>
      </c>
      <c r="D147">
        <v>0.72167356695706497</v>
      </c>
      <c r="E147">
        <v>0.62447216461342803</v>
      </c>
      <c r="F147">
        <v>0.44941262773881402</v>
      </c>
      <c r="G147">
        <v>1.0218395915110801</v>
      </c>
      <c r="H147">
        <v>0.66007659782042105</v>
      </c>
      <c r="I147">
        <v>0.49060157102493501</v>
      </c>
      <c r="J147">
        <v>1.0217559676419801</v>
      </c>
      <c r="K147">
        <v>0.63111694936177998</v>
      </c>
      <c r="L147">
        <v>0.32173713336687199</v>
      </c>
      <c r="M147">
        <v>0.72151667165447897</v>
      </c>
      <c r="N147">
        <v>0.65565661746833304</v>
      </c>
    </row>
    <row r="148" spans="1:14" x14ac:dyDescent="0.25">
      <c r="A148">
        <v>147</v>
      </c>
      <c r="B148" t="s">
        <v>408</v>
      </c>
      <c r="C148">
        <v>1.3284879837191299</v>
      </c>
      <c r="D148">
        <v>0.47057788206275403</v>
      </c>
      <c r="E148">
        <v>4.7561871282231398E-3</v>
      </c>
      <c r="F148">
        <v>1.64242702571161</v>
      </c>
      <c r="G148">
        <v>0.61626368202707105</v>
      </c>
      <c r="H148">
        <v>7.6957007166543199E-3</v>
      </c>
      <c r="I148">
        <v>1.2202190543854801</v>
      </c>
      <c r="J148">
        <v>0.73804443840619405</v>
      </c>
      <c r="K148">
        <v>9.8267016041792998E-2</v>
      </c>
      <c r="L148">
        <v>1.2956517261537499</v>
      </c>
      <c r="M148">
        <v>0.47032405019986401</v>
      </c>
      <c r="N148">
        <v>5.8726865123973704E-3</v>
      </c>
    </row>
    <row r="149" spans="1:14" x14ac:dyDescent="0.25">
      <c r="A149">
        <v>148</v>
      </c>
      <c r="B149" t="s">
        <v>409</v>
      </c>
      <c r="C149">
        <v>0.84863778041889903</v>
      </c>
      <c r="D149">
        <v>0.59603986606960702</v>
      </c>
      <c r="E149">
        <v>0.154506212504642</v>
      </c>
      <c r="F149">
        <v>0.58667846270501001</v>
      </c>
      <c r="G149">
        <v>1.02382766260025</v>
      </c>
      <c r="H149">
        <v>0.56662802064974904</v>
      </c>
      <c r="I149">
        <v>1.24113235884752</v>
      </c>
      <c r="J149">
        <v>0.73846839177546897</v>
      </c>
      <c r="K149">
        <v>9.2824218370489195E-2</v>
      </c>
      <c r="L149">
        <v>0.81503817673154699</v>
      </c>
      <c r="M149">
        <v>0.59581617809319998</v>
      </c>
      <c r="N149">
        <v>0.17133222694913799</v>
      </c>
    </row>
    <row r="150" spans="1:14" x14ac:dyDescent="0.25">
      <c r="A150">
        <v>149</v>
      </c>
      <c r="B150" t="s">
        <v>410</v>
      </c>
      <c r="C150">
        <v>0.88517614793769095</v>
      </c>
      <c r="D150">
        <v>0.59644493361881401</v>
      </c>
      <c r="E150">
        <v>0.137785852355749</v>
      </c>
      <c r="F150">
        <v>1.3548185709885201</v>
      </c>
      <c r="G150">
        <v>0.74168489145692795</v>
      </c>
      <c r="H150">
        <v>6.7748381159459498E-2</v>
      </c>
      <c r="I150">
        <v>0.56088707627265399</v>
      </c>
      <c r="J150">
        <v>1.0227062535777101</v>
      </c>
      <c r="K150">
        <v>0.58339380522982698</v>
      </c>
      <c r="L150">
        <v>0.85277363644598603</v>
      </c>
      <c r="M150">
        <v>0.596204019366392</v>
      </c>
      <c r="N150">
        <v>0.15261985454694399</v>
      </c>
    </row>
    <row r="151" spans="1:14" x14ac:dyDescent="0.25">
      <c r="A151">
        <v>150</v>
      </c>
      <c r="B151" t="s">
        <v>411</v>
      </c>
      <c r="C151">
        <v>0.93174557139820802</v>
      </c>
      <c r="D151">
        <v>0.59687725321194496</v>
      </c>
      <c r="E151">
        <v>0.118515774249106</v>
      </c>
      <c r="F151">
        <v>1.42941505114769</v>
      </c>
      <c r="G151">
        <v>0.74330042194451496</v>
      </c>
      <c r="H151">
        <v>5.4471882946869103E-2</v>
      </c>
      <c r="I151">
        <v>0.58273061142585603</v>
      </c>
      <c r="J151">
        <v>1.0229473299510901</v>
      </c>
      <c r="K151">
        <v>0.56890936252185298</v>
      </c>
      <c r="L151">
        <v>0.89639150900627396</v>
      </c>
      <c r="M151">
        <v>0.59663594474124604</v>
      </c>
      <c r="N151">
        <v>0.132991385441913</v>
      </c>
    </row>
    <row r="152" spans="1:14" x14ac:dyDescent="0.25">
      <c r="A152">
        <v>151</v>
      </c>
      <c r="B152" t="s">
        <v>412</v>
      </c>
      <c r="C152">
        <v>-0.170169808584373</v>
      </c>
      <c r="D152">
        <v>1.0114951041237299</v>
      </c>
      <c r="E152">
        <v>0.86639768422493402</v>
      </c>
      <c r="F152">
        <v>-13.362898431057101</v>
      </c>
      <c r="G152">
        <v>689.54073897833405</v>
      </c>
      <c r="H152">
        <v>0.98453842912524403</v>
      </c>
      <c r="I152">
        <v>0.59095696186031799</v>
      </c>
      <c r="J152">
        <v>1.0231022473257601</v>
      </c>
      <c r="K152">
        <v>0.56352555782834202</v>
      </c>
      <c r="L152">
        <v>-0.20165781097169699</v>
      </c>
      <c r="M152">
        <v>1.0113713550898999</v>
      </c>
      <c r="N152">
        <v>0.84195731377814098</v>
      </c>
    </row>
    <row r="153" spans="1:14" x14ac:dyDescent="0.25">
      <c r="A153">
        <v>152</v>
      </c>
      <c r="B153" t="s">
        <v>413</v>
      </c>
      <c r="C153">
        <v>-0.16676543629614099</v>
      </c>
      <c r="D153">
        <v>1.0115349340916699</v>
      </c>
      <c r="E153">
        <v>0.86905123004025997</v>
      </c>
      <c r="F153">
        <v>0.747641098226417</v>
      </c>
      <c r="G153">
        <v>1.0266530686630699</v>
      </c>
      <c r="H153">
        <v>0.46647188982284599</v>
      </c>
      <c r="I153">
        <v>-13.0542561082214</v>
      </c>
      <c r="J153">
        <v>553.39938731177199</v>
      </c>
      <c r="K153">
        <v>0.98118027641236605</v>
      </c>
      <c r="L153">
        <v>-0.19314914472486699</v>
      </c>
      <c r="M153">
        <v>1.0114556403877299</v>
      </c>
      <c r="N153">
        <v>0.848555711303695</v>
      </c>
    </row>
    <row r="154" spans="1:14" x14ac:dyDescent="0.25">
      <c r="A154">
        <v>153</v>
      </c>
      <c r="B154" t="s">
        <v>414</v>
      </c>
      <c r="C154">
        <v>-12.321127385590801</v>
      </c>
      <c r="D154">
        <v>263.817395092796</v>
      </c>
      <c r="E154">
        <v>0.96274974721421502</v>
      </c>
      <c r="F154">
        <v>-13.364848435592201</v>
      </c>
      <c r="G154">
        <v>700.27624300796401</v>
      </c>
      <c r="H154">
        <v>0.98477321055567502</v>
      </c>
      <c r="I154">
        <v>-13.0542561082197</v>
      </c>
      <c r="J154">
        <v>553.39938731147504</v>
      </c>
      <c r="K154">
        <v>0.98118027641235805</v>
      </c>
      <c r="L154">
        <v>-12.3482553542656</v>
      </c>
      <c r="M154">
        <v>263.89501266185698</v>
      </c>
      <c r="N154">
        <v>0.96267876374777706</v>
      </c>
    </row>
    <row r="155" spans="1:14" x14ac:dyDescent="0.25">
      <c r="A155">
        <v>154</v>
      </c>
      <c r="B155" t="s">
        <v>415</v>
      </c>
      <c r="C155">
        <v>-0.156190517645699</v>
      </c>
      <c r="D155">
        <v>1.0116301027641099</v>
      </c>
      <c r="E155">
        <v>0.87729838315711695</v>
      </c>
      <c r="F155">
        <v>-13.364848435593499</v>
      </c>
      <c r="G155">
        <v>700.27624300726995</v>
      </c>
      <c r="H155">
        <v>0.98477321055565903</v>
      </c>
      <c r="I155">
        <v>0.60154856521817701</v>
      </c>
      <c r="J155">
        <v>1.02329159831913</v>
      </c>
      <c r="K155">
        <v>0.556628650749038</v>
      </c>
      <c r="L155">
        <v>-0.18281577836640001</v>
      </c>
      <c r="M155">
        <v>1.0115480081922099</v>
      </c>
      <c r="N155">
        <v>0.85658051342014596</v>
      </c>
    </row>
    <row r="156" spans="1:14" x14ac:dyDescent="0.25">
      <c r="A156">
        <v>155</v>
      </c>
      <c r="B156" t="s">
        <v>416</v>
      </c>
      <c r="C156">
        <v>0.56168708419702396</v>
      </c>
      <c r="D156">
        <v>0.72369905104588195</v>
      </c>
      <c r="E156">
        <v>0.437670160069698</v>
      </c>
      <c r="F156">
        <v>1.5120768764738</v>
      </c>
      <c r="G156">
        <v>0.74604427904223203</v>
      </c>
      <c r="H156">
        <v>4.2683647809049402E-2</v>
      </c>
      <c r="I156">
        <v>-13.0558995623886</v>
      </c>
      <c r="J156">
        <v>558.90726272497795</v>
      </c>
      <c r="K156">
        <v>0.98136336013421299</v>
      </c>
      <c r="L156">
        <v>0.53363892055454898</v>
      </c>
      <c r="M156">
        <v>0.72357169059662496</v>
      </c>
      <c r="N156">
        <v>0.46081431161241299</v>
      </c>
    </row>
    <row r="157" spans="1:14" x14ac:dyDescent="0.25">
      <c r="A157">
        <v>156</v>
      </c>
      <c r="B157" t="s">
        <v>417</v>
      </c>
      <c r="C157">
        <v>-12.3233044939215</v>
      </c>
      <c r="D157">
        <v>268.750391107258</v>
      </c>
      <c r="E157">
        <v>0.96342654690859097</v>
      </c>
      <c r="F157">
        <v>-13.349082713052701</v>
      </c>
      <c r="G157">
        <v>723.46070033219701</v>
      </c>
      <c r="H157">
        <v>0.98527850560607999</v>
      </c>
      <c r="I157">
        <v>-13.0558995623899</v>
      </c>
      <c r="J157">
        <v>558.90726272502502</v>
      </c>
      <c r="K157">
        <v>0.98136336013421299</v>
      </c>
      <c r="L157">
        <v>-12.352107331645399</v>
      </c>
      <c r="M157">
        <v>268.85164264057198</v>
      </c>
      <c r="N157">
        <v>0.96335492142571699</v>
      </c>
    </row>
    <row r="158" spans="1:14" x14ac:dyDescent="0.25">
      <c r="A158">
        <v>157</v>
      </c>
      <c r="B158" t="s">
        <v>418</v>
      </c>
      <c r="C158">
        <v>1.55048261157539</v>
      </c>
      <c r="D158">
        <v>0.47403674952228703</v>
      </c>
      <c r="E158">
        <v>1.0724115716527699E-3</v>
      </c>
      <c r="F158">
        <v>0.86229816012101601</v>
      </c>
      <c r="G158">
        <v>1.02913791543447</v>
      </c>
      <c r="H158">
        <v>0.40209587367645799</v>
      </c>
      <c r="I158">
        <v>2.0814589291752901</v>
      </c>
      <c r="J158">
        <v>0.54677766611357503</v>
      </c>
      <c r="K158">
        <v>1.4079137058805501E-4</v>
      </c>
      <c r="L158">
        <v>1.5219218244696999</v>
      </c>
      <c r="M158">
        <v>0.47383850045883302</v>
      </c>
      <c r="N158">
        <v>1.31860318296214E-3</v>
      </c>
    </row>
    <row r="159" spans="1:14" x14ac:dyDescent="0.25">
      <c r="A159">
        <v>158</v>
      </c>
      <c r="B159" t="s">
        <v>419</v>
      </c>
      <c r="C159">
        <v>1.0771225594851701</v>
      </c>
      <c r="D159">
        <v>0.59900220639767898</v>
      </c>
      <c r="E159">
        <v>7.2146167986230594E-2</v>
      </c>
      <c r="F159">
        <v>-13.347534224712801</v>
      </c>
      <c r="G159">
        <v>735.86052014776499</v>
      </c>
      <c r="H159">
        <v>0.98552822547758601</v>
      </c>
      <c r="I159">
        <v>1.8508518006549</v>
      </c>
      <c r="J159">
        <v>0.61999889073085401</v>
      </c>
      <c r="K159">
        <v>2.8334647700909901E-3</v>
      </c>
      <c r="L159">
        <v>1.0534853848625201</v>
      </c>
      <c r="M159">
        <v>0.59880986527080504</v>
      </c>
      <c r="N159">
        <v>7.8526796560553905E-2</v>
      </c>
    </row>
    <row r="160" spans="1:14" x14ac:dyDescent="0.25">
      <c r="A160">
        <v>159</v>
      </c>
      <c r="B160" t="s">
        <v>420</v>
      </c>
      <c r="C160">
        <v>-3.3005182587000199E-3</v>
      </c>
      <c r="D160">
        <v>1.0128621386704499</v>
      </c>
      <c r="E160">
        <v>0.99740001348633001</v>
      </c>
      <c r="F160">
        <v>-13.3475342247079</v>
      </c>
      <c r="G160">
        <v>735.86052014681502</v>
      </c>
      <c r="H160">
        <v>0.98552822547757302</v>
      </c>
      <c r="I160">
        <v>0.79166052706947998</v>
      </c>
      <c r="J160">
        <v>1.0258106048398701</v>
      </c>
      <c r="K160">
        <v>0.440267596713806</v>
      </c>
      <c r="L160">
        <v>-2.70934758788903E-2</v>
      </c>
      <c r="M160">
        <v>1.0127372625240001</v>
      </c>
      <c r="N160">
        <v>0.97865696410443503</v>
      </c>
    </row>
    <row r="161" spans="1:14" x14ac:dyDescent="0.25">
      <c r="A161">
        <v>160</v>
      </c>
      <c r="B161" t="s">
        <v>421</v>
      </c>
      <c r="C161">
        <v>0.71863233751798705</v>
      </c>
      <c r="D161">
        <v>0.72550212635608002</v>
      </c>
      <c r="E161">
        <v>0.32191465088604998</v>
      </c>
      <c r="F161">
        <v>0.89971500668490401</v>
      </c>
      <c r="G161">
        <v>1.0300515762272699</v>
      </c>
      <c r="H161">
        <v>0.38240914290264899</v>
      </c>
      <c r="I161">
        <v>0.81015673566975999</v>
      </c>
      <c r="J161">
        <v>1.0261707667689199</v>
      </c>
      <c r="K161">
        <v>0.42982272468932298</v>
      </c>
      <c r="L161">
        <v>0.69458755195530297</v>
      </c>
      <c r="M161">
        <v>0.72532572366271297</v>
      </c>
      <c r="N161">
        <v>0.338253622718519</v>
      </c>
    </row>
    <row r="162" spans="1:14" x14ac:dyDescent="0.25">
      <c r="A162">
        <v>161</v>
      </c>
      <c r="B162" t="s">
        <v>422</v>
      </c>
      <c r="C162">
        <v>-12.3094129393088</v>
      </c>
      <c r="D162">
        <v>290.39947436113601</v>
      </c>
      <c r="E162">
        <v>0.96618950411315796</v>
      </c>
      <c r="F162">
        <v>-13.286221892002301</v>
      </c>
      <c r="G162">
        <v>752.21474683140195</v>
      </c>
      <c r="H162">
        <v>0.98590785385564095</v>
      </c>
      <c r="I162">
        <v>-13.0697927776241</v>
      </c>
      <c r="J162">
        <v>619.08280833885203</v>
      </c>
      <c r="K162">
        <v>0.98315667767553605</v>
      </c>
      <c r="L162">
        <v>-12.334683137227699</v>
      </c>
      <c r="M162">
        <v>290.53071198265798</v>
      </c>
      <c r="N162">
        <v>0.96613543058504503</v>
      </c>
    </row>
    <row r="163" spans="1:14" x14ac:dyDescent="0.25">
      <c r="A163">
        <v>162</v>
      </c>
      <c r="B163" t="s">
        <v>423</v>
      </c>
      <c r="C163">
        <v>-12.3094129393087</v>
      </c>
      <c r="D163">
        <v>290.399474360949</v>
      </c>
      <c r="E163">
        <v>0.96618950411313598</v>
      </c>
      <c r="F163">
        <v>-13.286221892002599</v>
      </c>
      <c r="G163">
        <v>752.21474683127997</v>
      </c>
      <c r="H163">
        <v>0.98590785385563795</v>
      </c>
      <c r="I163">
        <v>-13.069792777626599</v>
      </c>
      <c r="J163">
        <v>619.08280833934396</v>
      </c>
      <c r="K163">
        <v>0.98315667767554604</v>
      </c>
      <c r="L163">
        <v>-12.334683137227399</v>
      </c>
      <c r="M163">
        <v>290.53071198276501</v>
      </c>
      <c r="N163">
        <v>0.96613543058505802</v>
      </c>
    </row>
    <row r="164" spans="1:14" x14ac:dyDescent="0.25">
      <c r="A164">
        <v>163</v>
      </c>
      <c r="B164" t="s">
        <v>424</v>
      </c>
      <c r="C164">
        <v>0.76077965840964901</v>
      </c>
      <c r="D164">
        <v>0.72557289647966905</v>
      </c>
      <c r="E164">
        <v>0.29439784555946502</v>
      </c>
      <c r="F164">
        <v>1.00332669806661</v>
      </c>
      <c r="G164">
        <v>1.0295230055754301</v>
      </c>
      <c r="H164">
        <v>0.32978109012590501</v>
      </c>
      <c r="I164">
        <v>0.81636885708874796</v>
      </c>
      <c r="J164">
        <v>1.02632080375839</v>
      </c>
      <c r="K164">
        <v>0.42636199821262</v>
      </c>
      <c r="L164">
        <v>0.73613574146622696</v>
      </c>
      <c r="M164">
        <v>0.72541614151188305</v>
      </c>
      <c r="N164">
        <v>0.31021205724211198</v>
      </c>
    </row>
    <row r="165" spans="1:14" x14ac:dyDescent="0.25">
      <c r="A165">
        <v>164</v>
      </c>
      <c r="B165" t="s">
        <v>425</v>
      </c>
      <c r="C165">
        <v>1.21777906661187</v>
      </c>
      <c r="D165">
        <v>0.60052308474618799</v>
      </c>
      <c r="E165">
        <v>4.25741435116068E-2</v>
      </c>
      <c r="F165">
        <v>-13.2702432959329</v>
      </c>
      <c r="G165">
        <v>766.41369646730197</v>
      </c>
      <c r="H165">
        <v>0.98618553757090399</v>
      </c>
      <c r="I165">
        <v>2.0009616572864499</v>
      </c>
      <c r="J165">
        <v>0.62357019434294003</v>
      </c>
      <c r="K165">
        <v>1.3325329341561101E-3</v>
      </c>
      <c r="L165">
        <v>1.1923957012945401</v>
      </c>
      <c r="M165">
        <v>0.60032778919193197</v>
      </c>
      <c r="N165">
        <v>4.70065642390207E-2</v>
      </c>
    </row>
    <row r="166" spans="1:14" x14ac:dyDescent="0.25">
      <c r="A166">
        <v>165</v>
      </c>
      <c r="B166" t="s">
        <v>426</v>
      </c>
      <c r="C166">
        <v>-12.2969139850721</v>
      </c>
      <c r="D166">
        <v>301.87236829163402</v>
      </c>
      <c r="E166">
        <v>0.96750678095902198</v>
      </c>
      <c r="F166">
        <v>-13.270243295932501</v>
      </c>
      <c r="G166">
        <v>766.41369646711701</v>
      </c>
      <c r="H166">
        <v>0.98618553757090099</v>
      </c>
      <c r="I166">
        <v>-13.060288216433801</v>
      </c>
      <c r="J166">
        <v>652.68507056822295</v>
      </c>
      <c r="K166">
        <v>0.98403532203956501</v>
      </c>
      <c r="L166">
        <v>-12.329132143086801</v>
      </c>
      <c r="M166">
        <v>301.96815293944502</v>
      </c>
      <c r="N166">
        <v>0.96743202348002599</v>
      </c>
    </row>
    <row r="167" spans="1:14" x14ac:dyDescent="0.25">
      <c r="A167">
        <v>166</v>
      </c>
      <c r="B167" t="s">
        <v>427</v>
      </c>
      <c r="C167">
        <v>0.85366689579254695</v>
      </c>
      <c r="D167">
        <v>0.72659560175016102</v>
      </c>
      <c r="E167">
        <v>0.24004038484802701</v>
      </c>
      <c r="F167">
        <v>1.05857140373836</v>
      </c>
      <c r="G167">
        <v>1.0305099824384001</v>
      </c>
      <c r="H167">
        <v>0.30431188504294099</v>
      </c>
      <c r="I167">
        <v>0.93494590180396797</v>
      </c>
      <c r="J167">
        <v>1.0279704924870201</v>
      </c>
      <c r="K167">
        <v>0.36308279902269702</v>
      </c>
      <c r="L167">
        <v>0.82184601866790596</v>
      </c>
      <c r="M167">
        <v>0.72644990399652998</v>
      </c>
      <c r="N167">
        <v>0.25792117463946301</v>
      </c>
    </row>
    <row r="168" spans="1:14" x14ac:dyDescent="0.25">
      <c r="A168">
        <v>167</v>
      </c>
      <c r="B168" t="s">
        <v>428</v>
      </c>
      <c r="C168">
        <v>0.17983535251859201</v>
      </c>
      <c r="D168">
        <v>1.0140778854105801</v>
      </c>
      <c r="E168">
        <v>0.85924227791778596</v>
      </c>
      <c r="F168">
        <v>-13.2724283293374</v>
      </c>
      <c r="G168">
        <v>781.24941508140103</v>
      </c>
      <c r="H168">
        <v>0.98644561382822604</v>
      </c>
      <c r="I168">
        <v>0.97394073617034405</v>
      </c>
      <c r="J168">
        <v>1.0285087463112199</v>
      </c>
      <c r="K168">
        <v>0.34366704292883299</v>
      </c>
      <c r="L168">
        <v>0.147388723874323</v>
      </c>
      <c r="M168">
        <v>1.0139784250084101</v>
      </c>
      <c r="N168">
        <v>0.88442912053722</v>
      </c>
    </row>
    <row r="169" spans="1:14" x14ac:dyDescent="0.25">
      <c r="A169">
        <v>168</v>
      </c>
      <c r="B169" t="s">
        <v>429</v>
      </c>
      <c r="C169">
        <v>1.3332885765136799</v>
      </c>
      <c r="D169">
        <v>0.60218867583819802</v>
      </c>
      <c r="E169">
        <v>2.6823884590554299E-2</v>
      </c>
      <c r="F169">
        <v>1.0967900463026401</v>
      </c>
      <c r="G169">
        <v>1.03158448620625</v>
      </c>
      <c r="H169">
        <v>0.28768712195863899</v>
      </c>
      <c r="I169">
        <v>1.7260258387109799</v>
      </c>
      <c r="J169">
        <v>0.74813584141064604</v>
      </c>
      <c r="K169">
        <v>2.1049123860393801E-2</v>
      </c>
      <c r="L169">
        <v>1.3004438203008599</v>
      </c>
      <c r="M169">
        <v>0.60202195186906504</v>
      </c>
      <c r="N169">
        <v>3.0762846126997801E-2</v>
      </c>
    </row>
    <row r="170" spans="1:14" x14ac:dyDescent="0.25">
      <c r="A170">
        <v>169</v>
      </c>
      <c r="B170" t="s">
        <v>430</v>
      </c>
      <c r="C170">
        <v>1.3954642988936199</v>
      </c>
      <c r="D170">
        <v>0.60318213286057298</v>
      </c>
      <c r="E170">
        <v>2.0694943108441399E-2</v>
      </c>
      <c r="F170">
        <v>-13.275729872788</v>
      </c>
      <c r="G170">
        <v>796.98409346145195</v>
      </c>
      <c r="H170">
        <v>0.98670988523566105</v>
      </c>
      <c r="I170">
        <v>2.2563721591156298</v>
      </c>
      <c r="J170">
        <v>0.62983582536863703</v>
      </c>
      <c r="K170">
        <v>3.4035200306727E-4</v>
      </c>
      <c r="L170">
        <v>1.3661668326024901</v>
      </c>
      <c r="M170">
        <v>0.60301619683386998</v>
      </c>
      <c r="N170">
        <v>2.3478594886528599E-2</v>
      </c>
    </row>
    <row r="171" spans="1:14" x14ac:dyDescent="0.25">
      <c r="A171">
        <v>170</v>
      </c>
      <c r="B171" t="s">
        <v>431</v>
      </c>
      <c r="C171">
        <v>1.4569387982277699</v>
      </c>
      <c r="D171">
        <v>0.60433396863844302</v>
      </c>
      <c r="E171">
        <v>1.59168186306228E-2</v>
      </c>
      <c r="F171">
        <v>-13.2757298727925</v>
      </c>
      <c r="G171">
        <v>796.98409346712401</v>
      </c>
      <c r="H171">
        <v>0.98670988523575098</v>
      </c>
      <c r="I171">
        <v>2.37126134627181</v>
      </c>
      <c r="J171">
        <v>0.63376242431979302</v>
      </c>
      <c r="K171">
        <v>1.82880112686752E-4</v>
      </c>
      <c r="L171">
        <v>1.4235767942317099</v>
      </c>
      <c r="M171">
        <v>0.60416594487964503</v>
      </c>
      <c r="N171">
        <v>1.8459601699247E-2</v>
      </c>
    </row>
    <row r="172" spans="1:14" x14ac:dyDescent="0.25">
      <c r="A172">
        <v>171</v>
      </c>
      <c r="B172" t="s">
        <v>244</v>
      </c>
      <c r="C172">
        <v>1.15365060263632</v>
      </c>
      <c r="D172">
        <v>0.73025531295861501</v>
      </c>
      <c r="E172">
        <v>0.114154790237675</v>
      </c>
      <c r="F172">
        <v>1.17831571515406</v>
      </c>
      <c r="G172">
        <v>1.0339948029186901</v>
      </c>
      <c r="H172">
        <v>0.25446296720849299</v>
      </c>
      <c r="I172">
        <v>1.38361660132249</v>
      </c>
      <c r="J172">
        <v>1.03417076288018</v>
      </c>
      <c r="K172">
        <v>0.18092918291506399</v>
      </c>
      <c r="L172">
        <v>1.1138203306087699</v>
      </c>
      <c r="M172">
        <v>0.73015266079239804</v>
      </c>
      <c r="N172">
        <v>0.12714383901653101</v>
      </c>
    </row>
    <row r="173" spans="1:14" x14ac:dyDescent="0.25">
      <c r="A173">
        <v>172</v>
      </c>
      <c r="B173" t="s">
        <v>245</v>
      </c>
      <c r="C173">
        <v>0.48244979295120799</v>
      </c>
      <c r="D173">
        <v>1.0168538914668499</v>
      </c>
      <c r="E173">
        <v>0.63517661626121802</v>
      </c>
      <c r="F173">
        <v>1.2219299905963701</v>
      </c>
      <c r="G173">
        <v>1.0353586890987401</v>
      </c>
      <c r="H173">
        <v>0.23792080742918201</v>
      </c>
      <c r="I173">
        <v>-12.988399026536101</v>
      </c>
      <c r="J173">
        <v>801.95250411105906</v>
      </c>
      <c r="K173">
        <v>0.98707805019032202</v>
      </c>
      <c r="L173">
        <v>0.441611506690124</v>
      </c>
      <c r="M173">
        <v>1.01677181194943</v>
      </c>
      <c r="N173">
        <v>0.66405095996026198</v>
      </c>
    </row>
    <row r="174" spans="1:14" x14ac:dyDescent="0.25">
      <c r="A174">
        <v>173</v>
      </c>
      <c r="B174" t="s">
        <v>246</v>
      </c>
      <c r="C174">
        <v>-12.2538745622255</v>
      </c>
      <c r="D174">
        <v>354.54791939522602</v>
      </c>
      <c r="E174">
        <v>0.97242902689416499</v>
      </c>
      <c r="F174">
        <v>-13.270325539770999</v>
      </c>
      <c r="G174">
        <v>850.51882454060899</v>
      </c>
      <c r="H174">
        <v>0.98755141218064901</v>
      </c>
      <c r="I174">
        <v>-12.9883990265338</v>
      </c>
      <c r="J174">
        <v>801.95250411132099</v>
      </c>
      <c r="K174">
        <v>0.98707805019032802</v>
      </c>
      <c r="L174">
        <v>-12.3008934757679</v>
      </c>
      <c r="M174">
        <v>354.471560465614</v>
      </c>
      <c r="N174">
        <v>0.97231731801436305</v>
      </c>
    </row>
    <row r="175" spans="1:14" x14ac:dyDescent="0.25">
      <c r="A175">
        <v>174</v>
      </c>
      <c r="B175" t="s">
        <v>247</v>
      </c>
      <c r="C175">
        <v>1.6635450708872399</v>
      </c>
      <c r="D175">
        <v>0.60749963258572504</v>
      </c>
      <c r="E175">
        <v>6.1748800070395302E-3</v>
      </c>
      <c r="F175">
        <v>2.5025633804775298</v>
      </c>
      <c r="G175">
        <v>0.64412866990509099</v>
      </c>
      <c r="H175">
        <v>1.02249162444032E-4</v>
      </c>
      <c r="I175">
        <v>-12.9883990265319</v>
      </c>
      <c r="J175">
        <v>801.95250411104496</v>
      </c>
      <c r="K175">
        <v>0.98707805019032602</v>
      </c>
      <c r="L175">
        <v>1.6161894843725599</v>
      </c>
      <c r="M175">
        <v>0.60737217732764404</v>
      </c>
      <c r="N175">
        <v>7.7919578826604703E-3</v>
      </c>
    </row>
    <row r="176" spans="1:14" x14ac:dyDescent="0.25">
      <c r="A176">
        <v>175</v>
      </c>
      <c r="B176" t="s">
        <v>248</v>
      </c>
      <c r="C176">
        <v>0.55505722050273198</v>
      </c>
      <c r="D176">
        <v>1.01791638111174</v>
      </c>
      <c r="E176">
        <v>0.58555570401435098</v>
      </c>
      <c r="F176">
        <v>-13.332646435392199</v>
      </c>
      <c r="G176">
        <v>919.85643170927301</v>
      </c>
      <c r="H176">
        <v>0.98843565157028002</v>
      </c>
      <c r="I176">
        <v>1.4323478706218</v>
      </c>
      <c r="J176">
        <v>1.03526886293668</v>
      </c>
      <c r="K176">
        <v>0.16649580332696001</v>
      </c>
      <c r="L176">
        <v>0.50651345347857701</v>
      </c>
      <c r="M176">
        <v>1.0178234844709999</v>
      </c>
      <c r="N176">
        <v>0.61873519067858895</v>
      </c>
    </row>
    <row r="177" spans="1:14" x14ac:dyDescent="0.25">
      <c r="A177">
        <v>176</v>
      </c>
      <c r="B177" t="s">
        <v>249</v>
      </c>
      <c r="C177">
        <v>-12.291305530604999</v>
      </c>
      <c r="D177">
        <v>371.791305921728</v>
      </c>
      <c r="E177">
        <v>0.97362698743015996</v>
      </c>
      <c r="F177">
        <v>-13.3326464353991</v>
      </c>
      <c r="G177">
        <v>919.85643170953597</v>
      </c>
      <c r="H177">
        <v>0.98843565157027702</v>
      </c>
      <c r="I177">
        <v>-13.0070320842317</v>
      </c>
      <c r="J177">
        <v>819.574914672148</v>
      </c>
      <c r="K177">
        <v>0.98733773538682901</v>
      </c>
      <c r="L177">
        <v>-12.339067267607501</v>
      </c>
      <c r="M177">
        <v>371.72244804051701</v>
      </c>
      <c r="N177">
        <v>0.97351964182140605</v>
      </c>
    </row>
    <row r="178" spans="1:14" x14ac:dyDescent="0.25">
      <c r="A178">
        <v>177</v>
      </c>
      <c r="B178" t="s">
        <v>250</v>
      </c>
      <c r="C178">
        <v>1.7279058571889401</v>
      </c>
      <c r="D178">
        <v>0.60948260018836398</v>
      </c>
      <c r="E178">
        <v>4.58203468463714E-3</v>
      </c>
      <c r="F178">
        <v>-13.3326464353941</v>
      </c>
      <c r="G178">
        <v>919.85643170793401</v>
      </c>
      <c r="H178">
        <v>0.98843565157026103</v>
      </c>
      <c r="I178">
        <v>2.6608419900610598</v>
      </c>
      <c r="J178">
        <v>0.64152992457929903</v>
      </c>
      <c r="K178" s="1">
        <v>3.3590447825012901E-5</v>
      </c>
      <c r="L178">
        <v>1.67983794777287</v>
      </c>
      <c r="M178">
        <v>0.609334101172333</v>
      </c>
      <c r="N178">
        <v>5.83625138206162E-3</v>
      </c>
    </row>
    <row r="179" spans="1:14" x14ac:dyDescent="0.25">
      <c r="A179">
        <v>178</v>
      </c>
      <c r="B179" t="s">
        <v>251</v>
      </c>
      <c r="C179">
        <v>0.663282261512807</v>
      </c>
      <c r="D179">
        <v>1.0194229139238</v>
      </c>
      <c r="E179">
        <v>0.51527577616178699</v>
      </c>
      <c r="F179">
        <v>1.38253838462655</v>
      </c>
      <c r="G179">
        <v>1.0413817186737799</v>
      </c>
      <c r="H179">
        <v>0.18431027982124601</v>
      </c>
      <c r="I179">
        <v>-12.9682357645368</v>
      </c>
      <c r="J179">
        <v>878.79428663738497</v>
      </c>
      <c r="K179">
        <v>0.98822616427276</v>
      </c>
      <c r="L179">
        <v>0.61092384799211696</v>
      </c>
      <c r="M179">
        <v>1.0193335794178799</v>
      </c>
      <c r="N179">
        <v>0.54894849411914903</v>
      </c>
    </row>
    <row r="180" spans="1:14" x14ac:dyDescent="0.25">
      <c r="A180">
        <v>179</v>
      </c>
      <c r="B180" t="s">
        <v>252</v>
      </c>
      <c r="C180">
        <v>2.1704009030890501</v>
      </c>
      <c r="D180">
        <v>0.54100097381222001</v>
      </c>
      <c r="E180" s="1">
        <v>6.02513129884504E-5</v>
      </c>
      <c r="F180">
        <v>2.1994270844444301</v>
      </c>
      <c r="G180">
        <v>0.77051887502613803</v>
      </c>
      <c r="H180">
        <v>4.31079858750129E-3</v>
      </c>
      <c r="I180">
        <v>2.3969731749969698</v>
      </c>
      <c r="J180">
        <v>0.76477994333638399</v>
      </c>
      <c r="K180">
        <v>1.7232345469901801E-3</v>
      </c>
      <c r="L180">
        <v>2.1166720464356099</v>
      </c>
      <c r="M180">
        <v>0.540813101475761</v>
      </c>
      <c r="N180" s="1">
        <v>9.0828637074359404E-5</v>
      </c>
    </row>
    <row r="181" spans="1:14" x14ac:dyDescent="0.25">
      <c r="A181">
        <v>180</v>
      </c>
      <c r="B181" t="s">
        <v>253</v>
      </c>
      <c r="C181">
        <v>1.4970827739216399</v>
      </c>
      <c r="D181">
        <v>0.738068529483209</v>
      </c>
      <c r="E181">
        <v>4.2521572281998203E-2</v>
      </c>
      <c r="F181">
        <v>-13.382102219893101</v>
      </c>
      <c r="G181">
        <v>1006.91099985087</v>
      </c>
      <c r="H181">
        <v>0.989396224257449</v>
      </c>
      <c r="I181">
        <v>2.4926508944964199</v>
      </c>
      <c r="J181">
        <v>0.76979426763946501</v>
      </c>
      <c r="K181">
        <v>1.2033954137675299E-3</v>
      </c>
      <c r="L181">
        <v>1.44487792982648</v>
      </c>
      <c r="M181">
        <v>0.73791952174410902</v>
      </c>
      <c r="N181">
        <v>5.0225002917042898E-2</v>
      </c>
    </row>
    <row r="182" spans="1:14" x14ac:dyDescent="0.25">
      <c r="A182">
        <v>181</v>
      </c>
      <c r="B182" t="s">
        <v>254</v>
      </c>
      <c r="C182">
        <v>1.57007383606794</v>
      </c>
      <c r="D182">
        <v>0.73980052373790195</v>
      </c>
      <c r="E182">
        <v>3.3813099752400003E-2</v>
      </c>
      <c r="F182">
        <v>-13.3821022198922</v>
      </c>
      <c r="G182">
        <v>1006.91099985223</v>
      </c>
      <c r="H182">
        <v>0.98939622425746399</v>
      </c>
      <c r="I182">
        <v>2.6112701271150001</v>
      </c>
      <c r="J182">
        <v>0.77596184454897099</v>
      </c>
      <c r="K182">
        <v>7.6487005382778995E-4</v>
      </c>
      <c r="L182">
        <v>1.5274932829128101</v>
      </c>
      <c r="M182">
        <v>0.73959195522482601</v>
      </c>
      <c r="N182">
        <v>3.8892831386240702E-2</v>
      </c>
    </row>
    <row r="183" spans="1:14" x14ac:dyDescent="0.25">
      <c r="A183">
        <v>182</v>
      </c>
      <c r="B183" t="s">
        <v>255</v>
      </c>
      <c r="C183">
        <v>0.91112371421008098</v>
      </c>
      <c r="D183">
        <v>1.0242193335377501</v>
      </c>
      <c r="E183">
        <v>0.37369214179138399</v>
      </c>
      <c r="F183">
        <v>1.52762914604501</v>
      </c>
      <c r="G183">
        <v>1.0484153931078499</v>
      </c>
      <c r="H183">
        <v>0.14509323354727499</v>
      </c>
      <c r="I183">
        <v>-13.0136898787396</v>
      </c>
      <c r="J183">
        <v>1049.2212164433699</v>
      </c>
      <c r="K183">
        <v>0.99010394009640301</v>
      </c>
      <c r="L183">
        <v>0.86626664010614896</v>
      </c>
      <c r="M183">
        <v>1.0240458989949499</v>
      </c>
      <c r="N183">
        <v>0.39759425105275298</v>
      </c>
    </row>
    <row r="184" spans="1:14" x14ac:dyDescent="0.25">
      <c r="A184">
        <v>183</v>
      </c>
      <c r="B184" t="s">
        <v>256</v>
      </c>
      <c r="C184">
        <v>1.67854115846561</v>
      </c>
      <c r="D184">
        <v>0.74301793287048101</v>
      </c>
      <c r="E184">
        <v>2.38780568750834E-2</v>
      </c>
      <c r="F184">
        <v>1.59731001153234</v>
      </c>
      <c r="G184">
        <v>1.0519023611784599</v>
      </c>
      <c r="H184">
        <v>0.128889291288136</v>
      </c>
      <c r="I184">
        <v>1.9796533730989501</v>
      </c>
      <c r="J184">
        <v>1.05330339982655</v>
      </c>
      <c r="K184">
        <v>6.0180186500279703E-2</v>
      </c>
      <c r="L184">
        <v>1.6325704068262701</v>
      </c>
      <c r="M184">
        <v>0.74275354134180704</v>
      </c>
      <c r="N184">
        <v>2.7949286027647301E-2</v>
      </c>
    </row>
    <row r="185" spans="1:14" x14ac:dyDescent="0.25">
      <c r="A185">
        <v>184</v>
      </c>
      <c r="B185" t="s">
        <v>257</v>
      </c>
      <c r="C185">
        <v>2.2159529906151199</v>
      </c>
      <c r="D185">
        <v>0.62545428290837102</v>
      </c>
      <c r="E185">
        <v>3.9567834074081003E-4</v>
      </c>
      <c r="F185">
        <v>1.6958012861096301</v>
      </c>
      <c r="G185">
        <v>1.05601657532708</v>
      </c>
      <c r="H185">
        <v>0.108307481720214</v>
      </c>
      <c r="I185">
        <v>2.8549908966554001</v>
      </c>
      <c r="J185">
        <v>0.79062807670887203</v>
      </c>
      <c r="K185">
        <v>3.0496970305969801E-4</v>
      </c>
      <c r="L185">
        <v>2.1624885665083999</v>
      </c>
      <c r="M185">
        <v>0.625096549707708</v>
      </c>
      <c r="N185">
        <v>5.4128520328304E-4</v>
      </c>
    </row>
    <row r="186" spans="1:14" x14ac:dyDescent="0.25">
      <c r="A186">
        <v>185</v>
      </c>
      <c r="B186" t="s">
        <v>258</v>
      </c>
      <c r="C186">
        <v>1.16588317467286</v>
      </c>
      <c r="D186">
        <v>1.0301730077369</v>
      </c>
      <c r="E186">
        <v>0.25774572918702998</v>
      </c>
      <c r="F186">
        <v>1.8270966806776501</v>
      </c>
      <c r="G186">
        <v>1.0609297059065299</v>
      </c>
      <c r="H186">
        <v>8.5039518095076996E-2</v>
      </c>
      <c r="I186">
        <v>-12.9820272335546</v>
      </c>
      <c r="J186">
        <v>1181.69376635558</v>
      </c>
      <c r="K186">
        <v>0.99123465737060401</v>
      </c>
      <c r="L186">
        <v>1.0977732278707799</v>
      </c>
      <c r="M186">
        <v>1.0297860563061001</v>
      </c>
      <c r="N186">
        <v>0.28641429549132102</v>
      </c>
    </row>
    <row r="187" spans="1:14" x14ac:dyDescent="0.25">
      <c r="A187">
        <v>186</v>
      </c>
      <c r="B187" t="s">
        <v>259</v>
      </c>
      <c r="C187">
        <v>1.20634325716655</v>
      </c>
      <c r="D187">
        <v>1.03147158594455</v>
      </c>
      <c r="E187">
        <v>0.242187704932841</v>
      </c>
      <c r="F187">
        <v>-13.3322830792104</v>
      </c>
      <c r="G187">
        <v>1171.36798599535</v>
      </c>
      <c r="H187">
        <v>0.99091882885245497</v>
      </c>
      <c r="I187">
        <v>2.2750401433707301</v>
      </c>
      <c r="J187">
        <v>1.0668449244874201</v>
      </c>
      <c r="K187">
        <v>3.2966276999134597E-2</v>
      </c>
      <c r="L187">
        <v>1.13560641819205</v>
      </c>
      <c r="M187">
        <v>1.03101847885737</v>
      </c>
      <c r="N187">
        <v>0.27070460331190699</v>
      </c>
    </row>
    <row r="188" spans="1:14" x14ac:dyDescent="0.25">
      <c r="A188">
        <v>187</v>
      </c>
      <c r="B188" t="s">
        <v>260</v>
      </c>
      <c r="C188">
        <v>-12.3020036407682</v>
      </c>
      <c r="D188">
        <v>517.60060582108599</v>
      </c>
      <c r="E188">
        <v>0.98103816992649995</v>
      </c>
      <c r="F188">
        <v>-13.3322830792108</v>
      </c>
      <c r="G188">
        <v>1171.36798599702</v>
      </c>
      <c r="H188">
        <v>0.99091882885246696</v>
      </c>
      <c r="I188">
        <v>-12.965799362817499</v>
      </c>
      <c r="J188">
        <v>1238.3469143382399</v>
      </c>
      <c r="K188">
        <v>0.99164610336903802</v>
      </c>
      <c r="L188">
        <v>-12.375445756650301</v>
      </c>
      <c r="M188">
        <v>517.68545770581602</v>
      </c>
      <c r="N188">
        <v>0.98092811652738199</v>
      </c>
    </row>
    <row r="189" spans="1:14" x14ac:dyDescent="0.25">
      <c r="A189">
        <v>188</v>
      </c>
      <c r="B189" t="s">
        <v>261</v>
      </c>
      <c r="C189">
        <v>-12.3020036407682</v>
      </c>
      <c r="D189">
        <v>517.60060582101198</v>
      </c>
      <c r="E189">
        <v>0.98103816992649795</v>
      </c>
      <c r="F189">
        <v>-13.332283079209599</v>
      </c>
      <c r="G189">
        <v>1171.3679859962001</v>
      </c>
      <c r="H189">
        <v>0.99091882885246196</v>
      </c>
      <c r="I189">
        <v>-12.9657993628207</v>
      </c>
      <c r="J189">
        <v>1238.3469143396501</v>
      </c>
      <c r="K189">
        <v>0.99164610336904502</v>
      </c>
      <c r="L189">
        <v>-12.3754457566461</v>
      </c>
      <c r="M189">
        <v>517.685457705354</v>
      </c>
      <c r="N189">
        <v>0.980928116527371</v>
      </c>
    </row>
    <row r="190" spans="1:14" x14ac:dyDescent="0.25">
      <c r="A190">
        <v>189</v>
      </c>
      <c r="B190" t="s">
        <v>262</v>
      </c>
      <c r="C190">
        <v>1.2526605192614699</v>
      </c>
      <c r="D190">
        <v>1.0329445360888101</v>
      </c>
      <c r="E190">
        <v>0.22524132579903799</v>
      </c>
      <c r="F190">
        <v>-13.332283079204201</v>
      </c>
      <c r="G190">
        <v>1171.36798599402</v>
      </c>
      <c r="H190">
        <v>0.99091882885244797</v>
      </c>
      <c r="I190">
        <v>2.39772669549986</v>
      </c>
      <c r="J190">
        <v>1.0735823116174401</v>
      </c>
      <c r="K190">
        <v>2.5523317052204099E-2</v>
      </c>
      <c r="L190">
        <v>1.17899033765631</v>
      </c>
      <c r="M190">
        <v>1.03242286595426</v>
      </c>
      <c r="N190">
        <v>0.25346874562379901</v>
      </c>
    </row>
    <row r="191" spans="1:14" x14ac:dyDescent="0.25">
      <c r="A191">
        <v>190</v>
      </c>
      <c r="B191" t="s">
        <v>263</v>
      </c>
      <c r="C191">
        <v>-12.268387882268</v>
      </c>
      <c r="D191">
        <v>530.70130306107296</v>
      </c>
      <c r="E191">
        <v>0.98155669597547601</v>
      </c>
      <c r="F191">
        <v>-13.3322830792075</v>
      </c>
      <c r="G191">
        <v>1171.3679859952699</v>
      </c>
      <c r="H191">
        <v>0.99091882885245597</v>
      </c>
      <c r="I191">
        <v>-12.8857174647289</v>
      </c>
      <c r="J191">
        <v>1308.05752418834</v>
      </c>
      <c r="K191">
        <v>0.99214014021228603</v>
      </c>
      <c r="L191">
        <v>-12.345672708756</v>
      </c>
      <c r="M191">
        <v>530.66924689975497</v>
      </c>
      <c r="N191">
        <v>0.98143941217659303</v>
      </c>
    </row>
    <row r="192" spans="1:14" x14ac:dyDescent="0.25">
      <c r="A192">
        <v>191</v>
      </c>
      <c r="B192" t="s">
        <v>264</v>
      </c>
      <c r="C192">
        <v>-12.2683878822646</v>
      </c>
      <c r="D192">
        <v>530.70130306081899</v>
      </c>
      <c r="E192">
        <v>0.98155669597547202</v>
      </c>
      <c r="F192">
        <v>-13.332283079205199</v>
      </c>
      <c r="G192">
        <v>1171.367985995</v>
      </c>
      <c r="H192">
        <v>0.99091882885245497</v>
      </c>
      <c r="I192">
        <v>-12.885717464727</v>
      </c>
      <c r="J192">
        <v>1308.0575241884901</v>
      </c>
      <c r="K192">
        <v>0.99214014021228802</v>
      </c>
      <c r="L192">
        <v>-12.345672708755901</v>
      </c>
      <c r="M192">
        <v>530.66924689935797</v>
      </c>
      <c r="N192">
        <v>0.98143941217657904</v>
      </c>
    </row>
    <row r="193" spans="1:14" x14ac:dyDescent="0.25">
      <c r="A193">
        <v>192</v>
      </c>
      <c r="B193" t="s">
        <v>265</v>
      </c>
      <c r="C193">
        <v>-12.2683878822669</v>
      </c>
      <c r="D193">
        <v>530.70130306092005</v>
      </c>
      <c r="E193">
        <v>0.98155669597547301</v>
      </c>
      <c r="F193">
        <v>-13.332283079207301</v>
      </c>
      <c r="G193">
        <v>1171.36798599344</v>
      </c>
      <c r="H193">
        <v>0.99091882885244198</v>
      </c>
      <c r="I193">
        <v>-12.885717464722701</v>
      </c>
      <c r="J193">
        <v>1308.0575241868501</v>
      </c>
      <c r="K193">
        <v>0.99214014021228103</v>
      </c>
      <c r="L193">
        <v>-12.3456727087571</v>
      </c>
      <c r="M193">
        <v>530.66924689955397</v>
      </c>
      <c r="N193">
        <v>0.98143941217658404</v>
      </c>
    </row>
    <row r="194" spans="1:14" x14ac:dyDescent="0.25">
      <c r="A194">
        <v>193</v>
      </c>
      <c r="B194" t="s">
        <v>266</v>
      </c>
      <c r="C194">
        <v>1.33879695059077</v>
      </c>
      <c r="D194">
        <v>1.0343106961536299</v>
      </c>
      <c r="E194">
        <v>0.19553223554205601</v>
      </c>
      <c r="F194">
        <v>1.9153082223306399</v>
      </c>
      <c r="G194">
        <v>1.0668283766359199</v>
      </c>
      <c r="H194">
        <v>7.2601252472873995E-2</v>
      </c>
      <c r="I194">
        <v>-12.8857174647262</v>
      </c>
      <c r="J194">
        <v>1308.0575241875199</v>
      </c>
      <c r="K194">
        <v>0.99214014021228303</v>
      </c>
      <c r="L194">
        <v>1.26097498152218</v>
      </c>
      <c r="M194">
        <v>1.03381684062266</v>
      </c>
      <c r="N194">
        <v>0.22256813768172701</v>
      </c>
    </row>
    <row r="195" spans="1:14" x14ac:dyDescent="0.25">
      <c r="A195">
        <v>194</v>
      </c>
      <c r="B195" t="s">
        <v>267</v>
      </c>
      <c r="C195">
        <v>1.4084430575784599</v>
      </c>
      <c r="D195">
        <v>1.0361404944655599</v>
      </c>
      <c r="E195">
        <v>0.174046260519858</v>
      </c>
      <c r="F195">
        <v>-13.2859380721734</v>
      </c>
      <c r="G195">
        <v>1227.23581512232</v>
      </c>
      <c r="H195">
        <v>0.99136234644533605</v>
      </c>
      <c r="I195">
        <v>2.5980709683799499</v>
      </c>
      <c r="J195">
        <v>1.07978360195868</v>
      </c>
      <c r="K195">
        <v>1.61237015127975E-2</v>
      </c>
      <c r="L195">
        <v>1.3333874601723299</v>
      </c>
      <c r="M195">
        <v>1.0355862711403501</v>
      </c>
      <c r="N195">
        <v>0.197896479987624</v>
      </c>
    </row>
    <row r="196" spans="1:14" x14ac:dyDescent="0.25">
      <c r="A196">
        <v>195</v>
      </c>
      <c r="B196" t="s">
        <v>432</v>
      </c>
      <c r="C196">
        <v>0.39333455580836901</v>
      </c>
      <c r="D196">
        <v>1.0157471887279499</v>
      </c>
      <c r="E196">
        <v>0.69858100725774297</v>
      </c>
      <c r="F196">
        <v>-13.2757298727898</v>
      </c>
      <c r="G196">
        <v>796.984093466285</v>
      </c>
      <c r="H196">
        <v>0.98670988523573999</v>
      </c>
      <c r="I196">
        <v>1.3463459415619901</v>
      </c>
      <c r="J196">
        <v>1.0332354582693699</v>
      </c>
      <c r="K196">
        <v>0.19256149903146799</v>
      </c>
      <c r="L196">
        <v>0.357938528389383</v>
      </c>
      <c r="M196">
        <v>1.0156864502513101</v>
      </c>
      <c r="N196">
        <v>0.72453045914526204</v>
      </c>
    </row>
    <row r="197" spans="1:14" x14ac:dyDescent="0.25">
      <c r="A197">
        <v>196</v>
      </c>
      <c r="B197" t="s">
        <v>433</v>
      </c>
      <c r="C197">
        <v>0.41312557851241299</v>
      </c>
      <c r="D197">
        <v>1.0159948365354401</v>
      </c>
      <c r="E197">
        <v>0.68428583454477898</v>
      </c>
      <c r="F197">
        <v>1.13559755375757</v>
      </c>
      <c r="G197">
        <v>1.0327409360366</v>
      </c>
      <c r="H197">
        <v>0.27150829047084601</v>
      </c>
      <c r="I197">
        <v>-12.9947160466398</v>
      </c>
      <c r="J197">
        <v>785.936501277052</v>
      </c>
      <c r="K197">
        <v>0.98680833514745103</v>
      </c>
      <c r="L197">
        <v>0.37765282975449399</v>
      </c>
      <c r="M197">
        <v>1.01593218588263</v>
      </c>
      <c r="N197">
        <v>0.71009362370837703</v>
      </c>
    </row>
    <row r="198" spans="1:14" x14ac:dyDescent="0.25">
      <c r="A198">
        <v>197</v>
      </c>
      <c r="B198" t="s">
        <v>268</v>
      </c>
      <c r="C198">
        <v>-12.2204442087566</v>
      </c>
      <c r="D198">
        <v>559.39799958129004</v>
      </c>
      <c r="E198">
        <v>0.98257103479740404</v>
      </c>
      <c r="F198">
        <v>-13.285938072167699</v>
      </c>
      <c r="G198">
        <v>1227.23581511932</v>
      </c>
      <c r="H198">
        <v>0.99136234644531895</v>
      </c>
      <c r="I198">
        <v>-12.7862556699408</v>
      </c>
      <c r="J198">
        <v>1392.23353363253</v>
      </c>
      <c r="K198">
        <v>0.99267234100470803</v>
      </c>
      <c r="L198">
        <v>-12.2967992257045</v>
      </c>
      <c r="M198">
        <v>559.382852410287</v>
      </c>
      <c r="N198">
        <v>0.98246167888991298</v>
      </c>
    </row>
    <row r="199" spans="1:14" x14ac:dyDescent="0.25">
      <c r="A199">
        <v>198</v>
      </c>
      <c r="B199" t="s">
        <v>269</v>
      </c>
      <c r="C199">
        <v>-12.220444208756801</v>
      </c>
      <c r="D199">
        <v>559.39799958165395</v>
      </c>
      <c r="E199">
        <v>0.98257103479741503</v>
      </c>
      <c r="F199">
        <v>-13.2859380721669</v>
      </c>
      <c r="G199">
        <v>1227.23581512183</v>
      </c>
      <c r="H199">
        <v>0.99136234644533705</v>
      </c>
      <c r="I199">
        <v>-12.786255669936001</v>
      </c>
      <c r="J199">
        <v>1392.2335336317999</v>
      </c>
      <c r="K199">
        <v>0.99267234100470603</v>
      </c>
      <c r="L199">
        <v>-12.296799225705801</v>
      </c>
      <c r="M199">
        <v>559.38285241047504</v>
      </c>
      <c r="N199">
        <v>0.98246167888991798</v>
      </c>
    </row>
    <row r="200" spans="1:14" x14ac:dyDescent="0.25">
      <c r="A200">
        <v>199</v>
      </c>
      <c r="B200" t="s">
        <v>270</v>
      </c>
      <c r="C200">
        <v>1.4990968432960801</v>
      </c>
      <c r="D200">
        <v>1.0379458799833301</v>
      </c>
      <c r="E200">
        <v>0.14865687890361001</v>
      </c>
      <c r="F200">
        <v>-13.2859380721652</v>
      </c>
      <c r="G200">
        <v>1227.23581511873</v>
      </c>
      <c r="H200">
        <v>0.99136234644531596</v>
      </c>
      <c r="I200">
        <v>2.8319335618600698</v>
      </c>
      <c r="J200">
        <v>1.0854877426668501</v>
      </c>
      <c r="K200">
        <v>9.0832659982071594E-3</v>
      </c>
      <c r="L200">
        <v>1.4221629684327901</v>
      </c>
      <c r="M200">
        <v>1.03737149847521</v>
      </c>
      <c r="N200">
        <v>0.17039700069856101</v>
      </c>
    </row>
    <row r="201" spans="1:14" x14ac:dyDescent="0.25">
      <c r="A201">
        <v>200</v>
      </c>
      <c r="B201" t="s">
        <v>271</v>
      </c>
      <c r="C201">
        <v>-12.2098784375503</v>
      </c>
      <c r="D201">
        <v>575.28517957956399</v>
      </c>
      <c r="E201">
        <v>0.98306693360568398</v>
      </c>
      <c r="F201">
        <v>-13.285938072220301</v>
      </c>
      <c r="G201">
        <v>1227.2358151251401</v>
      </c>
      <c r="H201">
        <v>0.99136234644532595</v>
      </c>
      <c r="I201">
        <v>-12.808627054664701</v>
      </c>
      <c r="J201">
        <v>1487.9164817027599</v>
      </c>
      <c r="K201">
        <v>0.99313155027462896</v>
      </c>
      <c r="L201">
        <v>-12.288374945143</v>
      </c>
      <c r="M201">
        <v>575.24986491254106</v>
      </c>
      <c r="N201">
        <v>0.98295704248929106</v>
      </c>
    </row>
    <row r="202" spans="1:14" x14ac:dyDescent="0.25">
      <c r="A202">
        <v>201</v>
      </c>
      <c r="B202" t="s">
        <v>272</v>
      </c>
      <c r="C202">
        <v>-12.2098784375513</v>
      </c>
      <c r="D202">
        <v>575.28517957983399</v>
      </c>
      <c r="E202">
        <v>0.98306693360569097</v>
      </c>
      <c r="F202">
        <v>-13.285938072167699</v>
      </c>
      <c r="G202">
        <v>1227.2358151205799</v>
      </c>
      <c r="H202">
        <v>0.99136234644532795</v>
      </c>
      <c r="I202">
        <v>-12.8086270546658</v>
      </c>
      <c r="J202">
        <v>1487.91648170295</v>
      </c>
      <c r="K202">
        <v>0.99313155027462896</v>
      </c>
      <c r="L202">
        <v>-12.2883749451432</v>
      </c>
      <c r="M202">
        <v>575.24986491306595</v>
      </c>
      <c r="N202">
        <v>0.98295704248930704</v>
      </c>
    </row>
    <row r="203" spans="1:14" x14ac:dyDescent="0.25">
      <c r="A203">
        <v>202</v>
      </c>
      <c r="B203" t="s">
        <v>273</v>
      </c>
      <c r="C203">
        <v>-12.2098784375516</v>
      </c>
      <c r="D203">
        <v>575.28517957993199</v>
      </c>
      <c r="E203">
        <v>0.98306693360569297</v>
      </c>
      <c r="F203">
        <v>-13.2859380721678</v>
      </c>
      <c r="G203">
        <v>1227.2358151210001</v>
      </c>
      <c r="H203">
        <v>0.99136234644532994</v>
      </c>
      <c r="I203">
        <v>-12.8086270546665</v>
      </c>
      <c r="J203">
        <v>1487.9164817031899</v>
      </c>
      <c r="K203">
        <v>0.99313155027462996</v>
      </c>
      <c r="L203">
        <v>-12.2883749451426</v>
      </c>
      <c r="M203">
        <v>575.24986491242601</v>
      </c>
      <c r="N203">
        <v>0.98295704248928895</v>
      </c>
    </row>
    <row r="204" spans="1:14" x14ac:dyDescent="0.25">
      <c r="A204">
        <v>203</v>
      </c>
      <c r="B204" t="s">
        <v>274</v>
      </c>
      <c r="C204">
        <v>-12.20987843755</v>
      </c>
      <c r="D204">
        <v>575.285179579849</v>
      </c>
      <c r="E204">
        <v>0.98306693360569297</v>
      </c>
      <c r="F204">
        <v>-13.285938072153</v>
      </c>
      <c r="G204">
        <v>1227.2358151226599</v>
      </c>
      <c r="H204">
        <v>0.99136234644535204</v>
      </c>
      <c r="I204">
        <v>-12.8086270546666</v>
      </c>
      <c r="J204">
        <v>1487.91648170331</v>
      </c>
      <c r="K204">
        <v>0.99313155027462996</v>
      </c>
      <c r="L204">
        <v>-12.288374945140999</v>
      </c>
      <c r="M204">
        <v>575.24986491210598</v>
      </c>
      <c r="N204">
        <v>0.98295704248928095</v>
      </c>
    </row>
    <row r="205" spans="1:14" x14ac:dyDescent="0.25">
      <c r="A205">
        <v>204</v>
      </c>
      <c r="B205" t="s">
        <v>275</v>
      </c>
      <c r="C205">
        <v>-12.2098784375513</v>
      </c>
      <c r="D205">
        <v>575.28517957970496</v>
      </c>
      <c r="E205">
        <v>0.98306693360568698</v>
      </c>
      <c r="F205">
        <v>-13.2859380721561</v>
      </c>
      <c r="G205">
        <v>1227.23581511916</v>
      </c>
      <c r="H205">
        <v>0.99136234644532495</v>
      </c>
      <c r="I205">
        <v>-12.8086270546628</v>
      </c>
      <c r="J205">
        <v>1487.9164817015801</v>
      </c>
      <c r="K205">
        <v>0.99313155027462396</v>
      </c>
      <c r="L205">
        <v>-12.2883749451382</v>
      </c>
      <c r="M205">
        <v>575.24986491169102</v>
      </c>
      <c r="N205">
        <v>0.98295704248927296</v>
      </c>
    </row>
    <row r="206" spans="1:14" x14ac:dyDescent="0.25">
      <c r="A206">
        <v>205</v>
      </c>
      <c r="B206" t="s">
        <v>276</v>
      </c>
      <c r="C206">
        <v>-12.2098784375513</v>
      </c>
      <c r="D206">
        <v>575.28517957985503</v>
      </c>
      <c r="E206">
        <v>0.98306693360569097</v>
      </c>
      <c r="F206">
        <v>-13.285938072160601</v>
      </c>
      <c r="G206">
        <v>1227.2358151190699</v>
      </c>
      <c r="H206">
        <v>0.99136234644532195</v>
      </c>
      <c r="I206">
        <v>-12.808627054665701</v>
      </c>
      <c r="J206">
        <v>1487.9164817009</v>
      </c>
      <c r="K206">
        <v>0.99313155027461897</v>
      </c>
      <c r="L206">
        <v>-12.2883749451439</v>
      </c>
      <c r="M206">
        <v>575.24986491262996</v>
      </c>
      <c r="N206">
        <v>0.98295704248929305</v>
      </c>
    </row>
    <row r="207" spans="1:14" x14ac:dyDescent="0.25">
      <c r="A207">
        <v>206</v>
      </c>
      <c r="B207" t="s">
        <v>277</v>
      </c>
      <c r="C207">
        <v>1.57026687047749</v>
      </c>
      <c r="D207">
        <v>1.0402964662852101</v>
      </c>
      <c r="E207">
        <v>0.13118594240040801</v>
      </c>
      <c r="F207">
        <v>-13.2859380721676</v>
      </c>
      <c r="G207">
        <v>1227.23581513112</v>
      </c>
      <c r="H207">
        <v>0.991362346445402</v>
      </c>
      <c r="I207">
        <v>2.96444211386068</v>
      </c>
      <c r="J207">
        <v>1.0967813442852301</v>
      </c>
      <c r="K207">
        <v>6.8746507726431903E-3</v>
      </c>
      <c r="L207">
        <v>1.49105362220236</v>
      </c>
      <c r="M207">
        <v>1.03965872618487</v>
      </c>
      <c r="N207">
        <v>0.15152203616559501</v>
      </c>
    </row>
    <row r="208" spans="1:14" x14ac:dyDescent="0.25">
      <c r="A208">
        <v>207</v>
      </c>
      <c r="B208" t="s">
        <v>278</v>
      </c>
      <c r="C208">
        <v>1.63093951408115</v>
      </c>
      <c r="D208">
        <v>1.04289831888113</v>
      </c>
      <c r="E208">
        <v>0.11785212818419</v>
      </c>
      <c r="F208">
        <v>-13.285938072169699</v>
      </c>
      <c r="G208">
        <v>1227.23581511881</v>
      </c>
      <c r="H208">
        <v>0.99136234644531396</v>
      </c>
      <c r="I208">
        <v>3.1530443135254602</v>
      </c>
      <c r="J208">
        <v>1.1138862638065701</v>
      </c>
      <c r="K208">
        <v>4.6450634242178202E-3</v>
      </c>
      <c r="L208">
        <v>1.5479003200505601</v>
      </c>
      <c r="M208">
        <v>1.04213815174651</v>
      </c>
      <c r="N208">
        <v>0.13746119005909399</v>
      </c>
    </row>
    <row r="209" spans="1:14" x14ac:dyDescent="0.25">
      <c r="A209">
        <v>208</v>
      </c>
      <c r="B209" t="s">
        <v>279</v>
      </c>
      <c r="C209">
        <v>-12.2011972114295</v>
      </c>
      <c r="D209">
        <v>611.574268058538</v>
      </c>
      <c r="E209">
        <v>0.98408287983042497</v>
      </c>
      <c r="F209">
        <v>-13.2859380721638</v>
      </c>
      <c r="G209">
        <v>1227.23581511726</v>
      </c>
      <c r="H209">
        <v>0.99136234644530696</v>
      </c>
      <c r="I209">
        <v>-12.735964076526599</v>
      </c>
      <c r="J209">
        <v>1759.7465345886501</v>
      </c>
      <c r="K209">
        <v>0.99422545224995695</v>
      </c>
      <c r="L209">
        <v>-12.285212836515001</v>
      </c>
      <c r="M209">
        <v>611.56345713252801</v>
      </c>
      <c r="N209">
        <v>0.98397300833062096</v>
      </c>
    </row>
    <row r="210" spans="1:14" x14ac:dyDescent="0.25">
      <c r="A210">
        <v>209</v>
      </c>
      <c r="B210" t="s">
        <v>280</v>
      </c>
      <c r="C210">
        <v>-12.2011972114308</v>
      </c>
      <c r="D210">
        <v>611.57426805884802</v>
      </c>
      <c r="E210">
        <v>0.98408287983043097</v>
      </c>
      <c r="F210">
        <v>-13.2859380721705</v>
      </c>
      <c r="G210">
        <v>1227.2358151216899</v>
      </c>
      <c r="H210">
        <v>0.99136234644533405</v>
      </c>
      <c r="I210">
        <v>-12.73596407652</v>
      </c>
      <c r="J210">
        <v>1759.74653458584</v>
      </c>
      <c r="K210">
        <v>0.99422545224995096</v>
      </c>
      <c r="L210">
        <v>-12.2852128365144</v>
      </c>
      <c r="M210">
        <v>611.56345713204496</v>
      </c>
      <c r="N210">
        <v>0.98397300833060897</v>
      </c>
    </row>
    <row r="211" spans="1:14" x14ac:dyDescent="0.25">
      <c r="A211">
        <v>210</v>
      </c>
      <c r="B211" t="s">
        <v>281</v>
      </c>
      <c r="C211">
        <v>-12.2011972112888</v>
      </c>
      <c r="D211">
        <v>611.574268051015</v>
      </c>
      <c r="E211">
        <v>0.98408287983041298</v>
      </c>
      <c r="F211">
        <v>-13.2859380721689</v>
      </c>
      <c r="G211">
        <v>1227.23581511523</v>
      </c>
      <c r="H211">
        <v>0.99136234644528898</v>
      </c>
      <c r="I211">
        <v>-12.7359640765237</v>
      </c>
      <c r="J211">
        <v>1759.7465345907899</v>
      </c>
      <c r="K211">
        <v>0.99422545224996595</v>
      </c>
      <c r="L211">
        <v>-12.2852128365111</v>
      </c>
      <c r="M211">
        <v>611.56345713229405</v>
      </c>
      <c r="N211">
        <v>0.98397300833061996</v>
      </c>
    </row>
    <row r="212" spans="1:14" x14ac:dyDescent="0.25">
      <c r="A212">
        <v>211</v>
      </c>
      <c r="B212" t="s">
        <v>282</v>
      </c>
      <c r="C212">
        <v>-12.201197211431699</v>
      </c>
      <c r="D212">
        <v>611.57426805805096</v>
      </c>
      <c r="E212">
        <v>0.98408287983040998</v>
      </c>
      <c r="F212">
        <v>-13.285938072161301</v>
      </c>
      <c r="G212">
        <v>1227.23581511818</v>
      </c>
      <c r="H212">
        <v>0.99136234644531496</v>
      </c>
      <c r="I212">
        <v>-12.735964076416</v>
      </c>
      <c r="J212">
        <v>1759.74653461666</v>
      </c>
      <c r="K212">
        <v>0.99422545225009895</v>
      </c>
      <c r="L212">
        <v>-12.2852128365162</v>
      </c>
      <c r="M212">
        <v>611.56345713274402</v>
      </c>
      <c r="N212">
        <v>0.98397300833062495</v>
      </c>
    </row>
    <row r="213" spans="1:14" x14ac:dyDescent="0.25">
      <c r="A213">
        <v>212</v>
      </c>
      <c r="B213" t="s">
        <v>283</v>
      </c>
      <c r="C213">
        <v>-12.201197211428999</v>
      </c>
      <c r="D213">
        <v>611.57426805819898</v>
      </c>
      <c r="E213">
        <v>0.98408287983041698</v>
      </c>
      <c r="F213">
        <v>-13.285938072162301</v>
      </c>
      <c r="G213">
        <v>1227.2358151175999</v>
      </c>
      <c r="H213">
        <v>0.99136234644530996</v>
      </c>
      <c r="I213">
        <v>-12.7359640765295</v>
      </c>
      <c r="J213">
        <v>1759.74653459092</v>
      </c>
      <c r="K213">
        <v>0.99422545224996295</v>
      </c>
      <c r="L213">
        <v>-12.2852128365155</v>
      </c>
      <c r="M213">
        <v>611.56345713286396</v>
      </c>
      <c r="N213">
        <v>0.98397300833062895</v>
      </c>
    </row>
    <row r="214" spans="1:14" x14ac:dyDescent="0.25">
      <c r="A214">
        <v>213</v>
      </c>
      <c r="B214" t="s">
        <v>284</v>
      </c>
      <c r="C214">
        <v>1.71243695041703</v>
      </c>
      <c r="D214">
        <v>1.0460444601929899</v>
      </c>
      <c r="E214">
        <v>0.101618051934194</v>
      </c>
      <c r="F214">
        <v>2.0691078366896001</v>
      </c>
      <c r="G214">
        <v>1.07431120792843</v>
      </c>
      <c r="H214">
        <v>5.4106181176619202E-2</v>
      </c>
      <c r="I214">
        <v>-12.7359640765136</v>
      </c>
      <c r="J214">
        <v>1759.7465345866999</v>
      </c>
      <c r="K214">
        <v>0.99422545224995695</v>
      </c>
      <c r="L214">
        <v>1.6274805273803301</v>
      </c>
      <c r="M214">
        <v>1.04517373114476</v>
      </c>
      <c r="N214">
        <v>0.11943754435743401</v>
      </c>
    </row>
    <row r="215" spans="1:14" x14ac:dyDescent="0.25">
      <c r="A215">
        <v>214</v>
      </c>
      <c r="B215" t="s">
        <v>285</v>
      </c>
      <c r="C215">
        <v>-12.204647173696101</v>
      </c>
      <c r="D215">
        <v>632.48441449386496</v>
      </c>
      <c r="E215">
        <v>0.98460468741440799</v>
      </c>
      <c r="F215">
        <v>-13.2801881379881</v>
      </c>
      <c r="G215">
        <v>1290.8461730740801</v>
      </c>
      <c r="H215">
        <v>0.99179153148899502</v>
      </c>
      <c r="I215">
        <v>-12.7359640765274</v>
      </c>
      <c r="J215">
        <v>1759.7465345840201</v>
      </c>
      <c r="K215">
        <v>0.99422545224994197</v>
      </c>
      <c r="L215">
        <v>-12.293849628731101</v>
      </c>
      <c r="M215">
        <v>632.53794322217504</v>
      </c>
      <c r="N215">
        <v>0.98449349103649297</v>
      </c>
    </row>
    <row r="216" spans="1:14" x14ac:dyDescent="0.25">
      <c r="A216">
        <v>215</v>
      </c>
      <c r="B216" t="s">
        <v>286</v>
      </c>
      <c r="C216">
        <v>-12.2046471736936</v>
      </c>
      <c r="D216">
        <v>632.48441449225095</v>
      </c>
      <c r="E216">
        <v>0.98460468741437202</v>
      </c>
      <c r="F216">
        <v>-13.2801881379741</v>
      </c>
      <c r="G216">
        <v>1290.84617306722</v>
      </c>
      <c r="H216">
        <v>0.99179153148896004</v>
      </c>
      <c r="I216">
        <v>-12.7359640765364</v>
      </c>
      <c r="J216">
        <v>1759.7465345907999</v>
      </c>
      <c r="K216">
        <v>0.99422545224995995</v>
      </c>
      <c r="L216">
        <v>-12.293849628735799</v>
      </c>
      <c r="M216">
        <v>632.53794322249598</v>
      </c>
      <c r="N216">
        <v>0.98449349103649497</v>
      </c>
    </row>
    <row r="217" spans="1:14" x14ac:dyDescent="0.25">
      <c r="A217">
        <v>216</v>
      </c>
      <c r="B217" t="s">
        <v>287</v>
      </c>
      <c r="C217">
        <v>-12.204647173696401</v>
      </c>
      <c r="D217">
        <v>632.48441449246695</v>
      </c>
      <c r="E217">
        <v>0.98460468741437301</v>
      </c>
      <c r="F217">
        <v>-13.280188137978801</v>
      </c>
      <c r="G217">
        <v>1290.8461730705801</v>
      </c>
      <c r="H217">
        <v>0.99179153148897903</v>
      </c>
      <c r="I217">
        <v>-12.7359640765085</v>
      </c>
      <c r="J217">
        <v>1759.74653458481</v>
      </c>
      <c r="K217">
        <v>0.99422545224995296</v>
      </c>
      <c r="L217">
        <v>-12.293849628727401</v>
      </c>
      <c r="M217">
        <v>632.53794322169301</v>
      </c>
      <c r="N217">
        <v>0.98449349103648498</v>
      </c>
    </row>
    <row r="218" spans="1:14" x14ac:dyDescent="0.25">
      <c r="A218">
        <v>217</v>
      </c>
      <c r="B218" t="s">
        <v>288</v>
      </c>
      <c r="C218">
        <v>-12.2046471737711</v>
      </c>
      <c r="D218">
        <v>632.48441449860604</v>
      </c>
      <c r="E218">
        <v>0.98460468741442897</v>
      </c>
      <c r="F218">
        <v>-13.2801881379775</v>
      </c>
      <c r="G218">
        <v>1290.8461730702099</v>
      </c>
      <c r="H218">
        <v>0.99179153148897703</v>
      </c>
      <c r="I218">
        <v>-12.7359640765306</v>
      </c>
      <c r="J218">
        <v>1759.7465345949699</v>
      </c>
      <c r="K218">
        <v>0.99422545224997605</v>
      </c>
      <c r="L218">
        <v>-12.2938496287333</v>
      </c>
      <c r="M218">
        <v>632.53794322291003</v>
      </c>
      <c r="N218">
        <v>0.98449349103650796</v>
      </c>
    </row>
    <row r="219" spans="1:14" x14ac:dyDescent="0.25">
      <c r="A219">
        <v>218</v>
      </c>
      <c r="B219" t="s">
        <v>289</v>
      </c>
      <c r="C219">
        <v>-12.2046471736993</v>
      </c>
      <c r="D219">
        <v>632.484414493141</v>
      </c>
      <c r="E219">
        <v>0.984604687414386</v>
      </c>
      <c r="F219">
        <v>-13.280188137973401</v>
      </c>
      <c r="G219">
        <v>1290.84617306835</v>
      </c>
      <c r="H219">
        <v>0.99179153148896804</v>
      </c>
      <c r="I219">
        <v>-12.7359640765953</v>
      </c>
      <c r="J219">
        <v>1759.7465346056699</v>
      </c>
      <c r="K219">
        <v>0.99422545224998204</v>
      </c>
      <c r="L219">
        <v>-12.2938496287323</v>
      </c>
      <c r="M219">
        <v>632.53794322252304</v>
      </c>
      <c r="N219">
        <v>0.98449349103649997</v>
      </c>
    </row>
    <row r="220" spans="1:14" x14ac:dyDescent="0.25">
      <c r="A220">
        <v>219</v>
      </c>
      <c r="B220" t="s">
        <v>290</v>
      </c>
      <c r="C220">
        <v>-12.204647173701501</v>
      </c>
      <c r="D220">
        <v>632.48441449185395</v>
      </c>
      <c r="E220">
        <v>0.98460468741435203</v>
      </c>
      <c r="F220">
        <v>-13.280188137979801</v>
      </c>
      <c r="G220">
        <v>1290.8461730658901</v>
      </c>
      <c r="H220">
        <v>0.99179153148894805</v>
      </c>
      <c r="I220">
        <v>-12.735964076529299</v>
      </c>
      <c r="J220">
        <v>1759.7465345897001</v>
      </c>
      <c r="K220">
        <v>0.99422545224995995</v>
      </c>
      <c r="L220">
        <v>-12.293849628729999</v>
      </c>
      <c r="M220">
        <v>632.53794322271301</v>
      </c>
      <c r="N220">
        <v>0.98449349103650696</v>
      </c>
    </row>
    <row r="221" spans="1:14" x14ac:dyDescent="0.25">
      <c r="A221">
        <v>220</v>
      </c>
      <c r="B221" t="s">
        <v>291</v>
      </c>
      <c r="C221">
        <v>-12.204647173698</v>
      </c>
      <c r="D221">
        <v>632.48441449275595</v>
      </c>
      <c r="E221">
        <v>0.98460468741437801</v>
      </c>
      <c r="F221">
        <v>-13.280188137980099</v>
      </c>
      <c r="G221">
        <v>1290.84617307034</v>
      </c>
      <c r="H221">
        <v>0.99179153148897703</v>
      </c>
      <c r="I221">
        <v>-12.7359640765112</v>
      </c>
      <c r="J221">
        <v>1759.7465345803901</v>
      </c>
      <c r="K221">
        <v>0.99422545224993697</v>
      </c>
      <c r="L221">
        <v>-12.293849628731101</v>
      </c>
      <c r="M221">
        <v>632.53794322231704</v>
      </c>
      <c r="N221">
        <v>0.98449349103649597</v>
      </c>
    </row>
    <row r="222" spans="1:14" x14ac:dyDescent="0.25">
      <c r="A222">
        <v>221</v>
      </c>
      <c r="B222" t="s">
        <v>292</v>
      </c>
      <c r="C222">
        <v>-12.2046471737274</v>
      </c>
      <c r="D222">
        <v>632.48441449285701</v>
      </c>
      <c r="E222">
        <v>0.98460468741434404</v>
      </c>
      <c r="F222">
        <v>-13.2801881379807</v>
      </c>
      <c r="G222">
        <v>1290.8461730685301</v>
      </c>
      <c r="H222">
        <v>0.99179153148896504</v>
      </c>
      <c r="I222">
        <v>-12.735964076524599</v>
      </c>
      <c r="J222">
        <v>1759.7465345892399</v>
      </c>
      <c r="K222">
        <v>0.99422545224995995</v>
      </c>
      <c r="L222">
        <v>-12.2938496287333</v>
      </c>
      <c r="M222">
        <v>632.53794322218698</v>
      </c>
      <c r="N222">
        <v>0.98449349103648998</v>
      </c>
    </row>
    <row r="223" spans="1:14" x14ac:dyDescent="0.25">
      <c r="A223">
        <v>222</v>
      </c>
      <c r="B223" t="s">
        <v>293</v>
      </c>
      <c r="C223">
        <v>2.57053865953876</v>
      </c>
      <c r="D223">
        <v>0.77979684076475397</v>
      </c>
      <c r="E223">
        <v>9.7925160678776803E-4</v>
      </c>
      <c r="F223">
        <v>2.1944794357492499</v>
      </c>
      <c r="G223">
        <v>1.0841150720717501</v>
      </c>
      <c r="H223">
        <v>4.2948277240407999E-2</v>
      </c>
      <c r="I223">
        <v>3.4465357595295201</v>
      </c>
      <c r="J223">
        <v>1.1375762041837401</v>
      </c>
      <c r="K223">
        <v>2.4478170804314399E-3</v>
      </c>
      <c r="L223">
        <v>2.4792705198051901</v>
      </c>
      <c r="M223">
        <v>0.77848431044492195</v>
      </c>
      <c r="N223">
        <v>1.44883860597645E-3</v>
      </c>
    </row>
    <row r="224" spans="1:14" x14ac:dyDescent="0.25">
      <c r="A224">
        <v>223</v>
      </c>
      <c r="B224" t="s">
        <v>294</v>
      </c>
      <c r="C224">
        <v>-12.1916078569964</v>
      </c>
      <c r="D224">
        <v>683.40738013414102</v>
      </c>
      <c r="E224">
        <v>0.98576693780003799</v>
      </c>
      <c r="F224">
        <v>-13.2300313450316</v>
      </c>
      <c r="G224">
        <v>1366.28629309959</v>
      </c>
      <c r="H224">
        <v>0.99227404033750799</v>
      </c>
      <c r="I224">
        <v>-12.761837178192501</v>
      </c>
      <c r="J224">
        <v>1965.5285369636199</v>
      </c>
      <c r="K224">
        <v>0.99481950980741196</v>
      </c>
      <c r="L224">
        <v>-12.3063387165365</v>
      </c>
      <c r="M224">
        <v>683.49045704838898</v>
      </c>
      <c r="N224">
        <v>0.98563475604404804</v>
      </c>
    </row>
    <row r="225" spans="1:14" x14ac:dyDescent="0.25">
      <c r="A225">
        <v>224</v>
      </c>
      <c r="B225" t="s">
        <v>295</v>
      </c>
      <c r="C225">
        <v>-12.191607856985801</v>
      </c>
      <c r="D225">
        <v>683.40738013470605</v>
      </c>
      <c r="E225">
        <v>0.98576693780006197</v>
      </c>
      <c r="F225">
        <v>-13.230031345032099</v>
      </c>
      <c r="G225">
        <v>1366.28629309948</v>
      </c>
      <c r="H225">
        <v>0.99227404033750699</v>
      </c>
      <c r="I225">
        <v>-12.7618371782004</v>
      </c>
      <c r="J225">
        <v>1965.52853697407</v>
      </c>
      <c r="K225">
        <v>0.99481950980743705</v>
      </c>
      <c r="L225">
        <v>-12.306338716535601</v>
      </c>
      <c r="M225">
        <v>683.49045704888601</v>
      </c>
      <c r="N225">
        <v>0.98563475604406003</v>
      </c>
    </row>
    <row r="226" spans="1:14" x14ac:dyDescent="0.25">
      <c r="A226">
        <v>225</v>
      </c>
      <c r="B226" t="s">
        <v>296</v>
      </c>
      <c r="C226">
        <v>1.9660789255633699</v>
      </c>
      <c r="D226">
        <v>1.0573153178486101</v>
      </c>
      <c r="E226">
        <v>6.29561529955074E-2</v>
      </c>
      <c r="F226">
        <v>2.3832679680786102</v>
      </c>
      <c r="G226">
        <v>1.0968185110280799</v>
      </c>
      <c r="H226">
        <v>2.9788460456510801E-2</v>
      </c>
      <c r="I226">
        <v>-12.7618371781963</v>
      </c>
      <c r="J226">
        <v>1965.52853697555</v>
      </c>
      <c r="K226">
        <v>0.99481950980744205</v>
      </c>
      <c r="L226">
        <v>1.85002155393246</v>
      </c>
      <c r="M226">
        <v>1.05609945875566</v>
      </c>
      <c r="N226">
        <v>7.9816914801235303E-2</v>
      </c>
    </row>
    <row r="227" spans="1:14" x14ac:dyDescent="0.25">
      <c r="A227">
        <v>226</v>
      </c>
      <c r="B227" t="s">
        <v>297</v>
      </c>
      <c r="C227">
        <v>-12.118432515329401</v>
      </c>
      <c r="D227">
        <v>715.08125352759203</v>
      </c>
      <c r="E227">
        <v>0.98647895277389097</v>
      </c>
      <c r="F227">
        <v>-13.119076684632899</v>
      </c>
      <c r="G227">
        <v>1460.60423555695</v>
      </c>
      <c r="H227">
        <v>0.99283353577898203</v>
      </c>
      <c r="I227">
        <v>-12.7618371781903</v>
      </c>
      <c r="J227">
        <v>1965.52853696378</v>
      </c>
      <c r="K227">
        <v>0.99481950980741396</v>
      </c>
      <c r="L227">
        <v>-12.2407488818946</v>
      </c>
      <c r="M227">
        <v>714.81060514456306</v>
      </c>
      <c r="N227">
        <v>0.98633732186824297</v>
      </c>
    </row>
    <row r="228" spans="1:14" x14ac:dyDescent="0.25">
      <c r="A228">
        <v>227</v>
      </c>
      <c r="B228" t="s">
        <v>298</v>
      </c>
      <c r="C228">
        <v>-12.1184325153278</v>
      </c>
      <c r="D228">
        <v>715.08125352777495</v>
      </c>
      <c r="E228">
        <v>0.98647895277389597</v>
      </c>
      <c r="F228">
        <v>-13.119076684640399</v>
      </c>
      <c r="G228">
        <v>1460.6042355607599</v>
      </c>
      <c r="H228">
        <v>0.99283353577899602</v>
      </c>
      <c r="I228">
        <v>-12.7618371781946</v>
      </c>
      <c r="J228">
        <v>1965.52853696737</v>
      </c>
      <c r="K228">
        <v>0.99481950980742095</v>
      </c>
      <c r="L228">
        <v>-12.240748881899099</v>
      </c>
      <c r="M228">
        <v>714.81060514577405</v>
      </c>
      <c r="N228">
        <v>0.98633732186826095</v>
      </c>
    </row>
    <row r="229" spans="1:14" x14ac:dyDescent="0.25">
      <c r="A229">
        <v>228</v>
      </c>
      <c r="B229" t="s">
        <v>299</v>
      </c>
      <c r="C229">
        <v>-12.1184325153303</v>
      </c>
      <c r="D229">
        <v>715.08125352793797</v>
      </c>
      <c r="E229">
        <v>0.98647895277389697</v>
      </c>
      <c r="F229">
        <v>-13.1190766846491</v>
      </c>
      <c r="G229">
        <v>1460.60423556567</v>
      </c>
      <c r="H229">
        <v>0.99283353577901601</v>
      </c>
      <c r="I229">
        <v>-12.7618371781946</v>
      </c>
      <c r="J229">
        <v>1965.52853696595</v>
      </c>
      <c r="K229">
        <v>0.99481950980741796</v>
      </c>
      <c r="L229">
        <v>-12.2407488818953</v>
      </c>
      <c r="M229">
        <v>714.81060514494902</v>
      </c>
      <c r="N229">
        <v>0.98633732186824996</v>
      </c>
    </row>
    <row r="230" spans="1:14" x14ac:dyDescent="0.25">
      <c r="A230">
        <v>229</v>
      </c>
      <c r="B230" t="s">
        <v>300</v>
      </c>
      <c r="C230">
        <v>2.1374806218250599</v>
      </c>
      <c r="D230">
        <v>1.06131378431359</v>
      </c>
      <c r="E230">
        <v>4.4010061728484602E-2</v>
      </c>
      <c r="F230">
        <v>-13.1190766846356</v>
      </c>
      <c r="G230">
        <v>1460.60423555896</v>
      </c>
      <c r="H230">
        <v>0.99283353577899003</v>
      </c>
      <c r="I230">
        <v>3.7126060611507601</v>
      </c>
      <c r="J230">
        <v>1.1775968394902601</v>
      </c>
      <c r="K230">
        <v>1.6176960772559801E-3</v>
      </c>
      <c r="L230">
        <v>2.01342071011823</v>
      </c>
      <c r="M230">
        <v>1.06039639195601</v>
      </c>
      <c r="N230">
        <v>5.7598214888287702E-2</v>
      </c>
    </row>
    <row r="231" spans="1:14" x14ac:dyDescent="0.25">
      <c r="A231">
        <v>230</v>
      </c>
      <c r="B231" t="s">
        <v>301</v>
      </c>
      <c r="C231">
        <v>-12.1662153130262</v>
      </c>
      <c r="D231">
        <v>751.00110293417401</v>
      </c>
      <c r="E231">
        <v>0.98707483817778696</v>
      </c>
      <c r="F231">
        <v>-13.119076684670301</v>
      </c>
      <c r="G231">
        <v>1460.6042355724401</v>
      </c>
      <c r="H231">
        <v>0.99283353577903699</v>
      </c>
      <c r="I231">
        <v>-12.916013958798599</v>
      </c>
      <c r="J231">
        <v>2283.6662321580102</v>
      </c>
      <c r="K231">
        <v>0.99548732952416497</v>
      </c>
      <c r="L231">
        <v>-12.2796354096455</v>
      </c>
      <c r="M231">
        <v>750.03918529931502</v>
      </c>
      <c r="N231">
        <v>0.98693762404086804</v>
      </c>
    </row>
    <row r="232" spans="1:14" x14ac:dyDescent="0.25">
      <c r="A232">
        <v>231</v>
      </c>
      <c r="B232" t="s">
        <v>302</v>
      </c>
      <c r="C232">
        <v>-12.1662153130248</v>
      </c>
      <c r="D232">
        <v>751.00110293353998</v>
      </c>
      <c r="E232">
        <v>0.98707483817777797</v>
      </c>
      <c r="F232">
        <v>-13.1190766846317</v>
      </c>
      <c r="G232">
        <v>1460.6042355576999</v>
      </c>
      <c r="H232">
        <v>0.99283353577898603</v>
      </c>
      <c r="I232">
        <v>-12.9160139587974</v>
      </c>
      <c r="J232">
        <v>2283.66623214836</v>
      </c>
      <c r="K232">
        <v>0.99548732952414598</v>
      </c>
      <c r="L232">
        <v>-12.2796354096484</v>
      </c>
      <c r="M232">
        <v>750.03918529778298</v>
      </c>
      <c r="N232">
        <v>0.98693762404083796</v>
      </c>
    </row>
    <row r="233" spans="1:14" x14ac:dyDescent="0.25">
      <c r="A233">
        <v>232</v>
      </c>
      <c r="B233" t="s">
        <v>303</v>
      </c>
      <c r="C233">
        <v>-12.166215313024599</v>
      </c>
      <c r="D233">
        <v>751.00110293378498</v>
      </c>
      <c r="E233">
        <v>0.98707483817778197</v>
      </c>
      <c r="F233">
        <v>-13.119076684626901</v>
      </c>
      <c r="G233">
        <v>1460.60423555633</v>
      </c>
      <c r="H233">
        <v>0.99283353577898203</v>
      </c>
      <c r="I233">
        <v>-12.916013958785401</v>
      </c>
      <c r="J233">
        <v>2283.6662321499898</v>
      </c>
      <c r="K233">
        <v>0.99548732952415397</v>
      </c>
      <c r="L233">
        <v>-12.2796354096463</v>
      </c>
      <c r="M233">
        <v>750.03918529917496</v>
      </c>
      <c r="N233">
        <v>0.98693762404086505</v>
      </c>
    </row>
    <row r="234" spans="1:14" x14ac:dyDescent="0.25">
      <c r="A234">
        <v>233</v>
      </c>
      <c r="B234" t="s">
        <v>304</v>
      </c>
      <c r="C234">
        <v>-12.1662153130244</v>
      </c>
      <c r="D234">
        <v>751.00110293390401</v>
      </c>
      <c r="E234">
        <v>0.98707483817778396</v>
      </c>
      <c r="F234">
        <v>-13.1190766846325</v>
      </c>
      <c r="G234">
        <v>1460.60423555068</v>
      </c>
      <c r="H234">
        <v>0.99283353577895095</v>
      </c>
      <c r="I234">
        <v>-12.9160139588026</v>
      </c>
      <c r="J234">
        <v>2283.6662321562499</v>
      </c>
      <c r="K234">
        <v>0.99548732952415997</v>
      </c>
      <c r="L234">
        <v>-12.2796354096452</v>
      </c>
      <c r="M234">
        <v>750.03918529906298</v>
      </c>
      <c r="N234">
        <v>0.98693762404086405</v>
      </c>
    </row>
    <row r="235" spans="1:14" x14ac:dyDescent="0.25">
      <c r="A235">
        <v>234</v>
      </c>
      <c r="B235" t="s">
        <v>305</v>
      </c>
      <c r="C235">
        <v>2.1973312970348799</v>
      </c>
      <c r="D235">
        <v>1.0664025329129301</v>
      </c>
      <c r="E235">
        <v>3.93499708025776E-2</v>
      </c>
      <c r="F235">
        <v>2.6566665711221198</v>
      </c>
      <c r="G235">
        <v>1.11167138589954</v>
      </c>
      <c r="H235">
        <v>1.6857785550695201E-2</v>
      </c>
      <c r="I235">
        <v>-12.916013958798199</v>
      </c>
      <c r="J235">
        <v>2283.66623215445</v>
      </c>
      <c r="K235">
        <v>0.99548732952415797</v>
      </c>
      <c r="L235">
        <v>2.0811504826238401</v>
      </c>
      <c r="M235">
        <v>1.06584307325022</v>
      </c>
      <c r="N235">
        <v>5.0868646967903698E-2</v>
      </c>
    </row>
    <row r="236" spans="1:14" x14ac:dyDescent="0.25">
      <c r="A236">
        <v>235</v>
      </c>
      <c r="B236" t="s">
        <v>306</v>
      </c>
      <c r="C236">
        <v>-12.0619989260325</v>
      </c>
      <c r="D236">
        <v>794.84088720777197</v>
      </c>
      <c r="E236">
        <v>0.98789227694223902</v>
      </c>
      <c r="F236">
        <v>-12.931900851042499</v>
      </c>
      <c r="G236">
        <v>1584.44540166958</v>
      </c>
      <c r="H236">
        <v>0.99348791099761102</v>
      </c>
      <c r="I236">
        <v>-12.9160139587958</v>
      </c>
      <c r="J236">
        <v>2283.66623215559</v>
      </c>
      <c r="K236">
        <v>0.99548732952416097</v>
      </c>
      <c r="L236">
        <v>-12.1984881486157</v>
      </c>
      <c r="M236">
        <v>792.17907750858603</v>
      </c>
      <c r="N236">
        <v>0.98771414064835095</v>
      </c>
    </row>
    <row r="237" spans="1:14" x14ac:dyDescent="0.25">
      <c r="A237">
        <v>236</v>
      </c>
      <c r="B237" t="s">
        <v>307</v>
      </c>
      <c r="C237">
        <v>-12.061998925967901</v>
      </c>
      <c r="D237">
        <v>794.84088721767</v>
      </c>
      <c r="E237">
        <v>0.98789227694245396</v>
      </c>
      <c r="F237">
        <v>-12.931900851040901</v>
      </c>
      <c r="G237">
        <v>1584.4454016715299</v>
      </c>
      <c r="H237">
        <v>0.99348791099762002</v>
      </c>
      <c r="I237">
        <v>-12.9160139587957</v>
      </c>
      <c r="J237">
        <v>2283.6662321556801</v>
      </c>
      <c r="K237">
        <v>0.99548732952416097</v>
      </c>
      <c r="L237">
        <v>-12.1984881486151</v>
      </c>
      <c r="M237">
        <v>792.17907750811605</v>
      </c>
      <c r="N237">
        <v>0.98771414064834495</v>
      </c>
    </row>
    <row r="238" spans="1:14" x14ac:dyDescent="0.25">
      <c r="A238">
        <v>237</v>
      </c>
      <c r="B238" t="s">
        <v>308</v>
      </c>
      <c r="C238">
        <v>-12.061998926028901</v>
      </c>
      <c r="D238">
        <v>794.84088720626403</v>
      </c>
      <c r="E238">
        <v>0.98789227694221904</v>
      </c>
      <c r="F238">
        <v>-12.9319008510678</v>
      </c>
      <c r="G238">
        <v>1584.4454016899101</v>
      </c>
      <c r="H238">
        <v>0.99348791099768197</v>
      </c>
      <c r="I238">
        <v>-12.916013958812799</v>
      </c>
      <c r="J238">
        <v>2283.6662319822799</v>
      </c>
      <c r="K238">
        <v>0.99548732952381302</v>
      </c>
      <c r="L238">
        <v>-12.1984881486198</v>
      </c>
      <c r="M238">
        <v>792.17907750887605</v>
      </c>
      <c r="N238">
        <v>0.98771414064835195</v>
      </c>
    </row>
    <row r="239" spans="1:14" x14ac:dyDescent="0.25">
      <c r="A239">
        <v>238</v>
      </c>
      <c r="B239" t="s">
        <v>309</v>
      </c>
      <c r="C239">
        <v>-12.0619989260348</v>
      </c>
      <c r="D239">
        <v>794.84088720727198</v>
      </c>
      <c r="E239">
        <v>0.98789227694222903</v>
      </c>
      <c r="F239">
        <v>-12.931900851043499</v>
      </c>
      <c r="G239">
        <v>1584.4454016663201</v>
      </c>
      <c r="H239">
        <v>0.99348791099759703</v>
      </c>
      <c r="I239">
        <v>-12.9160139587961</v>
      </c>
      <c r="J239">
        <v>2283.6662321532199</v>
      </c>
      <c r="K239">
        <v>0.99548732952415597</v>
      </c>
      <c r="L239">
        <v>-12.1984881486155</v>
      </c>
      <c r="M239">
        <v>792.17907750833399</v>
      </c>
      <c r="N239">
        <v>0.98771414064834795</v>
      </c>
    </row>
    <row r="240" spans="1:14" x14ac:dyDescent="0.25">
      <c r="A240">
        <v>239</v>
      </c>
      <c r="B240" t="s">
        <v>310</v>
      </c>
      <c r="C240">
        <v>2.4207379644832101</v>
      </c>
      <c r="D240">
        <v>1.0704213602236099</v>
      </c>
      <c r="E240">
        <v>2.3729465037598398E-2</v>
      </c>
      <c r="F240">
        <v>3.0292522704234699</v>
      </c>
      <c r="G240">
        <v>1.12659882670472</v>
      </c>
      <c r="H240">
        <v>7.1699198003958402E-3</v>
      </c>
      <c r="I240">
        <v>-12.9160139587987</v>
      </c>
      <c r="J240">
        <v>2283.6662321562799</v>
      </c>
      <c r="K240">
        <v>0.99548732952416197</v>
      </c>
      <c r="L240">
        <v>2.2823242461129598</v>
      </c>
      <c r="M240">
        <v>1.07174593617407</v>
      </c>
      <c r="N240">
        <v>3.32097321172393E-2</v>
      </c>
    </row>
    <row r="241" spans="1:14" x14ac:dyDescent="0.25">
      <c r="A241">
        <v>240</v>
      </c>
      <c r="B241" t="s">
        <v>311</v>
      </c>
      <c r="C241">
        <v>-12.0207864788596</v>
      </c>
      <c r="D241">
        <v>843.02568789063196</v>
      </c>
      <c r="E241">
        <v>0.98862327083143298</v>
      </c>
      <c r="F241">
        <v>-12.804801608898099</v>
      </c>
      <c r="G241">
        <v>1734.0255540882799</v>
      </c>
      <c r="H241">
        <v>0.99410812566662599</v>
      </c>
      <c r="I241">
        <v>-12.9160139588008</v>
      </c>
      <c r="J241">
        <v>2283.6662321518302</v>
      </c>
      <c r="K241">
        <v>0.99548732952415198</v>
      </c>
      <c r="L241">
        <v>-12.174852520806599</v>
      </c>
      <c r="M241">
        <v>839.38651343936499</v>
      </c>
      <c r="N241">
        <v>0.98842751687959396</v>
      </c>
    </row>
    <row r="242" spans="1:14" x14ac:dyDescent="0.25">
      <c r="A242">
        <v>241</v>
      </c>
      <c r="B242" t="s">
        <v>312</v>
      </c>
      <c r="C242">
        <v>-12.0207864788542</v>
      </c>
      <c r="D242">
        <v>843.02568789004397</v>
      </c>
      <c r="E242">
        <v>0.98862327083142998</v>
      </c>
      <c r="F242">
        <v>-12.8048016088888</v>
      </c>
      <c r="G242">
        <v>1734.02555408684</v>
      </c>
      <c r="H242">
        <v>0.99410812566662499</v>
      </c>
      <c r="I242">
        <v>-12.9160139588134</v>
      </c>
      <c r="J242">
        <v>2283.66623216174</v>
      </c>
      <c r="K242">
        <v>0.99548732952416696</v>
      </c>
      <c r="L242">
        <v>-12.174852520806001</v>
      </c>
      <c r="M242">
        <v>839.38651343926097</v>
      </c>
      <c r="N242">
        <v>0.98842751687959396</v>
      </c>
    </row>
    <row r="243" spans="1:14" x14ac:dyDescent="0.25">
      <c r="A243">
        <v>242</v>
      </c>
      <c r="B243" t="s">
        <v>313</v>
      </c>
      <c r="C243">
        <v>-12.020786478859799</v>
      </c>
      <c r="D243">
        <v>843.02568789042505</v>
      </c>
      <c r="E243">
        <v>0.98862327083142998</v>
      </c>
      <c r="F243">
        <v>-12.804801608890999</v>
      </c>
      <c r="G243">
        <v>1734.0255540902899</v>
      </c>
      <c r="H243">
        <v>0.99410812566663598</v>
      </c>
      <c r="I243">
        <v>-12.916013958807399</v>
      </c>
      <c r="J243">
        <v>2283.6662321551198</v>
      </c>
      <c r="K243">
        <v>0.99548732952415597</v>
      </c>
      <c r="L243">
        <v>-12.174852520807701</v>
      </c>
      <c r="M243">
        <v>839.38651343919605</v>
      </c>
      <c r="N243">
        <v>0.98842751687959096</v>
      </c>
    </row>
    <row r="244" spans="1:14" x14ac:dyDescent="0.25">
      <c r="A244">
        <v>243</v>
      </c>
      <c r="B244" t="s">
        <v>314</v>
      </c>
      <c r="C244">
        <v>-12.0207864788583</v>
      </c>
      <c r="D244">
        <v>843.02568789034899</v>
      </c>
      <c r="E244">
        <v>0.98862327083142998</v>
      </c>
      <c r="F244">
        <v>-12.804801608893399</v>
      </c>
      <c r="G244">
        <v>1734.0255540917401</v>
      </c>
      <c r="H244">
        <v>0.99410812566663997</v>
      </c>
      <c r="I244">
        <v>-12.916013958787699</v>
      </c>
      <c r="J244">
        <v>2283.6662321506001</v>
      </c>
      <c r="K244">
        <v>0.99548732952415397</v>
      </c>
      <c r="L244">
        <v>-12.174852520804601</v>
      </c>
      <c r="M244">
        <v>839.38651343928598</v>
      </c>
      <c r="N244">
        <v>0.98842751687959496</v>
      </c>
    </row>
    <row r="245" spans="1:14" x14ac:dyDescent="0.25">
      <c r="A245">
        <v>244</v>
      </c>
      <c r="B245" t="s">
        <v>315</v>
      </c>
      <c r="C245">
        <v>-12.0207864788509</v>
      </c>
      <c r="D245">
        <v>843.02568788928795</v>
      </c>
      <c r="E245">
        <v>0.98862327083142298</v>
      </c>
      <c r="F245">
        <v>-12.8048016088983</v>
      </c>
      <c r="G245">
        <v>1734.0255540933999</v>
      </c>
      <c r="H245">
        <v>0.99410812566664297</v>
      </c>
      <c r="I245">
        <v>-12.9160139587859</v>
      </c>
      <c r="J245">
        <v>2283.6662321472099</v>
      </c>
      <c r="K245">
        <v>0.99548732952414798</v>
      </c>
      <c r="L245">
        <v>-12.1748525208062</v>
      </c>
      <c r="M245">
        <v>839.38651343932304</v>
      </c>
      <c r="N245">
        <v>0.98842751687959396</v>
      </c>
    </row>
    <row r="246" spans="1:14" x14ac:dyDescent="0.25">
      <c r="A246">
        <v>245</v>
      </c>
      <c r="B246" t="s">
        <v>316</v>
      </c>
      <c r="C246">
        <v>-12.020786478856801</v>
      </c>
      <c r="D246">
        <v>843.02568789077498</v>
      </c>
      <c r="E246">
        <v>0.98862327083143697</v>
      </c>
      <c r="F246">
        <v>-12.804801608884301</v>
      </c>
      <c r="G246">
        <v>1734.0255540922999</v>
      </c>
      <c r="H246">
        <v>0.99410812566664597</v>
      </c>
      <c r="I246">
        <v>-12.916013958798899</v>
      </c>
      <c r="J246">
        <v>2283.6662321507602</v>
      </c>
      <c r="K246">
        <v>0.99548732952415098</v>
      </c>
      <c r="L246">
        <v>-12.174852520807899</v>
      </c>
      <c r="M246">
        <v>839.386513439076</v>
      </c>
      <c r="N246">
        <v>0.98842751687958896</v>
      </c>
    </row>
    <row r="247" spans="1:14" x14ac:dyDescent="0.25">
      <c r="A247">
        <v>246</v>
      </c>
      <c r="B247" t="s">
        <v>317</v>
      </c>
      <c r="C247">
        <v>2.5966231681014502</v>
      </c>
      <c r="D247">
        <v>1.0797772866842501</v>
      </c>
      <c r="E247">
        <v>1.61823541892121E-2</v>
      </c>
      <c r="F247">
        <v>-12.804801608891999</v>
      </c>
      <c r="G247">
        <v>1734.0255540891501</v>
      </c>
      <c r="H247">
        <v>0.99410812566663198</v>
      </c>
      <c r="I247">
        <v>3.9570998048847099</v>
      </c>
      <c r="J247">
        <v>1.2389484254707801</v>
      </c>
      <c r="K247">
        <v>1.4035592871930601E-3</v>
      </c>
      <c r="L247">
        <v>2.44121411835834</v>
      </c>
      <c r="M247">
        <v>1.0819376013917901</v>
      </c>
      <c r="N247">
        <v>2.4049633545253999E-2</v>
      </c>
    </row>
    <row r="248" spans="1:14" x14ac:dyDescent="0.25">
      <c r="A248">
        <v>247</v>
      </c>
      <c r="B248" t="s">
        <v>318</v>
      </c>
      <c r="C248">
        <v>-11.984290816300801</v>
      </c>
      <c r="D248">
        <v>900.86976988441097</v>
      </c>
      <c r="E248">
        <v>0.98938603679753401</v>
      </c>
      <c r="F248">
        <v>-12.804801608888701</v>
      </c>
      <c r="G248">
        <v>1734.0255540890801</v>
      </c>
      <c r="H248">
        <v>0.99410812566663298</v>
      </c>
      <c r="I248">
        <v>-12.893203292368399</v>
      </c>
      <c r="J248">
        <v>2796.88410085949</v>
      </c>
      <c r="K248">
        <v>0.996321888558798</v>
      </c>
      <c r="L248">
        <v>-12.160096692729701</v>
      </c>
      <c r="M248">
        <v>896.00614872533799</v>
      </c>
      <c r="N248">
        <v>0.98917188727495697</v>
      </c>
    </row>
    <row r="249" spans="1:14" x14ac:dyDescent="0.25">
      <c r="A249">
        <v>248</v>
      </c>
      <c r="B249" t="s">
        <v>319</v>
      </c>
      <c r="C249">
        <v>-11.9842908163019</v>
      </c>
      <c r="D249">
        <v>900.86976988445701</v>
      </c>
      <c r="E249">
        <v>0.98938603679753301</v>
      </c>
      <c r="F249">
        <v>-12.804801608895801</v>
      </c>
      <c r="G249">
        <v>1734.0255540922401</v>
      </c>
      <c r="H249">
        <v>0.99410812566663997</v>
      </c>
      <c r="I249">
        <v>-12.893203292367399</v>
      </c>
      <c r="J249">
        <v>2796.8841008626</v>
      </c>
      <c r="K249">
        <v>0.99632188855880199</v>
      </c>
      <c r="L249">
        <v>-12.1600966927349</v>
      </c>
      <c r="M249">
        <v>896.00614872571896</v>
      </c>
      <c r="N249">
        <v>0.98917188727495697</v>
      </c>
    </row>
    <row r="250" spans="1:14" x14ac:dyDescent="0.25">
      <c r="A250">
        <v>249</v>
      </c>
      <c r="B250" t="s">
        <v>320</v>
      </c>
      <c r="C250">
        <v>-11.9842908163007</v>
      </c>
      <c r="D250">
        <v>900.869769883912</v>
      </c>
      <c r="E250">
        <v>0.98938603679752801</v>
      </c>
      <c r="F250">
        <v>-12.8048016088881</v>
      </c>
      <c r="G250">
        <v>1734.0255540826399</v>
      </c>
      <c r="H250">
        <v>0.994108125666611</v>
      </c>
      <c r="I250">
        <v>-12.893203292373199</v>
      </c>
      <c r="J250">
        <v>2796.88410086576</v>
      </c>
      <c r="K250">
        <v>0.99632188855880399</v>
      </c>
      <c r="L250">
        <v>-12.1600966928067</v>
      </c>
      <c r="M250">
        <v>896.00614877152202</v>
      </c>
      <c r="N250">
        <v>0.98917188727544603</v>
      </c>
    </row>
    <row r="251" spans="1:14" x14ac:dyDescent="0.25">
      <c r="A251">
        <v>250</v>
      </c>
      <c r="B251" t="s">
        <v>321</v>
      </c>
      <c r="C251">
        <v>-11.9842908163</v>
      </c>
      <c r="D251">
        <v>900.86976988404399</v>
      </c>
      <c r="E251">
        <v>0.98938603679753001</v>
      </c>
      <c r="F251">
        <v>-12.804801608895399</v>
      </c>
      <c r="G251">
        <v>1734.0255540928599</v>
      </c>
      <c r="H251">
        <v>0.99410812566664297</v>
      </c>
      <c r="I251">
        <v>-12.8932032923768</v>
      </c>
      <c r="J251">
        <v>2796.8841008703198</v>
      </c>
      <c r="K251">
        <v>0.99632188855880899</v>
      </c>
      <c r="L251">
        <v>-12.160096692733401</v>
      </c>
      <c r="M251">
        <v>896.00614872504696</v>
      </c>
      <c r="N251">
        <v>0.98917188727494998</v>
      </c>
    </row>
    <row r="252" spans="1:14" x14ac:dyDescent="0.25">
      <c r="A252">
        <v>251</v>
      </c>
      <c r="B252" t="s">
        <v>322</v>
      </c>
      <c r="C252">
        <v>-11.9842908163006</v>
      </c>
      <c r="D252">
        <v>900.86976988372805</v>
      </c>
      <c r="E252">
        <v>0.98938603679752601</v>
      </c>
      <c r="F252">
        <v>-12.804801608891299</v>
      </c>
      <c r="G252">
        <v>1734.0255540892399</v>
      </c>
      <c r="H252">
        <v>0.99410812566663198</v>
      </c>
      <c r="I252">
        <v>-12.8932032923703</v>
      </c>
      <c r="J252">
        <v>2796.8841008634599</v>
      </c>
      <c r="K252">
        <v>0.99632188855880199</v>
      </c>
      <c r="L252">
        <v>-12.1600966927328</v>
      </c>
      <c r="M252">
        <v>896.00614872626704</v>
      </c>
      <c r="N252">
        <v>0.98917188727496497</v>
      </c>
    </row>
    <row r="253" spans="1:14" x14ac:dyDescent="0.25">
      <c r="A253">
        <v>252</v>
      </c>
      <c r="B253" t="s">
        <v>323</v>
      </c>
      <c r="C253">
        <v>-11.9842908162986</v>
      </c>
      <c r="D253">
        <v>900.86976988351205</v>
      </c>
      <c r="E253">
        <v>0.98938603679752501</v>
      </c>
      <c r="F253">
        <v>-12.8048016088874</v>
      </c>
      <c r="G253">
        <v>1734.0255540872699</v>
      </c>
      <c r="H253">
        <v>0.99410812566662698</v>
      </c>
      <c r="I253">
        <v>-12.8932032923676</v>
      </c>
      <c r="J253">
        <v>2796.8841008616801</v>
      </c>
      <c r="K253">
        <v>0.99632188855880099</v>
      </c>
      <c r="L253">
        <v>-12.160096692731299</v>
      </c>
      <c r="M253">
        <v>896.00614872316203</v>
      </c>
      <c r="N253">
        <v>0.989171887274929</v>
      </c>
    </row>
    <row r="254" spans="1:14" x14ac:dyDescent="0.25">
      <c r="A254">
        <v>253</v>
      </c>
      <c r="B254" t="s">
        <v>324</v>
      </c>
      <c r="C254">
        <v>2.7888677800075499</v>
      </c>
      <c r="D254">
        <v>1.0925198418315201</v>
      </c>
      <c r="E254">
        <v>1.06893661103449E-2</v>
      </c>
      <c r="F254">
        <v>3.3912938530902501</v>
      </c>
      <c r="G254">
        <v>1.1579762078486699</v>
      </c>
      <c r="H254">
        <v>3.4044997911099402E-3</v>
      </c>
      <c r="I254">
        <v>-12.893203292375</v>
      </c>
      <c r="J254">
        <v>2796.88410086268</v>
      </c>
      <c r="K254">
        <v>0.9963218885588</v>
      </c>
      <c r="L254">
        <v>2.6128087717292701</v>
      </c>
      <c r="M254">
        <v>1.09573360096124</v>
      </c>
      <c r="N254">
        <v>1.7100990605239001E-2</v>
      </c>
    </row>
    <row r="255" spans="1:14" x14ac:dyDescent="0.25">
      <c r="A255">
        <v>254</v>
      </c>
      <c r="B255" t="s">
        <v>325</v>
      </c>
      <c r="C255">
        <v>-12.0154326510134</v>
      </c>
      <c r="D255">
        <v>972.60217188681997</v>
      </c>
      <c r="E255">
        <v>0.99014326244734396</v>
      </c>
      <c r="F255">
        <v>-12.7626585513114</v>
      </c>
      <c r="G255">
        <v>1929.00678523747</v>
      </c>
      <c r="H255">
        <v>0.994721089630765</v>
      </c>
      <c r="I255">
        <v>-12.8932032923524</v>
      </c>
      <c r="J255">
        <v>2796.8841008607401</v>
      </c>
      <c r="K255">
        <v>0.99632188855880399</v>
      </c>
      <c r="L255">
        <v>-12.2116674285142</v>
      </c>
      <c r="M255">
        <v>967.58070489803697</v>
      </c>
      <c r="N255">
        <v>0.989930305354637</v>
      </c>
    </row>
    <row r="256" spans="1:14" x14ac:dyDescent="0.25">
      <c r="A256">
        <v>255</v>
      </c>
      <c r="B256" t="s">
        <v>326</v>
      </c>
      <c r="C256">
        <v>2.9416321371131899</v>
      </c>
      <c r="D256">
        <v>1.1092723817217001</v>
      </c>
      <c r="E256">
        <v>8.0050350256291192E-3</v>
      </c>
      <c r="F256">
        <v>3.7501524354910099</v>
      </c>
      <c r="G256">
        <v>1.21609506880705</v>
      </c>
      <c r="H256">
        <v>2.0439840202840999E-3</v>
      </c>
      <c r="I256">
        <v>-12.8932032923765</v>
      </c>
      <c r="J256">
        <v>2796.8841008636</v>
      </c>
      <c r="K256">
        <v>0.99632188855880099</v>
      </c>
      <c r="L256">
        <v>2.7457718530906101</v>
      </c>
      <c r="M256">
        <v>1.1121063591953499</v>
      </c>
      <c r="N256">
        <v>1.35497601557914E-2</v>
      </c>
    </row>
    <row r="257" spans="1:14" x14ac:dyDescent="0.25">
      <c r="A257">
        <v>256</v>
      </c>
      <c r="B257" t="s">
        <v>327</v>
      </c>
      <c r="C257">
        <v>-12.067169421886099</v>
      </c>
      <c r="D257">
        <v>1065.6475805744701</v>
      </c>
      <c r="E257">
        <v>0.99096511587340796</v>
      </c>
      <c r="F257">
        <v>-13.012489566849499</v>
      </c>
      <c r="G257">
        <v>2260.4587324262602</v>
      </c>
      <c r="H257">
        <v>0.99540694681490105</v>
      </c>
      <c r="I257">
        <v>-12.893203292374</v>
      </c>
      <c r="J257">
        <v>2796.8841008632198</v>
      </c>
      <c r="K257">
        <v>0.99632188855880099</v>
      </c>
      <c r="L257">
        <v>-12.0759332511343</v>
      </c>
      <c r="M257">
        <v>1063.0559846060601</v>
      </c>
      <c r="N257">
        <v>0.99093651358106305</v>
      </c>
    </row>
    <row r="258" spans="1:14" x14ac:dyDescent="0.25">
      <c r="A258">
        <v>257</v>
      </c>
      <c r="B258" t="s">
        <v>328</v>
      </c>
      <c r="C258">
        <v>-12.0671694219036</v>
      </c>
      <c r="D258">
        <v>1065.6475805806101</v>
      </c>
      <c r="E258">
        <v>0.99096511587344704</v>
      </c>
      <c r="F258">
        <v>-13.0124895668446</v>
      </c>
      <c r="G258">
        <v>2260.45873242587</v>
      </c>
      <c r="H258">
        <v>0.99540694681490205</v>
      </c>
      <c r="I258">
        <v>-12.893203292369</v>
      </c>
      <c r="J258">
        <v>2796.8841008637301</v>
      </c>
      <c r="K258">
        <v>0.99632188855880299</v>
      </c>
      <c r="L258">
        <v>-12.0759332512133</v>
      </c>
      <c r="M258">
        <v>1063.05598459676</v>
      </c>
      <c r="N258">
        <v>0.99093651358092405</v>
      </c>
    </row>
    <row r="259" spans="1:14" x14ac:dyDescent="0.25">
      <c r="A259">
        <v>258</v>
      </c>
      <c r="B259" t="s">
        <v>329</v>
      </c>
      <c r="C259">
        <v>-12.0671694218972</v>
      </c>
      <c r="D259">
        <v>1065.6475805766599</v>
      </c>
      <c r="E259">
        <v>0.99096511587341796</v>
      </c>
      <c r="F259">
        <v>-13.0124895668442</v>
      </c>
      <c r="G259">
        <v>2260.4587324214699</v>
      </c>
      <c r="H259">
        <v>0.99540694681489295</v>
      </c>
      <c r="I259">
        <v>-12.8932032923687</v>
      </c>
      <c r="J259">
        <v>2796.8841008547201</v>
      </c>
      <c r="K259">
        <v>0.996321888558791</v>
      </c>
      <c r="L259">
        <v>-12.075933251211501</v>
      </c>
      <c r="M259">
        <v>1063.0559845973801</v>
      </c>
      <c r="N259">
        <v>0.99093651358093104</v>
      </c>
    </row>
    <row r="260" spans="1:14" x14ac:dyDescent="0.25">
      <c r="A260">
        <v>259</v>
      </c>
      <c r="B260" t="s">
        <v>330</v>
      </c>
      <c r="C260">
        <v>-12.067169421897299</v>
      </c>
      <c r="D260">
        <v>1065.6475805789401</v>
      </c>
      <c r="E260">
        <v>0.99096511587343705</v>
      </c>
      <c r="F260">
        <v>-13.0124895668521</v>
      </c>
      <c r="G260">
        <v>2260.45873242366</v>
      </c>
      <c r="H260">
        <v>0.99540694681489506</v>
      </c>
      <c r="I260">
        <v>-12.893203292369501</v>
      </c>
      <c r="J260">
        <v>2796.8841008618601</v>
      </c>
      <c r="K260">
        <v>0.9963218885588</v>
      </c>
      <c r="L260">
        <v>-12.0759332512184</v>
      </c>
      <c r="M260">
        <v>1063.0559845990799</v>
      </c>
      <c r="N260">
        <v>0.99093651358094004</v>
      </c>
    </row>
    <row r="261" spans="1:14" x14ac:dyDescent="0.25">
      <c r="A261">
        <v>260</v>
      </c>
      <c r="B261" t="s">
        <v>331</v>
      </c>
      <c r="C261">
        <v>-12.0671694218978</v>
      </c>
      <c r="D261">
        <v>1065.6475805795801</v>
      </c>
      <c r="E261">
        <v>0.99096511587344205</v>
      </c>
      <c r="F261">
        <v>-13.0124895668422</v>
      </c>
      <c r="G261">
        <v>2260.4587324311501</v>
      </c>
      <c r="H261">
        <v>0.99540694681491304</v>
      </c>
      <c r="I261">
        <v>-12.8932032923645</v>
      </c>
      <c r="J261">
        <v>2796.8841008539598</v>
      </c>
      <c r="K261">
        <v>0.996321888558791</v>
      </c>
      <c r="L261">
        <v>-12.07593325125</v>
      </c>
      <c r="M261">
        <v>1063.0559846101301</v>
      </c>
      <c r="N261">
        <v>0.99093651358101098</v>
      </c>
    </row>
    <row r="262" spans="1:14" x14ac:dyDescent="0.25">
      <c r="A262">
        <v>261</v>
      </c>
      <c r="B262" t="s">
        <v>332</v>
      </c>
      <c r="C262">
        <v>-12.067169421901699</v>
      </c>
      <c r="D262">
        <v>1065.6475805807299</v>
      </c>
      <c r="E262">
        <v>0.99096511587344904</v>
      </c>
      <c r="F262">
        <v>-13.0124895668447</v>
      </c>
      <c r="G262">
        <v>2260.4587324321801</v>
      </c>
      <c r="H262">
        <v>0.99540694681491504</v>
      </c>
      <c r="I262">
        <v>-12.8932032923595</v>
      </c>
      <c r="J262">
        <v>2796.8841008567401</v>
      </c>
      <c r="K262">
        <v>0.996321888558796</v>
      </c>
      <c r="L262">
        <v>-12.0759332512095</v>
      </c>
      <c r="M262">
        <v>1063.0559845964699</v>
      </c>
      <c r="N262">
        <v>0.99093651358092505</v>
      </c>
    </row>
    <row r="263" spans="1:14" x14ac:dyDescent="0.25">
      <c r="A263">
        <v>262</v>
      </c>
      <c r="B263" t="s">
        <v>333</v>
      </c>
      <c r="C263">
        <v>-12.0671694218982</v>
      </c>
      <c r="D263">
        <v>1065.64758057885</v>
      </c>
      <c r="E263">
        <v>0.99096511587343605</v>
      </c>
      <c r="F263">
        <v>-13.0124895668796</v>
      </c>
      <c r="G263">
        <v>2260.4587324531199</v>
      </c>
      <c r="H263">
        <v>0.99540694681494502</v>
      </c>
      <c r="I263">
        <v>-12.893203292381701</v>
      </c>
      <c r="J263">
        <v>2796.8841008661602</v>
      </c>
      <c r="K263">
        <v>0.99632188855880299</v>
      </c>
      <c r="L263">
        <v>-12.0759332512113</v>
      </c>
      <c r="M263">
        <v>1063.05598459817</v>
      </c>
      <c r="N263">
        <v>0.99093651358093804</v>
      </c>
    </row>
    <row r="264" spans="1:14" x14ac:dyDescent="0.25">
      <c r="A264">
        <v>263</v>
      </c>
      <c r="B264" t="s">
        <v>334</v>
      </c>
      <c r="C264">
        <v>-12.0671694218948</v>
      </c>
      <c r="D264">
        <v>1065.6475805794901</v>
      </c>
      <c r="E264">
        <v>0.99096511587344405</v>
      </c>
      <c r="F264">
        <v>-13.012489566843801</v>
      </c>
      <c r="G264">
        <v>2260.4587324301401</v>
      </c>
      <c r="H264">
        <v>0.99540694681491104</v>
      </c>
      <c r="I264">
        <v>-12.8932032923747</v>
      </c>
      <c r="J264">
        <v>2796.8841008714498</v>
      </c>
      <c r="K264">
        <v>0.99632188855881099</v>
      </c>
      <c r="L264">
        <v>-12.0759332512014</v>
      </c>
      <c r="M264">
        <v>1063.0559845968</v>
      </c>
      <c r="N264">
        <v>0.99093651358093404</v>
      </c>
    </row>
    <row r="265" spans="1:14" x14ac:dyDescent="0.25">
      <c r="A265">
        <v>264</v>
      </c>
      <c r="B265" t="s">
        <v>335</v>
      </c>
      <c r="C265">
        <v>-12.067169421897001</v>
      </c>
      <c r="D265">
        <v>1065.6475805794501</v>
      </c>
      <c r="E265">
        <v>0.99096511587344205</v>
      </c>
      <c r="F265">
        <v>-13.0124895668545</v>
      </c>
      <c r="G265">
        <v>2260.4587324346799</v>
      </c>
      <c r="H265">
        <v>0.99540694681491604</v>
      </c>
      <c r="I265">
        <v>-12.8932032923588</v>
      </c>
      <c r="J265">
        <v>2796.8841008477202</v>
      </c>
      <c r="K265">
        <v>0.99632188855878501</v>
      </c>
      <c r="L265">
        <v>-12.075933251208699</v>
      </c>
      <c r="M265">
        <v>1063.0559845993</v>
      </c>
      <c r="N265">
        <v>0.99093651358095003</v>
      </c>
    </row>
    <row r="266" spans="1:14" x14ac:dyDescent="0.25">
      <c r="A266">
        <v>265</v>
      </c>
      <c r="B266" t="s">
        <v>336</v>
      </c>
      <c r="C266">
        <v>-12.067169421891901</v>
      </c>
      <c r="D266">
        <v>1065.64758057981</v>
      </c>
      <c r="E266">
        <v>0.99096511587344904</v>
      </c>
      <c r="F266">
        <v>-13.012489566853199</v>
      </c>
      <c r="G266">
        <v>2260.4587324379299</v>
      </c>
      <c r="H266">
        <v>0.99540694681492303</v>
      </c>
      <c r="I266">
        <v>-12.893203292372901</v>
      </c>
      <c r="J266">
        <v>2796.8841008658101</v>
      </c>
      <c r="K266">
        <v>0.99632188855880499</v>
      </c>
      <c r="L266">
        <v>-12.0759332512103</v>
      </c>
      <c r="M266">
        <v>1063.0559845970299</v>
      </c>
      <c r="N266">
        <v>0.99093651358092905</v>
      </c>
    </row>
    <row r="267" spans="1:14" x14ac:dyDescent="0.25">
      <c r="A267">
        <v>266</v>
      </c>
      <c r="B267" t="s">
        <v>337</v>
      </c>
      <c r="C267">
        <v>-12.067169421894899</v>
      </c>
      <c r="D267">
        <v>1065.64758058146</v>
      </c>
      <c r="E267">
        <v>0.99096511587346003</v>
      </c>
      <c r="F267">
        <v>-13.012489566848799</v>
      </c>
      <c r="G267">
        <v>2260.4587324348599</v>
      </c>
      <c r="H267">
        <v>0.99540694681491904</v>
      </c>
      <c r="I267">
        <v>-12.893203292372601</v>
      </c>
      <c r="J267">
        <v>2796.8841008704599</v>
      </c>
      <c r="K267">
        <v>0.99632188855881099</v>
      </c>
      <c r="L267">
        <v>-12.0759332512069</v>
      </c>
      <c r="M267">
        <v>1063.05598459619</v>
      </c>
      <c r="N267">
        <v>0.99093651358092405</v>
      </c>
    </row>
    <row r="268" spans="1:14" x14ac:dyDescent="0.25">
      <c r="A268">
        <v>267</v>
      </c>
      <c r="B268" t="s">
        <v>338</v>
      </c>
      <c r="C268">
        <v>-12.0671694218975</v>
      </c>
      <c r="D268">
        <v>1065.6475805785999</v>
      </c>
      <c r="E268">
        <v>0.99096511587343405</v>
      </c>
      <c r="F268">
        <v>-13.012489566850499</v>
      </c>
      <c r="G268">
        <v>2260.4587324321301</v>
      </c>
      <c r="H268">
        <v>0.99540694681491204</v>
      </c>
      <c r="I268">
        <v>-12.893203292358701</v>
      </c>
      <c r="J268">
        <v>2796.8841008567301</v>
      </c>
      <c r="K268">
        <v>0.996321888558797</v>
      </c>
      <c r="L268">
        <v>-12.075933251214799</v>
      </c>
      <c r="M268">
        <v>1063.0559845979601</v>
      </c>
      <c r="N268">
        <v>0.99093651358093404</v>
      </c>
    </row>
    <row r="269" spans="1:14" x14ac:dyDescent="0.25">
      <c r="A269">
        <v>268</v>
      </c>
      <c r="B269" t="s">
        <v>339</v>
      </c>
      <c r="C269">
        <v>-12.067169421895899</v>
      </c>
      <c r="D269">
        <v>1065.6475805786799</v>
      </c>
      <c r="E269">
        <v>0.99096511587343605</v>
      </c>
      <c r="F269">
        <v>-13.0124895664581</v>
      </c>
      <c r="G269">
        <v>2260.4587323884002</v>
      </c>
      <c r="H269">
        <v>0.995406946814962</v>
      </c>
      <c r="I269">
        <v>-12.8932032923679</v>
      </c>
      <c r="J269">
        <v>2796.8841008640302</v>
      </c>
      <c r="K269">
        <v>0.99632188855880399</v>
      </c>
      <c r="L269">
        <v>-12.0759332512245</v>
      </c>
      <c r="M269">
        <v>1063.0559845986199</v>
      </c>
      <c r="N269">
        <v>0.99093651358093204</v>
      </c>
    </row>
    <row r="270" spans="1:14" x14ac:dyDescent="0.25">
      <c r="A270">
        <v>269</v>
      </c>
      <c r="B270" t="s">
        <v>340</v>
      </c>
      <c r="C270">
        <v>-12.067169421898599</v>
      </c>
      <c r="D270">
        <v>1065.64758057925</v>
      </c>
      <c r="E270">
        <v>0.99096511587343905</v>
      </c>
      <c r="F270">
        <v>-13.0124895668388</v>
      </c>
      <c r="G270">
        <v>2260.4587324325598</v>
      </c>
      <c r="H270">
        <v>0.99540694681491704</v>
      </c>
      <c r="I270">
        <v>-12.8932032923723</v>
      </c>
      <c r="J270">
        <v>2796.8841008663999</v>
      </c>
      <c r="K270">
        <v>0.99632188855880599</v>
      </c>
      <c r="L270">
        <v>-12.0759332512116</v>
      </c>
      <c r="M270">
        <v>1063.0559845964999</v>
      </c>
      <c r="N270">
        <v>0.99093651358092305</v>
      </c>
    </row>
    <row r="271" spans="1:14" x14ac:dyDescent="0.25">
      <c r="A271">
        <v>270</v>
      </c>
      <c r="B271" t="s">
        <v>341</v>
      </c>
      <c r="C271">
        <v>-12.067169421898599</v>
      </c>
      <c r="D271">
        <v>1065.64758057985</v>
      </c>
      <c r="E271">
        <v>0.99096511587344405</v>
      </c>
      <c r="F271">
        <v>-13.012489566839699</v>
      </c>
      <c r="G271">
        <v>2260.4587324294498</v>
      </c>
      <c r="H271">
        <v>0.99540694681491104</v>
      </c>
      <c r="I271">
        <v>-12.893203292374899</v>
      </c>
      <c r="J271">
        <v>2796.8841008641398</v>
      </c>
      <c r="K271">
        <v>0.99632188855880199</v>
      </c>
      <c r="L271">
        <v>-12.075933251233399</v>
      </c>
      <c r="M271">
        <v>1063.0559846009101</v>
      </c>
      <c r="N271">
        <v>0.99093651358094503</v>
      </c>
    </row>
    <row r="272" spans="1:14" x14ac:dyDescent="0.25">
      <c r="A272">
        <v>271</v>
      </c>
      <c r="B272" t="s">
        <v>342</v>
      </c>
      <c r="C272">
        <v>-12.067169421898599</v>
      </c>
      <c r="D272">
        <v>1065.6475805790101</v>
      </c>
      <c r="E272">
        <v>0.99096511587343705</v>
      </c>
      <c r="F272">
        <v>-13.012489566839299</v>
      </c>
      <c r="G272">
        <v>2260.4587324358999</v>
      </c>
      <c r="H272">
        <v>0.99540694681492403</v>
      </c>
      <c r="I272">
        <v>-12.8932032923758</v>
      </c>
      <c r="J272">
        <v>2796.8841008679601</v>
      </c>
      <c r="K272">
        <v>0.99632188855880699</v>
      </c>
      <c r="L272">
        <v>-12.075933251210101</v>
      </c>
      <c r="M272">
        <v>1063.0559845972</v>
      </c>
      <c r="N272">
        <v>0.99093651358093104</v>
      </c>
    </row>
    <row r="273" spans="1:14" x14ac:dyDescent="0.25">
      <c r="A273">
        <v>272</v>
      </c>
      <c r="B273" t="s">
        <v>343</v>
      </c>
      <c r="C273">
        <v>-12.067169421893301</v>
      </c>
      <c r="D273">
        <v>1065.64758057676</v>
      </c>
      <c r="E273">
        <v>0.99096511587342195</v>
      </c>
      <c r="F273">
        <v>-13.012489566857001</v>
      </c>
      <c r="G273">
        <v>2260.45873243289</v>
      </c>
      <c r="H273">
        <v>0.99540694681491204</v>
      </c>
      <c r="I273">
        <v>-12.8932032923819</v>
      </c>
      <c r="J273">
        <v>2796.8841008711101</v>
      </c>
      <c r="K273">
        <v>0.99632188855880899</v>
      </c>
      <c r="L273">
        <v>-12.0759332512156</v>
      </c>
      <c r="M273">
        <v>1063.05598459818</v>
      </c>
      <c r="N273">
        <v>0.99093651358093504</v>
      </c>
    </row>
    <row r="274" spans="1:14" x14ac:dyDescent="0.25">
      <c r="A274">
        <v>273</v>
      </c>
      <c r="B274" t="s">
        <v>344</v>
      </c>
      <c r="C274">
        <v>-12.067169421897299</v>
      </c>
      <c r="D274">
        <v>1065.64758057721</v>
      </c>
      <c r="E274">
        <v>0.99096511587342295</v>
      </c>
      <c r="F274">
        <v>-13.012489566839299</v>
      </c>
      <c r="G274">
        <v>2260.4587324279601</v>
      </c>
      <c r="H274">
        <v>0.99540694681490804</v>
      </c>
      <c r="I274">
        <v>-12.8932032923707</v>
      </c>
      <c r="J274">
        <v>2796.8841008643799</v>
      </c>
      <c r="K274">
        <v>0.99632188855880299</v>
      </c>
      <c r="L274">
        <v>-12.075933251214</v>
      </c>
      <c r="M274">
        <v>1063.0559845975899</v>
      </c>
      <c r="N274">
        <v>0.99093651358093104</v>
      </c>
    </row>
    <row r="275" spans="1:14" x14ac:dyDescent="0.25">
      <c r="A275">
        <v>274</v>
      </c>
      <c r="B275" t="s">
        <v>345</v>
      </c>
      <c r="C275">
        <v>-12.0671694218941</v>
      </c>
      <c r="D275">
        <v>1065.6475805800101</v>
      </c>
      <c r="E275">
        <v>0.99096511587344904</v>
      </c>
      <c r="F275">
        <v>-13.0124895668859</v>
      </c>
      <c r="G275">
        <v>2260.45873246671</v>
      </c>
      <c r="H275">
        <v>0.99540694681497</v>
      </c>
      <c r="I275">
        <v>-12.89320329237</v>
      </c>
      <c r="J275">
        <v>2796.8841008597401</v>
      </c>
      <c r="K275">
        <v>0.996321888558797</v>
      </c>
      <c r="L275">
        <v>-12.0759332512139</v>
      </c>
      <c r="M275">
        <v>1063.0559845964799</v>
      </c>
      <c r="N275">
        <v>0.99093651358092205</v>
      </c>
    </row>
    <row r="276" spans="1:14" x14ac:dyDescent="0.25">
      <c r="A276">
        <v>275</v>
      </c>
      <c r="B276" t="s">
        <v>346</v>
      </c>
      <c r="C276">
        <v>-12.0671694218955</v>
      </c>
      <c r="D276">
        <v>1065.6475805781099</v>
      </c>
      <c r="E276">
        <v>0.99096511587343195</v>
      </c>
      <c r="F276">
        <v>-13.012489566837701</v>
      </c>
      <c r="G276">
        <v>2260.45873242997</v>
      </c>
      <c r="H276">
        <v>0.99540694681491304</v>
      </c>
      <c r="I276">
        <v>-12.893203292371</v>
      </c>
      <c r="J276">
        <v>2796.88410086362</v>
      </c>
      <c r="K276">
        <v>0.99632188855880199</v>
      </c>
      <c r="L276">
        <v>-12.075933251181301</v>
      </c>
      <c r="M276">
        <v>1063.05598458998</v>
      </c>
      <c r="N276">
        <v>0.99093651358089097</v>
      </c>
    </row>
    <row r="277" spans="1:14" x14ac:dyDescent="0.25">
      <c r="A277">
        <v>276</v>
      </c>
      <c r="B277" t="s">
        <v>347</v>
      </c>
      <c r="C277">
        <v>3.1153350567402902</v>
      </c>
      <c r="D277">
        <v>1.13216718322362</v>
      </c>
      <c r="E277">
        <v>5.9294701388485299E-3</v>
      </c>
      <c r="F277">
        <v>3.8888262528644399</v>
      </c>
      <c r="G277">
        <v>1.2573612521155899</v>
      </c>
      <c r="H277">
        <v>1.9824616769918398E-3</v>
      </c>
      <c r="I277">
        <v>-12.8932032923774</v>
      </c>
      <c r="J277">
        <v>2796.8841008685599</v>
      </c>
      <c r="K277">
        <v>0.99632188855880699</v>
      </c>
      <c r="L277">
        <v>3.1063676444977202</v>
      </c>
      <c r="M277">
        <v>1.13345948530161</v>
      </c>
      <c r="N277">
        <v>6.13257043213262E-3</v>
      </c>
    </row>
    <row r="278" spans="1:14" x14ac:dyDescent="0.25">
      <c r="A278">
        <v>277</v>
      </c>
      <c r="B278" t="s">
        <v>348</v>
      </c>
      <c r="C278">
        <v>-12.2052777525679</v>
      </c>
      <c r="D278">
        <v>1199.3100622028401</v>
      </c>
      <c r="E278">
        <v>0.99188013601472902</v>
      </c>
      <c r="F278">
        <v>-13.2563894225197</v>
      </c>
      <c r="G278">
        <v>2796.8919549396301</v>
      </c>
      <c r="H278">
        <v>0.99621829193936895</v>
      </c>
      <c r="I278">
        <v>-12.8932032923815</v>
      </c>
      <c r="J278">
        <v>2796.8841008729901</v>
      </c>
      <c r="K278">
        <v>0.99632188855881199</v>
      </c>
      <c r="L278">
        <v>-12.231443156279701</v>
      </c>
      <c r="M278">
        <v>1198.92000610115</v>
      </c>
      <c r="N278">
        <v>0.991860082149152</v>
      </c>
    </row>
    <row r="279" spans="1:14" x14ac:dyDescent="0.25">
      <c r="A279">
        <v>278</v>
      </c>
      <c r="B279" t="s">
        <v>349</v>
      </c>
      <c r="C279">
        <v>-12.205277752558301</v>
      </c>
      <c r="D279">
        <v>1199.3100622004599</v>
      </c>
      <c r="E279">
        <v>0.99188013601472003</v>
      </c>
      <c r="F279">
        <v>-13.2563894225477</v>
      </c>
      <c r="G279">
        <v>2796.8919549489601</v>
      </c>
      <c r="H279">
        <v>0.99621829193937295</v>
      </c>
      <c r="I279">
        <v>-12.893203292368099</v>
      </c>
      <c r="J279">
        <v>2796.88410086354</v>
      </c>
      <c r="K279">
        <v>0.99632188855880299</v>
      </c>
      <c r="L279">
        <v>-12.231443156258999</v>
      </c>
      <c r="M279">
        <v>1198.9200060984599</v>
      </c>
      <c r="N279">
        <v>0.991860082149147</v>
      </c>
    </row>
    <row r="280" spans="1:14" x14ac:dyDescent="0.25">
      <c r="A280">
        <v>279</v>
      </c>
      <c r="B280" t="s">
        <v>350</v>
      </c>
      <c r="C280">
        <v>-12.205277752562701</v>
      </c>
      <c r="D280">
        <v>1199.31006220069</v>
      </c>
      <c r="E280">
        <v>0.99188013601471803</v>
      </c>
      <c r="F280">
        <v>-13.256389422537801</v>
      </c>
      <c r="G280">
        <v>2796.89195493738</v>
      </c>
      <c r="H280">
        <v>0.99621829193935996</v>
      </c>
      <c r="I280">
        <v>-12.893203292367501</v>
      </c>
      <c r="J280">
        <v>2796.8841008628701</v>
      </c>
      <c r="K280">
        <v>0.99632188855880199</v>
      </c>
      <c r="L280">
        <v>-12.231443156262401</v>
      </c>
      <c r="M280">
        <v>1198.9200061027</v>
      </c>
      <c r="N280">
        <v>0.99186008214917398</v>
      </c>
    </row>
    <row r="281" spans="1:14" x14ac:dyDescent="0.25">
      <c r="A281">
        <v>280</v>
      </c>
      <c r="B281" t="s">
        <v>351</v>
      </c>
      <c r="C281">
        <v>-12.205277752573</v>
      </c>
      <c r="D281">
        <v>1199.3100622040499</v>
      </c>
      <c r="E281">
        <v>0.99188013601473402</v>
      </c>
      <c r="F281">
        <v>-13.256389422548001</v>
      </c>
      <c r="G281">
        <v>2796.8919549482198</v>
      </c>
      <c r="H281">
        <v>0.99621829193937195</v>
      </c>
      <c r="I281">
        <v>-12.893203292358001</v>
      </c>
      <c r="J281">
        <v>2796.8841008579202</v>
      </c>
      <c r="K281">
        <v>0.996321888558798</v>
      </c>
      <c r="L281">
        <v>-12.2314431562636</v>
      </c>
      <c r="M281">
        <v>1198.9200060988901</v>
      </c>
      <c r="N281">
        <v>0.991860082149147</v>
      </c>
    </row>
    <row r="282" spans="1:14" x14ac:dyDescent="0.25">
      <c r="A282">
        <v>281</v>
      </c>
      <c r="B282" t="s">
        <v>352</v>
      </c>
      <c r="C282">
        <v>-12.205277752561599</v>
      </c>
      <c r="D282">
        <v>1199.3100622023301</v>
      </c>
      <c r="E282">
        <v>0.99188013601473002</v>
      </c>
      <c r="F282">
        <v>-13.2563894225399</v>
      </c>
      <c r="G282">
        <v>2796.8919549438401</v>
      </c>
      <c r="H282">
        <v>0.99621829193936895</v>
      </c>
      <c r="I282">
        <v>-12.893203292376899</v>
      </c>
      <c r="J282">
        <v>2796.8841008713098</v>
      </c>
      <c r="K282">
        <v>0.99632188855881099</v>
      </c>
      <c r="L282">
        <v>-12.231443156264501</v>
      </c>
      <c r="M282">
        <v>1198.9200060983601</v>
      </c>
      <c r="N282">
        <v>0.99186008214914301</v>
      </c>
    </row>
    <row r="283" spans="1:14" x14ac:dyDescent="0.25">
      <c r="A283">
        <v>282</v>
      </c>
      <c r="B283" t="s">
        <v>353</v>
      </c>
      <c r="C283">
        <v>-12.205277752570201</v>
      </c>
      <c r="D283">
        <v>1199.31006220319</v>
      </c>
      <c r="E283">
        <v>0.99188013601473002</v>
      </c>
      <c r="F283">
        <v>-13.256389422580799</v>
      </c>
      <c r="G283">
        <v>2796.8919551221802</v>
      </c>
      <c r="H283">
        <v>0.99621829193959799</v>
      </c>
      <c r="I283">
        <v>-12.893203292372499</v>
      </c>
      <c r="J283">
        <v>2796.8841008664199</v>
      </c>
      <c r="K283">
        <v>0.99632188855880599</v>
      </c>
      <c r="L283">
        <v>-12.2314431562659</v>
      </c>
      <c r="M283">
        <v>1198.92000609669</v>
      </c>
      <c r="N283">
        <v>0.99186008214913002</v>
      </c>
    </row>
    <row r="284" spans="1:14" x14ac:dyDescent="0.25">
      <c r="A284">
        <v>283</v>
      </c>
      <c r="B284" t="s">
        <v>354</v>
      </c>
      <c r="C284">
        <v>-12.205277752558001</v>
      </c>
      <c r="D284">
        <v>1199.3100621999099</v>
      </c>
      <c r="E284">
        <v>0.99188013601471603</v>
      </c>
      <c r="F284">
        <v>-13.2563894225468</v>
      </c>
      <c r="G284">
        <v>2796.89195493946</v>
      </c>
      <c r="H284">
        <v>0.99621829193936096</v>
      </c>
      <c r="I284">
        <v>-12.8932032923755</v>
      </c>
      <c r="J284">
        <v>2796.8841008711602</v>
      </c>
      <c r="K284">
        <v>0.99632188855881099</v>
      </c>
      <c r="L284">
        <v>-12.2314431562669</v>
      </c>
      <c r="M284">
        <v>1198.9200060998901</v>
      </c>
      <c r="N284">
        <v>0.991860082149152</v>
      </c>
    </row>
    <row r="285" spans="1:14" x14ac:dyDescent="0.25">
      <c r="A285">
        <v>284</v>
      </c>
      <c r="B285" t="s">
        <v>355</v>
      </c>
      <c r="C285">
        <v>-12.2052777525692</v>
      </c>
      <c r="D285">
        <v>1199.31006220171</v>
      </c>
      <c r="E285">
        <v>0.99188013601472103</v>
      </c>
      <c r="F285">
        <v>-13.2563894225224</v>
      </c>
      <c r="G285">
        <v>2796.8919549341399</v>
      </c>
      <c r="H285">
        <v>0.99621829193935996</v>
      </c>
      <c r="I285">
        <v>-12.8932032923747</v>
      </c>
      <c r="J285">
        <v>2796.8841008682002</v>
      </c>
      <c r="K285">
        <v>0.99632188855880699</v>
      </c>
      <c r="L285">
        <v>-12.2314431562557</v>
      </c>
      <c r="M285">
        <v>1198.92000609765</v>
      </c>
      <c r="N285">
        <v>0.99186008214914401</v>
      </c>
    </row>
    <row r="286" spans="1:14" x14ac:dyDescent="0.25">
      <c r="A286">
        <v>285</v>
      </c>
      <c r="B286" t="s">
        <v>356</v>
      </c>
      <c r="C286">
        <v>-12.2052777525713</v>
      </c>
      <c r="D286">
        <v>1199.3100622038901</v>
      </c>
      <c r="E286">
        <v>0.99188013601473402</v>
      </c>
      <c r="F286">
        <v>-13.2563894225403</v>
      </c>
      <c r="G286">
        <v>2796.89195492916</v>
      </c>
      <c r="H286">
        <v>0.99621829193934897</v>
      </c>
      <c r="I286">
        <v>-12.893203292368399</v>
      </c>
      <c r="J286">
        <v>2796.8841008649301</v>
      </c>
      <c r="K286">
        <v>0.99632188855880499</v>
      </c>
      <c r="L286">
        <v>-12.231443156269901</v>
      </c>
      <c r="M286">
        <v>1198.9200061005599</v>
      </c>
      <c r="N286">
        <v>0.991860082149154</v>
      </c>
    </row>
    <row r="287" spans="1:14" x14ac:dyDescent="0.25">
      <c r="A287">
        <v>286</v>
      </c>
      <c r="B287" t="s">
        <v>357</v>
      </c>
      <c r="C287">
        <v>-12.205277752550799</v>
      </c>
      <c r="D287">
        <v>1199.31006220117</v>
      </c>
      <c r="E287">
        <v>0.99188013601473002</v>
      </c>
      <c r="F287">
        <v>-13.256389422559799</v>
      </c>
      <c r="G287">
        <v>2796.8919549450502</v>
      </c>
      <c r="H287">
        <v>0.99621829193936495</v>
      </c>
      <c r="I287">
        <v>-12.893203292376</v>
      </c>
      <c r="J287">
        <v>2796.8841008645099</v>
      </c>
      <c r="K287">
        <v>0.99632188855880199</v>
      </c>
      <c r="L287">
        <v>-12.2314431562606</v>
      </c>
      <c r="M287">
        <v>1198.92000609926</v>
      </c>
      <c r="N287">
        <v>0.991860082149151</v>
      </c>
    </row>
    <row r="288" spans="1:14" x14ac:dyDescent="0.25">
      <c r="A288">
        <v>287</v>
      </c>
      <c r="B288" t="s">
        <v>358</v>
      </c>
      <c r="C288">
        <v>-12.205277752563401</v>
      </c>
      <c r="D288">
        <v>1199.31006219971</v>
      </c>
      <c r="E288">
        <v>0.99188013601471103</v>
      </c>
      <c r="F288">
        <v>-13.2563894225329</v>
      </c>
      <c r="G288">
        <v>2796.8919549378802</v>
      </c>
      <c r="H288">
        <v>0.99621829193936196</v>
      </c>
      <c r="I288">
        <v>-12.893203292369</v>
      </c>
      <c r="J288">
        <v>2796.8841008682798</v>
      </c>
      <c r="K288">
        <v>0.99632188855880899</v>
      </c>
      <c r="L288">
        <v>-12.231443156266799</v>
      </c>
      <c r="M288">
        <v>1198.92000610112</v>
      </c>
      <c r="N288">
        <v>0.99186008214915999</v>
      </c>
    </row>
    <row r="289" spans="1:14" x14ac:dyDescent="0.25">
      <c r="A289">
        <v>288</v>
      </c>
      <c r="B289" t="s">
        <v>359</v>
      </c>
      <c r="C289">
        <v>-12.2052777525493</v>
      </c>
      <c r="D289">
        <v>1199.3100621993201</v>
      </c>
      <c r="E289">
        <v>0.99188013601471803</v>
      </c>
      <c r="F289">
        <v>-13.256389422549001</v>
      </c>
      <c r="G289">
        <v>2796.8919549448401</v>
      </c>
      <c r="H289">
        <v>0.99621829193936695</v>
      </c>
      <c r="I289">
        <v>-12.893203292375301</v>
      </c>
      <c r="J289">
        <v>2796.8841008693698</v>
      </c>
      <c r="K289">
        <v>0.99632188855880899</v>
      </c>
      <c r="L289">
        <v>-12.23144315627</v>
      </c>
      <c r="M289">
        <v>1198.9200061029201</v>
      </c>
      <c r="N289">
        <v>0.99186008214916999</v>
      </c>
    </row>
    <row r="290" spans="1:14" x14ac:dyDescent="0.25">
      <c r="A290">
        <v>289</v>
      </c>
      <c r="B290" t="s">
        <v>360</v>
      </c>
      <c r="C290">
        <v>3.262624577515</v>
      </c>
      <c r="D290">
        <v>1.16105925851567</v>
      </c>
      <c r="E290">
        <v>4.9535128534687299E-3</v>
      </c>
      <c r="F290">
        <v>4.3106655628908497</v>
      </c>
      <c r="G290">
        <v>1.4214816116136999</v>
      </c>
      <c r="H290">
        <v>2.4252433504044499E-3</v>
      </c>
      <c r="I290">
        <v>-12.8932032923716</v>
      </c>
      <c r="J290">
        <v>2796.8841008617901</v>
      </c>
      <c r="K290">
        <v>0.9963218885588</v>
      </c>
      <c r="L290">
        <v>3.2365267969705398</v>
      </c>
      <c r="M290">
        <v>1.1601781185465301</v>
      </c>
      <c r="N290">
        <v>5.2760004656033001E-3</v>
      </c>
    </row>
    <row r="291" spans="1:14" x14ac:dyDescent="0.25">
      <c r="A291">
        <v>290</v>
      </c>
      <c r="B291" t="s">
        <v>361</v>
      </c>
      <c r="C291">
        <v>-12.230325333873999</v>
      </c>
      <c r="D291">
        <v>1384.94063202442</v>
      </c>
      <c r="E291">
        <v>0.99295402221732698</v>
      </c>
      <c r="F291">
        <v>-13.2028600074172</v>
      </c>
      <c r="G291">
        <v>3956.1803307466898</v>
      </c>
      <c r="H291">
        <v>0.99733724508908494</v>
      </c>
      <c r="I291">
        <v>-12.893203292363999</v>
      </c>
      <c r="J291">
        <v>2796.88410086365</v>
      </c>
      <c r="K291">
        <v>0.99632188855880399</v>
      </c>
      <c r="L291">
        <v>-12.2612294131655</v>
      </c>
      <c r="M291">
        <v>1384.4830063716699</v>
      </c>
      <c r="N291">
        <v>0.99293388382675196</v>
      </c>
    </row>
    <row r="292" spans="1:14" x14ac:dyDescent="0.25">
      <c r="A292">
        <v>291</v>
      </c>
      <c r="B292" t="s">
        <v>362</v>
      </c>
      <c r="C292">
        <v>-12.2303253338802</v>
      </c>
      <c r="D292">
        <v>1384.94063202657</v>
      </c>
      <c r="E292">
        <v>0.99295402221733398</v>
      </c>
      <c r="F292">
        <v>-13.202860007556099</v>
      </c>
      <c r="G292">
        <v>3956.18033093863</v>
      </c>
      <c r="H292">
        <v>0.99733724508918598</v>
      </c>
      <c r="I292">
        <v>-12.893203292363101</v>
      </c>
      <c r="J292">
        <v>2796.8841008590398</v>
      </c>
      <c r="K292">
        <v>0.996321888558798</v>
      </c>
      <c r="L292">
        <v>-12.2612294131601</v>
      </c>
      <c r="M292">
        <v>1384.48300636967</v>
      </c>
      <c r="N292">
        <v>0.99293388382674497</v>
      </c>
    </row>
    <row r="293" spans="1:14" x14ac:dyDescent="0.25">
      <c r="A293">
        <v>292</v>
      </c>
      <c r="B293" t="s">
        <v>363</v>
      </c>
      <c r="C293">
        <v>-12.2303253338816</v>
      </c>
      <c r="D293">
        <v>1384.94063202488</v>
      </c>
      <c r="E293">
        <v>0.99295402221732498</v>
      </c>
      <c r="F293">
        <v>-13.202860007552101</v>
      </c>
      <c r="G293">
        <v>3956.1803309289098</v>
      </c>
      <c r="H293">
        <v>0.99733724508917998</v>
      </c>
      <c r="I293">
        <v>-12.893203292375899</v>
      </c>
      <c r="J293">
        <v>2796.8841008682498</v>
      </c>
      <c r="K293">
        <v>0.99632188855880699</v>
      </c>
      <c r="L293">
        <v>-12.2612294131717</v>
      </c>
      <c r="M293">
        <v>1384.4830063705899</v>
      </c>
      <c r="N293">
        <v>0.99293388382674297</v>
      </c>
    </row>
    <row r="294" spans="1:14" x14ac:dyDescent="0.25">
      <c r="A294">
        <v>293</v>
      </c>
      <c r="B294" t="s">
        <v>364</v>
      </c>
      <c r="C294">
        <v>3.6432309513773098</v>
      </c>
      <c r="D294">
        <v>1.2318142152771401</v>
      </c>
      <c r="E294">
        <v>3.1003009907153599E-3</v>
      </c>
      <c r="F294">
        <v>-13.2028600075684</v>
      </c>
      <c r="G294">
        <v>3956.1803309450602</v>
      </c>
      <c r="H294">
        <v>0.99733724508918797</v>
      </c>
      <c r="I294">
        <v>4.6730133990925404</v>
      </c>
      <c r="J294">
        <v>1.4308460184069001</v>
      </c>
      <c r="K294">
        <v>1.0911317027441499E-3</v>
      </c>
      <c r="L294">
        <v>3.61254025553494</v>
      </c>
      <c r="M294">
        <v>1.2302475243862101</v>
      </c>
      <c r="N294">
        <v>3.32009812615507E-3</v>
      </c>
    </row>
    <row r="295" spans="1:14" x14ac:dyDescent="0.25">
      <c r="A295">
        <v>294</v>
      </c>
      <c r="B295" t="s">
        <v>365</v>
      </c>
      <c r="C295">
        <v>-12.197418156952899</v>
      </c>
      <c r="D295">
        <v>1696.3642799259801</v>
      </c>
      <c r="E295">
        <v>0.99426299652438499</v>
      </c>
      <c r="F295">
        <v>-13.2028600075562</v>
      </c>
      <c r="G295">
        <v>3956.1803309499101</v>
      </c>
      <c r="H295">
        <v>0.99733724508919297</v>
      </c>
      <c r="I295">
        <v>-12.859974286370599</v>
      </c>
      <c r="J295">
        <v>3956.1803416704402</v>
      </c>
      <c r="K295">
        <v>0.99740639809631004</v>
      </c>
      <c r="L295">
        <v>-12.238134921127401</v>
      </c>
      <c r="M295">
        <v>1695.4745220565301</v>
      </c>
      <c r="N295">
        <v>0.99424082521513002</v>
      </c>
    </row>
    <row r="296" spans="1:14" x14ac:dyDescent="0.25">
      <c r="A296">
        <v>295</v>
      </c>
      <c r="B296" t="s">
        <v>366</v>
      </c>
      <c r="C296">
        <v>-12.197418157130601</v>
      </c>
      <c r="D296">
        <v>1696.36428010282</v>
      </c>
      <c r="E296">
        <v>0.99426299652489902</v>
      </c>
      <c r="F296">
        <v>-13.2028600075726</v>
      </c>
      <c r="G296">
        <v>3956.1803309459501</v>
      </c>
      <c r="H296">
        <v>0.99733724508918697</v>
      </c>
      <c r="I296">
        <v>-12.8599742863403</v>
      </c>
      <c r="J296">
        <v>3956.18034165168</v>
      </c>
      <c r="K296">
        <v>0.99740639809630405</v>
      </c>
      <c r="L296">
        <v>-12.2381349211373</v>
      </c>
      <c r="M296">
        <v>1695.4745220560301</v>
      </c>
      <c r="N296">
        <v>0.99424082521512402</v>
      </c>
    </row>
    <row r="297" spans="1:14" x14ac:dyDescent="0.25">
      <c r="A297">
        <v>296</v>
      </c>
      <c r="B297" t="s">
        <v>367</v>
      </c>
      <c r="C297">
        <v>-12.197418157126901</v>
      </c>
      <c r="D297">
        <v>1696.3642801011099</v>
      </c>
      <c r="E297">
        <v>0.99426299652489503</v>
      </c>
      <c r="F297">
        <v>-13.2028600075587</v>
      </c>
      <c r="G297">
        <v>3956.1803309443399</v>
      </c>
      <c r="H297">
        <v>0.99733724508918897</v>
      </c>
      <c r="I297">
        <v>-12.859974286361799</v>
      </c>
      <c r="J297">
        <v>3956.1803416611301</v>
      </c>
      <c r="K297">
        <v>0.99740639809630605</v>
      </c>
      <c r="L297">
        <v>-12.2381349211289</v>
      </c>
      <c r="M297">
        <v>1695.47452206346</v>
      </c>
      <c r="N297">
        <v>0.994240825215153</v>
      </c>
    </row>
    <row r="298" spans="1:14" x14ac:dyDescent="0.25">
      <c r="A298">
        <v>297</v>
      </c>
      <c r="B298" t="s">
        <v>368</v>
      </c>
      <c r="C298">
        <v>-12.197418157126201</v>
      </c>
      <c r="D298">
        <v>1696.3642801022199</v>
      </c>
      <c r="E298">
        <v>0.99426299652489902</v>
      </c>
      <c r="F298">
        <v>-13.202860007554699</v>
      </c>
      <c r="G298">
        <v>3956.18033093335</v>
      </c>
      <c r="H298">
        <v>0.99733724508918198</v>
      </c>
      <c r="I298">
        <v>-12.8599742863733</v>
      </c>
      <c r="J298">
        <v>3956.1803416769599</v>
      </c>
      <c r="K298">
        <v>0.99740639809631404</v>
      </c>
      <c r="L298">
        <v>-12.238134921128999</v>
      </c>
      <c r="M298">
        <v>1695.4745220587299</v>
      </c>
      <c r="N298">
        <v>0.99424082521513701</v>
      </c>
    </row>
    <row r="299" spans="1:14" x14ac:dyDescent="0.25">
      <c r="A299">
        <v>298</v>
      </c>
      <c r="B299" t="s">
        <v>369</v>
      </c>
      <c r="C299">
        <v>-12.197418157121399</v>
      </c>
      <c r="D299">
        <v>1696.36428010294</v>
      </c>
      <c r="E299">
        <v>0.99426299652490402</v>
      </c>
      <c r="F299">
        <v>-13.2028600075499</v>
      </c>
      <c r="G299">
        <v>3956.1803309372799</v>
      </c>
      <c r="H299">
        <v>0.99733724508918598</v>
      </c>
      <c r="I299">
        <v>-12.859974286371999</v>
      </c>
      <c r="J299">
        <v>3956.1803416774801</v>
      </c>
      <c r="K299">
        <v>0.99740639809631504</v>
      </c>
      <c r="L299">
        <v>-12.2381349211181</v>
      </c>
      <c r="M299">
        <v>1695.47452204969</v>
      </c>
      <c r="N299">
        <v>0.99424082521511103</v>
      </c>
    </row>
    <row r="300" spans="1:14" x14ac:dyDescent="0.25">
      <c r="A300">
        <v>299</v>
      </c>
      <c r="B300" t="s">
        <v>370</v>
      </c>
      <c r="C300">
        <v>-12.197418157139801</v>
      </c>
      <c r="D300">
        <v>1696.36428010849</v>
      </c>
      <c r="E300">
        <v>0.99426299652491401</v>
      </c>
      <c r="F300">
        <v>-13.2028600075645</v>
      </c>
      <c r="G300">
        <v>3956.1803309378101</v>
      </c>
      <c r="H300">
        <v>0.99733724508918298</v>
      </c>
      <c r="I300">
        <v>-12.859974286350701</v>
      </c>
      <c r="J300">
        <v>3956.1803416395001</v>
      </c>
      <c r="K300">
        <v>0.99740639809629394</v>
      </c>
      <c r="L300">
        <v>-12.2381349211295</v>
      </c>
      <c r="M300">
        <v>1695.4745220600901</v>
      </c>
      <c r="N300">
        <v>0.99424082521514101</v>
      </c>
    </row>
    <row r="301" spans="1:14" x14ac:dyDescent="0.25">
      <c r="A301">
        <v>300</v>
      </c>
      <c r="B301" t="s">
        <v>371</v>
      </c>
      <c r="C301">
        <v>-12.197418157123799</v>
      </c>
      <c r="D301">
        <v>1696.3642801040901</v>
      </c>
      <c r="E301">
        <v>0.99426299652490702</v>
      </c>
      <c r="F301">
        <v>-13.2028600075555</v>
      </c>
      <c r="G301">
        <v>3956.18033093534</v>
      </c>
      <c r="H301">
        <v>0.99733724508918398</v>
      </c>
      <c r="I301">
        <v>-12.8599742863806</v>
      </c>
      <c r="J301">
        <v>3956.18034166698</v>
      </c>
      <c r="K301">
        <v>0.99740639809630605</v>
      </c>
      <c r="L301">
        <v>-12.2381349211293</v>
      </c>
      <c r="M301">
        <v>1695.4745220572399</v>
      </c>
      <c r="N301">
        <v>0.99424082521513102</v>
      </c>
    </row>
    <row r="302" spans="1:14" x14ac:dyDescent="0.25">
      <c r="A302">
        <v>301</v>
      </c>
      <c r="B302" t="s">
        <v>372</v>
      </c>
      <c r="C302">
        <v>-12.1974181571311</v>
      </c>
      <c r="D302">
        <v>1696.36428010087</v>
      </c>
      <c r="E302">
        <v>0.99426299652489203</v>
      </c>
      <c r="F302">
        <v>-13.202860007217801</v>
      </c>
      <c r="G302">
        <v>3956.18033094678</v>
      </c>
      <c r="H302">
        <v>0.99733724508925903</v>
      </c>
      <c r="I302">
        <v>-12.859974286353999</v>
      </c>
      <c r="J302">
        <v>3956.1803416652101</v>
      </c>
      <c r="K302">
        <v>0.99740639809631004</v>
      </c>
      <c r="L302">
        <v>-12.238134921126701</v>
      </c>
      <c r="M302">
        <v>1695.4745220571001</v>
      </c>
      <c r="N302">
        <v>0.99424082521513202</v>
      </c>
    </row>
    <row r="303" spans="1:14" x14ac:dyDescent="0.25">
      <c r="A303">
        <v>302</v>
      </c>
      <c r="B303" t="s">
        <v>373</v>
      </c>
      <c r="C303">
        <v>-12.1974181571263</v>
      </c>
      <c r="D303">
        <v>1696.3642801036401</v>
      </c>
      <c r="E303">
        <v>0.99426299652490402</v>
      </c>
      <c r="F303">
        <v>-13.2028600075539</v>
      </c>
      <c r="G303">
        <v>3956.1803309335201</v>
      </c>
      <c r="H303">
        <v>0.99733724508918298</v>
      </c>
      <c r="I303">
        <v>-12.859974286377399</v>
      </c>
      <c r="J303">
        <v>3956.1803416758999</v>
      </c>
      <c r="K303">
        <v>0.99740639809631304</v>
      </c>
      <c r="L303">
        <v>-12.238134921125001</v>
      </c>
      <c r="M303">
        <v>1695.4745220555899</v>
      </c>
      <c r="N303">
        <v>0.99424082521512802</v>
      </c>
    </row>
    <row r="304" spans="1:14" x14ac:dyDescent="0.25">
      <c r="A304">
        <v>303</v>
      </c>
      <c r="B304" t="s">
        <v>374</v>
      </c>
      <c r="C304">
        <v>-12.197418157127601</v>
      </c>
      <c r="D304">
        <v>1696.36428010338</v>
      </c>
      <c r="E304">
        <v>0.99426299652490202</v>
      </c>
      <c r="F304">
        <v>-13.202860007546301</v>
      </c>
      <c r="G304">
        <v>3956.1803309372299</v>
      </c>
      <c r="H304">
        <v>0.99733724508918697</v>
      </c>
      <c r="I304">
        <v>-12.859974286378501</v>
      </c>
      <c r="J304">
        <v>3956.1803416833</v>
      </c>
      <c r="K304">
        <v>0.99740639809631704</v>
      </c>
      <c r="L304">
        <v>-12.238134921129401</v>
      </c>
      <c r="M304">
        <v>1695.4745220592099</v>
      </c>
      <c r="N304">
        <v>0.99424082521513801</v>
      </c>
    </row>
    <row r="305" spans="1:14" x14ac:dyDescent="0.25">
      <c r="A305">
        <v>304</v>
      </c>
      <c r="B305" t="s">
        <v>375</v>
      </c>
      <c r="C305">
        <v>-12.1974181571339</v>
      </c>
      <c r="D305">
        <v>1696.36428010802</v>
      </c>
      <c r="E305">
        <v>0.99426299652491501</v>
      </c>
      <c r="F305">
        <v>-13.2028600075525</v>
      </c>
      <c r="G305">
        <v>3956.18033093242</v>
      </c>
      <c r="H305">
        <v>0.99733724508918198</v>
      </c>
      <c r="I305">
        <v>-12.8599742863864</v>
      </c>
      <c r="J305">
        <v>3956.1803416835101</v>
      </c>
      <c r="K305">
        <v>0.99740639809631604</v>
      </c>
      <c r="L305">
        <v>-12.2381349211268</v>
      </c>
      <c r="M305">
        <v>1695.47452205882</v>
      </c>
      <c r="N305">
        <v>0.99424082521513801</v>
      </c>
    </row>
    <row r="306" spans="1:14" x14ac:dyDescent="0.25">
      <c r="A306">
        <v>305</v>
      </c>
      <c r="B306" t="s">
        <v>376</v>
      </c>
      <c r="C306">
        <v>-12.1974181571314</v>
      </c>
      <c r="D306">
        <v>1696.3642801044</v>
      </c>
      <c r="E306">
        <v>0.99426299652490402</v>
      </c>
      <c r="F306">
        <v>-13.2028600075467</v>
      </c>
      <c r="G306">
        <v>3956.1803309287998</v>
      </c>
      <c r="H306">
        <v>0.99733724508918098</v>
      </c>
      <c r="I306">
        <v>-12.8599742863579</v>
      </c>
      <c r="J306">
        <v>3956.1803416647199</v>
      </c>
      <c r="K306">
        <v>0.99740639809630904</v>
      </c>
      <c r="L306">
        <v>-12.2381349211329</v>
      </c>
      <c r="M306">
        <v>1695.4745220561999</v>
      </c>
      <c r="N306">
        <v>0.99424082521512602</v>
      </c>
    </row>
    <row r="307" spans="1:14" x14ac:dyDescent="0.25">
      <c r="A307">
        <v>306</v>
      </c>
      <c r="B307" t="s">
        <v>377</v>
      </c>
      <c r="C307">
        <v>-12.197418157135999</v>
      </c>
      <c r="D307">
        <v>1696.3642801044</v>
      </c>
      <c r="E307">
        <v>0.99426299652490202</v>
      </c>
      <c r="F307">
        <v>-13.2028600075719</v>
      </c>
      <c r="G307">
        <v>3956.1803309480001</v>
      </c>
      <c r="H307">
        <v>0.99733724508918897</v>
      </c>
      <c r="I307">
        <v>-12.8599742863606</v>
      </c>
      <c r="J307">
        <v>3956.1803416538401</v>
      </c>
      <c r="K307">
        <v>0.99740639809630205</v>
      </c>
      <c r="L307">
        <v>-12.2381349211241</v>
      </c>
      <c r="M307">
        <v>1695.47452205741</v>
      </c>
      <c r="N307">
        <v>0.99424082521513402</v>
      </c>
    </row>
    <row r="308" spans="1:14" x14ac:dyDescent="0.25">
      <c r="A308">
        <v>307</v>
      </c>
      <c r="B308" t="s">
        <v>378</v>
      </c>
      <c r="C308">
        <v>-12.197418157133001</v>
      </c>
      <c r="D308">
        <v>1696.3642801061801</v>
      </c>
      <c r="E308">
        <v>0.99426299652490902</v>
      </c>
      <c r="F308">
        <v>-13.202860007556099</v>
      </c>
      <c r="G308">
        <v>3956.1803309373299</v>
      </c>
      <c r="H308">
        <v>0.99733724508918498</v>
      </c>
      <c r="I308">
        <v>-12.8599742863613</v>
      </c>
      <c r="J308">
        <v>3956.1803416631701</v>
      </c>
      <c r="K308">
        <v>0.99740639809630804</v>
      </c>
      <c r="L308">
        <v>-12.238134921129699</v>
      </c>
      <c r="M308">
        <v>1695.4745220611101</v>
      </c>
      <c r="N308">
        <v>0.99424082521514401</v>
      </c>
    </row>
    <row r="309" spans="1:14" x14ac:dyDescent="0.25">
      <c r="A309">
        <v>308</v>
      </c>
      <c r="B309" t="s">
        <v>379</v>
      </c>
      <c r="C309">
        <v>-12.1974181571342</v>
      </c>
      <c r="D309">
        <v>1696.3642801042299</v>
      </c>
      <c r="E309">
        <v>0.99426299652490202</v>
      </c>
      <c r="F309">
        <v>-13.2028600075526</v>
      </c>
      <c r="G309">
        <v>3956.1803309326401</v>
      </c>
      <c r="H309">
        <v>0.99733724508918198</v>
      </c>
      <c r="I309">
        <v>-12.859974286365199</v>
      </c>
      <c r="J309">
        <v>3956.1803416490502</v>
      </c>
      <c r="K309">
        <v>0.99740639809629705</v>
      </c>
      <c r="L309">
        <v>-12.2381349211275</v>
      </c>
      <c r="M309">
        <v>1695.4745220581699</v>
      </c>
      <c r="N309">
        <v>0.99424082521513502</v>
      </c>
    </row>
    <row r="310" spans="1:14" x14ac:dyDescent="0.25">
      <c r="A310">
        <v>309</v>
      </c>
      <c r="B310" t="s">
        <v>380</v>
      </c>
      <c r="C310">
        <v>-12.197418156920699</v>
      </c>
      <c r="D310">
        <v>1696.3642799939601</v>
      </c>
      <c r="E310">
        <v>0.99426299652463002</v>
      </c>
      <c r="F310">
        <v>-13.202860007546899</v>
      </c>
      <c r="G310">
        <v>3956.1803309238699</v>
      </c>
      <c r="H310">
        <v>0.99733724508917798</v>
      </c>
      <c r="I310">
        <v>-12.859974286362</v>
      </c>
      <c r="J310">
        <v>3956.1803416597099</v>
      </c>
      <c r="K310">
        <v>0.99740639809630505</v>
      </c>
      <c r="L310">
        <v>-12.238134921132101</v>
      </c>
      <c r="M310">
        <v>1695.47452206567</v>
      </c>
      <c r="N310">
        <v>0.994240825215159</v>
      </c>
    </row>
    <row r="311" spans="1:14" x14ac:dyDescent="0.25">
      <c r="A311">
        <v>310</v>
      </c>
      <c r="B311" t="s">
        <v>381</v>
      </c>
      <c r="C311">
        <v>-12.1974181571274</v>
      </c>
      <c r="D311">
        <v>1696.3642801041799</v>
      </c>
      <c r="E311">
        <v>0.99426299652490502</v>
      </c>
      <c r="F311">
        <v>-13.202860007543199</v>
      </c>
      <c r="G311">
        <v>3956.1803309422999</v>
      </c>
      <c r="H311">
        <v>0.99733724508919097</v>
      </c>
      <c r="I311">
        <v>-12.859974286512299</v>
      </c>
      <c r="J311">
        <v>3956.1803419078801</v>
      </c>
      <c r="K311">
        <v>0.99740639809643705</v>
      </c>
      <c r="L311">
        <v>-12.2381349211184</v>
      </c>
      <c r="M311">
        <v>1695.4745220536699</v>
      </c>
      <c r="N311">
        <v>0.99424082521512402</v>
      </c>
    </row>
    <row r="312" spans="1:14" x14ac:dyDescent="0.25">
      <c r="A312">
        <v>311</v>
      </c>
      <c r="B312" t="s">
        <v>382</v>
      </c>
      <c r="C312">
        <v>-12.1974181571413</v>
      </c>
      <c r="D312">
        <v>1696.3642801077699</v>
      </c>
      <c r="E312">
        <v>0.99426299652491101</v>
      </c>
      <c r="F312">
        <v>-13.2028600075438</v>
      </c>
      <c r="G312">
        <v>3956.18033092831</v>
      </c>
      <c r="H312">
        <v>0.99733724508918098</v>
      </c>
      <c r="I312">
        <v>-12.8599742863705</v>
      </c>
      <c r="J312">
        <v>3956.1803416685998</v>
      </c>
      <c r="K312">
        <v>0.99740639809630904</v>
      </c>
      <c r="L312">
        <v>-12.2381349211227</v>
      </c>
      <c r="M312">
        <v>1695.4745220540501</v>
      </c>
      <c r="N312">
        <v>0.99424082521512402</v>
      </c>
    </row>
    <row r="313" spans="1:14" x14ac:dyDescent="0.25">
      <c r="A313">
        <v>312</v>
      </c>
      <c r="B313" t="s">
        <v>383</v>
      </c>
      <c r="C313">
        <v>-12.1974181571325</v>
      </c>
      <c r="D313">
        <v>1696.36428010493</v>
      </c>
      <c r="E313">
        <v>0.99426299652490502</v>
      </c>
      <c r="F313">
        <v>-13.2028600075518</v>
      </c>
      <c r="G313">
        <v>3956.1803309287802</v>
      </c>
      <c r="H313">
        <v>0.99733724508917998</v>
      </c>
      <c r="I313">
        <v>-12.8599742863749</v>
      </c>
      <c r="J313">
        <v>3956.1803416754201</v>
      </c>
      <c r="K313">
        <v>0.99740639809631304</v>
      </c>
      <c r="L313">
        <v>-12.2381349211238</v>
      </c>
      <c r="M313">
        <v>1695.4745220571299</v>
      </c>
      <c r="N313">
        <v>0.99424082521513402</v>
      </c>
    </row>
    <row r="314" spans="1:14" x14ac:dyDescent="0.25">
      <c r="A314">
        <v>313</v>
      </c>
      <c r="B314" t="s">
        <v>384</v>
      </c>
      <c r="C314">
        <v>-12.1974181571277</v>
      </c>
      <c r="D314">
        <v>1696.36428009816</v>
      </c>
      <c r="E314">
        <v>0.99426299652488503</v>
      </c>
      <c r="F314">
        <v>-13.202860007537801</v>
      </c>
      <c r="G314">
        <v>3956.1803309352099</v>
      </c>
      <c r="H314">
        <v>0.99733724508918697</v>
      </c>
      <c r="I314">
        <v>-12.859974286385301</v>
      </c>
      <c r="J314">
        <v>3956.18034165976</v>
      </c>
      <c r="K314">
        <v>0.99740639809630005</v>
      </c>
      <c r="L314">
        <v>-12.238134921132801</v>
      </c>
      <c r="M314">
        <v>1695.47452205884</v>
      </c>
      <c r="N314">
        <v>0.99424082521513502</v>
      </c>
    </row>
    <row r="315" spans="1:14" x14ac:dyDescent="0.25">
      <c r="A315">
        <v>314</v>
      </c>
      <c r="B315" t="s">
        <v>385</v>
      </c>
      <c r="C315">
        <v>-12.197418157102501</v>
      </c>
      <c r="D315">
        <v>1696.36428011672</v>
      </c>
      <c r="E315">
        <v>0.99426299652495898</v>
      </c>
      <c r="F315">
        <v>-13.202860007553699</v>
      </c>
      <c r="G315">
        <v>3956.18033092223</v>
      </c>
      <c r="H315">
        <v>0.99733724508917498</v>
      </c>
      <c r="I315">
        <v>-12.8599742863424</v>
      </c>
      <c r="J315">
        <v>3956.1803416760799</v>
      </c>
      <c r="K315">
        <v>0.99740639809632003</v>
      </c>
      <c r="L315">
        <v>-12.2381349211322</v>
      </c>
      <c r="M315">
        <v>1695.47452205886</v>
      </c>
      <c r="N315">
        <v>0.99424082521513601</v>
      </c>
    </row>
    <row r="316" spans="1:14" x14ac:dyDescent="0.25">
      <c r="A316">
        <v>315</v>
      </c>
      <c r="B316" t="s">
        <v>386</v>
      </c>
      <c r="C316">
        <v>-12.1974181571317</v>
      </c>
      <c r="D316">
        <v>1696.3642801051701</v>
      </c>
      <c r="E316">
        <v>0.99426299652490602</v>
      </c>
      <c r="F316">
        <v>-13.202860007561201</v>
      </c>
      <c r="G316">
        <v>3956.18033093964</v>
      </c>
      <c r="H316">
        <v>0.99733724508918498</v>
      </c>
      <c r="I316">
        <v>-12.859974286377</v>
      </c>
      <c r="J316">
        <v>3956.1803416902499</v>
      </c>
      <c r="K316">
        <v>0.99740639809632203</v>
      </c>
      <c r="L316">
        <v>-12.238134921120199</v>
      </c>
      <c r="M316">
        <v>1695.4745220590601</v>
      </c>
      <c r="N316">
        <v>0.99424082521514201</v>
      </c>
    </row>
    <row r="317" spans="1:14" x14ac:dyDescent="0.25">
      <c r="A317">
        <v>316</v>
      </c>
      <c r="B317" t="s">
        <v>387</v>
      </c>
      <c r="C317">
        <v>-12.1974181571325</v>
      </c>
      <c r="D317">
        <v>1696.36428010332</v>
      </c>
      <c r="E317">
        <v>0.99426299652490002</v>
      </c>
      <c r="F317">
        <v>-13.202860007558</v>
      </c>
      <c r="G317">
        <v>3956.1803309502002</v>
      </c>
      <c r="H317">
        <v>0.99733724508919297</v>
      </c>
      <c r="I317">
        <v>-12.8599742863746</v>
      </c>
      <c r="J317">
        <v>3956.18034165071</v>
      </c>
      <c r="K317">
        <v>0.99740639809629705</v>
      </c>
      <c r="L317">
        <v>-12.2381349211231</v>
      </c>
      <c r="M317">
        <v>1695.4745220611601</v>
      </c>
      <c r="N317">
        <v>0.99424082521514801</v>
      </c>
    </row>
    <row r="318" spans="1:14" x14ac:dyDescent="0.25">
      <c r="A318">
        <v>317</v>
      </c>
      <c r="B318" t="s">
        <v>388</v>
      </c>
      <c r="C318">
        <v>-12.1974181571396</v>
      </c>
      <c r="D318">
        <v>1696.3642801072599</v>
      </c>
      <c r="E318">
        <v>0.99426299652491001</v>
      </c>
      <c r="F318">
        <v>-13.202860007550299</v>
      </c>
      <c r="G318">
        <v>3956.1803309401098</v>
      </c>
      <c r="H318">
        <v>0.99733724508918797</v>
      </c>
      <c r="I318">
        <v>-12.859974286380201</v>
      </c>
      <c r="J318">
        <v>3956.1803416892499</v>
      </c>
      <c r="K318">
        <v>0.99740639809632103</v>
      </c>
      <c r="L318">
        <v>-12.2381349211293</v>
      </c>
      <c r="M318">
        <v>1695.47452205684</v>
      </c>
      <c r="N318">
        <v>0.99424082521513002</v>
      </c>
    </row>
    <row r="319" spans="1:14" x14ac:dyDescent="0.25">
      <c r="A319">
        <v>318</v>
      </c>
      <c r="B319" t="s">
        <v>389</v>
      </c>
      <c r="C319">
        <v>-12.1974181571274</v>
      </c>
      <c r="D319">
        <v>1696.3642800964101</v>
      </c>
      <c r="E319">
        <v>0.99426299652487904</v>
      </c>
      <c r="F319">
        <v>-13.2028600075511</v>
      </c>
      <c r="G319">
        <v>3956.1803309424899</v>
      </c>
      <c r="H319">
        <v>0.99733724508918897</v>
      </c>
      <c r="I319">
        <v>-12.859974286337099</v>
      </c>
      <c r="J319">
        <v>3956.1803416734901</v>
      </c>
      <c r="K319">
        <v>0.99740639809631904</v>
      </c>
      <c r="L319">
        <v>-12.238134921132801</v>
      </c>
      <c r="M319">
        <v>1695.47452205942</v>
      </c>
      <c r="N319">
        <v>0.99424082521513701</v>
      </c>
    </row>
    <row r="320" spans="1:14" x14ac:dyDescent="0.25">
      <c r="A320">
        <v>319</v>
      </c>
      <c r="B320" t="s">
        <v>390</v>
      </c>
      <c r="C320">
        <v>-12.1974181570983</v>
      </c>
      <c r="D320">
        <v>1696.3642800528801</v>
      </c>
      <c r="E320">
        <v>0.99426299652474504</v>
      </c>
      <c r="F320">
        <v>-13.202860007554801</v>
      </c>
      <c r="G320">
        <v>3956.1803309387901</v>
      </c>
      <c r="H320">
        <v>0.99733724508918598</v>
      </c>
      <c r="I320">
        <v>-12.859974286373401</v>
      </c>
      <c r="J320">
        <v>3956.1803416579</v>
      </c>
      <c r="K320">
        <v>0.99740639809630205</v>
      </c>
      <c r="L320">
        <v>-12.238134921135201</v>
      </c>
      <c r="M320">
        <v>1695.47452206257</v>
      </c>
      <c r="N320">
        <v>0.99424082521514701</v>
      </c>
    </row>
    <row r="321" spans="1:14" x14ac:dyDescent="0.25">
      <c r="A321">
        <v>320</v>
      </c>
      <c r="B321" t="s">
        <v>391</v>
      </c>
      <c r="C321">
        <v>-12.197418157122099</v>
      </c>
      <c r="D321">
        <v>1696.3642801001999</v>
      </c>
      <c r="E321">
        <v>0.99426299652489403</v>
      </c>
      <c r="F321">
        <v>-13.202860007558799</v>
      </c>
      <c r="G321">
        <v>3956.18033093544</v>
      </c>
      <c r="H321">
        <v>0.99733724508918298</v>
      </c>
      <c r="I321">
        <v>-12.859974286367899</v>
      </c>
      <c r="J321">
        <v>3956.1803416682301</v>
      </c>
      <c r="K321">
        <v>0.99740639809631004</v>
      </c>
      <c r="L321">
        <v>-12.238134921129999</v>
      </c>
      <c r="M321">
        <v>1695.4745220587099</v>
      </c>
      <c r="N321">
        <v>0.99424082521513601</v>
      </c>
    </row>
    <row r="322" spans="1:14" x14ac:dyDescent="0.25">
      <c r="A322">
        <v>321</v>
      </c>
      <c r="B322" t="s">
        <v>392</v>
      </c>
      <c r="C322">
        <v>-12.1974181571283</v>
      </c>
      <c r="D322">
        <v>1696.36428010585</v>
      </c>
      <c r="E322">
        <v>0.99426299652491001</v>
      </c>
      <c r="F322">
        <v>-13.2028600075499</v>
      </c>
      <c r="G322">
        <v>3956.1803308987801</v>
      </c>
      <c r="H322">
        <v>0.99733724508916</v>
      </c>
      <c r="I322">
        <v>-12.8599742863675</v>
      </c>
      <c r="J322">
        <v>3956.1803416470798</v>
      </c>
      <c r="K322">
        <v>0.99740639809629605</v>
      </c>
      <c r="L322">
        <v>-12.2381349211366</v>
      </c>
      <c r="M322">
        <v>1695.47452205952</v>
      </c>
      <c r="N322">
        <v>0.99424082521513601</v>
      </c>
    </row>
    <row r="323" spans="1:14" x14ac:dyDescent="0.25">
      <c r="A323">
        <v>322</v>
      </c>
      <c r="B323" t="s">
        <v>393</v>
      </c>
      <c r="C323">
        <v>-12.1974181571457</v>
      </c>
      <c r="D323">
        <v>1696.3642801139199</v>
      </c>
      <c r="E323">
        <v>0.99426299652493</v>
      </c>
      <c r="F323">
        <v>-13.2028600075512</v>
      </c>
      <c r="G323">
        <v>3956.1803309348502</v>
      </c>
      <c r="H323">
        <v>0.99733724508918398</v>
      </c>
      <c r="I323">
        <v>-12.859974286361901</v>
      </c>
      <c r="J323">
        <v>3956.1803416753201</v>
      </c>
      <c r="K323">
        <v>0.99740639809631504</v>
      </c>
      <c r="L323">
        <v>-12.2381349211323</v>
      </c>
      <c r="M323">
        <v>1695.47452206261</v>
      </c>
      <c r="N323">
        <v>0.99424082521514801</v>
      </c>
    </row>
    <row r="324" spans="1:14" x14ac:dyDescent="0.25">
      <c r="A324">
        <v>323</v>
      </c>
      <c r="B324" t="s">
        <v>394</v>
      </c>
      <c r="C324">
        <v>-12.197418157142099</v>
      </c>
      <c r="D324">
        <v>1696.3642801149099</v>
      </c>
      <c r="E324">
        <v>0.99426299652493499</v>
      </c>
      <c r="F324">
        <v>-13.202860007556</v>
      </c>
      <c r="G324">
        <v>3956.1803309320198</v>
      </c>
      <c r="H324">
        <v>0.99733724508918098</v>
      </c>
      <c r="I324">
        <v>-12.859974286361799</v>
      </c>
      <c r="J324">
        <v>3956.1803416462499</v>
      </c>
      <c r="K324">
        <v>0.99740639809629605</v>
      </c>
      <c r="L324">
        <v>-12.238134921127999</v>
      </c>
      <c r="M324">
        <v>1695.4745220586401</v>
      </c>
      <c r="N324">
        <v>0.99424082521513701</v>
      </c>
    </row>
    <row r="325" spans="1:14" x14ac:dyDescent="0.25">
      <c r="A325">
        <v>324</v>
      </c>
      <c r="B325" t="s">
        <v>395</v>
      </c>
      <c r="C325">
        <v>-12.1974181571341</v>
      </c>
      <c r="D325">
        <v>1696.36428009877</v>
      </c>
      <c r="E325">
        <v>0.99426299652488404</v>
      </c>
      <c r="F325">
        <v>-13.202860007555101</v>
      </c>
      <c r="G325">
        <v>3956.18033094353</v>
      </c>
      <c r="H325">
        <v>0.99733724508918897</v>
      </c>
      <c r="I325">
        <v>-12.8599742863316</v>
      </c>
      <c r="J325">
        <v>3956.1803416421999</v>
      </c>
      <c r="K325">
        <v>0.99740639809630005</v>
      </c>
      <c r="L325">
        <v>-12.2381349211248</v>
      </c>
      <c r="M325">
        <v>1695.47452205586</v>
      </c>
      <c r="N325">
        <v>0.99424082521512902</v>
      </c>
    </row>
    <row r="326" spans="1:14" x14ac:dyDescent="0.25">
      <c r="A326">
        <v>325</v>
      </c>
      <c r="B326" t="s">
        <v>396</v>
      </c>
      <c r="C326">
        <v>-12.197418157129601</v>
      </c>
      <c r="D326">
        <v>1696.36428009735</v>
      </c>
      <c r="E326">
        <v>0.99426299652488104</v>
      </c>
      <c r="F326">
        <v>-13.2028600075386</v>
      </c>
      <c r="G326">
        <v>3956.1803309285501</v>
      </c>
      <c r="H326">
        <v>0.99733724508918198</v>
      </c>
      <c r="I326">
        <v>-12.859974286374801</v>
      </c>
      <c r="J326">
        <v>3956.18034164452</v>
      </c>
      <c r="K326">
        <v>0.99740639809629295</v>
      </c>
      <c r="L326">
        <v>-12.2381349211269</v>
      </c>
      <c r="M326">
        <v>1695.4745220592599</v>
      </c>
      <c r="N326">
        <v>0.99424082521513901</v>
      </c>
    </row>
    <row r="327" spans="1:14" x14ac:dyDescent="0.25">
      <c r="A327">
        <v>326</v>
      </c>
      <c r="B327" t="s">
        <v>397</v>
      </c>
      <c r="C327">
        <v>-12.1974181571236</v>
      </c>
      <c r="D327">
        <v>1696.3642801001299</v>
      </c>
      <c r="E327">
        <v>0.99426299652489303</v>
      </c>
      <c r="F327">
        <v>-13.202860007556501</v>
      </c>
      <c r="G327">
        <v>3956.1803309438401</v>
      </c>
      <c r="H327">
        <v>0.99733724508918897</v>
      </c>
      <c r="I327">
        <v>-12.859974286331299</v>
      </c>
      <c r="J327">
        <v>3956.1803416650801</v>
      </c>
      <c r="K327">
        <v>0.99740639809631504</v>
      </c>
      <c r="L327">
        <v>-12.2381349211306</v>
      </c>
      <c r="M327">
        <v>1695.4745220609</v>
      </c>
      <c r="N327">
        <v>0.99424082521514301</v>
      </c>
    </row>
    <row r="328" spans="1:14" x14ac:dyDescent="0.25">
      <c r="A328">
        <v>327</v>
      </c>
      <c r="B328" t="s">
        <v>398</v>
      </c>
      <c r="C328">
        <v>-12.197418157135001</v>
      </c>
      <c r="D328">
        <v>1696.3642800969999</v>
      </c>
      <c r="E328">
        <v>0.99426299652487704</v>
      </c>
      <c r="F328">
        <v>-13.2028600075733</v>
      </c>
      <c r="G328">
        <v>3956.1803309500301</v>
      </c>
      <c r="H328">
        <v>0.99733724508918997</v>
      </c>
      <c r="I328">
        <v>-12.8599742863535</v>
      </c>
      <c r="J328">
        <v>3956.1803416695898</v>
      </c>
      <c r="K328">
        <v>0.99740639809631304</v>
      </c>
      <c r="L328">
        <v>-12.2381349211187</v>
      </c>
      <c r="M328">
        <v>1695.47452205475</v>
      </c>
      <c r="N328">
        <v>0.99424082521512802</v>
      </c>
    </row>
    <row r="329" spans="1:14" x14ac:dyDescent="0.25">
      <c r="A329">
        <v>328</v>
      </c>
      <c r="B329" t="s">
        <v>399</v>
      </c>
      <c r="C329">
        <v>-12.197418157124799</v>
      </c>
      <c r="D329">
        <v>1696.36428010284</v>
      </c>
      <c r="E329">
        <v>0.99426299652490202</v>
      </c>
      <c r="F329">
        <v>-13.202860007556501</v>
      </c>
      <c r="G329">
        <v>3956.18033093637</v>
      </c>
      <c r="H329">
        <v>0.99733724508918398</v>
      </c>
      <c r="I329">
        <v>-12.8599742863535</v>
      </c>
      <c r="J329">
        <v>3956.1803416482198</v>
      </c>
      <c r="K329">
        <v>0.99740639809629905</v>
      </c>
      <c r="L329">
        <v>-12.2381349211329</v>
      </c>
      <c r="M329">
        <v>1695.4745220571001</v>
      </c>
      <c r="N329">
        <v>0.99424082521512902</v>
      </c>
    </row>
    <row r="330" spans="1:14" x14ac:dyDescent="0.25">
      <c r="A330">
        <v>329</v>
      </c>
      <c r="B330" t="s">
        <v>400</v>
      </c>
      <c r="C330">
        <v>-12.197418157140699</v>
      </c>
      <c r="D330">
        <v>1696.3642801092501</v>
      </c>
      <c r="E330">
        <v>0.99426299652491601</v>
      </c>
      <c r="F330">
        <v>-13.2028600075501</v>
      </c>
      <c r="G330">
        <v>3956.1803309314901</v>
      </c>
      <c r="H330">
        <v>0.99733724508918198</v>
      </c>
      <c r="I330">
        <v>-12.8599742863759</v>
      </c>
      <c r="J330">
        <v>3956.18034169777</v>
      </c>
      <c r="K330">
        <v>0.99740639809632703</v>
      </c>
      <c r="L330">
        <v>-12.2381349211376</v>
      </c>
      <c r="M330">
        <v>1695.47452205989</v>
      </c>
      <c r="N330">
        <v>0.99424082521513701</v>
      </c>
    </row>
    <row r="331" spans="1:14" x14ac:dyDescent="0.25">
      <c r="A331">
        <v>330</v>
      </c>
      <c r="B331" t="s">
        <v>401</v>
      </c>
      <c r="C331">
        <v>-12.1974181571334</v>
      </c>
      <c r="D331">
        <v>1696.36428010387</v>
      </c>
      <c r="E331">
        <v>0.99426299652490102</v>
      </c>
      <c r="F331">
        <v>-13.2028600075611</v>
      </c>
      <c r="G331">
        <v>3956.1803309372199</v>
      </c>
      <c r="H331">
        <v>0.99733724508918398</v>
      </c>
      <c r="I331">
        <v>-12.8599742863969</v>
      </c>
      <c r="J331">
        <v>3956.1803416953699</v>
      </c>
      <c r="K331">
        <v>0.99740639809632103</v>
      </c>
      <c r="L331">
        <v>-12.238134921117499</v>
      </c>
      <c r="M331">
        <v>1695.4745220566899</v>
      </c>
      <c r="N331">
        <v>0.99424082521513502</v>
      </c>
    </row>
    <row r="332" spans="1:14" x14ac:dyDescent="0.25">
      <c r="A332">
        <v>331</v>
      </c>
      <c r="B332" t="s">
        <v>434</v>
      </c>
      <c r="C332">
        <v>-12.197418157129199</v>
      </c>
      <c r="D332">
        <v>1696.3642801047199</v>
      </c>
      <c r="E332">
        <v>0.99426299652490602</v>
      </c>
      <c r="F332">
        <v>-13.202860007572299</v>
      </c>
      <c r="G332">
        <v>3956.1803309608799</v>
      </c>
      <c r="H332">
        <v>0.99733724508919697</v>
      </c>
      <c r="I332">
        <v>-12.859974286364301</v>
      </c>
      <c r="J332">
        <v>3956.1803416388202</v>
      </c>
      <c r="K332">
        <v>0.99740639809629095</v>
      </c>
      <c r="L332">
        <v>-12.2381349211207</v>
      </c>
      <c r="M332">
        <v>1695.47452205581</v>
      </c>
      <c r="N332">
        <v>0.99424082521513102</v>
      </c>
    </row>
    <row r="333" spans="1:14" x14ac:dyDescent="0.25">
      <c r="A333">
        <v>332</v>
      </c>
      <c r="B333" t="s">
        <v>435</v>
      </c>
      <c r="C333">
        <v>-12.197418157139399</v>
      </c>
      <c r="D333">
        <v>1696.3642801057499</v>
      </c>
      <c r="E333">
        <v>0.99426299652490502</v>
      </c>
      <c r="F333">
        <v>-13.2028600075549</v>
      </c>
      <c r="G333">
        <v>3956.18033094464</v>
      </c>
      <c r="H333">
        <v>0.99733724508918997</v>
      </c>
      <c r="I333">
        <v>-12.8599742863621</v>
      </c>
      <c r="J333">
        <v>3956.1803416663201</v>
      </c>
      <c r="K333">
        <v>0.99740639809630904</v>
      </c>
      <c r="L333">
        <v>-12.238134921122599</v>
      </c>
      <c r="M333">
        <v>1695.4745220564801</v>
      </c>
      <c r="N333">
        <v>0.99424082521513202</v>
      </c>
    </row>
    <row r="334" spans="1:14" x14ac:dyDescent="0.25">
      <c r="A334">
        <v>333</v>
      </c>
      <c r="B334" t="s">
        <v>436</v>
      </c>
      <c r="C334">
        <v>-12.197418157139101</v>
      </c>
      <c r="D334">
        <v>1696.36428010844</v>
      </c>
      <c r="E334">
        <v>0.99426299652491401</v>
      </c>
      <c r="F334">
        <v>-13.202860007550999</v>
      </c>
      <c r="G334">
        <v>3956.1803309350098</v>
      </c>
      <c r="H334">
        <v>0.99733724508918398</v>
      </c>
      <c r="I334">
        <v>-12.8599742863562</v>
      </c>
      <c r="J334">
        <v>3956.1803416818502</v>
      </c>
      <c r="K334">
        <v>0.99740639809632103</v>
      </c>
      <c r="L334">
        <v>-12.2381349212747</v>
      </c>
      <c r="M334">
        <v>1695.474522144</v>
      </c>
      <c r="N334">
        <v>0.99424082521535795</v>
      </c>
    </row>
    <row r="335" spans="1:14" x14ac:dyDescent="0.25">
      <c r="A335">
        <v>334</v>
      </c>
      <c r="B335" t="s">
        <v>437</v>
      </c>
      <c r="C335">
        <v>-12.1974181571863</v>
      </c>
      <c r="D335">
        <v>1696.36428007626</v>
      </c>
      <c r="E335">
        <v>0.994262996524783</v>
      </c>
      <c r="F335">
        <v>-13.2028600075628</v>
      </c>
      <c r="G335">
        <v>3956.18033093535</v>
      </c>
      <c r="H335">
        <v>0.99733724508918198</v>
      </c>
      <c r="I335">
        <v>-12.859974286340901</v>
      </c>
      <c r="J335">
        <v>3956.1803416345301</v>
      </c>
      <c r="K335">
        <v>0.99740639809629295</v>
      </c>
      <c r="L335">
        <v>-12.2381349211248</v>
      </c>
      <c r="M335">
        <v>1695.4745220573</v>
      </c>
      <c r="N335">
        <v>0.99424082521513402</v>
      </c>
    </row>
    <row r="336" spans="1:14" x14ac:dyDescent="0.25">
      <c r="A336">
        <v>335</v>
      </c>
      <c r="B336" t="s">
        <v>438</v>
      </c>
      <c r="C336">
        <v>-12.197418157125201</v>
      </c>
      <c r="D336">
        <v>1696.36428010502</v>
      </c>
      <c r="E336">
        <v>0.99426299652490902</v>
      </c>
      <c r="F336">
        <v>-13.2028600075478</v>
      </c>
      <c r="G336">
        <v>3956.18033091912</v>
      </c>
      <c r="H336">
        <v>0.99733724508917398</v>
      </c>
      <c r="I336">
        <v>-12.8599742863711</v>
      </c>
      <c r="J336">
        <v>3956.1803416750899</v>
      </c>
      <c r="K336">
        <v>0.99740639809631304</v>
      </c>
      <c r="L336">
        <v>-12.238134921131699</v>
      </c>
      <c r="M336">
        <v>1695.47452206141</v>
      </c>
      <c r="N336">
        <v>0.99424082521514501</v>
      </c>
    </row>
    <row r="337" spans="1:14" x14ac:dyDescent="0.25">
      <c r="A337">
        <v>336</v>
      </c>
      <c r="B337" t="s">
        <v>439</v>
      </c>
      <c r="C337">
        <v>-12.197418157110601</v>
      </c>
      <c r="D337">
        <v>1696.36428010244</v>
      </c>
      <c r="E337">
        <v>0.99426299652490702</v>
      </c>
      <c r="F337">
        <v>-13.2028600075505</v>
      </c>
      <c r="G337">
        <v>3956.18033093746</v>
      </c>
      <c r="H337">
        <v>0.99733724508918598</v>
      </c>
      <c r="I337">
        <v>-12.859974286360201</v>
      </c>
      <c r="J337">
        <v>3956.1803416593998</v>
      </c>
      <c r="K337">
        <v>0.99740639809630505</v>
      </c>
      <c r="L337">
        <v>-12.238134921127999</v>
      </c>
      <c r="M337">
        <v>1695.4745220561001</v>
      </c>
      <c r="N337">
        <v>0.99424082521512802</v>
      </c>
    </row>
    <row r="338" spans="1:14" x14ac:dyDescent="0.25">
      <c r="A338">
        <v>337</v>
      </c>
      <c r="B338" t="s">
        <v>440</v>
      </c>
      <c r="C338">
        <v>-12.197418157117101</v>
      </c>
      <c r="D338">
        <v>1696.36428008897</v>
      </c>
      <c r="E338">
        <v>0.99426299652485906</v>
      </c>
      <c r="F338">
        <v>-13.202860007554399</v>
      </c>
      <c r="G338">
        <v>3956.1803309362799</v>
      </c>
      <c r="H338">
        <v>0.99733724508918398</v>
      </c>
      <c r="I338">
        <v>-12.8599742864051</v>
      </c>
      <c r="J338">
        <v>3956.1803416871999</v>
      </c>
      <c r="K338">
        <v>0.99740639809631404</v>
      </c>
      <c r="L338">
        <v>-12.2381349211316</v>
      </c>
      <c r="M338">
        <v>1695.4745220616301</v>
      </c>
      <c r="N338">
        <v>0.99424082521514501</v>
      </c>
    </row>
    <row r="339" spans="1:14" x14ac:dyDescent="0.25">
      <c r="A339">
        <v>338</v>
      </c>
      <c r="B339" t="s">
        <v>441</v>
      </c>
      <c r="C339">
        <v>-12.1974181571962</v>
      </c>
      <c r="D339">
        <v>1696.3642800761299</v>
      </c>
      <c r="E339">
        <v>0.99426299652477801</v>
      </c>
      <c r="F339">
        <v>-13.202860007553699</v>
      </c>
      <c r="G339">
        <v>3956.1803309357301</v>
      </c>
      <c r="H339">
        <v>0.99733724508918398</v>
      </c>
      <c r="I339">
        <v>-12.8599742863742</v>
      </c>
      <c r="J339">
        <v>3956.1803416722601</v>
      </c>
      <c r="K339">
        <v>0.99740639809631104</v>
      </c>
      <c r="L339">
        <v>-12.2381349211237</v>
      </c>
      <c r="M339">
        <v>1695.4745220600801</v>
      </c>
      <c r="N339">
        <v>0.99424082521514401</v>
      </c>
    </row>
    <row r="340" spans="1:14" x14ac:dyDescent="0.25">
      <c r="A340">
        <v>339</v>
      </c>
      <c r="B340" t="s">
        <v>442</v>
      </c>
      <c r="C340">
        <v>-12.1974181571342</v>
      </c>
      <c r="D340">
        <v>1696.36428010586</v>
      </c>
      <c r="E340">
        <v>0.99426299652490802</v>
      </c>
      <c r="F340">
        <v>-13.202860007556801</v>
      </c>
      <c r="G340">
        <v>3956.1803309365901</v>
      </c>
      <c r="H340">
        <v>0.99733724508918398</v>
      </c>
      <c r="I340">
        <v>-12.8599742863464</v>
      </c>
      <c r="J340">
        <v>3956.1803416183302</v>
      </c>
      <c r="K340">
        <v>0.99740639809628096</v>
      </c>
      <c r="L340">
        <v>-12.2381349211272</v>
      </c>
      <c r="M340">
        <v>1695.4745220596101</v>
      </c>
      <c r="N340">
        <v>0.99424082521514101</v>
      </c>
    </row>
    <row r="341" spans="1:14" x14ac:dyDescent="0.25">
      <c r="A341">
        <v>340</v>
      </c>
      <c r="B341" t="s">
        <v>443</v>
      </c>
      <c r="C341">
        <v>-12.197418157126201</v>
      </c>
      <c r="D341">
        <v>1696.3642801027299</v>
      </c>
      <c r="E341">
        <v>0.99426299652490102</v>
      </c>
      <c r="F341">
        <v>-13.2028600075555</v>
      </c>
      <c r="G341">
        <v>3956.1803309402198</v>
      </c>
      <c r="H341">
        <v>0.99733724508918697</v>
      </c>
      <c r="I341">
        <v>-12.8599742863631</v>
      </c>
      <c r="J341">
        <v>3956.1803416551102</v>
      </c>
      <c r="K341">
        <v>0.99740639809630205</v>
      </c>
      <c r="L341">
        <v>-12.238134921119199</v>
      </c>
      <c r="M341">
        <v>1695.4745220554601</v>
      </c>
      <c r="N341">
        <v>0.99424082521513002</v>
      </c>
    </row>
    <row r="342" spans="1:14" x14ac:dyDescent="0.25">
      <c r="A342">
        <v>341</v>
      </c>
      <c r="B342" t="s">
        <v>444</v>
      </c>
      <c r="C342">
        <v>-12.1974181571311</v>
      </c>
      <c r="D342">
        <v>1696.3642800984501</v>
      </c>
      <c r="E342">
        <v>0.99426299652488404</v>
      </c>
      <c r="F342">
        <v>-13.202860007561499</v>
      </c>
      <c r="G342">
        <v>3956.1803309378702</v>
      </c>
      <c r="H342">
        <v>0.99733724508918398</v>
      </c>
      <c r="I342">
        <v>-12.859974286360901</v>
      </c>
      <c r="J342">
        <v>3956.1803416360499</v>
      </c>
      <c r="K342">
        <v>0.99740639809628995</v>
      </c>
      <c r="L342">
        <v>-12.2381349211269</v>
      </c>
      <c r="M342">
        <v>1695.4745220590801</v>
      </c>
      <c r="N342">
        <v>0.99424082521513901</v>
      </c>
    </row>
    <row r="343" spans="1:14" x14ac:dyDescent="0.25">
      <c r="A343">
        <v>342</v>
      </c>
      <c r="B343" t="s">
        <v>445</v>
      </c>
      <c r="C343">
        <v>-12.1974181571115</v>
      </c>
      <c r="D343">
        <v>1696.3642800971299</v>
      </c>
      <c r="E343">
        <v>0.99426299652488903</v>
      </c>
      <c r="F343">
        <v>-13.2028600075716</v>
      </c>
      <c r="G343">
        <v>3956.1803309591201</v>
      </c>
      <c r="H343">
        <v>0.99733724508919597</v>
      </c>
      <c r="I343">
        <v>-12.8599742863665</v>
      </c>
      <c r="J343">
        <v>3956.18034164952</v>
      </c>
      <c r="K343">
        <v>0.99740639809629805</v>
      </c>
      <c r="L343">
        <v>-12.238134921132101</v>
      </c>
      <c r="M343">
        <v>1695.4745220590301</v>
      </c>
      <c r="N343">
        <v>0.99424082521513601</v>
      </c>
    </row>
    <row r="344" spans="1:14" x14ac:dyDescent="0.25">
      <c r="A344">
        <v>343</v>
      </c>
      <c r="B344" t="s">
        <v>446</v>
      </c>
      <c r="C344">
        <v>-12.197418157131899</v>
      </c>
      <c r="D344">
        <v>1696.3642801060601</v>
      </c>
      <c r="E344">
        <v>0.99426299652490902</v>
      </c>
      <c r="F344">
        <v>-13.2028600080522</v>
      </c>
      <c r="G344">
        <v>3956.18033090056</v>
      </c>
      <c r="H344">
        <v>0.99733724508905996</v>
      </c>
      <c r="I344">
        <v>-12.859974286369299</v>
      </c>
      <c r="J344">
        <v>3956.1803416721</v>
      </c>
      <c r="K344">
        <v>0.99740639809631204</v>
      </c>
      <c r="L344">
        <v>-12.2381349211254</v>
      </c>
      <c r="M344">
        <v>1695.4745220576201</v>
      </c>
      <c r="N344">
        <v>0.99424082521513502</v>
      </c>
    </row>
    <row r="345" spans="1:14" x14ac:dyDescent="0.25">
      <c r="A345">
        <v>344</v>
      </c>
      <c r="B345" t="s">
        <v>447</v>
      </c>
      <c r="C345">
        <v>-12.1974181571372</v>
      </c>
      <c r="D345">
        <v>1696.3642801081801</v>
      </c>
      <c r="E345">
        <v>0.99426299652491401</v>
      </c>
      <c r="F345">
        <v>-13.2028600075437</v>
      </c>
      <c r="G345">
        <v>3956.1803309236898</v>
      </c>
      <c r="H345">
        <v>0.99733724508917798</v>
      </c>
      <c r="I345">
        <v>-12.8599742863621</v>
      </c>
      <c r="J345">
        <v>3956.1803416408802</v>
      </c>
      <c r="K345">
        <v>0.99740639809629295</v>
      </c>
      <c r="L345">
        <v>-12.238134921133399</v>
      </c>
      <c r="M345">
        <v>1695.4745220570601</v>
      </c>
      <c r="N345">
        <v>0.99424082521512902</v>
      </c>
    </row>
    <row r="346" spans="1:14" x14ac:dyDescent="0.25">
      <c r="A346">
        <v>345</v>
      </c>
      <c r="B346" t="s">
        <v>448</v>
      </c>
      <c r="C346">
        <v>-12.197418157126901</v>
      </c>
      <c r="D346">
        <v>1696.3642801011099</v>
      </c>
      <c r="E346">
        <v>0.99426299652489503</v>
      </c>
      <c r="F346">
        <v>-13.2028600075384</v>
      </c>
      <c r="G346">
        <v>3956.1803309051502</v>
      </c>
      <c r="H346">
        <v>0.99733724508916699</v>
      </c>
      <c r="I346">
        <v>-12.8599742863692</v>
      </c>
      <c r="J346">
        <v>3956.1803416688099</v>
      </c>
      <c r="K346">
        <v>0.99740639809631004</v>
      </c>
      <c r="L346">
        <v>-12.238134921130399</v>
      </c>
      <c r="M346">
        <v>1695.47452206342</v>
      </c>
      <c r="N346">
        <v>0.994240825215152</v>
      </c>
    </row>
    <row r="347" spans="1:14" x14ac:dyDescent="0.25">
      <c r="A347">
        <v>346</v>
      </c>
      <c r="B347" t="s">
        <v>449</v>
      </c>
      <c r="C347">
        <v>-12.1974181571308</v>
      </c>
      <c r="D347">
        <v>1696.3642801036899</v>
      </c>
      <c r="E347">
        <v>0.99426299652490202</v>
      </c>
      <c r="F347">
        <v>-13.202860007573999</v>
      </c>
      <c r="G347">
        <v>3956.1803310022401</v>
      </c>
      <c r="H347">
        <v>0.99733724508922506</v>
      </c>
      <c r="I347">
        <v>-12.859974286377099</v>
      </c>
      <c r="J347">
        <v>3956.1803416841799</v>
      </c>
      <c r="K347">
        <v>0.99740639809631804</v>
      </c>
      <c r="L347">
        <v>-12.238134921128101</v>
      </c>
      <c r="M347">
        <v>1695.4745220569901</v>
      </c>
      <c r="N347">
        <v>0.99424082521513102</v>
      </c>
    </row>
    <row r="348" spans="1:14" x14ac:dyDescent="0.25">
      <c r="A348">
        <v>347</v>
      </c>
      <c r="B348" t="s">
        <v>450</v>
      </c>
      <c r="C348">
        <v>-12.1974181571332</v>
      </c>
      <c r="D348">
        <v>1696.3642801057499</v>
      </c>
      <c r="E348">
        <v>0.99426299652490802</v>
      </c>
      <c r="F348">
        <v>-13.202860007573401</v>
      </c>
      <c r="G348">
        <v>3956.1803309535999</v>
      </c>
      <c r="H348">
        <v>0.99733724508919197</v>
      </c>
      <c r="I348">
        <v>-12.859974286346301</v>
      </c>
      <c r="J348">
        <v>3956.18034163422</v>
      </c>
      <c r="K348">
        <v>0.99740639809629195</v>
      </c>
      <c r="L348">
        <v>-12.2381349211265</v>
      </c>
      <c r="M348">
        <v>1695.4745220585</v>
      </c>
      <c r="N348">
        <v>0.99424082521513701</v>
      </c>
    </row>
    <row r="349" spans="1:14" x14ac:dyDescent="0.25">
      <c r="A349">
        <v>348</v>
      </c>
      <c r="B349" t="s">
        <v>451</v>
      </c>
      <c r="C349">
        <v>-12.1974181571405</v>
      </c>
      <c r="D349">
        <v>1696.36428010196</v>
      </c>
      <c r="E349">
        <v>0.99426299652489103</v>
      </c>
      <c r="F349">
        <v>-13.202860007570299</v>
      </c>
      <c r="G349">
        <v>3956.1803309510601</v>
      </c>
      <c r="H349">
        <v>0.99733724508919097</v>
      </c>
      <c r="I349">
        <v>-12.859974286340099</v>
      </c>
      <c r="J349">
        <v>3956.1803416472899</v>
      </c>
      <c r="K349">
        <v>0.99740639809630105</v>
      </c>
      <c r="L349">
        <v>-12.238134921055901</v>
      </c>
      <c r="M349">
        <v>1695.4745220433001</v>
      </c>
      <c r="N349">
        <v>0.99424082521511903</v>
      </c>
    </row>
    <row r="350" spans="1:14" x14ac:dyDescent="0.25">
      <c r="A350">
        <v>349</v>
      </c>
      <c r="B350" t="s">
        <v>452</v>
      </c>
      <c r="C350">
        <v>-12.1974181571314</v>
      </c>
      <c r="D350">
        <v>1696.3642801042899</v>
      </c>
      <c r="E350">
        <v>0.99426299652490402</v>
      </c>
      <c r="F350">
        <v>-13.2028600075596</v>
      </c>
      <c r="G350">
        <v>3956.1803309546699</v>
      </c>
      <c r="H350">
        <v>0.99733724508919597</v>
      </c>
      <c r="I350">
        <v>-12.859974286361201</v>
      </c>
      <c r="J350">
        <v>3956.1803416559901</v>
      </c>
      <c r="K350">
        <v>0.99740639809630305</v>
      </c>
      <c r="L350">
        <v>-12.238134921133</v>
      </c>
      <c r="M350">
        <v>1695.4745220602099</v>
      </c>
      <c r="N350">
        <v>0.99424082521514001</v>
      </c>
    </row>
    <row r="351" spans="1:14" x14ac:dyDescent="0.25">
      <c r="A351">
        <v>350</v>
      </c>
      <c r="B351" t="s">
        <v>453</v>
      </c>
      <c r="C351">
        <v>-12.197418157139801</v>
      </c>
      <c r="D351">
        <v>1696.3642801036001</v>
      </c>
      <c r="E351">
        <v>0.99426299652489702</v>
      </c>
      <c r="F351">
        <v>-13.202860007537801</v>
      </c>
      <c r="G351">
        <v>3956.1803308979802</v>
      </c>
      <c r="H351">
        <v>0.99733724508916199</v>
      </c>
      <c r="I351">
        <v>-12.8599742863718</v>
      </c>
      <c r="J351">
        <v>3956.18034166813</v>
      </c>
      <c r="K351">
        <v>0.99740639809630904</v>
      </c>
      <c r="L351">
        <v>-12.238134921118199</v>
      </c>
      <c r="M351">
        <v>1695.47452205379</v>
      </c>
      <c r="N351">
        <v>0.99424082521512502</v>
      </c>
    </row>
    <row r="352" spans="1:14" x14ac:dyDescent="0.25">
      <c r="A352">
        <v>351</v>
      </c>
      <c r="B352" t="s">
        <v>454</v>
      </c>
      <c r="C352">
        <v>-12.197418157134001</v>
      </c>
      <c r="D352">
        <v>1696.36428010345</v>
      </c>
      <c r="E352">
        <v>0.99426299652490002</v>
      </c>
      <c r="F352">
        <v>-13.202860007519799</v>
      </c>
      <c r="G352">
        <v>3956.1803308682101</v>
      </c>
      <c r="H352">
        <v>0.99733724508914601</v>
      </c>
      <c r="I352">
        <v>-12.8599742863658</v>
      </c>
      <c r="J352">
        <v>3956.1803416611901</v>
      </c>
      <c r="K352">
        <v>0.99740639809630505</v>
      </c>
      <c r="L352">
        <v>-12.238134921123001</v>
      </c>
      <c r="M352">
        <v>1695.47452206045</v>
      </c>
      <c r="N352">
        <v>0.99424082521514501</v>
      </c>
    </row>
    <row r="353" spans="1:14" x14ac:dyDescent="0.25">
      <c r="A353">
        <v>352</v>
      </c>
      <c r="B353" t="s">
        <v>455</v>
      </c>
      <c r="C353">
        <v>-12.197418157130301</v>
      </c>
      <c r="D353">
        <v>1696.3642801056601</v>
      </c>
      <c r="E353">
        <v>0.99426299652490902</v>
      </c>
      <c r="F353">
        <v>-13.202860007579099</v>
      </c>
      <c r="G353">
        <v>3956.1803309577899</v>
      </c>
      <c r="H353">
        <v>0.99733724508919397</v>
      </c>
      <c r="I353">
        <v>-12.8599742865085</v>
      </c>
      <c r="J353">
        <v>3956.1803414874298</v>
      </c>
      <c r="K353">
        <v>0.99740639809616305</v>
      </c>
      <c r="L353">
        <v>-12.238134921118199</v>
      </c>
      <c r="M353">
        <v>1695.47452206092</v>
      </c>
      <c r="N353">
        <v>0.994240825215149</v>
      </c>
    </row>
    <row r="354" spans="1:14" x14ac:dyDescent="0.25">
      <c r="A354">
        <v>353</v>
      </c>
      <c r="B354" t="s">
        <v>456</v>
      </c>
      <c r="C354">
        <v>-12.197418157129899</v>
      </c>
      <c r="D354">
        <v>1696.36428010482</v>
      </c>
      <c r="E354">
        <v>0.99426299652490602</v>
      </c>
      <c r="F354">
        <v>-13.2028600075613</v>
      </c>
      <c r="G354">
        <v>3956.18033093553</v>
      </c>
      <c r="H354">
        <v>0.99733724508918298</v>
      </c>
      <c r="I354">
        <v>-12.8599742863631</v>
      </c>
      <c r="J354">
        <v>3956.1803416644798</v>
      </c>
      <c r="K354">
        <v>0.99740639809630804</v>
      </c>
      <c r="L354">
        <v>-12.2381349210252</v>
      </c>
      <c r="M354">
        <v>1695.4745220291099</v>
      </c>
      <c r="N354">
        <v>0.99424082521508494</v>
      </c>
    </row>
    <row r="355" spans="1:14" x14ac:dyDescent="0.25">
      <c r="A355">
        <v>354</v>
      </c>
      <c r="B355" t="s">
        <v>457</v>
      </c>
      <c r="C355">
        <v>-12.1974181571344</v>
      </c>
      <c r="D355">
        <v>1696.36428010175</v>
      </c>
      <c r="E355">
        <v>0.99426299652489403</v>
      </c>
      <c r="F355">
        <v>-13.2028600075329</v>
      </c>
      <c r="G355">
        <v>3956.1803309372899</v>
      </c>
      <c r="H355">
        <v>0.99733724508918997</v>
      </c>
      <c r="I355">
        <v>-12.859974286334101</v>
      </c>
      <c r="J355">
        <v>3956.1803416397302</v>
      </c>
      <c r="K355">
        <v>0.99740639809629805</v>
      </c>
      <c r="L355">
        <v>-12.2381349211302</v>
      </c>
      <c r="M355">
        <v>1695.4745220581499</v>
      </c>
      <c r="N355">
        <v>0.99424082521513402</v>
      </c>
    </row>
    <row r="356" spans="1:14" x14ac:dyDescent="0.25">
      <c r="A356">
        <v>355</v>
      </c>
      <c r="B356" t="s">
        <v>458</v>
      </c>
      <c r="C356">
        <v>-12.197418157133001</v>
      </c>
      <c r="D356">
        <v>1696.3642801006999</v>
      </c>
      <c r="E356">
        <v>0.99426299652489103</v>
      </c>
      <c r="F356">
        <v>-13.202860007565199</v>
      </c>
      <c r="G356">
        <v>3956.18033089246</v>
      </c>
      <c r="H356">
        <v>0.997337245089153</v>
      </c>
      <c r="I356">
        <v>-12.859974286357399</v>
      </c>
      <c r="J356">
        <v>3956.1803416395301</v>
      </c>
      <c r="K356">
        <v>0.99740639809629295</v>
      </c>
      <c r="L356">
        <v>-12.238134921129101</v>
      </c>
      <c r="M356">
        <v>1695.4745220563</v>
      </c>
      <c r="N356">
        <v>0.99424082521512802</v>
      </c>
    </row>
    <row r="357" spans="1:14" x14ac:dyDescent="0.25">
      <c r="A357">
        <v>356</v>
      </c>
      <c r="B357" t="s">
        <v>459</v>
      </c>
      <c r="C357">
        <v>-12.197418157130199</v>
      </c>
      <c r="D357">
        <v>1696.36428010346</v>
      </c>
      <c r="E357">
        <v>0.99426299652490102</v>
      </c>
      <c r="F357">
        <v>-13.202860007563499</v>
      </c>
      <c r="G357">
        <v>3956.1803309300299</v>
      </c>
      <c r="H357">
        <v>0.99733724508917798</v>
      </c>
      <c r="I357">
        <v>-12.8599742863637</v>
      </c>
      <c r="J357">
        <v>3956.1803416494899</v>
      </c>
      <c r="K357">
        <v>0.99740639809629805</v>
      </c>
      <c r="L357">
        <v>-12.2381349211191</v>
      </c>
      <c r="M357">
        <v>1695.47452205221</v>
      </c>
      <c r="N357">
        <v>0.99424082521511903</v>
      </c>
    </row>
    <row r="358" spans="1:14" x14ac:dyDescent="0.25">
      <c r="A358">
        <v>357</v>
      </c>
      <c r="B358" t="s">
        <v>460</v>
      </c>
      <c r="C358">
        <v>-12.1974181571301</v>
      </c>
      <c r="D358">
        <v>1696.36428010382</v>
      </c>
      <c r="E358">
        <v>0.99426299652490302</v>
      </c>
      <c r="F358">
        <v>-13.2028600075421</v>
      </c>
      <c r="G358">
        <v>3956.1803309226102</v>
      </c>
      <c r="H358">
        <v>0.99733724508917798</v>
      </c>
      <c r="I358">
        <v>-12.859974286385899</v>
      </c>
      <c r="J358">
        <v>3956.1803416769299</v>
      </c>
      <c r="K358">
        <v>0.99740639809631204</v>
      </c>
      <c r="L358">
        <v>-12.2381349211204</v>
      </c>
      <c r="M358">
        <v>1695.4745220617101</v>
      </c>
      <c r="N358">
        <v>0.994240825215151</v>
      </c>
    </row>
    <row r="359" spans="1:14" x14ac:dyDescent="0.25">
      <c r="A359">
        <v>358</v>
      </c>
      <c r="B359" t="s">
        <v>461</v>
      </c>
      <c r="C359">
        <v>-12.1974181571138</v>
      </c>
      <c r="D359">
        <v>1696.3642800964201</v>
      </c>
      <c r="E359">
        <v>0.99426299652488503</v>
      </c>
      <c r="F359">
        <v>-13.202860007560099</v>
      </c>
      <c r="G359">
        <v>3956.1803309584502</v>
      </c>
      <c r="H359">
        <v>0.99733724508919797</v>
      </c>
      <c r="I359">
        <v>-12.8599742863722</v>
      </c>
      <c r="J359">
        <v>3956.18034169156</v>
      </c>
      <c r="K359">
        <v>0.99740639809632403</v>
      </c>
      <c r="L359">
        <v>-12.2381349212591</v>
      </c>
      <c r="M359">
        <v>1695.4745221298399</v>
      </c>
      <c r="N359">
        <v>0.99424082521531698</v>
      </c>
    </row>
    <row r="360" spans="1:14" x14ac:dyDescent="0.25">
      <c r="A360">
        <v>359</v>
      </c>
      <c r="B360" t="s">
        <v>462</v>
      </c>
      <c r="C360">
        <v>-12.197418157138401</v>
      </c>
      <c r="D360">
        <v>1696.3642801057699</v>
      </c>
      <c r="E360">
        <v>0.99426299652490502</v>
      </c>
      <c r="F360">
        <v>-13.202860007551701</v>
      </c>
      <c r="G360">
        <v>3956.18033090582</v>
      </c>
      <c r="H360">
        <v>0.99733724508916399</v>
      </c>
      <c r="I360">
        <v>-12.8599742863606</v>
      </c>
      <c r="J360">
        <v>3956.1803416756702</v>
      </c>
      <c r="K360">
        <v>0.99740639809631604</v>
      </c>
      <c r="L360">
        <v>-12.238134921119499</v>
      </c>
      <c r="M360">
        <v>1695.4745220555999</v>
      </c>
      <c r="N360">
        <v>0.99424082521513002</v>
      </c>
    </row>
    <row r="361" spans="1:14" x14ac:dyDescent="0.25">
      <c r="A361">
        <v>360</v>
      </c>
      <c r="B361" t="s">
        <v>463</v>
      </c>
      <c r="C361">
        <v>-12.1974181571439</v>
      </c>
      <c r="D361">
        <v>1696.3642801092601</v>
      </c>
      <c r="E361">
        <v>0.99426299652491501</v>
      </c>
      <c r="F361">
        <v>-13.2028600075617</v>
      </c>
      <c r="G361">
        <v>3956.18033094885</v>
      </c>
      <c r="H361">
        <v>0.99733724508919097</v>
      </c>
      <c r="I361">
        <v>-12.8599742864006</v>
      </c>
      <c r="J361">
        <v>3956.1803416830298</v>
      </c>
      <c r="K361">
        <v>0.99740639809631304</v>
      </c>
      <c r="L361">
        <v>-12.2381349211285</v>
      </c>
      <c r="M361">
        <v>1695.47452205843</v>
      </c>
      <c r="N361">
        <v>0.99424082521513601</v>
      </c>
    </row>
    <row r="362" spans="1:14" x14ac:dyDescent="0.25">
      <c r="A362">
        <v>361</v>
      </c>
      <c r="B362" t="s">
        <v>464</v>
      </c>
      <c r="C362">
        <v>-12.197418157132301</v>
      </c>
      <c r="D362">
        <v>1696.3642801060601</v>
      </c>
      <c r="E362">
        <v>0.99426299652490902</v>
      </c>
      <c r="F362">
        <v>-13.202860007557</v>
      </c>
      <c r="G362">
        <v>3956.1803309431798</v>
      </c>
      <c r="H362">
        <v>0.99733724508918897</v>
      </c>
      <c r="I362">
        <v>-12.859974286349701</v>
      </c>
      <c r="J362">
        <v>3956.1803416451198</v>
      </c>
      <c r="K362">
        <v>0.99740639809629805</v>
      </c>
      <c r="L362">
        <v>-12.238134921119601</v>
      </c>
      <c r="M362">
        <v>1695.47452205479</v>
      </c>
      <c r="N362">
        <v>0.99424082521512802</v>
      </c>
    </row>
    <row r="363" spans="1:14" x14ac:dyDescent="0.25">
      <c r="A363">
        <v>362</v>
      </c>
      <c r="B363" t="s">
        <v>465</v>
      </c>
      <c r="C363">
        <v>-12.197418157137299</v>
      </c>
      <c r="D363">
        <v>1696.3642801093299</v>
      </c>
      <c r="E363">
        <v>0.99426299652491801</v>
      </c>
      <c r="F363">
        <v>-13.202860007580901</v>
      </c>
      <c r="G363">
        <v>3956.18033098264</v>
      </c>
      <c r="H363">
        <v>0.99733724508920996</v>
      </c>
      <c r="I363">
        <v>-12.859974286365</v>
      </c>
      <c r="J363">
        <v>3956.1803416575699</v>
      </c>
      <c r="K363">
        <v>0.99740639809630305</v>
      </c>
      <c r="L363">
        <v>-12.238134921146001</v>
      </c>
      <c r="M363">
        <v>1695.4745220709599</v>
      </c>
      <c r="N363">
        <v>0.99424082521516999</v>
      </c>
    </row>
    <row r="364" spans="1:14" x14ac:dyDescent="0.25">
      <c r="A364">
        <v>363</v>
      </c>
      <c r="B364" t="s">
        <v>466</v>
      </c>
      <c r="C364">
        <v>-12.197418157128901</v>
      </c>
      <c r="D364">
        <v>1696.36428010392</v>
      </c>
      <c r="E364">
        <v>0.99426299652490402</v>
      </c>
      <c r="F364">
        <v>-13.2028600075943</v>
      </c>
      <c r="G364">
        <v>3956.18033095177</v>
      </c>
      <c r="H364">
        <v>0.99733724508918697</v>
      </c>
      <c r="I364">
        <v>-12.8599742864119</v>
      </c>
      <c r="J364">
        <v>3956.1803418110599</v>
      </c>
      <c r="K364">
        <v>0.99740639809639398</v>
      </c>
      <c r="L364">
        <v>-12.2381349211322</v>
      </c>
      <c r="M364">
        <v>1695.4745220622899</v>
      </c>
      <c r="N364">
        <v>0.99424082521514701</v>
      </c>
    </row>
    <row r="365" spans="1:14" x14ac:dyDescent="0.25">
      <c r="A365">
        <v>364</v>
      </c>
      <c r="B365" t="s">
        <v>467</v>
      </c>
      <c r="C365">
        <v>-12.197418157131899</v>
      </c>
      <c r="D365">
        <v>1696.3642801040901</v>
      </c>
      <c r="E365">
        <v>0.99426299652490302</v>
      </c>
      <c r="F365">
        <v>-13.202860007778799</v>
      </c>
      <c r="G365">
        <v>3956.1803311363901</v>
      </c>
      <c r="H365">
        <v>0.99733724508927402</v>
      </c>
      <c r="I365">
        <v>-12.8599742863661</v>
      </c>
      <c r="J365">
        <v>3956.1803416612402</v>
      </c>
      <c r="K365">
        <v>0.99740639809630505</v>
      </c>
      <c r="L365">
        <v>-12.2381349211214</v>
      </c>
      <c r="M365">
        <v>1695.47452205185</v>
      </c>
      <c r="N365">
        <v>0.99424082521511703</v>
      </c>
    </row>
    <row r="366" spans="1:14" x14ac:dyDescent="0.25">
      <c r="A366">
        <v>365</v>
      </c>
      <c r="B366" t="s">
        <v>468</v>
      </c>
      <c r="C366">
        <v>-12.197418157132001</v>
      </c>
      <c r="D366">
        <v>1696.36428010184</v>
      </c>
      <c r="E366">
        <v>0.99426299652489503</v>
      </c>
      <c r="F366">
        <v>-13.202860007562601</v>
      </c>
      <c r="G366">
        <v>3956.18033093947</v>
      </c>
      <c r="H366">
        <v>0.99733724508918498</v>
      </c>
      <c r="I366">
        <v>-12.859974286363199</v>
      </c>
      <c r="J366">
        <v>3956.1803416829398</v>
      </c>
      <c r="K366">
        <v>0.99740639809632003</v>
      </c>
      <c r="L366">
        <v>-12.238134921130801</v>
      </c>
      <c r="M366">
        <v>1695.4745220555101</v>
      </c>
      <c r="N366">
        <v>0.99424082521512502</v>
      </c>
    </row>
    <row r="367" spans="1:14" x14ac:dyDescent="0.25">
      <c r="A367">
        <v>366</v>
      </c>
      <c r="B367" t="s">
        <v>469</v>
      </c>
      <c r="C367">
        <v>-12.1974181571416</v>
      </c>
      <c r="D367">
        <v>1696.36428010996</v>
      </c>
      <c r="E367">
        <v>0.99426299652491801</v>
      </c>
      <c r="F367">
        <v>-13.2028600075939</v>
      </c>
      <c r="G367">
        <v>3956.18033094971</v>
      </c>
      <c r="H367">
        <v>0.99733724508918598</v>
      </c>
      <c r="I367">
        <v>-12.8599742863682</v>
      </c>
      <c r="J367">
        <v>3956.1803416900302</v>
      </c>
      <c r="K367">
        <v>0.99740639809632403</v>
      </c>
      <c r="L367">
        <v>-12.2381349211227</v>
      </c>
      <c r="M367">
        <v>1695.4745220597599</v>
      </c>
      <c r="N367">
        <v>0.99424082521514301</v>
      </c>
    </row>
    <row r="368" spans="1:14" x14ac:dyDescent="0.25">
      <c r="A368">
        <v>367</v>
      </c>
      <c r="B368" t="s">
        <v>470</v>
      </c>
      <c r="C368">
        <v>-12.197418157138101</v>
      </c>
      <c r="D368">
        <v>1696.3642801087401</v>
      </c>
      <c r="E368">
        <v>0.99426299652491601</v>
      </c>
      <c r="F368">
        <v>-13.202860007524899</v>
      </c>
      <c r="G368">
        <v>3956.1803309280999</v>
      </c>
      <c r="H368">
        <v>0.99733724508918498</v>
      </c>
      <c r="I368">
        <v>-12.8599742863474</v>
      </c>
      <c r="J368">
        <v>3956.1803416324001</v>
      </c>
      <c r="K368">
        <v>0.99740639809628995</v>
      </c>
      <c r="L368">
        <v>-12.238134921122301</v>
      </c>
      <c r="M368">
        <v>1695.4745220551399</v>
      </c>
      <c r="N368">
        <v>0.99424082521512802</v>
      </c>
    </row>
    <row r="369" spans="1:14" x14ac:dyDescent="0.25">
      <c r="A369">
        <v>368</v>
      </c>
      <c r="B369" t="s">
        <v>471</v>
      </c>
      <c r="C369">
        <v>-12.1974181570444</v>
      </c>
      <c r="D369">
        <v>1696.36428009929</v>
      </c>
      <c r="E369">
        <v>0.994262996524928</v>
      </c>
      <c r="F369">
        <v>-13.202860007555</v>
      </c>
      <c r="G369">
        <v>3956.18033094782</v>
      </c>
      <c r="H369">
        <v>0.99733724508919197</v>
      </c>
      <c r="I369">
        <v>-12.859974286523601</v>
      </c>
      <c r="J369">
        <v>3956.1803417404999</v>
      </c>
      <c r="K369">
        <v>0.99740639809632603</v>
      </c>
      <c r="L369">
        <v>-12.2381349211272</v>
      </c>
      <c r="M369">
        <v>1695.47452205837</v>
      </c>
      <c r="N369">
        <v>0.99424082521513601</v>
      </c>
    </row>
    <row r="370" spans="1:14" x14ac:dyDescent="0.25">
      <c r="A370">
        <v>369</v>
      </c>
      <c r="B370" t="s">
        <v>472</v>
      </c>
      <c r="C370">
        <v>-12.1974181571383</v>
      </c>
      <c r="D370">
        <v>1696.3642801082501</v>
      </c>
      <c r="E370">
        <v>0.99426299652491401</v>
      </c>
      <c r="F370">
        <v>-13.202860007557</v>
      </c>
      <c r="G370">
        <v>3956.1803309506799</v>
      </c>
      <c r="H370">
        <v>0.99733724508919397</v>
      </c>
      <c r="I370">
        <v>-12.859974286369299</v>
      </c>
      <c r="J370">
        <v>3956.1803416651001</v>
      </c>
      <c r="K370">
        <v>0.99740639809630705</v>
      </c>
      <c r="L370">
        <v>-12.238134921123301</v>
      </c>
      <c r="M370">
        <v>1695.4745220565501</v>
      </c>
      <c r="N370">
        <v>0.99424082521513202</v>
      </c>
    </row>
    <row r="371" spans="1:14" x14ac:dyDescent="0.25">
      <c r="A371">
        <v>370</v>
      </c>
      <c r="B371" t="s">
        <v>473</v>
      </c>
      <c r="C371">
        <v>-12.1974181571261</v>
      </c>
      <c r="D371">
        <v>1696.3642800978701</v>
      </c>
      <c r="E371">
        <v>0.99426299652488404</v>
      </c>
      <c r="F371">
        <v>-13.202860007566199</v>
      </c>
      <c r="G371">
        <v>3956.1803309562301</v>
      </c>
      <c r="H371">
        <v>0.99733724508919597</v>
      </c>
      <c r="I371">
        <v>-12.859974286355101</v>
      </c>
      <c r="J371">
        <v>3956.1803416473999</v>
      </c>
      <c r="K371">
        <v>0.99740639809629805</v>
      </c>
      <c r="L371">
        <v>-12.2381349211326</v>
      </c>
      <c r="M371">
        <v>1695.4745220597599</v>
      </c>
      <c r="N371">
        <v>0.99424082521513801</v>
      </c>
    </row>
    <row r="372" spans="1:14" x14ac:dyDescent="0.25">
      <c r="A372">
        <v>371</v>
      </c>
      <c r="B372" t="s">
        <v>474</v>
      </c>
      <c r="C372">
        <v>-12.197418157143501</v>
      </c>
      <c r="D372">
        <v>1696.3642801118899</v>
      </c>
      <c r="E372">
        <v>0.994262996524924</v>
      </c>
      <c r="F372">
        <v>-13.2028600075488</v>
      </c>
      <c r="G372">
        <v>3956.18033093638</v>
      </c>
      <c r="H372">
        <v>0.99733724508918598</v>
      </c>
      <c r="I372">
        <v>-12.8599742863671</v>
      </c>
      <c r="J372">
        <v>3956.1803416725102</v>
      </c>
      <c r="K372">
        <v>0.99740639809631204</v>
      </c>
      <c r="L372">
        <v>-12.238134921122001</v>
      </c>
      <c r="M372">
        <v>1695.47452205834</v>
      </c>
      <c r="N372">
        <v>0.99424082521513901</v>
      </c>
    </row>
    <row r="373" spans="1:14" x14ac:dyDescent="0.25">
      <c r="A373">
        <v>372</v>
      </c>
      <c r="B373" t="s">
        <v>475</v>
      </c>
      <c r="C373">
        <v>-12.197418157115401</v>
      </c>
      <c r="D373">
        <v>1696.3642801027599</v>
      </c>
      <c r="E373">
        <v>0.99426299652490602</v>
      </c>
      <c r="F373">
        <v>-13.202860007582601</v>
      </c>
      <c r="G373">
        <v>3956.1803309694701</v>
      </c>
      <c r="H373">
        <v>0.99733724508920096</v>
      </c>
      <c r="I373">
        <v>-12.859974286391401</v>
      </c>
      <c r="J373">
        <v>3956.1803414620099</v>
      </c>
      <c r="K373">
        <v>0.99740639809617004</v>
      </c>
      <c r="L373">
        <v>-12.238134921127299</v>
      </c>
      <c r="M373">
        <v>1695.4745220637001</v>
      </c>
      <c r="N373">
        <v>0.994240825215154</v>
      </c>
    </row>
    <row r="374" spans="1:14" x14ac:dyDescent="0.25">
      <c r="A374">
        <v>373</v>
      </c>
      <c r="B374" t="s">
        <v>476</v>
      </c>
      <c r="C374">
        <v>-12.197418157160101</v>
      </c>
      <c r="D374">
        <v>1696.36428014434</v>
      </c>
      <c r="E374">
        <v>0.99426299652502603</v>
      </c>
      <c r="F374">
        <v>-13.202860007560799</v>
      </c>
      <c r="G374">
        <v>3956.18033094165</v>
      </c>
      <c r="H374">
        <v>0.99733724508918697</v>
      </c>
      <c r="I374">
        <v>-12.859974286365601</v>
      </c>
      <c r="J374">
        <v>3956.1803416707298</v>
      </c>
      <c r="K374">
        <v>0.99740639809631204</v>
      </c>
      <c r="L374">
        <v>-12.238134921130801</v>
      </c>
      <c r="M374">
        <v>1695.4745221112901</v>
      </c>
      <c r="N374">
        <v>0.99424082521531398</v>
      </c>
    </row>
    <row r="375" spans="1:14" x14ac:dyDescent="0.25">
      <c r="A375">
        <v>374</v>
      </c>
      <c r="B375" t="s">
        <v>477</v>
      </c>
      <c r="C375">
        <v>-12.1974181571341</v>
      </c>
      <c r="D375">
        <v>1696.36428010643</v>
      </c>
      <c r="E375">
        <v>0.99426299652491001</v>
      </c>
      <c r="F375">
        <v>-13.202860007559501</v>
      </c>
      <c r="G375">
        <v>3956.1803309576198</v>
      </c>
      <c r="H375">
        <v>0.99733724508919797</v>
      </c>
      <c r="I375">
        <v>-12.8599742863577</v>
      </c>
      <c r="J375">
        <v>3956.18034166796</v>
      </c>
      <c r="K375">
        <v>0.99740639809631104</v>
      </c>
      <c r="L375">
        <v>-12.2381349211242</v>
      </c>
      <c r="M375">
        <v>1695.4745220571399</v>
      </c>
      <c r="N375">
        <v>0.99424082521513402</v>
      </c>
    </row>
    <row r="376" spans="1:14" x14ac:dyDescent="0.25">
      <c r="A376">
        <v>375</v>
      </c>
      <c r="B376" t="s">
        <v>478</v>
      </c>
      <c r="C376">
        <v>-12.197418157138999</v>
      </c>
      <c r="D376">
        <v>1696.3642801081901</v>
      </c>
      <c r="E376">
        <v>0.99426299652491301</v>
      </c>
      <c r="F376">
        <v>-13.202860007538501</v>
      </c>
      <c r="G376">
        <v>3956.1803309329198</v>
      </c>
      <c r="H376">
        <v>0.99733724508918498</v>
      </c>
      <c r="I376">
        <v>-12.859974286374401</v>
      </c>
      <c r="J376">
        <v>3956.1803416735602</v>
      </c>
      <c r="K376">
        <v>0.99740639809631204</v>
      </c>
      <c r="L376">
        <v>-12.2381349211512</v>
      </c>
      <c r="M376">
        <v>1695.47452207123</v>
      </c>
      <c r="N376">
        <v>0.99424082521516899</v>
      </c>
    </row>
    <row r="377" spans="1:14" x14ac:dyDescent="0.25">
      <c r="A377">
        <v>376</v>
      </c>
      <c r="B377" t="s">
        <v>479</v>
      </c>
      <c r="C377">
        <v>-12.197418157136701</v>
      </c>
      <c r="D377">
        <v>1696.36428010485</v>
      </c>
      <c r="E377">
        <v>0.99426299652490302</v>
      </c>
      <c r="F377">
        <v>-13.202860007557801</v>
      </c>
      <c r="G377">
        <v>3956.1803309422999</v>
      </c>
      <c r="H377">
        <v>0.99733724508918797</v>
      </c>
      <c r="I377">
        <v>-12.8599742863607</v>
      </c>
      <c r="J377">
        <v>3956.18034166696</v>
      </c>
      <c r="K377">
        <v>0.99740639809631004</v>
      </c>
      <c r="L377">
        <v>-12.2381349211105</v>
      </c>
      <c r="M377">
        <v>1695.4745220458799</v>
      </c>
      <c r="N377">
        <v>0.99424082521510204</v>
      </c>
    </row>
    <row r="378" spans="1:14" x14ac:dyDescent="0.25">
      <c r="A378">
        <v>377</v>
      </c>
      <c r="B378" t="s">
        <v>480</v>
      </c>
      <c r="C378">
        <v>-12.1974181571351</v>
      </c>
      <c r="D378">
        <v>1696.36428010546</v>
      </c>
      <c r="E378">
        <v>0.99426299652490602</v>
      </c>
      <c r="F378">
        <v>-13.202860007550401</v>
      </c>
      <c r="G378">
        <v>3956.1803309396</v>
      </c>
      <c r="H378">
        <v>0.99733724508918797</v>
      </c>
      <c r="I378">
        <v>-12.859974286385301</v>
      </c>
      <c r="J378">
        <v>3956.1803416735802</v>
      </c>
      <c r="K378">
        <v>0.99740639809631004</v>
      </c>
      <c r="L378">
        <v>-12.238134921248401</v>
      </c>
      <c r="M378">
        <v>1695.4745220868499</v>
      </c>
      <c r="N378">
        <v>0.99424082521517598</v>
      </c>
    </row>
    <row r="379" spans="1:14" x14ac:dyDescent="0.25">
      <c r="A379">
        <v>378</v>
      </c>
      <c r="B379" t="s">
        <v>481</v>
      </c>
      <c r="C379">
        <v>-12.197418157125499</v>
      </c>
      <c r="D379">
        <v>1696.3642801025801</v>
      </c>
      <c r="E379">
        <v>0.99426299652490102</v>
      </c>
      <c r="F379">
        <v>-13.2028600075833</v>
      </c>
      <c r="G379">
        <v>3956.1803309645002</v>
      </c>
      <c r="H379">
        <v>0.99733724508919797</v>
      </c>
      <c r="I379">
        <v>-12.8599742863654</v>
      </c>
      <c r="J379">
        <v>3956.18034165678</v>
      </c>
      <c r="K379">
        <v>0.99740639809630305</v>
      </c>
      <c r="L379">
        <v>-12.238134921126401</v>
      </c>
      <c r="M379">
        <v>1695.47452205575</v>
      </c>
      <c r="N379">
        <v>0.99424082521512802</v>
      </c>
    </row>
    <row r="380" spans="1:14" x14ac:dyDescent="0.25">
      <c r="A380">
        <v>379</v>
      </c>
      <c r="B380" t="s">
        <v>482</v>
      </c>
      <c r="C380">
        <v>-12.1974181572847</v>
      </c>
      <c r="D380">
        <v>1696.3642801885701</v>
      </c>
      <c r="E380">
        <v>0.99426299652511696</v>
      </c>
      <c r="F380">
        <v>-13.202860007544199</v>
      </c>
      <c r="G380">
        <v>3956.1803309417801</v>
      </c>
      <c r="H380">
        <v>0.99733724508918997</v>
      </c>
      <c r="I380">
        <v>-12.859974286362201</v>
      </c>
      <c r="J380">
        <v>3956.1803416592402</v>
      </c>
      <c r="K380">
        <v>0.99740639809630505</v>
      </c>
      <c r="L380">
        <v>-12.238134921113</v>
      </c>
      <c r="M380">
        <v>1695.4745220581301</v>
      </c>
      <c r="N380">
        <v>0.99424082521514201</v>
      </c>
    </row>
    <row r="381" spans="1:14" x14ac:dyDescent="0.25">
      <c r="A381">
        <v>380</v>
      </c>
      <c r="B381" t="s">
        <v>483</v>
      </c>
      <c r="C381">
        <v>-12.197418157128</v>
      </c>
      <c r="D381">
        <v>1696.3642801014901</v>
      </c>
      <c r="E381">
        <v>0.99426299652489603</v>
      </c>
      <c r="F381">
        <v>-13.202860007569999</v>
      </c>
      <c r="G381">
        <v>3956.1803309698698</v>
      </c>
      <c r="H381">
        <v>0.99733724508920396</v>
      </c>
      <c r="I381">
        <v>-12.859974286346899</v>
      </c>
      <c r="J381">
        <v>3956.1803416350799</v>
      </c>
      <c r="K381">
        <v>0.99740639809629195</v>
      </c>
      <c r="L381">
        <v>-12.238134921116499</v>
      </c>
      <c r="M381">
        <v>1695.4745220577499</v>
      </c>
      <c r="N381">
        <v>0.99424082521513901</v>
      </c>
    </row>
    <row r="382" spans="1:14" x14ac:dyDescent="0.25">
      <c r="A382">
        <v>381</v>
      </c>
      <c r="B382" t="s">
        <v>484</v>
      </c>
      <c r="C382">
        <v>-12.19741815713</v>
      </c>
      <c r="D382">
        <v>1696.3642800978901</v>
      </c>
      <c r="E382">
        <v>0.99426299652488304</v>
      </c>
      <c r="F382">
        <v>-13.2028600075543</v>
      </c>
      <c r="G382">
        <v>3956.18033093441</v>
      </c>
      <c r="H382">
        <v>0.99733724508918298</v>
      </c>
      <c r="I382">
        <v>-12.859974286378399</v>
      </c>
      <c r="J382">
        <v>3956.1803416807202</v>
      </c>
      <c r="K382">
        <v>0.99740639809631604</v>
      </c>
      <c r="L382">
        <v>-12.2381349211238</v>
      </c>
      <c r="M382">
        <v>1695.47452205934</v>
      </c>
      <c r="N382">
        <v>0.99424082521514101</v>
      </c>
    </row>
    <row r="383" spans="1:14" x14ac:dyDescent="0.25">
      <c r="A383">
        <v>382</v>
      </c>
      <c r="B383" t="s">
        <v>485</v>
      </c>
      <c r="C383">
        <v>-12.197418157128499</v>
      </c>
      <c r="D383">
        <v>1696.36428010841</v>
      </c>
      <c r="E383">
        <v>0.99426299652491901</v>
      </c>
      <c r="F383">
        <v>-13.2028600075247</v>
      </c>
      <c r="G383">
        <v>3956.18033092214</v>
      </c>
      <c r="H383">
        <v>0.99733724508918098</v>
      </c>
      <c r="I383">
        <v>-12.859974286195399</v>
      </c>
      <c r="J383">
        <v>3956.1803415821701</v>
      </c>
      <c r="K383">
        <v>0.99740639809628795</v>
      </c>
      <c r="L383">
        <v>-12.238134921118901</v>
      </c>
      <c r="M383">
        <v>1695.4745220581599</v>
      </c>
      <c r="N383">
        <v>0.99424082521513901</v>
      </c>
    </row>
    <row r="384" spans="1:14" x14ac:dyDescent="0.25">
      <c r="A384">
        <v>383</v>
      </c>
      <c r="B384" t="s">
        <v>486</v>
      </c>
      <c r="C384">
        <v>-12.1974181571182</v>
      </c>
      <c r="D384">
        <v>1696.36428010708</v>
      </c>
      <c r="E384">
        <v>0.99426299652491901</v>
      </c>
      <c r="F384">
        <v>-13.2028600075631</v>
      </c>
      <c r="G384">
        <v>3956.1803309407101</v>
      </c>
      <c r="H384">
        <v>0.99733724508918598</v>
      </c>
      <c r="I384">
        <v>-12.859974286355</v>
      </c>
      <c r="J384">
        <v>3956.1803416518701</v>
      </c>
      <c r="K384">
        <v>0.99740639809630105</v>
      </c>
      <c r="L384">
        <v>-12.2381349211286</v>
      </c>
      <c r="M384">
        <v>1695.47452205635</v>
      </c>
      <c r="N384">
        <v>0.99424082521512902</v>
      </c>
    </row>
    <row r="385" spans="1:14" x14ac:dyDescent="0.25">
      <c r="A385">
        <v>384</v>
      </c>
      <c r="B385" t="s">
        <v>487</v>
      </c>
      <c r="C385">
        <v>-12.197418157145499</v>
      </c>
      <c r="D385">
        <v>1696.36428010913</v>
      </c>
      <c r="E385">
        <v>0.99426299652491301</v>
      </c>
      <c r="F385">
        <v>-13.2028600075562</v>
      </c>
      <c r="G385">
        <v>3956.1803309373399</v>
      </c>
      <c r="H385">
        <v>0.99733724508918498</v>
      </c>
      <c r="I385">
        <v>-12.8599742863709</v>
      </c>
      <c r="J385">
        <v>3956.18034167731</v>
      </c>
      <c r="K385">
        <v>0.99740639809631504</v>
      </c>
      <c r="L385">
        <v>-12.2381349211188</v>
      </c>
      <c r="M385">
        <v>1695.4745220556399</v>
      </c>
      <c r="N385">
        <v>0.99424082521513102</v>
      </c>
    </row>
    <row r="386" spans="1:14" x14ac:dyDescent="0.25">
      <c r="A386">
        <v>385</v>
      </c>
      <c r="B386" t="s">
        <v>488</v>
      </c>
      <c r="C386">
        <v>-12.1974181571338</v>
      </c>
      <c r="D386">
        <v>1696.3642800989001</v>
      </c>
      <c r="E386">
        <v>0.99426299652488404</v>
      </c>
      <c r="F386">
        <v>-13.2028600075454</v>
      </c>
      <c r="G386">
        <v>3956.1803309147799</v>
      </c>
      <c r="H386">
        <v>0.99733724508917199</v>
      </c>
      <c r="I386">
        <v>-12.8599742863393</v>
      </c>
      <c r="J386">
        <v>3956.1803416759599</v>
      </c>
      <c r="K386">
        <v>0.99740639809632003</v>
      </c>
      <c r="L386">
        <v>-12.2381349211194</v>
      </c>
      <c r="M386">
        <v>1695.4745220483301</v>
      </c>
      <c r="N386">
        <v>0.99424082521510604</v>
      </c>
    </row>
    <row r="387" spans="1:14" x14ac:dyDescent="0.25">
      <c r="A387">
        <v>386</v>
      </c>
      <c r="B387" t="s">
        <v>489</v>
      </c>
      <c r="C387">
        <v>-12.197418157125099</v>
      </c>
      <c r="D387">
        <v>1696.36428010395</v>
      </c>
      <c r="E387">
        <v>0.99426299652490502</v>
      </c>
      <c r="F387">
        <v>-13.2028600075678</v>
      </c>
      <c r="G387">
        <v>3956.1803309409802</v>
      </c>
      <c r="H387">
        <v>0.99733724508918498</v>
      </c>
      <c r="I387">
        <v>-12.859974286561201</v>
      </c>
      <c r="J387">
        <v>3956.1803417860401</v>
      </c>
      <c r="K387">
        <v>0.99740639809634801</v>
      </c>
      <c r="L387">
        <v>-12.238134921128299</v>
      </c>
      <c r="M387">
        <v>1695.47452206099</v>
      </c>
      <c r="N387">
        <v>0.99424082521514501</v>
      </c>
    </row>
    <row r="388" spans="1:14" x14ac:dyDescent="0.25">
      <c r="A388">
        <v>387</v>
      </c>
      <c r="B388" t="s">
        <v>490</v>
      </c>
      <c r="C388">
        <v>-12.197418156985901</v>
      </c>
      <c r="D388">
        <v>1696.3642801062299</v>
      </c>
      <c r="E388">
        <v>0.99426299652497896</v>
      </c>
      <c r="F388">
        <v>-13.2028600075413</v>
      </c>
      <c r="G388">
        <v>3956.1803309371298</v>
      </c>
      <c r="H388">
        <v>0.99733724508918797</v>
      </c>
      <c r="I388">
        <v>-12.859974286364499</v>
      </c>
      <c r="J388">
        <v>3956.18034165989</v>
      </c>
      <c r="K388">
        <v>0.99740639809630505</v>
      </c>
      <c r="L388">
        <v>-12.238134921137499</v>
      </c>
      <c r="M388">
        <v>1695.47452206207</v>
      </c>
      <c r="N388">
        <v>0.99424082521514401</v>
      </c>
    </row>
    <row r="389" spans="1:14" x14ac:dyDescent="0.25">
      <c r="A389">
        <v>388</v>
      </c>
      <c r="B389" t="s">
        <v>491</v>
      </c>
      <c r="C389">
        <v>-12.197418157122801</v>
      </c>
      <c r="D389">
        <v>1696.3642800990999</v>
      </c>
      <c r="E389">
        <v>0.99426299652489003</v>
      </c>
      <c r="F389">
        <v>-13.202860007574699</v>
      </c>
      <c r="G389">
        <v>3956.1803309519801</v>
      </c>
      <c r="H389">
        <v>0.99733724508919097</v>
      </c>
      <c r="I389">
        <v>-12.8599742863403</v>
      </c>
      <c r="J389">
        <v>3956.1803416359398</v>
      </c>
      <c r="K389">
        <v>0.99740639809629394</v>
      </c>
      <c r="L389">
        <v>-12.2381349211271</v>
      </c>
      <c r="M389">
        <v>1695.47452205784</v>
      </c>
      <c r="N389">
        <v>0.99424082521513502</v>
      </c>
    </row>
    <row r="390" spans="1:14" x14ac:dyDescent="0.25">
      <c r="A390">
        <v>389</v>
      </c>
      <c r="B390" t="s">
        <v>492</v>
      </c>
      <c r="C390">
        <v>-12.197418157127499</v>
      </c>
      <c r="D390">
        <v>1696.36428009418</v>
      </c>
      <c r="E390">
        <v>0.99426299652487105</v>
      </c>
      <c r="F390">
        <v>-13.202860007543199</v>
      </c>
      <c r="G390">
        <v>3956.18033092103</v>
      </c>
      <c r="H390">
        <v>0.99733724508917598</v>
      </c>
      <c r="I390">
        <v>-12.859974286362499</v>
      </c>
      <c r="J390">
        <v>3956.18034165583</v>
      </c>
      <c r="K390">
        <v>0.99740639809630205</v>
      </c>
      <c r="L390">
        <v>-12.238134921117799</v>
      </c>
      <c r="M390">
        <v>1695.47452206155</v>
      </c>
      <c r="N390">
        <v>0.994240825215152</v>
      </c>
    </row>
    <row r="391" spans="1:14" x14ac:dyDescent="0.25">
      <c r="A391">
        <v>390</v>
      </c>
      <c r="B391" t="s">
        <v>493</v>
      </c>
      <c r="C391">
        <v>-12.1974181571091</v>
      </c>
      <c r="D391">
        <v>1696.3642800928201</v>
      </c>
      <c r="E391">
        <v>0.99426299652487504</v>
      </c>
      <c r="F391">
        <v>-13.2028600075933</v>
      </c>
      <c r="G391">
        <v>3956.18033078607</v>
      </c>
      <c r="H391">
        <v>0.99733724508907595</v>
      </c>
      <c r="I391">
        <v>-12.859974286334801</v>
      </c>
      <c r="J391">
        <v>3956.1803416364601</v>
      </c>
      <c r="K391">
        <v>0.99740639809629505</v>
      </c>
      <c r="L391">
        <v>-12.238134921125299</v>
      </c>
      <c r="M391">
        <v>1695.4745220540401</v>
      </c>
      <c r="N391">
        <v>0.99424082521512203</v>
      </c>
    </row>
    <row r="392" spans="1:14" x14ac:dyDescent="0.25">
      <c r="A392">
        <v>391</v>
      </c>
      <c r="B392" t="s">
        <v>494</v>
      </c>
      <c r="C392">
        <v>4.3695311742547904</v>
      </c>
      <c r="D392">
        <v>1.42315566024663</v>
      </c>
      <c r="E392">
        <v>2.1383562752476798E-3</v>
      </c>
      <c r="F392">
        <v>21.929276964752798</v>
      </c>
      <c r="G392">
        <v>3956.1803301278501</v>
      </c>
      <c r="H392">
        <v>0.99557731436391095</v>
      </c>
      <c r="I392">
        <v>-12.859974286366301</v>
      </c>
      <c r="J392">
        <v>3956.1803416774301</v>
      </c>
      <c r="K392">
        <v>0.99740639809631604</v>
      </c>
      <c r="L392">
        <v>4.3306002738824603</v>
      </c>
      <c r="M392">
        <v>1.42048675960989</v>
      </c>
      <c r="N392">
        <v>2.2985417938465201E-3</v>
      </c>
    </row>
    <row r="393" spans="1:14" x14ac:dyDescent="0.25">
      <c r="A393">
        <v>392</v>
      </c>
      <c r="B393" t="s">
        <v>495</v>
      </c>
      <c r="C393">
        <v>-12.2478743719201</v>
      </c>
      <c r="D393">
        <v>2399.5447334426199</v>
      </c>
      <c r="E393">
        <v>0.99592741602436297</v>
      </c>
      <c r="F393" t="s">
        <v>173</v>
      </c>
      <c r="G393" t="s">
        <v>173</v>
      </c>
      <c r="H393" t="s">
        <v>173</v>
      </c>
      <c r="I393">
        <v>-12.8599742863397</v>
      </c>
      <c r="J393">
        <v>3956.18034163636</v>
      </c>
      <c r="K393">
        <v>0.99740639809629394</v>
      </c>
      <c r="L393">
        <v>-12.326661086133001</v>
      </c>
      <c r="M393">
        <v>2399.5447248666201</v>
      </c>
      <c r="N393">
        <v>0.99590121859075198</v>
      </c>
    </row>
    <row r="394" spans="1:14" x14ac:dyDescent="0.25">
      <c r="A394">
        <v>393</v>
      </c>
      <c r="B394" t="s">
        <v>496</v>
      </c>
      <c r="C394">
        <v>-12.2478743719451</v>
      </c>
      <c r="D394">
        <v>2399.5447334466098</v>
      </c>
      <c r="E394">
        <v>0.99592741602436197</v>
      </c>
      <c r="F394" t="s">
        <v>173</v>
      </c>
      <c r="G394" t="s">
        <v>173</v>
      </c>
      <c r="H394" t="s">
        <v>173</v>
      </c>
      <c r="I394">
        <v>-12.859974286373699</v>
      </c>
      <c r="J394">
        <v>3956.18034166905</v>
      </c>
      <c r="K394">
        <v>0.99740639809630904</v>
      </c>
      <c r="L394">
        <v>-12.326661086145</v>
      </c>
      <c r="M394">
        <v>2399.5447248772998</v>
      </c>
      <c r="N394">
        <v>0.99590121859076597</v>
      </c>
    </row>
    <row r="395" spans="1:14" x14ac:dyDescent="0.25">
      <c r="A395">
        <v>394</v>
      </c>
      <c r="B395" t="s">
        <v>497</v>
      </c>
      <c r="C395">
        <v>-12.247874371933699</v>
      </c>
      <c r="D395">
        <v>2399.5447334747801</v>
      </c>
      <c r="E395">
        <v>0.99592741602441304</v>
      </c>
      <c r="F395" t="s">
        <v>173</v>
      </c>
      <c r="G395" t="s">
        <v>173</v>
      </c>
      <c r="H395" t="s">
        <v>173</v>
      </c>
      <c r="I395">
        <v>-12.8599742863674</v>
      </c>
      <c r="J395">
        <v>3956.1803416446601</v>
      </c>
      <c r="K395">
        <v>0.99740639809629394</v>
      </c>
      <c r="L395">
        <v>-12.326661086141099</v>
      </c>
      <c r="M395">
        <v>2399.5447248730502</v>
      </c>
      <c r="N395">
        <v>0.99590121859075997</v>
      </c>
    </row>
    <row r="396" spans="1:14" x14ac:dyDescent="0.25">
      <c r="A396">
        <v>395</v>
      </c>
      <c r="B396" t="s">
        <v>498</v>
      </c>
      <c r="C396">
        <v>-12.2478743719159</v>
      </c>
      <c r="D396">
        <v>2399.5447334477999</v>
      </c>
      <c r="E396">
        <v>0.99592741602437396</v>
      </c>
      <c r="F396" t="s">
        <v>173</v>
      </c>
      <c r="G396" t="s">
        <v>173</v>
      </c>
      <c r="H396" t="s">
        <v>173</v>
      </c>
      <c r="I396">
        <v>-12.859974286373101</v>
      </c>
      <c r="J396">
        <v>3956.1803416612102</v>
      </c>
      <c r="K396">
        <v>0.99740639809630405</v>
      </c>
      <c r="L396">
        <v>-12.3266610861416</v>
      </c>
      <c r="M396">
        <v>2399.5447248758801</v>
      </c>
      <c r="N396">
        <v>0.99590121859076497</v>
      </c>
    </row>
    <row r="397" spans="1:14" x14ac:dyDescent="0.25">
      <c r="A397">
        <v>396</v>
      </c>
      <c r="B397" t="s">
        <v>499</v>
      </c>
      <c r="C397">
        <v>-12.247874371931299</v>
      </c>
      <c r="D397">
        <v>2399.5447334443702</v>
      </c>
      <c r="E397">
        <v>0.99592741602436297</v>
      </c>
      <c r="F397" t="s">
        <v>173</v>
      </c>
      <c r="G397" t="s">
        <v>173</v>
      </c>
      <c r="H397" t="s">
        <v>173</v>
      </c>
      <c r="I397">
        <v>-12.8599742863691</v>
      </c>
      <c r="J397">
        <v>3956.1803416655398</v>
      </c>
      <c r="K397">
        <v>0.99740639809630705</v>
      </c>
      <c r="L397">
        <v>-12.326661086143501</v>
      </c>
      <c r="M397">
        <v>2399.5447248785999</v>
      </c>
      <c r="N397">
        <v>0.99590121859076897</v>
      </c>
    </row>
    <row r="398" spans="1:14" x14ac:dyDescent="0.25">
      <c r="A398">
        <v>397</v>
      </c>
      <c r="B398" t="s">
        <v>500</v>
      </c>
      <c r="C398">
        <v>-12.247874371922601</v>
      </c>
      <c r="D398">
        <v>2399.5447334586502</v>
      </c>
      <c r="E398">
        <v>0.99592741602439006</v>
      </c>
      <c r="F398" t="s">
        <v>173</v>
      </c>
      <c r="G398" t="s">
        <v>173</v>
      </c>
      <c r="H398" t="s">
        <v>173</v>
      </c>
      <c r="I398">
        <v>-12.859974286373699</v>
      </c>
      <c r="J398">
        <v>3956.1803416604598</v>
      </c>
      <c r="K398">
        <v>0.99740639809630305</v>
      </c>
      <c r="L398">
        <v>-12.326661086121099</v>
      </c>
      <c r="M398">
        <v>2399.54472487458</v>
      </c>
      <c r="N398">
        <v>0.99590121859076997</v>
      </c>
    </row>
    <row r="399" spans="1:14" x14ac:dyDescent="0.25">
      <c r="A399">
        <v>398</v>
      </c>
      <c r="B399" t="s">
        <v>501</v>
      </c>
      <c r="C399">
        <v>-12.247874371921499</v>
      </c>
      <c r="D399">
        <v>2399.54473344795</v>
      </c>
      <c r="E399">
        <v>0.99592741602437196</v>
      </c>
      <c r="F399" t="s">
        <v>173</v>
      </c>
      <c r="G399" t="s">
        <v>173</v>
      </c>
      <c r="H399" t="s">
        <v>173</v>
      </c>
      <c r="I399">
        <v>-12.8599742863494</v>
      </c>
      <c r="J399">
        <v>3956.1803417473702</v>
      </c>
      <c r="K399">
        <v>0.997406398096365</v>
      </c>
      <c r="L399">
        <v>-12.326661086142799</v>
      </c>
      <c r="M399">
        <v>2399.5447248711398</v>
      </c>
      <c r="N399">
        <v>0.99590121859075698</v>
      </c>
    </row>
    <row r="400" spans="1:14" x14ac:dyDescent="0.25">
      <c r="B400" t="s">
        <v>502</v>
      </c>
      <c r="C400">
        <v>-12.2478743719201</v>
      </c>
      <c r="D400">
        <v>2399.5447334458299</v>
      </c>
      <c r="E400">
        <v>0.99592741602436896</v>
      </c>
      <c r="F400" t="s">
        <v>173</v>
      </c>
      <c r="G400" t="s">
        <v>173</v>
      </c>
      <c r="H400" t="s">
        <v>173</v>
      </c>
      <c r="I400">
        <v>-12.859974286365</v>
      </c>
      <c r="J400">
        <v>3956.1803416714502</v>
      </c>
      <c r="K400">
        <v>0.99740639809631204</v>
      </c>
      <c r="L400">
        <v>-12.3266610861399</v>
      </c>
      <c r="M400">
        <v>2399.5447248711298</v>
      </c>
      <c r="N400">
        <v>0.99590121859075698</v>
      </c>
    </row>
    <row r="401" spans="2:14" x14ac:dyDescent="0.25">
      <c r="B401" t="s">
        <v>503</v>
      </c>
      <c r="C401">
        <v>-12.2478743719146</v>
      </c>
      <c r="D401">
        <v>2399.5447334495402</v>
      </c>
      <c r="E401">
        <v>0.99592741602437695</v>
      </c>
      <c r="F401" t="s">
        <v>173</v>
      </c>
      <c r="G401" t="s">
        <v>173</v>
      </c>
      <c r="H401" t="s">
        <v>173</v>
      </c>
      <c r="I401">
        <v>-12.8599742863611</v>
      </c>
      <c r="J401">
        <v>3956.1803416828102</v>
      </c>
      <c r="K401">
        <v>0.99740639809632003</v>
      </c>
      <c r="L401">
        <v>-12.326661086140099</v>
      </c>
      <c r="M401">
        <v>2399.5447248631599</v>
      </c>
      <c r="N401">
        <v>0.99590121859074399</v>
      </c>
    </row>
    <row r="402" spans="2:14" x14ac:dyDescent="0.25">
      <c r="B402" t="s">
        <v>504</v>
      </c>
      <c r="C402">
        <v>20.884262473104499</v>
      </c>
      <c r="D402">
        <v>2399.5447335418098</v>
      </c>
      <c r="E402">
        <v>0.99305575762426102</v>
      </c>
      <c r="F402" t="s">
        <v>173</v>
      </c>
      <c r="G402" t="s">
        <v>173</v>
      </c>
      <c r="H402" t="s">
        <v>173</v>
      </c>
      <c r="I402">
        <v>22.2721626867814</v>
      </c>
      <c r="J402">
        <v>3956.1803424664699</v>
      </c>
      <c r="K402">
        <v>0.99550816208153803</v>
      </c>
      <c r="L402">
        <v>20.805475759149999</v>
      </c>
      <c r="M402">
        <v>2399.5447252795798</v>
      </c>
      <c r="N402">
        <v>0.99308195437430502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2CA2-7AD3-4147-97BA-45DE7B51B5AF}">
  <dimension ref="A1:S291"/>
  <sheetViews>
    <sheetView workbookViewId="0">
      <selection activeCell="B1" sqref="B1:R1048576"/>
    </sheetView>
  </sheetViews>
  <sheetFormatPr defaultRowHeight="15" x14ac:dyDescent="0.25"/>
  <cols>
    <col min="2" max="2" width="22.140625" bestFit="1" customWidth="1"/>
    <col min="3" max="3" width="12.7109375" bestFit="1" customWidth="1"/>
    <col min="4" max="5" width="12" bestFit="1" customWidth="1"/>
    <col min="6" max="6" width="12.7109375" bestFit="1" customWidth="1"/>
    <col min="7" max="8" width="12" bestFit="1" customWidth="1"/>
    <col min="9" max="9" width="12.7109375" bestFit="1" customWidth="1"/>
    <col min="10" max="10" width="12" bestFit="1" customWidth="1"/>
  </cols>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175</v>
      </c>
      <c r="C2">
        <v>-1.7331419719803101</v>
      </c>
      <c r="D2">
        <v>0.206146321214322</v>
      </c>
      <c r="E2" s="1">
        <v>4.1941809878918502E-17</v>
      </c>
      <c r="F2">
        <v>-2.3510905047611601</v>
      </c>
      <c r="G2">
        <v>0.30018706714027998</v>
      </c>
      <c r="H2" s="1">
        <v>4.7984646773169202E-15</v>
      </c>
      <c r="I2">
        <v>-1.0985762290116501</v>
      </c>
      <c r="J2">
        <v>0.28526772957170798</v>
      </c>
      <c r="K2">
        <v>1.1761931887357099E-4</v>
      </c>
      <c r="L2">
        <v>-1.7429809481406799</v>
      </c>
      <c r="M2">
        <v>0.204894043584816</v>
      </c>
      <c r="N2" s="1">
        <v>1.78887626201925E-17</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-9.9566768809200307E-3</v>
      </c>
      <c r="D3">
        <v>7.5792721934264104E-2</v>
      </c>
      <c r="E3">
        <v>0.89548484251518101</v>
      </c>
      <c r="F3">
        <v>0.131206729060071</v>
      </c>
      <c r="G3">
        <v>0.10101793743481</v>
      </c>
      <c r="H3">
        <v>0.19399683526817699</v>
      </c>
      <c r="I3">
        <v>-0.19580875575001699</v>
      </c>
      <c r="J3">
        <v>0.13190451090487901</v>
      </c>
      <c r="K3">
        <v>0.137683338742007</v>
      </c>
      <c r="L3">
        <v>-1.56253248250037E-2</v>
      </c>
      <c r="M3">
        <v>7.5569532228779907E-2</v>
      </c>
      <c r="N3">
        <v>0.83619142265517299</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-5.6253810381748898E-2</v>
      </c>
      <c r="D4">
        <v>3.4253448307382903E-2</v>
      </c>
      <c r="E4">
        <v>0.100531643476282</v>
      </c>
      <c r="F4">
        <v>-4.5565467445073303E-2</v>
      </c>
      <c r="G4">
        <v>5.4064889853196303E-2</v>
      </c>
      <c r="H4">
        <v>0.39934467127668299</v>
      </c>
      <c r="I4">
        <v>-3.6226794553297699E-2</v>
      </c>
      <c r="J4">
        <v>4.6253334229738298E-2</v>
      </c>
      <c r="K4">
        <v>0.43349465571637302</v>
      </c>
      <c r="L4">
        <v>-5.6397176067047E-2</v>
      </c>
      <c r="M4">
        <v>3.4078271269865498E-2</v>
      </c>
      <c r="N4">
        <v>9.7938563506057605E-2</v>
      </c>
      <c r="P4" t="str">
        <f t="shared" ref="P4:P30" si="3">IF(E4&lt;0.001,"***",IF(E4&lt;0.01,"**",IF(E4&lt;0.05,"*",IF(E4&lt;0.1,"^",""))))</f>
        <v/>
      </c>
      <c r="Q4" t="str">
        <f t="shared" si="0"/>
        <v/>
      </c>
      <c r="R4" t="str">
        <f t="shared" si="1"/>
        <v/>
      </c>
      <c r="S4" t="str">
        <f t="shared" si="2"/>
        <v>^</v>
      </c>
    </row>
    <row r="5" spans="1:19" x14ac:dyDescent="0.25">
      <c r="A5">
        <v>4</v>
      </c>
      <c r="B5" t="s">
        <v>12</v>
      </c>
      <c r="C5">
        <v>-2.9033338006580901E-2</v>
      </c>
      <c r="D5">
        <v>3.93024727975494E-2</v>
      </c>
      <c r="E5">
        <v>0.46007989283991702</v>
      </c>
      <c r="F5">
        <v>-9.9054716659468606E-2</v>
      </c>
      <c r="G5">
        <v>5.3952187887679103E-2</v>
      </c>
      <c r="H5">
        <v>6.6361769476278698E-2</v>
      </c>
      <c r="I5">
        <v>6.5316438232567095E-2</v>
      </c>
      <c r="J5">
        <v>5.95091048828265E-2</v>
      </c>
      <c r="K5">
        <v>0.27238473744414998</v>
      </c>
      <c r="L5">
        <v>-2.9647416147745301E-2</v>
      </c>
      <c r="M5">
        <v>3.8974526847678402E-2</v>
      </c>
      <c r="N5">
        <v>0.446844037674201</v>
      </c>
      <c r="P5" t="str">
        <f t="shared" si="3"/>
        <v/>
      </c>
      <c r="Q5" t="str">
        <f t="shared" si="0"/>
        <v>^</v>
      </c>
      <c r="R5" t="str">
        <f t="shared" si="1"/>
        <v/>
      </c>
      <c r="S5" t="str">
        <f t="shared" si="2"/>
        <v/>
      </c>
    </row>
    <row r="6" spans="1:19" x14ac:dyDescent="0.25">
      <c r="A6">
        <v>5</v>
      </c>
      <c r="B6" t="s">
        <v>127</v>
      </c>
      <c r="C6">
        <v>7.5187942111638997E-2</v>
      </c>
      <c r="D6">
        <v>3.1459716799908999E-2</v>
      </c>
      <c r="E6">
        <v>1.68495117488996E-2</v>
      </c>
      <c r="F6" t="s">
        <v>173</v>
      </c>
      <c r="G6" t="s">
        <v>173</v>
      </c>
      <c r="H6" t="s">
        <v>173</v>
      </c>
      <c r="I6" t="s">
        <v>173</v>
      </c>
      <c r="J6" t="s">
        <v>173</v>
      </c>
      <c r="K6" t="s">
        <v>173</v>
      </c>
      <c r="L6">
        <v>7.9991762754757501E-2</v>
      </c>
      <c r="M6">
        <v>3.0103460313975001E-2</v>
      </c>
      <c r="N6">
        <v>7.8786099310096808E-3</v>
      </c>
      <c r="P6" t="str">
        <f t="shared" si="3"/>
        <v>*</v>
      </c>
      <c r="Q6" t="str">
        <f t="shared" si="0"/>
        <v/>
      </c>
      <c r="R6" t="str">
        <f t="shared" si="1"/>
        <v/>
      </c>
      <c r="S6" t="str">
        <f t="shared" si="2"/>
        <v>**</v>
      </c>
    </row>
    <row r="7" spans="1:19" x14ac:dyDescent="0.25">
      <c r="A7">
        <v>6</v>
      </c>
      <c r="B7" t="s">
        <v>25</v>
      </c>
      <c r="C7">
        <v>7.6209487487609806E-2</v>
      </c>
      <c r="D7">
        <v>4.2408935645501002E-2</v>
      </c>
      <c r="E7">
        <v>7.2333260938762703E-2</v>
      </c>
      <c r="F7">
        <v>7.6191393518520806E-2</v>
      </c>
      <c r="G7">
        <v>5.6110192818656597E-2</v>
      </c>
      <c r="H7">
        <v>0.17449902198991099</v>
      </c>
      <c r="I7">
        <v>7.1232837776756194E-2</v>
      </c>
      <c r="J7">
        <v>6.9127772648917202E-2</v>
      </c>
      <c r="K7">
        <v>0.30279796742661302</v>
      </c>
      <c r="L7">
        <v>7.0397290147611799E-2</v>
      </c>
      <c r="M7">
        <v>4.19991921820215E-2</v>
      </c>
      <c r="N7">
        <v>9.3707210351295506E-2</v>
      </c>
      <c r="P7" t="str">
        <f t="shared" si="3"/>
        <v>^</v>
      </c>
      <c r="Q7" t="str">
        <f t="shared" si="0"/>
        <v/>
      </c>
      <c r="R7" t="str">
        <f t="shared" si="1"/>
        <v/>
      </c>
      <c r="S7" t="str">
        <f t="shared" si="2"/>
        <v>^</v>
      </c>
    </row>
    <row r="8" spans="1:19" x14ac:dyDescent="0.25">
      <c r="A8">
        <v>7</v>
      </c>
      <c r="B8" t="s">
        <v>26</v>
      </c>
      <c r="C8">
        <v>-8.3345119842411802E-2</v>
      </c>
      <c r="D8">
        <v>6.3499227100662595E-2</v>
      </c>
      <c r="E8">
        <v>0.18933882566122201</v>
      </c>
      <c r="F8">
        <v>-0.161071741159239</v>
      </c>
      <c r="G8">
        <v>8.2648704675199802E-2</v>
      </c>
      <c r="H8">
        <v>5.1310720185730303E-2</v>
      </c>
      <c r="I8">
        <v>4.7156545179056701E-2</v>
      </c>
      <c r="J8">
        <v>0.10451593806435</v>
      </c>
      <c r="K8">
        <v>0.65185262262806098</v>
      </c>
      <c r="L8">
        <v>-9.8324248117486704E-2</v>
      </c>
      <c r="M8">
        <v>6.2940842662975199E-2</v>
      </c>
      <c r="N8">
        <v>0.11824812577520299</v>
      </c>
      <c r="P8" t="str">
        <f t="shared" si="3"/>
        <v/>
      </c>
      <c r="Q8" t="str">
        <f t="shared" si="0"/>
        <v>^</v>
      </c>
      <c r="R8" t="str">
        <f t="shared" si="1"/>
        <v/>
      </c>
      <c r="S8" t="str">
        <f t="shared" si="2"/>
        <v/>
      </c>
    </row>
    <row r="9" spans="1:19" x14ac:dyDescent="0.25">
      <c r="A9">
        <v>8</v>
      </c>
      <c r="B9" t="s">
        <v>30</v>
      </c>
      <c r="C9">
        <v>0.29157930629711998</v>
      </c>
      <c r="D9">
        <v>4.4533221139769201E-2</v>
      </c>
      <c r="E9" s="1">
        <v>5.8525452772159106E-11</v>
      </c>
      <c r="F9">
        <v>0.31124855889310998</v>
      </c>
      <c r="G9">
        <v>6.5122411566423705E-2</v>
      </c>
      <c r="H9" s="1">
        <v>1.75785460181271E-6</v>
      </c>
      <c r="I9">
        <v>0.274883674885254</v>
      </c>
      <c r="J9">
        <v>6.3134659968613602E-2</v>
      </c>
      <c r="K9" s="1">
        <v>1.3372050072085501E-5</v>
      </c>
      <c r="L9">
        <v>0.28388114225989702</v>
      </c>
      <c r="M9">
        <v>4.42519590078208E-2</v>
      </c>
      <c r="N9" s="1">
        <v>1.4072210327592001E-10</v>
      </c>
      <c r="P9" t="str">
        <f t="shared" si="3"/>
        <v>***</v>
      </c>
      <c r="Q9" t="str">
        <f t="shared" si="0"/>
        <v>***</v>
      </c>
      <c r="R9" t="str">
        <f t="shared" si="1"/>
        <v>***</v>
      </c>
      <c r="S9" t="str">
        <f t="shared" si="2"/>
        <v>***</v>
      </c>
    </row>
    <row r="10" spans="1:19" x14ac:dyDescent="0.25">
      <c r="A10">
        <v>9</v>
      </c>
      <c r="B10" t="s">
        <v>27</v>
      </c>
      <c r="C10">
        <v>0.29247551709180702</v>
      </c>
      <c r="D10">
        <v>6.2275912527429603E-2</v>
      </c>
      <c r="E10" s="1">
        <v>2.64725997329835E-6</v>
      </c>
      <c r="F10">
        <v>0.32466804128059701</v>
      </c>
      <c r="G10">
        <v>9.0130783284098903E-2</v>
      </c>
      <c r="H10">
        <v>3.1554981157597898E-4</v>
      </c>
      <c r="I10">
        <v>0.24209113852876299</v>
      </c>
      <c r="J10">
        <v>8.9120683695941505E-2</v>
      </c>
      <c r="K10">
        <v>6.5987822603759102E-3</v>
      </c>
      <c r="L10">
        <v>0.26625032664739001</v>
      </c>
      <c r="M10">
        <v>6.0845232727035299E-2</v>
      </c>
      <c r="N10" s="1">
        <v>1.20953661083591E-5</v>
      </c>
      <c r="P10" t="str">
        <f t="shared" si="3"/>
        <v>***</v>
      </c>
      <c r="Q10" t="str">
        <f t="shared" si="0"/>
        <v>***</v>
      </c>
      <c r="R10" t="str">
        <f t="shared" si="1"/>
        <v>**</v>
      </c>
      <c r="S10" t="str">
        <f t="shared" si="2"/>
        <v>***</v>
      </c>
    </row>
    <row r="11" spans="1:19" x14ac:dyDescent="0.25">
      <c r="A11">
        <v>10</v>
      </c>
      <c r="B11" t="s">
        <v>29</v>
      </c>
      <c r="C11">
        <v>0.129602032336047</v>
      </c>
      <c r="D11">
        <v>4.16554464024773E-2</v>
      </c>
      <c r="E11">
        <v>1.8627405265339301E-3</v>
      </c>
      <c r="F11">
        <v>0.112421512639564</v>
      </c>
      <c r="G11">
        <v>6.2650053008754106E-2</v>
      </c>
      <c r="H11">
        <v>7.2743599814384705E-2</v>
      </c>
      <c r="I11">
        <v>0.13762978589528599</v>
      </c>
      <c r="J11">
        <v>5.7094627348171702E-2</v>
      </c>
      <c r="K11">
        <v>1.59282339787368E-2</v>
      </c>
      <c r="L11">
        <v>0.12154779925649301</v>
      </c>
      <c r="M11">
        <v>4.1371865586410102E-2</v>
      </c>
      <c r="N11">
        <v>3.30407645303094E-3</v>
      </c>
      <c r="P11" t="str">
        <f t="shared" si="3"/>
        <v>**</v>
      </c>
      <c r="Q11" t="str">
        <f t="shared" si="0"/>
        <v>^</v>
      </c>
      <c r="R11" t="str">
        <f t="shared" si="1"/>
        <v>*</v>
      </c>
      <c r="S11" t="str">
        <f t="shared" si="2"/>
        <v>**</v>
      </c>
    </row>
    <row r="12" spans="1:19" x14ac:dyDescent="0.25">
      <c r="A12">
        <v>11</v>
      </c>
      <c r="B12" t="s">
        <v>28</v>
      </c>
      <c r="C12">
        <v>0.21391209341855</v>
      </c>
      <c r="D12">
        <v>9.0324947881765996E-2</v>
      </c>
      <c r="E12">
        <v>1.78724355276812E-2</v>
      </c>
      <c r="F12">
        <v>0.18751848035596599</v>
      </c>
      <c r="G12">
        <v>0.13019909520634401</v>
      </c>
      <c r="H12">
        <v>0.149798346845255</v>
      </c>
      <c r="I12">
        <v>0.23346008615723701</v>
      </c>
      <c r="J12">
        <v>0.12886752739238999</v>
      </c>
      <c r="K12">
        <v>7.0043617222481397E-2</v>
      </c>
      <c r="L12">
        <v>0.17916610887694101</v>
      </c>
      <c r="M12">
        <v>8.8428449346384594E-2</v>
      </c>
      <c r="N12">
        <v>4.2753115742603702E-2</v>
      </c>
      <c r="P12" t="str">
        <f t="shared" si="3"/>
        <v>*</v>
      </c>
      <c r="Q12" t="str">
        <f t="shared" si="0"/>
        <v/>
      </c>
      <c r="R12" t="str">
        <f t="shared" si="1"/>
        <v>^</v>
      </c>
      <c r="S12" t="str">
        <f t="shared" si="2"/>
        <v>*</v>
      </c>
    </row>
    <row r="13" spans="1:19" x14ac:dyDescent="0.25">
      <c r="A13">
        <v>12</v>
      </c>
      <c r="B13" t="s">
        <v>31</v>
      </c>
      <c r="C13">
        <v>-6.40091433781763E-2</v>
      </c>
      <c r="D13">
        <v>1.04838322786191E-2</v>
      </c>
      <c r="E13" s="1">
        <v>1.0247290383793899E-9</v>
      </c>
      <c r="F13">
        <v>-4.5877274037994201E-2</v>
      </c>
      <c r="G13">
        <v>1.55641455862749E-2</v>
      </c>
      <c r="H13">
        <v>3.2022463306704001E-3</v>
      </c>
      <c r="I13">
        <v>-7.8918739287958395E-2</v>
      </c>
      <c r="J13">
        <v>1.45000702952615E-2</v>
      </c>
      <c r="K13" s="1">
        <v>5.2495113034298602E-8</v>
      </c>
      <c r="L13">
        <v>-6.2008358282331401E-2</v>
      </c>
      <c r="M13">
        <v>1.0427669769494601E-2</v>
      </c>
      <c r="N13" s="1">
        <v>2.7390124674915501E-9</v>
      </c>
      <c r="P13" t="str">
        <f t="shared" si="3"/>
        <v>***</v>
      </c>
      <c r="Q13" t="str">
        <f t="shared" si="0"/>
        <v>**</v>
      </c>
      <c r="R13" t="str">
        <f t="shared" si="1"/>
        <v>***</v>
      </c>
      <c r="S13" t="str">
        <f t="shared" si="2"/>
        <v>***</v>
      </c>
    </row>
    <row r="14" spans="1:19" x14ac:dyDescent="0.25">
      <c r="A14">
        <v>13</v>
      </c>
      <c r="B14" t="s">
        <v>507</v>
      </c>
      <c r="C14">
        <v>-4.63866959551184E-2</v>
      </c>
      <c r="D14">
        <v>3.6236046681519897E-2</v>
      </c>
      <c r="E14">
        <v>0.200500918498281</v>
      </c>
      <c r="F14">
        <v>-6.8201508582607706E-2</v>
      </c>
      <c r="G14">
        <v>5.1852978834105001E-2</v>
      </c>
      <c r="H14">
        <v>0.188413727184741</v>
      </c>
      <c r="I14">
        <v>-3.0243793034401299E-2</v>
      </c>
      <c r="J14">
        <v>5.2893232256408601E-2</v>
      </c>
      <c r="K14">
        <v>0.56746461456278097</v>
      </c>
      <c r="L14">
        <v>-5.2591139089697203E-2</v>
      </c>
      <c r="M14">
        <v>3.5975706260269698E-2</v>
      </c>
      <c r="N14">
        <v>0.143781916076856</v>
      </c>
      <c r="P14" t="str">
        <f t="shared" si="3"/>
        <v/>
      </c>
      <c r="Q14" t="str">
        <f t="shared" si="0"/>
        <v/>
      </c>
      <c r="R14" t="str">
        <f t="shared" si="1"/>
        <v/>
      </c>
      <c r="S14" t="str">
        <f t="shared" si="2"/>
        <v/>
      </c>
    </row>
    <row r="15" spans="1:19" x14ac:dyDescent="0.25">
      <c r="A15">
        <v>14</v>
      </c>
      <c r="B15" t="s">
        <v>508</v>
      </c>
      <c r="C15">
        <v>-3.7833442405781598E-2</v>
      </c>
      <c r="D15">
        <v>4.6877377282777702E-2</v>
      </c>
      <c r="E15">
        <v>0.419624710653693</v>
      </c>
      <c r="F15">
        <v>-0.133651161350377</v>
      </c>
      <c r="G15">
        <v>0.11107151932093</v>
      </c>
      <c r="H15">
        <v>0.228864420918893</v>
      </c>
      <c r="I15">
        <v>-1.3700547374795599E-2</v>
      </c>
      <c r="J15">
        <v>5.4610720279574303E-2</v>
      </c>
      <c r="K15">
        <v>0.80190957949220298</v>
      </c>
      <c r="L15">
        <v>-3.3210617072771502E-2</v>
      </c>
      <c r="M15">
        <v>4.6704738275701901E-2</v>
      </c>
      <c r="N15">
        <v>0.47703715997916202</v>
      </c>
      <c r="P15" t="str">
        <f t="shared" si="3"/>
        <v/>
      </c>
      <c r="Q15" t="str">
        <f t="shared" si="0"/>
        <v/>
      </c>
      <c r="R15" t="str">
        <f t="shared" si="1"/>
        <v/>
      </c>
      <c r="S15" t="str">
        <f t="shared" si="2"/>
        <v/>
      </c>
    </row>
    <row r="16" spans="1:19" x14ac:dyDescent="0.25">
      <c r="A16">
        <v>15</v>
      </c>
      <c r="B16" t="s">
        <v>509</v>
      </c>
      <c r="C16">
        <v>-5.4846693656958601E-2</v>
      </c>
      <c r="D16">
        <v>4.0257771204781398E-2</v>
      </c>
      <c r="E16">
        <v>0.173075552932796</v>
      </c>
      <c r="F16">
        <v>-6.5643446334840202E-3</v>
      </c>
      <c r="G16">
        <v>6.4798489706497597E-2</v>
      </c>
      <c r="H16">
        <v>0.91930916019632003</v>
      </c>
      <c r="I16">
        <v>-7.6173836291720795E-2</v>
      </c>
      <c r="J16">
        <v>5.2842044925569001E-2</v>
      </c>
      <c r="K16">
        <v>0.149432640181835</v>
      </c>
      <c r="L16">
        <v>-5.75415733646992E-2</v>
      </c>
      <c r="M16">
        <v>4.0050790833888003E-2</v>
      </c>
      <c r="N16">
        <v>0.15079898101065201</v>
      </c>
      <c r="P16" t="str">
        <f t="shared" si="3"/>
        <v/>
      </c>
      <c r="Q16" t="str">
        <f t="shared" si="0"/>
        <v/>
      </c>
      <c r="R16" t="str">
        <f t="shared" si="1"/>
        <v/>
      </c>
      <c r="S16" t="str">
        <f t="shared" si="2"/>
        <v/>
      </c>
    </row>
    <row r="17" spans="1:19" x14ac:dyDescent="0.25">
      <c r="A17">
        <v>16</v>
      </c>
      <c r="B17" t="s">
        <v>177</v>
      </c>
      <c r="C17">
        <v>-0.114683082705513</v>
      </c>
      <c r="D17">
        <v>4.98230738629791E-2</v>
      </c>
      <c r="E17">
        <v>2.1346078415317101E-2</v>
      </c>
      <c r="F17">
        <v>-0.13726261409503099</v>
      </c>
      <c r="G17">
        <v>7.4249744815900201E-2</v>
      </c>
      <c r="H17">
        <v>6.4506765665161198E-2</v>
      </c>
      <c r="I17">
        <v>-9.1035525605870707E-2</v>
      </c>
      <c r="J17">
        <v>6.8932066871587594E-2</v>
      </c>
      <c r="K17">
        <v>0.18661619835561999</v>
      </c>
      <c r="L17">
        <v>-0.12154935123498101</v>
      </c>
      <c r="M17">
        <v>4.9588988598435697E-2</v>
      </c>
      <c r="N17">
        <v>1.4240616802298199E-2</v>
      </c>
      <c r="P17" t="str">
        <f t="shared" si="3"/>
        <v>*</v>
      </c>
      <c r="Q17" t="str">
        <f t="shared" si="0"/>
        <v>^</v>
      </c>
      <c r="R17" t="str">
        <f t="shared" si="1"/>
        <v/>
      </c>
      <c r="S17" t="str">
        <f t="shared" si="2"/>
        <v>*</v>
      </c>
    </row>
    <row r="18" spans="1:19" x14ac:dyDescent="0.25">
      <c r="A18">
        <v>17</v>
      </c>
      <c r="B18" t="s">
        <v>32</v>
      </c>
      <c r="C18">
        <v>-6.4901317220553197E-3</v>
      </c>
      <c r="D18">
        <v>2.5034060577112601E-2</v>
      </c>
      <c r="E18">
        <v>0.79544076730632696</v>
      </c>
      <c r="F18">
        <v>-1.2455930173351599E-2</v>
      </c>
      <c r="G18">
        <v>3.34396226123704E-2</v>
      </c>
      <c r="H18">
        <v>0.70952794149471599</v>
      </c>
      <c r="I18">
        <v>-1.8774400632761899E-2</v>
      </c>
      <c r="J18">
        <v>3.9985886099069598E-2</v>
      </c>
      <c r="K18">
        <v>0.63869392870527297</v>
      </c>
      <c r="L18">
        <v>-3.6635551270032302E-3</v>
      </c>
      <c r="M18">
        <v>2.4914235941009898E-2</v>
      </c>
      <c r="N18">
        <v>0.88309519296079997</v>
      </c>
      <c r="P18" t="str">
        <f t="shared" si="3"/>
        <v/>
      </c>
      <c r="Q18" t="str">
        <f t="shared" si="0"/>
        <v/>
      </c>
      <c r="R18" t="str">
        <f t="shared" si="1"/>
        <v/>
      </c>
      <c r="S18" t="str">
        <f t="shared" si="2"/>
        <v/>
      </c>
    </row>
    <row r="19" spans="1:19" x14ac:dyDescent="0.25">
      <c r="A19">
        <v>18</v>
      </c>
      <c r="B19" t="s">
        <v>33</v>
      </c>
      <c r="C19">
        <v>2.2938227677629E-2</v>
      </c>
      <c r="D19">
        <v>6.82767416984218E-3</v>
      </c>
      <c r="E19">
        <v>7.8056491509830104E-4</v>
      </c>
      <c r="F19">
        <v>3.7952978622959203E-2</v>
      </c>
      <c r="G19">
        <v>1.0374408949034601E-2</v>
      </c>
      <c r="H19">
        <v>2.5386718081431801E-4</v>
      </c>
      <c r="I19">
        <v>6.9494158963128499E-3</v>
      </c>
      <c r="J19">
        <v>9.2741842166341095E-3</v>
      </c>
      <c r="K19">
        <v>0.45365888663741999</v>
      </c>
      <c r="L19">
        <v>2.1830334503012101E-2</v>
      </c>
      <c r="M19">
        <v>6.7713358294737196E-3</v>
      </c>
      <c r="N19">
        <v>1.2644288370327499E-3</v>
      </c>
      <c r="P19" t="str">
        <f t="shared" si="3"/>
        <v>***</v>
      </c>
      <c r="Q19" t="str">
        <f t="shared" si="0"/>
        <v>***</v>
      </c>
      <c r="R19" t="str">
        <f t="shared" si="1"/>
        <v/>
      </c>
      <c r="S19" t="str">
        <f t="shared" si="2"/>
        <v>**</v>
      </c>
    </row>
    <row r="20" spans="1:19" x14ac:dyDescent="0.25">
      <c r="A20">
        <v>19</v>
      </c>
      <c r="B20" t="s">
        <v>118</v>
      </c>
      <c r="C20">
        <v>4.4767859756389599E-3</v>
      </c>
      <c r="D20">
        <v>1.0278064428623401E-2</v>
      </c>
      <c r="E20">
        <v>0.66315089771056801</v>
      </c>
      <c r="F20">
        <v>3.2824168343051498E-2</v>
      </c>
      <c r="G20">
        <v>1.53566568652215E-2</v>
      </c>
      <c r="H20">
        <v>3.2560973799129297E-2</v>
      </c>
      <c r="I20">
        <v>-1.6732966856448601E-2</v>
      </c>
      <c r="J20">
        <v>1.4362472224595E-2</v>
      </c>
      <c r="K20">
        <v>0.243999639427982</v>
      </c>
      <c r="L20">
        <v>5.6819331198511101E-3</v>
      </c>
      <c r="M20">
        <v>1.02090932897761E-2</v>
      </c>
      <c r="N20">
        <v>0.57783075660614003</v>
      </c>
      <c r="P20" t="str">
        <f t="shared" si="3"/>
        <v/>
      </c>
      <c r="Q20" t="str">
        <f t="shared" si="0"/>
        <v>*</v>
      </c>
      <c r="R20" t="str">
        <f t="shared" si="1"/>
        <v/>
      </c>
      <c r="S20" t="str">
        <f t="shared" si="2"/>
        <v/>
      </c>
    </row>
    <row r="21" spans="1:19" x14ac:dyDescent="0.25">
      <c r="A21">
        <v>20</v>
      </c>
      <c r="B21" t="s">
        <v>34</v>
      </c>
      <c r="C21">
        <v>3.4446824044404799E-3</v>
      </c>
      <c r="D21">
        <v>5.8333696075240802E-4</v>
      </c>
      <c r="E21" s="1">
        <v>3.5236211722732602E-9</v>
      </c>
      <c r="F21">
        <v>3.9705907850582801E-3</v>
      </c>
      <c r="G21">
        <v>9.1586806157221002E-4</v>
      </c>
      <c r="H21" s="1">
        <v>1.45541253834481E-5</v>
      </c>
      <c r="I21">
        <v>3.2030006570695799E-3</v>
      </c>
      <c r="J21">
        <v>7.7619955352162099E-4</v>
      </c>
      <c r="K21" s="1">
        <v>3.68298781888464E-5</v>
      </c>
      <c r="L21">
        <v>3.4288657651029199E-3</v>
      </c>
      <c r="M21">
        <v>5.7767098580773705E-4</v>
      </c>
      <c r="N21" s="1">
        <v>2.9264350908790001E-9</v>
      </c>
      <c r="P21" t="str">
        <f t="shared" si="3"/>
        <v>***</v>
      </c>
      <c r="Q21" t="str">
        <f t="shared" si="0"/>
        <v>***</v>
      </c>
      <c r="R21" t="str">
        <f t="shared" si="1"/>
        <v>***</v>
      </c>
      <c r="S21" t="str">
        <f t="shared" si="2"/>
        <v>***</v>
      </c>
    </row>
    <row r="22" spans="1:19" x14ac:dyDescent="0.25">
      <c r="A22">
        <v>21</v>
      </c>
      <c r="B22" t="s">
        <v>35</v>
      </c>
      <c r="C22" s="1">
        <v>3.3689390841471101E-6</v>
      </c>
      <c r="D22">
        <v>3.0007647226790499E-4</v>
      </c>
      <c r="E22">
        <v>0.99104238998139305</v>
      </c>
      <c r="F22">
        <v>1.4777273186395199E-4</v>
      </c>
      <c r="G22">
        <v>5.0441205872038498E-4</v>
      </c>
      <c r="H22">
        <v>0.76955246088478801</v>
      </c>
      <c r="I22" s="1">
        <v>-3.1603119863401799E-5</v>
      </c>
      <c r="J22">
        <v>3.8611486482006301E-4</v>
      </c>
      <c r="K22">
        <v>0.93476678155221105</v>
      </c>
      <c r="L22" s="1">
        <v>-7.95715389201622E-5</v>
      </c>
      <c r="M22">
        <v>2.9766360180238601E-4</v>
      </c>
      <c r="N22">
        <v>0.78922251785644604</v>
      </c>
      <c r="P22" t="str">
        <f t="shared" si="3"/>
        <v/>
      </c>
      <c r="Q22" t="str">
        <f t="shared" si="0"/>
        <v/>
      </c>
      <c r="R22" t="str">
        <f t="shared" si="1"/>
        <v/>
      </c>
      <c r="S22" t="str">
        <f t="shared" si="2"/>
        <v/>
      </c>
    </row>
    <row r="23" spans="1:19" x14ac:dyDescent="0.25">
      <c r="A23">
        <v>22</v>
      </c>
      <c r="B23" t="s">
        <v>36</v>
      </c>
      <c r="C23">
        <v>5.8646786644759295E-4</v>
      </c>
      <c r="D23">
        <v>1.5884763334632899E-4</v>
      </c>
      <c r="E23">
        <v>2.22484221533398E-4</v>
      </c>
      <c r="F23">
        <v>3.6541230255229698E-4</v>
      </c>
      <c r="G23">
        <v>2.32311817351151E-4</v>
      </c>
      <c r="H23">
        <v>0.11573295856334399</v>
      </c>
      <c r="I23">
        <v>7.6653185182348098E-4</v>
      </c>
      <c r="J23">
        <v>2.2478587195442999E-4</v>
      </c>
      <c r="K23">
        <v>6.4950134726111095E-4</v>
      </c>
      <c r="L23">
        <v>5.6838031488246402E-4</v>
      </c>
      <c r="M23">
        <v>1.5759400809389401E-4</v>
      </c>
      <c r="N23">
        <v>3.1022194695948799E-4</v>
      </c>
      <c r="P23" t="str">
        <f t="shared" si="3"/>
        <v>***</v>
      </c>
      <c r="Q23" t="str">
        <f t="shared" si="0"/>
        <v/>
      </c>
      <c r="R23" t="str">
        <f t="shared" si="1"/>
        <v>***</v>
      </c>
      <c r="S23" t="str">
        <f t="shared" si="2"/>
        <v>***</v>
      </c>
    </row>
    <row r="24" spans="1:19" x14ac:dyDescent="0.25">
      <c r="A24">
        <v>23</v>
      </c>
      <c r="B24" t="s">
        <v>37</v>
      </c>
      <c r="C24">
        <v>9.9936696096291997E-3</v>
      </c>
      <c r="D24">
        <v>3.0366240243822201E-2</v>
      </c>
      <c r="E24">
        <v>0.74207662095764804</v>
      </c>
      <c r="F24">
        <v>-2.41525194598197E-2</v>
      </c>
      <c r="G24">
        <v>4.44387078429146E-2</v>
      </c>
      <c r="H24">
        <v>0.58678432466146402</v>
      </c>
      <c r="I24">
        <v>4.6842343292446097E-2</v>
      </c>
      <c r="J24">
        <v>4.2545808406029603E-2</v>
      </c>
      <c r="K24">
        <v>0.27090271068124</v>
      </c>
      <c r="L24">
        <v>8.8366462068833595E-3</v>
      </c>
      <c r="M24">
        <v>3.0181428050519699E-2</v>
      </c>
      <c r="N24">
        <v>0.76968708206964698</v>
      </c>
      <c r="P24" t="str">
        <f t="shared" si="3"/>
        <v/>
      </c>
      <c r="Q24" t="str">
        <f t="shared" si="0"/>
        <v/>
      </c>
      <c r="R24" t="str">
        <f t="shared" si="1"/>
        <v/>
      </c>
      <c r="S24" t="str">
        <f t="shared" si="2"/>
        <v/>
      </c>
    </row>
    <row r="25" spans="1:19" x14ac:dyDescent="0.25">
      <c r="A25">
        <v>24</v>
      </c>
      <c r="B25" t="s">
        <v>38</v>
      </c>
      <c r="C25">
        <v>-4.0666954317317101E-2</v>
      </c>
      <c r="D25">
        <v>4.6082911468881001E-2</v>
      </c>
      <c r="E25">
        <v>0.37752073206904402</v>
      </c>
      <c r="F25">
        <v>-3.6232731596885101E-2</v>
      </c>
      <c r="G25">
        <v>6.7752138119042002E-2</v>
      </c>
      <c r="H25">
        <v>0.59279951228488403</v>
      </c>
      <c r="I25">
        <v>-3.0325367263387099E-2</v>
      </c>
      <c r="J25">
        <v>6.5146517015415295E-2</v>
      </c>
      <c r="K25">
        <v>0.641577134013529</v>
      </c>
      <c r="L25">
        <v>-3.3055905787945601E-2</v>
      </c>
      <c r="M25">
        <v>4.5958477578795398E-2</v>
      </c>
      <c r="N25">
        <v>0.47198326741062602</v>
      </c>
      <c r="P25" t="str">
        <f t="shared" si="3"/>
        <v/>
      </c>
      <c r="Q25" t="str">
        <f t="shared" si="0"/>
        <v/>
      </c>
      <c r="R25" t="str">
        <f t="shared" si="1"/>
        <v/>
      </c>
      <c r="S25" t="str">
        <f t="shared" si="2"/>
        <v/>
      </c>
    </row>
    <row r="26" spans="1:19" x14ac:dyDescent="0.25">
      <c r="A26">
        <v>25</v>
      </c>
      <c r="B26" t="s">
        <v>40</v>
      </c>
      <c r="C26">
        <v>-0.15258290023225299</v>
      </c>
      <c r="D26">
        <v>4.4498202928315397E-2</v>
      </c>
      <c r="E26">
        <v>6.0588164434035999E-4</v>
      </c>
      <c r="F26">
        <v>-9.2852358128386894E-2</v>
      </c>
      <c r="G26">
        <v>6.8386061519879804E-2</v>
      </c>
      <c r="H26">
        <v>0.17453753396414201</v>
      </c>
      <c r="I26">
        <v>-0.214941605976184</v>
      </c>
      <c r="J26">
        <v>6.0010737029866701E-2</v>
      </c>
      <c r="K26">
        <v>3.4134063385226498E-4</v>
      </c>
      <c r="L26">
        <v>-0.15369005404128899</v>
      </c>
      <c r="M26">
        <v>4.4272182906993703E-2</v>
      </c>
      <c r="N26">
        <v>5.1759542501349004E-4</v>
      </c>
      <c r="P26" t="str">
        <f t="shared" si="3"/>
        <v>***</v>
      </c>
      <c r="Q26" t="str">
        <f t="shared" si="0"/>
        <v/>
      </c>
      <c r="R26" t="str">
        <f t="shared" si="1"/>
        <v>***</v>
      </c>
      <c r="S26" t="str">
        <f t="shared" si="2"/>
        <v>***</v>
      </c>
    </row>
    <row r="27" spans="1:19" x14ac:dyDescent="0.25">
      <c r="A27">
        <v>26</v>
      </c>
      <c r="B27" t="s">
        <v>41</v>
      </c>
      <c r="C27">
        <v>-0.15838875265562499</v>
      </c>
      <c r="D27">
        <v>3.7473511142914799E-2</v>
      </c>
      <c r="E27" s="1">
        <v>2.3715858984459899E-5</v>
      </c>
      <c r="F27">
        <v>-0.134788920808871</v>
      </c>
      <c r="G27">
        <v>5.4104394660759302E-2</v>
      </c>
      <c r="H27">
        <v>1.2728559130762899E-2</v>
      </c>
      <c r="I27">
        <v>-0.204035433555526</v>
      </c>
      <c r="J27">
        <v>5.3367034634634498E-2</v>
      </c>
      <c r="K27">
        <v>1.31704939011756E-4</v>
      </c>
      <c r="L27">
        <v>-0.15410462593721999</v>
      </c>
      <c r="M27">
        <v>3.7093137164484501E-2</v>
      </c>
      <c r="N27" s="1">
        <v>3.2595397701561701E-5</v>
      </c>
      <c r="P27" t="str">
        <f t="shared" si="3"/>
        <v>***</v>
      </c>
      <c r="Q27" t="str">
        <f t="shared" si="0"/>
        <v>*</v>
      </c>
      <c r="R27" t="str">
        <f t="shared" si="1"/>
        <v>***</v>
      </c>
      <c r="S27" t="str">
        <f t="shared" si="2"/>
        <v>***</v>
      </c>
    </row>
    <row r="28" spans="1:19" x14ac:dyDescent="0.25">
      <c r="A28">
        <v>27</v>
      </c>
      <c r="B28" t="s">
        <v>39</v>
      </c>
      <c r="C28">
        <v>-0.14876403175842801</v>
      </c>
      <c r="D28">
        <v>3.8017473070014698E-2</v>
      </c>
      <c r="E28" s="1">
        <v>9.1140050456351904E-5</v>
      </c>
      <c r="F28">
        <v>-8.6387896533532599E-2</v>
      </c>
      <c r="G28">
        <v>5.7603533541411303E-2</v>
      </c>
      <c r="H28">
        <v>0.13369268267905801</v>
      </c>
      <c r="I28">
        <v>-0.227984372367735</v>
      </c>
      <c r="J28">
        <v>5.2035402509259303E-2</v>
      </c>
      <c r="K28" s="1">
        <v>1.17955994267196E-5</v>
      </c>
      <c r="L28">
        <v>-0.146260969099472</v>
      </c>
      <c r="M28">
        <v>3.7738743738764999E-2</v>
      </c>
      <c r="N28">
        <v>1.06354255143659E-4</v>
      </c>
      <c r="P28" t="str">
        <f t="shared" si="3"/>
        <v>***</v>
      </c>
      <c r="Q28" t="str">
        <f t="shared" si="0"/>
        <v/>
      </c>
      <c r="R28" t="str">
        <f t="shared" si="1"/>
        <v>***</v>
      </c>
      <c r="S28" t="str">
        <f t="shared" si="2"/>
        <v>***</v>
      </c>
    </row>
    <row r="29" spans="1:19" x14ac:dyDescent="0.25">
      <c r="A29">
        <v>28</v>
      </c>
      <c r="B29" t="s">
        <v>43</v>
      </c>
      <c r="C29">
        <v>-7.9082581265269403E-2</v>
      </c>
      <c r="D29">
        <v>1.07397435044791E-2</v>
      </c>
      <c r="E29" s="1">
        <v>1.7908980150287E-13</v>
      </c>
      <c r="F29">
        <v>-8.7439463131440104E-2</v>
      </c>
      <c r="G29">
        <v>1.62394605243515E-2</v>
      </c>
      <c r="H29" s="1">
        <v>7.2693869582294696E-8</v>
      </c>
      <c r="I29">
        <v>-7.8983637940743895E-2</v>
      </c>
      <c r="J29">
        <v>1.45389647240955E-2</v>
      </c>
      <c r="K29" s="1">
        <v>5.5554698611556703E-8</v>
      </c>
      <c r="L29">
        <v>-7.9999728665657896E-2</v>
      </c>
      <c r="M29">
        <v>1.06846897301206E-2</v>
      </c>
      <c r="N29" s="1">
        <v>7.0292288686463896E-14</v>
      </c>
      <c r="P29" t="str">
        <f t="shared" si="3"/>
        <v>***</v>
      </c>
      <c r="Q29" t="str">
        <f t="shared" si="0"/>
        <v>***</v>
      </c>
      <c r="R29" t="str">
        <f t="shared" si="1"/>
        <v>***</v>
      </c>
      <c r="S29" t="str">
        <f t="shared" si="2"/>
        <v>***</v>
      </c>
    </row>
    <row r="30" spans="1:19" x14ac:dyDescent="0.25">
      <c r="A30">
        <v>29</v>
      </c>
      <c r="B30" t="s">
        <v>44</v>
      </c>
      <c r="C30">
        <v>3.6688818451611802E-2</v>
      </c>
      <c r="D30">
        <v>2.3464735087956601E-2</v>
      </c>
      <c r="E30">
        <v>0.11791795769815799</v>
      </c>
      <c r="F30">
        <v>3.5790968405901201E-2</v>
      </c>
      <c r="G30">
        <v>3.4159048807803398E-2</v>
      </c>
      <c r="H30">
        <v>0.29474267400760801</v>
      </c>
      <c r="I30">
        <v>4.0144387034091997E-2</v>
      </c>
      <c r="J30">
        <v>3.3237723586224101E-2</v>
      </c>
      <c r="K30">
        <v>0.227125770128139</v>
      </c>
      <c r="L30">
        <v>3.5151768985818399E-2</v>
      </c>
      <c r="M30">
        <v>2.3252512031119998E-2</v>
      </c>
      <c r="N30">
        <v>0.13059983847072601</v>
      </c>
      <c r="P30" t="str">
        <f t="shared" si="3"/>
        <v/>
      </c>
      <c r="Q30" t="str">
        <f t="shared" si="0"/>
        <v/>
      </c>
      <c r="R30" t="str">
        <f t="shared" si="1"/>
        <v/>
      </c>
      <c r="S30" t="str">
        <f t="shared" si="2"/>
        <v/>
      </c>
    </row>
    <row r="31" spans="1:19" x14ac:dyDescent="0.25">
      <c r="A31">
        <v>30</v>
      </c>
      <c r="B31" t="s">
        <v>134</v>
      </c>
      <c r="C31">
        <v>0.37397453749545401</v>
      </c>
      <c r="D31">
        <v>0.30051681162598598</v>
      </c>
      <c r="E31">
        <v>0.213338407728248</v>
      </c>
      <c r="F31">
        <v>-0.21477765806059401</v>
      </c>
      <c r="G31">
        <v>0.64646707780516699</v>
      </c>
      <c r="H31">
        <v>0.739713372290555</v>
      </c>
      <c r="I31">
        <v>0.60722195810930302</v>
      </c>
      <c r="J31">
        <v>0.33901513547432599</v>
      </c>
      <c r="K31">
        <v>7.3271594331176804E-2</v>
      </c>
      <c r="L31">
        <v>-9.1335918646583802E-2</v>
      </c>
      <c r="M31">
        <v>3.5163465037061803E-2</v>
      </c>
      <c r="N31">
        <v>9.3914310191202596E-3</v>
      </c>
    </row>
    <row r="32" spans="1:19" x14ac:dyDescent="0.25">
      <c r="A32">
        <v>31</v>
      </c>
      <c r="B32" t="s">
        <v>148</v>
      </c>
      <c r="C32">
        <v>-7.3800665651947997E-2</v>
      </c>
      <c r="D32">
        <v>0.33015234442114499</v>
      </c>
      <c r="E32">
        <v>0.82311900153082396</v>
      </c>
      <c r="F32">
        <v>-0.46231428044765399</v>
      </c>
      <c r="G32">
        <v>0.674496699883115</v>
      </c>
      <c r="H32">
        <v>0.493078223304457</v>
      </c>
      <c r="I32">
        <v>-1.7944343388348001E-2</v>
      </c>
      <c r="J32">
        <v>0.39353518052429498</v>
      </c>
      <c r="K32">
        <v>0.96363081270297901</v>
      </c>
      <c r="L32">
        <v>-0.52162657966965498</v>
      </c>
      <c r="M32">
        <v>0.13566322119364299</v>
      </c>
      <c r="N32">
        <v>1.2054702398206201E-4</v>
      </c>
    </row>
    <row r="33" spans="1:14" x14ac:dyDescent="0.25">
      <c r="A33">
        <v>32</v>
      </c>
      <c r="B33" t="s">
        <v>46</v>
      </c>
      <c r="C33">
        <v>-1.0550800983615501E-2</v>
      </c>
      <c r="D33">
        <v>0.31474733409982902</v>
      </c>
      <c r="E33">
        <v>0.97325872544508696</v>
      </c>
      <c r="F33">
        <v>-0.63154268664929303</v>
      </c>
      <c r="G33">
        <v>0.66165821480944698</v>
      </c>
      <c r="H33">
        <v>0.339838316692746</v>
      </c>
      <c r="I33">
        <v>0.30103834361371401</v>
      </c>
      <c r="J33">
        <v>0.36245915098839798</v>
      </c>
      <c r="K33">
        <v>0.40623117155690203</v>
      </c>
      <c r="L33">
        <v>-0.47549171671679702</v>
      </c>
      <c r="M33">
        <v>9.53814072547923E-2</v>
      </c>
      <c r="N33" s="1">
        <v>6.1910086988526897E-7</v>
      </c>
    </row>
    <row r="34" spans="1:14" x14ac:dyDescent="0.25">
      <c r="A34">
        <v>33</v>
      </c>
      <c r="B34" t="s">
        <v>132</v>
      </c>
      <c r="C34">
        <v>6.1431814413572997E-2</v>
      </c>
      <c r="D34">
        <v>0.32377125354452002</v>
      </c>
      <c r="E34">
        <v>0.84951418950034596</v>
      </c>
      <c r="F34">
        <v>-0.77696826586810397</v>
      </c>
      <c r="G34">
        <v>0.68763037863279897</v>
      </c>
      <c r="H34">
        <v>0.25850935444596701</v>
      </c>
      <c r="I34">
        <v>0.38824371863618401</v>
      </c>
      <c r="J34">
        <v>0.36639221761656299</v>
      </c>
      <c r="K34">
        <v>0.28930857123379</v>
      </c>
      <c r="L34">
        <v>-0.41276667699633102</v>
      </c>
      <c r="M34">
        <v>0.13263141634601899</v>
      </c>
      <c r="N34">
        <v>1.85740469264277E-3</v>
      </c>
    </row>
    <row r="35" spans="1:14" x14ac:dyDescent="0.25">
      <c r="A35">
        <v>34</v>
      </c>
      <c r="B35" t="s">
        <v>133</v>
      </c>
      <c r="C35">
        <v>0.14015715405549101</v>
      </c>
      <c r="D35">
        <v>0.32040607338692101</v>
      </c>
      <c r="E35">
        <v>0.661795174220559</v>
      </c>
      <c r="F35">
        <v>-0.42762257785779501</v>
      </c>
      <c r="G35">
        <v>0.67432951053864898</v>
      </c>
      <c r="H35">
        <v>0.52598630348789699</v>
      </c>
      <c r="I35">
        <v>0.33234176309096702</v>
      </c>
      <c r="J35">
        <v>0.365921520601521</v>
      </c>
      <c r="K35">
        <v>0.36375547504877298</v>
      </c>
      <c r="L35">
        <v>-0.33520921610952698</v>
      </c>
      <c r="M35">
        <v>0.11168124710519001</v>
      </c>
      <c r="N35">
        <v>2.6866921362942702E-3</v>
      </c>
    </row>
    <row r="36" spans="1:14" x14ac:dyDescent="0.25">
      <c r="A36">
        <v>35</v>
      </c>
      <c r="B36" t="s">
        <v>45</v>
      </c>
      <c r="C36">
        <v>0.49144457601834202</v>
      </c>
      <c r="D36">
        <v>0.43164525710948498</v>
      </c>
      <c r="E36">
        <v>0.25489585407322402</v>
      </c>
      <c r="F36">
        <v>-0.225883848854706</v>
      </c>
      <c r="G36">
        <v>0.76228575926058295</v>
      </c>
      <c r="H36">
        <v>0.76698237517409995</v>
      </c>
      <c r="I36">
        <v>0.57821925659028695</v>
      </c>
      <c r="J36">
        <v>0.59697072777804605</v>
      </c>
      <c r="K36">
        <v>0.33275031363566199</v>
      </c>
      <c r="L36">
        <v>-1.53665912297575E-2</v>
      </c>
      <c r="M36">
        <v>0.30747930359373699</v>
      </c>
      <c r="N36">
        <v>0.96014149925006598</v>
      </c>
    </row>
    <row r="37" spans="1:14" x14ac:dyDescent="0.25">
      <c r="A37">
        <v>36</v>
      </c>
      <c r="B37" t="s">
        <v>106</v>
      </c>
      <c r="C37">
        <v>-8.7105519722775596E-2</v>
      </c>
      <c r="D37">
        <v>0.102476326446536</v>
      </c>
      <c r="E37">
        <v>0.39532160186144999</v>
      </c>
      <c r="F37">
        <v>-0.27848051581552802</v>
      </c>
      <c r="G37">
        <v>0.19310120696479799</v>
      </c>
      <c r="H37">
        <v>0.14926063168654499</v>
      </c>
      <c r="I37">
        <v>-3.2931857554056601E-2</v>
      </c>
      <c r="J37">
        <v>0.123063222382421</v>
      </c>
      <c r="K37">
        <v>0.78900635991763401</v>
      </c>
      <c r="L37" t="s">
        <v>173</v>
      </c>
      <c r="M37" t="s">
        <v>173</v>
      </c>
      <c r="N37" t="s">
        <v>173</v>
      </c>
    </row>
    <row r="38" spans="1:14" x14ac:dyDescent="0.25">
      <c r="A38">
        <v>37</v>
      </c>
      <c r="B38" t="s">
        <v>62</v>
      </c>
      <c r="C38">
        <v>0.176268648513911</v>
      </c>
      <c r="D38">
        <v>0.21511123178128999</v>
      </c>
      <c r="E38">
        <v>0.41254098706567499</v>
      </c>
      <c r="F38">
        <v>-1.2847977004969899E-3</v>
      </c>
      <c r="G38">
        <v>0.31971421572806702</v>
      </c>
      <c r="H38">
        <v>0.99679364432531503</v>
      </c>
      <c r="I38">
        <v>0.46214953644055701</v>
      </c>
      <c r="J38">
        <v>0.299026070620592</v>
      </c>
      <c r="K38">
        <v>0.12222153424867099</v>
      </c>
      <c r="L38" t="s">
        <v>173</v>
      </c>
      <c r="M38" t="s">
        <v>173</v>
      </c>
      <c r="N38" t="s">
        <v>173</v>
      </c>
    </row>
    <row r="39" spans="1:14" x14ac:dyDescent="0.25">
      <c r="A39">
        <v>38</v>
      </c>
      <c r="B39" t="s">
        <v>54</v>
      </c>
      <c r="C39">
        <v>0.16653418682579399</v>
      </c>
      <c r="D39">
        <v>0.25248737351567202</v>
      </c>
      <c r="E39">
        <v>0.50952704052975595</v>
      </c>
      <c r="F39">
        <v>2.2638877287479001E-2</v>
      </c>
      <c r="G39">
        <v>0.36136232145274</v>
      </c>
      <c r="H39">
        <v>0.95004625380707097</v>
      </c>
      <c r="I39">
        <v>0.41539049240134301</v>
      </c>
      <c r="J39">
        <v>0.37753793256852602</v>
      </c>
      <c r="K39">
        <v>0.271218154972313</v>
      </c>
      <c r="L39" t="s">
        <v>173</v>
      </c>
      <c r="M39" t="s">
        <v>173</v>
      </c>
      <c r="N39" t="s">
        <v>173</v>
      </c>
    </row>
    <row r="40" spans="1:14" x14ac:dyDescent="0.25">
      <c r="A40">
        <v>39</v>
      </c>
      <c r="B40" t="s">
        <v>58</v>
      </c>
      <c r="C40">
        <v>0.32076542837070299</v>
      </c>
      <c r="D40">
        <v>0.22730545732614599</v>
      </c>
      <c r="E40">
        <v>0.15819606792160201</v>
      </c>
      <c r="F40">
        <v>0.139197223089676</v>
      </c>
      <c r="G40">
        <v>0.336760454275772</v>
      </c>
      <c r="H40">
        <v>0.67935609841251499</v>
      </c>
      <c r="I40">
        <v>0.55166158309209001</v>
      </c>
      <c r="J40">
        <v>0.31560251919267701</v>
      </c>
      <c r="K40">
        <v>8.0470403333581603E-2</v>
      </c>
      <c r="L40" t="s">
        <v>173</v>
      </c>
      <c r="M40" t="s">
        <v>173</v>
      </c>
      <c r="N40" t="s">
        <v>173</v>
      </c>
    </row>
    <row r="41" spans="1:14" x14ac:dyDescent="0.25">
      <c r="A41">
        <v>40</v>
      </c>
      <c r="B41" t="s">
        <v>61</v>
      </c>
      <c r="C41">
        <v>0.26429888491894299</v>
      </c>
      <c r="D41">
        <v>0.219456323048181</v>
      </c>
      <c r="E41">
        <v>0.228460204847345</v>
      </c>
      <c r="F41">
        <v>4.3552625996084303E-2</v>
      </c>
      <c r="G41">
        <v>0.32720357913098103</v>
      </c>
      <c r="H41">
        <v>0.89410987298806399</v>
      </c>
      <c r="I41">
        <v>0.50019559758316601</v>
      </c>
      <c r="J41">
        <v>0.30303632866028402</v>
      </c>
      <c r="K41">
        <v>9.8817694116899696E-2</v>
      </c>
      <c r="L41" t="s">
        <v>173</v>
      </c>
      <c r="M41" t="s">
        <v>173</v>
      </c>
      <c r="N41" t="s">
        <v>173</v>
      </c>
    </row>
    <row r="42" spans="1:14" x14ac:dyDescent="0.25">
      <c r="A42">
        <v>41</v>
      </c>
      <c r="B42" t="s">
        <v>64</v>
      </c>
      <c r="C42">
        <v>0.19461947428163001</v>
      </c>
      <c r="D42">
        <v>0.257885543341834</v>
      </c>
      <c r="E42">
        <v>0.45044470423023297</v>
      </c>
      <c r="F42">
        <v>1.71323858284043E-2</v>
      </c>
      <c r="G42">
        <v>0.56827071370969895</v>
      </c>
      <c r="H42">
        <v>0.975948794606044</v>
      </c>
      <c r="I42">
        <v>0.38613178917732299</v>
      </c>
      <c r="J42">
        <v>0.33098759017506801</v>
      </c>
      <c r="K42">
        <v>0.24336990912825399</v>
      </c>
      <c r="L42" t="s">
        <v>173</v>
      </c>
      <c r="M42" t="s">
        <v>173</v>
      </c>
      <c r="N42" t="s">
        <v>173</v>
      </c>
    </row>
    <row r="43" spans="1:14" x14ac:dyDescent="0.25">
      <c r="A43">
        <v>42</v>
      </c>
      <c r="B43" t="s">
        <v>47</v>
      </c>
      <c r="C43">
        <v>0.33848229918108802</v>
      </c>
      <c r="D43">
        <v>0.255135227657873</v>
      </c>
      <c r="E43">
        <v>0.184615214182381</v>
      </c>
      <c r="F43">
        <v>-5.0929513308819202E-2</v>
      </c>
      <c r="G43">
        <v>0.39031015941376801</v>
      </c>
      <c r="H43">
        <v>0.89618293953002603</v>
      </c>
      <c r="I43">
        <v>0.70141133308183801</v>
      </c>
      <c r="J43">
        <v>0.34390011330474302</v>
      </c>
      <c r="K43">
        <v>4.1392309073468997E-2</v>
      </c>
      <c r="L43" t="s">
        <v>173</v>
      </c>
      <c r="M43" t="s">
        <v>173</v>
      </c>
      <c r="N43" t="s">
        <v>173</v>
      </c>
    </row>
    <row r="44" spans="1:14" x14ac:dyDescent="0.25">
      <c r="A44">
        <v>43</v>
      </c>
      <c r="B44" t="s">
        <v>65</v>
      </c>
      <c r="C44">
        <v>0.26865570655119703</v>
      </c>
      <c r="D44">
        <v>0.24650130183331401</v>
      </c>
      <c r="E44">
        <v>0.27576803139574502</v>
      </c>
      <c r="F44">
        <v>0.44086109938706403</v>
      </c>
      <c r="G44">
        <v>0.73648948715485696</v>
      </c>
      <c r="H44">
        <v>0.54944102145963003</v>
      </c>
      <c r="I44">
        <v>0.52136501263910795</v>
      </c>
      <c r="J44">
        <v>0.319248135260572</v>
      </c>
      <c r="K44">
        <v>0.102447385032188</v>
      </c>
      <c r="L44" t="s">
        <v>173</v>
      </c>
      <c r="M44" t="s">
        <v>173</v>
      </c>
      <c r="N44" t="s">
        <v>173</v>
      </c>
    </row>
    <row r="45" spans="1:14" x14ac:dyDescent="0.25">
      <c r="A45">
        <v>44</v>
      </c>
      <c r="B45" t="s">
        <v>60</v>
      </c>
      <c r="C45">
        <v>0.25367782862148502</v>
      </c>
      <c r="D45">
        <v>0.23922070937089501</v>
      </c>
      <c r="E45">
        <v>0.28894709674284602</v>
      </c>
      <c r="F45">
        <v>1.47936951022678E-3</v>
      </c>
      <c r="G45">
        <v>0.34706437438156401</v>
      </c>
      <c r="H45">
        <v>0.99659900985319505</v>
      </c>
      <c r="I45">
        <v>0.56604404859783597</v>
      </c>
      <c r="J45">
        <v>0.36026540375143001</v>
      </c>
      <c r="K45">
        <v>0.116139393056607</v>
      </c>
      <c r="L45" t="s">
        <v>173</v>
      </c>
      <c r="M45" t="s">
        <v>173</v>
      </c>
      <c r="N45" t="s">
        <v>173</v>
      </c>
    </row>
    <row r="46" spans="1:14" x14ac:dyDescent="0.25">
      <c r="A46">
        <v>45</v>
      </c>
      <c r="B46" t="s">
        <v>53</v>
      </c>
      <c r="C46">
        <v>-0.37107706414866198</v>
      </c>
      <c r="D46">
        <v>0.387743156592467</v>
      </c>
      <c r="E46">
        <v>0.338558320913047</v>
      </c>
      <c r="F46">
        <v>-0.416248661113714</v>
      </c>
      <c r="G46">
        <v>0.502696038926986</v>
      </c>
      <c r="H46">
        <v>0.40765209083627901</v>
      </c>
      <c r="I46">
        <v>-0.30069161384425203</v>
      </c>
      <c r="J46">
        <v>0.66448035023950003</v>
      </c>
      <c r="K46">
        <v>0.65089336970157996</v>
      </c>
      <c r="L46" t="s">
        <v>173</v>
      </c>
      <c r="M46" t="s">
        <v>173</v>
      </c>
      <c r="N46" t="s">
        <v>173</v>
      </c>
    </row>
    <row r="47" spans="1:14" x14ac:dyDescent="0.25">
      <c r="A47">
        <v>46</v>
      </c>
      <c r="B47" t="s">
        <v>59</v>
      </c>
      <c r="C47">
        <v>0.161190174318114</v>
      </c>
      <c r="D47">
        <v>0.22967076564736999</v>
      </c>
      <c r="E47">
        <v>0.48278426170065902</v>
      </c>
      <c r="F47">
        <v>0.19302515581846399</v>
      </c>
      <c r="G47">
        <v>0.36329861899434601</v>
      </c>
      <c r="H47">
        <v>0.59520213350770701</v>
      </c>
      <c r="I47">
        <v>0.27360121899527201</v>
      </c>
      <c r="J47">
        <v>0.30786594178916799</v>
      </c>
      <c r="K47">
        <v>0.37416301009647601</v>
      </c>
      <c r="L47" t="s">
        <v>173</v>
      </c>
      <c r="M47" t="s">
        <v>173</v>
      </c>
      <c r="N47" t="s">
        <v>173</v>
      </c>
    </row>
    <row r="48" spans="1:14" x14ac:dyDescent="0.25">
      <c r="A48">
        <v>47</v>
      </c>
      <c r="B48" t="s">
        <v>67</v>
      </c>
      <c r="C48">
        <v>0.30872846254674602</v>
      </c>
      <c r="D48">
        <v>0.22448325062279501</v>
      </c>
      <c r="E48">
        <v>0.16904308401958501</v>
      </c>
      <c r="F48">
        <v>0.13855903256635899</v>
      </c>
      <c r="G48">
        <v>0.36602552218547002</v>
      </c>
      <c r="H48">
        <v>0.70502191325333197</v>
      </c>
      <c r="I48">
        <v>0.53284744688674102</v>
      </c>
      <c r="J48">
        <v>0.30148723244525</v>
      </c>
      <c r="K48">
        <v>7.7161866753590699E-2</v>
      </c>
      <c r="L48" t="s">
        <v>173</v>
      </c>
      <c r="M48" t="s">
        <v>173</v>
      </c>
      <c r="N48" t="s">
        <v>173</v>
      </c>
    </row>
    <row r="49" spans="1:14" x14ac:dyDescent="0.25">
      <c r="A49">
        <v>48</v>
      </c>
      <c r="B49" t="s">
        <v>66</v>
      </c>
      <c r="C49">
        <v>0.31192640031463897</v>
      </c>
      <c r="D49">
        <v>0.22932889920263799</v>
      </c>
      <c r="E49">
        <v>0.17377597988058399</v>
      </c>
      <c r="F49">
        <v>0.20192046420524701</v>
      </c>
      <c r="G49">
        <v>0.35798329298294601</v>
      </c>
      <c r="H49">
        <v>0.57272012782033799</v>
      </c>
      <c r="I49">
        <v>0.50750641215756698</v>
      </c>
      <c r="J49">
        <v>0.30787407216784002</v>
      </c>
      <c r="K49">
        <v>9.9266092336321596E-2</v>
      </c>
      <c r="L49" t="s">
        <v>173</v>
      </c>
      <c r="M49" t="s">
        <v>173</v>
      </c>
      <c r="N49" t="s">
        <v>173</v>
      </c>
    </row>
    <row r="50" spans="1:14" x14ac:dyDescent="0.25">
      <c r="A50">
        <v>49</v>
      </c>
      <c r="B50" t="s">
        <v>49</v>
      </c>
      <c r="C50">
        <v>7.3490320844241702E-2</v>
      </c>
      <c r="D50">
        <v>0.298091812810997</v>
      </c>
      <c r="E50">
        <v>0.80526745013972101</v>
      </c>
      <c r="F50">
        <v>-0.23082413314084799</v>
      </c>
      <c r="G50">
        <v>0.51119922962670905</v>
      </c>
      <c r="H50">
        <v>0.65160430283961401</v>
      </c>
      <c r="I50">
        <v>0.360408114561451</v>
      </c>
      <c r="J50">
        <v>0.38130369542682702</v>
      </c>
      <c r="K50">
        <v>0.344556964679259</v>
      </c>
      <c r="L50" t="s">
        <v>173</v>
      </c>
      <c r="M50" t="s">
        <v>173</v>
      </c>
      <c r="N50" t="s">
        <v>173</v>
      </c>
    </row>
    <row r="51" spans="1:14" x14ac:dyDescent="0.25">
      <c r="A51">
        <v>50</v>
      </c>
      <c r="B51" t="s">
        <v>56</v>
      </c>
      <c r="C51">
        <v>0.59452956485598296</v>
      </c>
      <c r="D51">
        <v>0.26469067453289902</v>
      </c>
      <c r="E51">
        <v>2.4695706448533E-2</v>
      </c>
      <c r="F51">
        <v>0.42997716644555101</v>
      </c>
      <c r="G51">
        <v>0.36513461272974201</v>
      </c>
      <c r="H51">
        <v>0.23896195780089499</v>
      </c>
      <c r="I51">
        <v>0.74296697550090396</v>
      </c>
      <c r="J51">
        <v>0.45824042866226999</v>
      </c>
      <c r="K51">
        <v>0.104943132353636</v>
      </c>
      <c r="L51" t="s">
        <v>173</v>
      </c>
      <c r="M51" t="s">
        <v>173</v>
      </c>
      <c r="N51" t="s">
        <v>173</v>
      </c>
    </row>
    <row r="52" spans="1:14" x14ac:dyDescent="0.25">
      <c r="A52">
        <v>51</v>
      </c>
      <c r="B52" t="s">
        <v>52</v>
      </c>
      <c r="C52">
        <v>7.2235425914886797E-2</v>
      </c>
      <c r="D52">
        <v>0.35205024014716502</v>
      </c>
      <c r="E52">
        <v>0.83742759418160695</v>
      </c>
      <c r="F52">
        <v>0.123480273870283</v>
      </c>
      <c r="G52">
        <v>0.49212906209712498</v>
      </c>
      <c r="H52">
        <v>0.80188342431072102</v>
      </c>
      <c r="I52">
        <v>9.52953787883212E-2</v>
      </c>
      <c r="J52">
        <v>0.52928427363629604</v>
      </c>
      <c r="K52">
        <v>0.85711665946048099</v>
      </c>
      <c r="L52" t="s">
        <v>173</v>
      </c>
      <c r="M52" t="s">
        <v>173</v>
      </c>
      <c r="N52" t="s">
        <v>173</v>
      </c>
    </row>
    <row r="53" spans="1:14" x14ac:dyDescent="0.25">
      <c r="A53">
        <v>52</v>
      </c>
      <c r="B53" t="s">
        <v>55</v>
      </c>
      <c r="C53">
        <v>0.15233579074732401</v>
      </c>
      <c r="D53">
        <v>0.260822968987448</v>
      </c>
      <c r="E53">
        <v>0.55918116405777896</v>
      </c>
      <c r="F53">
        <v>-0.248151255104266</v>
      </c>
      <c r="G53">
        <v>0.371541556413022</v>
      </c>
      <c r="H53">
        <v>0.50419974765840903</v>
      </c>
      <c r="I53">
        <v>0.731708823818771</v>
      </c>
      <c r="J53">
        <v>0.38400663890613002</v>
      </c>
      <c r="K53">
        <v>5.6720459987407698E-2</v>
      </c>
      <c r="L53" t="s">
        <v>173</v>
      </c>
      <c r="M53" t="s">
        <v>173</v>
      </c>
      <c r="N53" t="s">
        <v>173</v>
      </c>
    </row>
    <row r="54" spans="1:14" x14ac:dyDescent="0.25">
      <c r="A54">
        <v>53</v>
      </c>
      <c r="B54" t="s">
        <v>48</v>
      </c>
      <c r="C54">
        <v>0.18880811707945799</v>
      </c>
      <c r="D54">
        <v>0.31798514819698698</v>
      </c>
      <c r="E54">
        <v>0.55267000505903396</v>
      </c>
      <c r="F54">
        <v>0.33023545177510699</v>
      </c>
      <c r="G54">
        <v>0.417631133575598</v>
      </c>
      <c r="H54">
        <v>0.42909879084303898</v>
      </c>
      <c r="I54">
        <v>-0.31952522829775398</v>
      </c>
      <c r="J54">
        <v>0.60519249840261602</v>
      </c>
      <c r="K54">
        <v>0.59751815699171895</v>
      </c>
      <c r="L54" t="s">
        <v>173</v>
      </c>
      <c r="M54" t="s">
        <v>173</v>
      </c>
      <c r="N54" t="s">
        <v>173</v>
      </c>
    </row>
    <row r="55" spans="1:14" x14ac:dyDescent="0.25">
      <c r="A55">
        <v>54</v>
      </c>
      <c r="B55" t="s">
        <v>50</v>
      </c>
      <c r="C55">
        <v>-9.6304042239678797E-2</v>
      </c>
      <c r="D55">
        <v>0.30018964341975801</v>
      </c>
      <c r="E55">
        <v>0.74835386891303501</v>
      </c>
      <c r="F55">
        <v>-0.16460385575702599</v>
      </c>
      <c r="G55">
        <v>0.68859423639848805</v>
      </c>
      <c r="H55">
        <v>0.81107198798859403</v>
      </c>
      <c r="I55">
        <v>7.2781822471346099E-3</v>
      </c>
      <c r="J55">
        <v>0.36852452701892502</v>
      </c>
      <c r="K55">
        <v>0.98424318780640696</v>
      </c>
      <c r="L55" t="s">
        <v>173</v>
      </c>
      <c r="M55" t="s">
        <v>173</v>
      </c>
      <c r="N55" t="s">
        <v>173</v>
      </c>
    </row>
    <row r="56" spans="1:14" x14ac:dyDescent="0.25">
      <c r="A56">
        <v>55</v>
      </c>
      <c r="B56" t="s">
        <v>57</v>
      </c>
      <c r="C56">
        <v>9.2399604978507202E-2</v>
      </c>
      <c r="D56">
        <v>0.288523052733692</v>
      </c>
      <c r="E56">
        <v>0.74877856714209601</v>
      </c>
      <c r="F56">
        <v>-0.19879488101887999</v>
      </c>
      <c r="G56">
        <v>0.48963401009894902</v>
      </c>
      <c r="H56">
        <v>0.68473738884079804</v>
      </c>
      <c r="I56">
        <v>0.38088114076305601</v>
      </c>
      <c r="J56">
        <v>0.38150081707147998</v>
      </c>
      <c r="K56">
        <v>0.31809721811920899</v>
      </c>
      <c r="L56" t="s">
        <v>173</v>
      </c>
      <c r="M56" t="s">
        <v>173</v>
      </c>
      <c r="N56" t="s">
        <v>173</v>
      </c>
    </row>
    <row r="57" spans="1:14" x14ac:dyDescent="0.25">
      <c r="A57">
        <v>56</v>
      </c>
      <c r="B57" t="s">
        <v>51</v>
      </c>
      <c r="C57">
        <v>-5.3189575903230597E-2</v>
      </c>
      <c r="D57">
        <v>0.41704376762794798</v>
      </c>
      <c r="E57">
        <v>0.89851336962998496</v>
      </c>
      <c r="F57">
        <v>-0.242767777056454</v>
      </c>
      <c r="G57">
        <v>0.56027685871390498</v>
      </c>
      <c r="H57">
        <v>0.66479707905591301</v>
      </c>
      <c r="I57">
        <v>6.0991837779724799E-2</v>
      </c>
      <c r="J57">
        <v>0.66926700926248495</v>
      </c>
      <c r="K57">
        <v>0.92738747258537202</v>
      </c>
      <c r="L57" t="s">
        <v>173</v>
      </c>
      <c r="M57" t="s">
        <v>173</v>
      </c>
      <c r="N57" t="s">
        <v>173</v>
      </c>
    </row>
    <row r="58" spans="1:14" x14ac:dyDescent="0.25">
      <c r="A58">
        <v>57</v>
      </c>
      <c r="B58" t="s">
        <v>63</v>
      </c>
      <c r="C58">
        <v>-1.0309524332353499E-2</v>
      </c>
      <c r="D58">
        <v>0.42200271665269501</v>
      </c>
      <c r="E58">
        <v>0.98050962277032805</v>
      </c>
      <c r="F58">
        <v>-0.41818486775319602</v>
      </c>
      <c r="G58">
        <v>0.66576476691316999</v>
      </c>
      <c r="H58">
        <v>0.52992070560465998</v>
      </c>
      <c r="I58">
        <v>0.48191316406613899</v>
      </c>
      <c r="J58">
        <v>0.599519535886468</v>
      </c>
      <c r="K58">
        <v>0.42149383612520802</v>
      </c>
      <c r="L58" t="s">
        <v>173</v>
      </c>
      <c r="M58" t="s">
        <v>173</v>
      </c>
      <c r="N58" t="s">
        <v>173</v>
      </c>
    </row>
    <row r="59" spans="1:14" x14ac:dyDescent="0.25">
      <c r="A59">
        <v>58</v>
      </c>
      <c r="B59" t="s">
        <v>74</v>
      </c>
      <c r="C59">
        <v>-0.85024005558830396</v>
      </c>
      <c r="D59">
        <v>0.37191082759829103</v>
      </c>
      <c r="E59">
        <v>2.2246095309402698E-2</v>
      </c>
      <c r="F59">
        <v>-0.22608274657879401</v>
      </c>
      <c r="G59">
        <v>0.723481990586607</v>
      </c>
      <c r="H59">
        <v>0.75466620884379798</v>
      </c>
      <c r="I59">
        <v>-1.05600598695976</v>
      </c>
      <c r="J59">
        <v>0.45654954905152301</v>
      </c>
      <c r="K59">
        <v>2.0721810622990999E-2</v>
      </c>
      <c r="L59" t="s">
        <v>173</v>
      </c>
      <c r="M59" t="s">
        <v>173</v>
      </c>
      <c r="N59" t="s">
        <v>173</v>
      </c>
    </row>
    <row r="60" spans="1:14" x14ac:dyDescent="0.25">
      <c r="A60">
        <v>59</v>
      </c>
      <c r="B60" t="s">
        <v>71</v>
      </c>
      <c r="C60">
        <v>-0.68652749712460803</v>
      </c>
      <c r="D60">
        <v>0.38417811895658899</v>
      </c>
      <c r="E60">
        <v>7.3936984337554301E-2</v>
      </c>
      <c r="F60">
        <v>-3.62593611154816E-2</v>
      </c>
      <c r="G60">
        <v>0.73599605629034504</v>
      </c>
      <c r="H60">
        <v>0.96070755352294201</v>
      </c>
      <c r="I60">
        <v>-0.96986672786592698</v>
      </c>
      <c r="J60">
        <v>0.48083275708885098</v>
      </c>
      <c r="K60">
        <v>4.3689641390807298E-2</v>
      </c>
      <c r="L60" t="s">
        <v>173</v>
      </c>
      <c r="M60" t="s">
        <v>173</v>
      </c>
      <c r="N60" t="s">
        <v>173</v>
      </c>
    </row>
    <row r="61" spans="1:14" x14ac:dyDescent="0.25">
      <c r="A61">
        <v>60</v>
      </c>
      <c r="B61" t="s">
        <v>72</v>
      </c>
      <c r="C61">
        <v>-0.62631026579406801</v>
      </c>
      <c r="D61">
        <v>0.37227375802663898</v>
      </c>
      <c r="E61">
        <v>9.2492917516515602E-2</v>
      </c>
      <c r="F61">
        <v>0.15314983918264499</v>
      </c>
      <c r="G61">
        <v>0.725268560760436</v>
      </c>
      <c r="H61">
        <v>0.83276013086406897</v>
      </c>
      <c r="I61">
        <v>-1.1181685552423</v>
      </c>
      <c r="J61">
        <v>0.45570764765893601</v>
      </c>
      <c r="K61">
        <v>1.41396008724684E-2</v>
      </c>
      <c r="L61" t="s">
        <v>173</v>
      </c>
      <c r="M61" t="s">
        <v>173</v>
      </c>
      <c r="N61" t="s">
        <v>173</v>
      </c>
    </row>
    <row r="62" spans="1:14" x14ac:dyDescent="0.25">
      <c r="A62">
        <v>61</v>
      </c>
      <c r="B62" t="s">
        <v>79</v>
      </c>
      <c r="C62">
        <v>-0.74130324985990603</v>
      </c>
      <c r="D62">
        <v>0.37009485739051701</v>
      </c>
      <c r="E62">
        <v>4.5176345768827599E-2</v>
      </c>
      <c r="F62">
        <v>0.106001267356892</v>
      </c>
      <c r="G62">
        <v>0.72465367508352097</v>
      </c>
      <c r="H62">
        <v>0.88370152173314898</v>
      </c>
      <c r="I62">
        <v>-1.24948320963432</v>
      </c>
      <c r="J62">
        <v>0.449732293790232</v>
      </c>
      <c r="K62">
        <v>5.4647141385799703E-3</v>
      </c>
      <c r="L62" t="s">
        <v>173</v>
      </c>
      <c r="M62" t="s">
        <v>173</v>
      </c>
      <c r="N62" t="s">
        <v>173</v>
      </c>
    </row>
    <row r="63" spans="1:14" x14ac:dyDescent="0.25">
      <c r="A63">
        <v>62</v>
      </c>
      <c r="B63" t="s">
        <v>82</v>
      </c>
      <c r="C63">
        <v>-0.72474092919599897</v>
      </c>
      <c r="D63">
        <v>0.39528984652162003</v>
      </c>
      <c r="E63">
        <v>6.6736895652265801E-2</v>
      </c>
      <c r="F63">
        <v>9.9245310773675502E-2</v>
      </c>
      <c r="G63">
        <v>0.76993424702926305</v>
      </c>
      <c r="H63">
        <v>0.897435968534258</v>
      </c>
      <c r="I63">
        <v>-1.21521367302087</v>
      </c>
      <c r="J63">
        <v>0.47798669392036303</v>
      </c>
      <c r="K63">
        <v>1.1010708234039801E-2</v>
      </c>
      <c r="L63" t="s">
        <v>173</v>
      </c>
      <c r="M63" t="s">
        <v>173</v>
      </c>
      <c r="N63" t="s">
        <v>173</v>
      </c>
    </row>
    <row r="64" spans="1:14" x14ac:dyDescent="0.25">
      <c r="A64">
        <v>63</v>
      </c>
      <c r="B64" t="s">
        <v>70</v>
      </c>
      <c r="C64">
        <v>-0.66976591778206895</v>
      </c>
      <c r="D64">
        <v>0.39258973666860902</v>
      </c>
      <c r="E64">
        <v>8.8004367682985599E-2</v>
      </c>
      <c r="F64">
        <v>8.5570549196096704E-2</v>
      </c>
      <c r="G64">
        <v>0.80380732145908795</v>
      </c>
      <c r="H64">
        <v>0.91522013256785795</v>
      </c>
      <c r="I64">
        <v>-1.1081897684544699</v>
      </c>
      <c r="J64">
        <v>0.46922409688716699</v>
      </c>
      <c r="K64">
        <v>1.8188928780845E-2</v>
      </c>
      <c r="L64" t="s">
        <v>173</v>
      </c>
      <c r="M64" t="s">
        <v>173</v>
      </c>
      <c r="N64" t="s">
        <v>173</v>
      </c>
    </row>
    <row r="65" spans="1:14" x14ac:dyDescent="0.25">
      <c r="A65">
        <v>64</v>
      </c>
      <c r="B65" t="s">
        <v>68</v>
      </c>
      <c r="C65">
        <v>-0.44033930493856899</v>
      </c>
      <c r="D65">
        <v>0.449973410625786</v>
      </c>
      <c r="E65">
        <v>0.32778279447971798</v>
      </c>
      <c r="F65">
        <v>0.60315637872199002</v>
      </c>
      <c r="G65">
        <v>0.80803019148080202</v>
      </c>
      <c r="H65">
        <v>0.45539394910161302</v>
      </c>
      <c r="I65">
        <v>-1.1293073329071199</v>
      </c>
      <c r="J65">
        <v>0.59039532531539096</v>
      </c>
      <c r="K65">
        <v>5.57738445433867E-2</v>
      </c>
      <c r="L65" t="s">
        <v>173</v>
      </c>
      <c r="M65" t="s">
        <v>173</v>
      </c>
      <c r="N65" t="s">
        <v>173</v>
      </c>
    </row>
    <row r="66" spans="1:14" x14ac:dyDescent="0.25">
      <c r="A66">
        <v>65</v>
      </c>
      <c r="B66" t="s">
        <v>78</v>
      </c>
      <c r="C66">
        <v>-0.67240188949880397</v>
      </c>
      <c r="D66">
        <v>0.36614286903166998</v>
      </c>
      <c r="E66">
        <v>6.6291607691256096E-2</v>
      </c>
      <c r="F66">
        <v>-1.4846893596878999E-2</v>
      </c>
      <c r="G66">
        <v>0.72072237542429696</v>
      </c>
      <c r="H66">
        <v>0.98356472645089499</v>
      </c>
      <c r="I66">
        <v>-1.0335508844100501</v>
      </c>
      <c r="J66">
        <v>0.44228911009724298</v>
      </c>
      <c r="K66">
        <v>1.9448445931038501E-2</v>
      </c>
      <c r="L66" t="s">
        <v>173</v>
      </c>
      <c r="M66" t="s">
        <v>173</v>
      </c>
      <c r="N66" t="s">
        <v>173</v>
      </c>
    </row>
    <row r="67" spans="1:14" x14ac:dyDescent="0.25">
      <c r="A67">
        <v>66</v>
      </c>
      <c r="B67" t="s">
        <v>75</v>
      </c>
      <c r="C67">
        <v>-0.76839465424034503</v>
      </c>
      <c r="D67">
        <v>0.39536219785133597</v>
      </c>
      <c r="E67">
        <v>5.1953264974074299E-2</v>
      </c>
      <c r="F67">
        <v>2.4031980445422499E-2</v>
      </c>
      <c r="G67">
        <v>0.75554700980455003</v>
      </c>
      <c r="H67">
        <v>0.97462565109746901</v>
      </c>
      <c r="I67">
        <v>-1.2309694098314099</v>
      </c>
      <c r="J67">
        <v>0.48762057294748801</v>
      </c>
      <c r="K67">
        <v>1.15882426004858E-2</v>
      </c>
      <c r="L67" t="s">
        <v>173</v>
      </c>
      <c r="M67" t="s">
        <v>173</v>
      </c>
      <c r="N67" t="s">
        <v>173</v>
      </c>
    </row>
    <row r="68" spans="1:14" x14ac:dyDescent="0.25">
      <c r="A68">
        <v>67</v>
      </c>
      <c r="B68" t="s">
        <v>81</v>
      </c>
      <c r="C68">
        <v>-0.75695503435359401</v>
      </c>
      <c r="D68">
        <v>0.38051583668488498</v>
      </c>
      <c r="E68">
        <v>4.6669583868409102E-2</v>
      </c>
      <c r="F68">
        <v>0.12497355137855699</v>
      </c>
      <c r="G68">
        <v>0.73815059194777599</v>
      </c>
      <c r="H68">
        <v>0.86555571464246095</v>
      </c>
      <c r="I68">
        <v>-1.2693785794489501</v>
      </c>
      <c r="J68">
        <v>0.46384922800865502</v>
      </c>
      <c r="K68">
        <v>6.2074152035788803E-3</v>
      </c>
      <c r="L68" t="s">
        <v>173</v>
      </c>
      <c r="M68" t="s">
        <v>173</v>
      </c>
      <c r="N68" t="s">
        <v>173</v>
      </c>
    </row>
    <row r="69" spans="1:14" x14ac:dyDescent="0.25">
      <c r="A69">
        <v>68</v>
      </c>
      <c r="B69" t="s">
        <v>84</v>
      </c>
      <c r="C69">
        <v>-0.81775249564933195</v>
      </c>
      <c r="D69">
        <v>0.39624686871491299</v>
      </c>
      <c r="E69">
        <v>3.9041899917652299E-2</v>
      </c>
      <c r="F69">
        <v>-0.14270411177008599</v>
      </c>
      <c r="G69">
        <v>0.822449650923471</v>
      </c>
      <c r="H69">
        <v>0.86224973411619998</v>
      </c>
      <c r="I69">
        <v>-1.2377191668185701</v>
      </c>
      <c r="J69">
        <v>0.473243060150216</v>
      </c>
      <c r="K69">
        <v>8.9123418476241799E-3</v>
      </c>
      <c r="L69" t="s">
        <v>173</v>
      </c>
      <c r="M69" t="s">
        <v>173</v>
      </c>
      <c r="N69" t="s">
        <v>173</v>
      </c>
    </row>
    <row r="70" spans="1:14" x14ac:dyDescent="0.25">
      <c r="A70">
        <v>69</v>
      </c>
      <c r="B70" t="s">
        <v>77</v>
      </c>
      <c r="C70">
        <v>-0.80566335808576495</v>
      </c>
      <c r="D70">
        <v>0.37589106077977302</v>
      </c>
      <c r="E70">
        <v>3.2085591140257698E-2</v>
      </c>
      <c r="F70">
        <v>-8.3729076674313604E-2</v>
      </c>
      <c r="G70">
        <v>0.73931055744330099</v>
      </c>
      <c r="H70">
        <v>0.90983004435428905</v>
      </c>
      <c r="I70">
        <v>-1.24235115559836</v>
      </c>
      <c r="J70">
        <v>0.45392521266740798</v>
      </c>
      <c r="K70">
        <v>6.2019797026389599E-3</v>
      </c>
      <c r="L70" t="s">
        <v>173</v>
      </c>
      <c r="M70" t="s">
        <v>173</v>
      </c>
      <c r="N70" t="s">
        <v>173</v>
      </c>
    </row>
    <row r="71" spans="1:14" x14ac:dyDescent="0.25">
      <c r="A71">
        <v>70</v>
      </c>
      <c r="B71" t="s">
        <v>76</v>
      </c>
      <c r="C71">
        <v>-0.77350422569250099</v>
      </c>
      <c r="D71">
        <v>0.38692905444713199</v>
      </c>
      <c r="E71">
        <v>4.5599113949439801E-2</v>
      </c>
      <c r="F71">
        <v>4.6908765719047498E-4</v>
      </c>
      <c r="G71">
        <v>0.73385485280834895</v>
      </c>
      <c r="H71">
        <v>0.99948998392200405</v>
      </c>
      <c r="I71">
        <v>-1.11055921523704</v>
      </c>
      <c r="J71">
        <v>0.53795482855958598</v>
      </c>
      <c r="K71">
        <v>3.8978878929956599E-2</v>
      </c>
      <c r="L71" t="s">
        <v>173</v>
      </c>
      <c r="M71" t="s">
        <v>173</v>
      </c>
      <c r="N71" t="s">
        <v>173</v>
      </c>
    </row>
    <row r="72" spans="1:14" x14ac:dyDescent="0.25">
      <c r="A72">
        <v>71</v>
      </c>
      <c r="B72" t="s">
        <v>80</v>
      </c>
      <c r="C72">
        <v>-0.64090904218465805</v>
      </c>
      <c r="D72">
        <v>0.39840925868434302</v>
      </c>
      <c r="E72">
        <v>0.107688507982984</v>
      </c>
      <c r="F72">
        <v>0.176634644018281</v>
      </c>
      <c r="G72">
        <v>0.74294203570086803</v>
      </c>
      <c r="H72">
        <v>0.81207481820301897</v>
      </c>
      <c r="I72">
        <v>-1.3154793735412</v>
      </c>
      <c r="J72">
        <v>0.56859275621923799</v>
      </c>
      <c r="K72">
        <v>2.0691298618903901E-2</v>
      </c>
      <c r="L72" t="s">
        <v>173</v>
      </c>
      <c r="M72" t="s">
        <v>173</v>
      </c>
      <c r="N72" t="s">
        <v>173</v>
      </c>
    </row>
    <row r="73" spans="1:14" x14ac:dyDescent="0.25">
      <c r="A73">
        <v>72</v>
      </c>
      <c r="B73" t="s">
        <v>69</v>
      </c>
      <c r="C73">
        <v>-0.51597613061500103</v>
      </c>
      <c r="D73">
        <v>0.49906504798420898</v>
      </c>
      <c r="E73">
        <v>0.30118968136706098</v>
      </c>
      <c r="F73">
        <v>0.58264480763497395</v>
      </c>
      <c r="G73">
        <v>0.90411279349544305</v>
      </c>
      <c r="H73">
        <v>0.51929132992284799</v>
      </c>
      <c r="I73">
        <v>-1.2683530855199501</v>
      </c>
      <c r="J73">
        <v>0.65627294950466797</v>
      </c>
      <c r="K73">
        <v>5.3277981811335799E-2</v>
      </c>
      <c r="L73" t="s">
        <v>173</v>
      </c>
      <c r="M73" t="s">
        <v>173</v>
      </c>
      <c r="N73" t="s">
        <v>173</v>
      </c>
    </row>
    <row r="74" spans="1:14" x14ac:dyDescent="0.25">
      <c r="A74">
        <v>73</v>
      </c>
      <c r="B74" t="s">
        <v>73</v>
      </c>
      <c r="C74">
        <v>-0.68637975513322202</v>
      </c>
      <c r="D74">
        <v>0.547806695514236</v>
      </c>
      <c r="E74">
        <v>0.21022034533615</v>
      </c>
      <c r="F74">
        <v>-1.0305900637296499</v>
      </c>
      <c r="G74">
        <v>1.2526775793924101</v>
      </c>
      <c r="H74">
        <v>0.41067306693877198</v>
      </c>
      <c r="I74">
        <v>-0.65611449177807801</v>
      </c>
      <c r="J74">
        <v>0.64144347592376005</v>
      </c>
      <c r="K74">
        <v>0.30636842828943101</v>
      </c>
      <c r="L74" t="s">
        <v>173</v>
      </c>
      <c r="M74" t="s">
        <v>173</v>
      </c>
      <c r="N74" t="s">
        <v>173</v>
      </c>
    </row>
    <row r="75" spans="1:14" x14ac:dyDescent="0.25">
      <c r="A75">
        <v>74</v>
      </c>
      <c r="B75" t="s">
        <v>83</v>
      </c>
      <c r="C75">
        <v>-0.20550247069520899</v>
      </c>
      <c r="D75">
        <v>0.66360855798656404</v>
      </c>
      <c r="E75">
        <v>0.75680869984491095</v>
      </c>
      <c r="F75">
        <v>0.30791455791758698</v>
      </c>
      <c r="G75">
        <v>1.07591616649768</v>
      </c>
      <c r="H75">
        <v>0.77473394762287595</v>
      </c>
      <c r="I75">
        <v>-0.46291363336137198</v>
      </c>
      <c r="J75">
        <v>0.895346881385088</v>
      </c>
      <c r="K75">
        <v>0.605141114749978</v>
      </c>
      <c r="L75" t="s">
        <v>173</v>
      </c>
      <c r="M75" t="s">
        <v>173</v>
      </c>
      <c r="N75" t="s">
        <v>173</v>
      </c>
    </row>
    <row r="76" spans="1:14" x14ac:dyDescent="0.25">
      <c r="A76">
        <v>75</v>
      </c>
      <c r="B76" t="s">
        <v>178</v>
      </c>
      <c r="C76">
        <v>1.25971330141628</v>
      </c>
      <c r="D76">
        <v>8.9891918074010105E-2</v>
      </c>
      <c r="E76" s="1">
        <v>1.2863248052560199E-44</v>
      </c>
      <c r="F76">
        <v>1.32685066505919</v>
      </c>
      <c r="G76">
        <v>0.13402209827102099</v>
      </c>
      <c r="H76" s="1">
        <v>4.1528572740031101E-23</v>
      </c>
      <c r="I76">
        <v>1.2207582821023999</v>
      </c>
      <c r="J76">
        <v>0.12136724247375499</v>
      </c>
      <c r="K76" s="1">
        <v>8.4372200225607402E-24</v>
      </c>
      <c r="L76">
        <v>1.25103360166649</v>
      </c>
      <c r="M76">
        <v>8.9851675522075694E-2</v>
      </c>
      <c r="N76" s="1">
        <v>4.5716707763190099E-44</v>
      </c>
    </row>
    <row r="77" spans="1:14" x14ac:dyDescent="0.25">
      <c r="A77">
        <v>76</v>
      </c>
      <c r="B77" t="s">
        <v>179</v>
      </c>
      <c r="C77">
        <v>0.26672805297716501</v>
      </c>
      <c r="D77">
        <v>0.12345586320624299</v>
      </c>
      <c r="E77">
        <v>3.07329435079601E-2</v>
      </c>
      <c r="F77">
        <v>0.34688255104995702</v>
      </c>
      <c r="G77">
        <v>0.183672678292393</v>
      </c>
      <c r="H77">
        <v>5.8946665655463797E-2</v>
      </c>
      <c r="I77">
        <v>0.216805117619365</v>
      </c>
      <c r="J77">
        <v>0.16687017061093501</v>
      </c>
      <c r="K77">
        <v>0.19386010369900999</v>
      </c>
      <c r="L77">
        <v>0.25674777374039598</v>
      </c>
      <c r="M77">
        <v>0.123422913690094</v>
      </c>
      <c r="N77">
        <v>3.7504645351276199E-2</v>
      </c>
    </row>
    <row r="78" spans="1:14" x14ac:dyDescent="0.25">
      <c r="A78">
        <v>77</v>
      </c>
      <c r="B78" t="s">
        <v>180</v>
      </c>
      <c r="C78">
        <v>1.25719736852441</v>
      </c>
      <c r="D78">
        <v>9.5050011932157105E-2</v>
      </c>
      <c r="E78" s="1">
        <v>6.1535501803147601E-40</v>
      </c>
      <c r="F78">
        <v>1.40072109013757</v>
      </c>
      <c r="G78">
        <v>0.139507165499139</v>
      </c>
      <c r="H78" s="1">
        <v>1.011645249091E-23</v>
      </c>
      <c r="I78">
        <v>1.1562763278769199</v>
      </c>
      <c r="J78">
        <v>0.13008898731522001</v>
      </c>
      <c r="K78" s="1">
        <v>6.2023570057969195E-19</v>
      </c>
      <c r="L78">
        <v>1.2462955435402601</v>
      </c>
      <c r="M78">
        <v>9.5002480264377298E-2</v>
      </c>
      <c r="N78" s="1">
        <v>2.5779366972225301E-39</v>
      </c>
    </row>
    <row r="79" spans="1:14" x14ac:dyDescent="0.25">
      <c r="A79">
        <v>78</v>
      </c>
      <c r="B79" t="s">
        <v>181</v>
      </c>
      <c r="C79">
        <v>0.61698986126694699</v>
      </c>
      <c r="D79">
        <v>0.118368061994976</v>
      </c>
      <c r="E79" s="1">
        <v>1.8634365108920299E-7</v>
      </c>
      <c r="F79">
        <v>0.66516274232152806</v>
      </c>
      <c r="G79">
        <v>0.17864026663138299</v>
      </c>
      <c r="H79">
        <v>1.96498561759931E-4</v>
      </c>
      <c r="I79">
        <v>0.59474456626037397</v>
      </c>
      <c r="J79">
        <v>0.15826272583606099</v>
      </c>
      <c r="K79">
        <v>1.7130610283800499E-4</v>
      </c>
      <c r="L79">
        <v>0.60493779940080195</v>
      </c>
      <c r="M79">
        <v>0.11832415587968199</v>
      </c>
      <c r="N79" s="1">
        <v>3.1784399535822001E-7</v>
      </c>
    </row>
    <row r="80" spans="1:14" x14ac:dyDescent="0.25">
      <c r="A80">
        <v>79</v>
      </c>
      <c r="B80" t="s">
        <v>182</v>
      </c>
      <c r="C80">
        <v>0.237604726715095</v>
      </c>
      <c r="D80">
        <v>0.13833906547069599</v>
      </c>
      <c r="E80">
        <v>8.5878113665151398E-2</v>
      </c>
      <c r="F80">
        <v>0.19739606423018999</v>
      </c>
      <c r="G80">
        <v>0.21635882040367699</v>
      </c>
      <c r="H80">
        <v>0.361581839357906</v>
      </c>
      <c r="I80">
        <v>0.27919416726105101</v>
      </c>
      <c r="J80">
        <v>0.18042171531404</v>
      </c>
      <c r="K80">
        <v>0.121753992551864</v>
      </c>
      <c r="L80">
        <v>0.22531592665724101</v>
      </c>
      <c r="M80">
        <v>0.138298598807645</v>
      </c>
      <c r="N80">
        <v>0.10327091730651</v>
      </c>
    </row>
    <row r="81" spans="1:14" x14ac:dyDescent="0.25">
      <c r="A81">
        <v>80</v>
      </c>
      <c r="B81" t="s">
        <v>183</v>
      </c>
      <c r="C81">
        <v>0.96168046218349901</v>
      </c>
      <c r="D81">
        <v>0.11127913115186699</v>
      </c>
      <c r="E81" s="1">
        <v>5.5210445364963801E-18</v>
      </c>
      <c r="F81">
        <v>1.0275650017293401</v>
      </c>
      <c r="G81">
        <v>0.16676257833053099</v>
      </c>
      <c r="H81" s="1">
        <v>7.1902644294323405E-10</v>
      </c>
      <c r="I81">
        <v>0.92872291761123504</v>
      </c>
      <c r="J81">
        <v>0.14961967964074799</v>
      </c>
      <c r="K81" s="1">
        <v>5.3928587764907004E-10</v>
      </c>
      <c r="L81">
        <v>0.94767192886624896</v>
      </c>
      <c r="M81">
        <v>0.111222709829609</v>
      </c>
      <c r="N81" s="1">
        <v>1.5888040180515099E-17</v>
      </c>
    </row>
    <row r="82" spans="1:14" x14ac:dyDescent="0.25">
      <c r="A82">
        <v>81</v>
      </c>
      <c r="B82" t="s">
        <v>188</v>
      </c>
      <c r="C82">
        <v>1.6893727069140601</v>
      </c>
      <c r="D82">
        <v>6.7914030804863093E-2</v>
      </c>
      <c r="E82" s="1">
        <v>1.38180474973408E-136</v>
      </c>
      <c r="F82">
        <v>1.8192225945310101</v>
      </c>
      <c r="G82">
        <v>9.9220664179154996E-2</v>
      </c>
      <c r="H82" s="1">
        <v>4.3407272288628501E-75</v>
      </c>
      <c r="I82">
        <v>1.57341196168881</v>
      </c>
      <c r="J82">
        <v>9.3341811831097896E-2</v>
      </c>
      <c r="K82" s="1">
        <v>9.4065902620956299E-64</v>
      </c>
      <c r="L82">
        <v>1.68808907800223</v>
      </c>
      <c r="M82">
        <v>6.7898495881317703E-2</v>
      </c>
      <c r="N82" s="1">
        <v>1.9203884555341899E-136</v>
      </c>
    </row>
    <row r="83" spans="1:14" x14ac:dyDescent="0.25">
      <c r="A83">
        <v>82</v>
      </c>
      <c r="B83" t="s">
        <v>199</v>
      </c>
      <c r="C83">
        <v>1.4425126665853401</v>
      </c>
      <c r="D83">
        <v>7.1437518994723795E-2</v>
      </c>
      <c r="E83" s="1">
        <v>1.1360945483177199E-90</v>
      </c>
      <c r="F83">
        <v>1.5146853583611899</v>
      </c>
      <c r="G83">
        <v>0.104826583335243</v>
      </c>
      <c r="H83" s="1">
        <v>2.5273468228277701E-47</v>
      </c>
      <c r="I83">
        <v>1.3852324776618901</v>
      </c>
      <c r="J83">
        <v>9.7708464807084699E-2</v>
      </c>
      <c r="K83" s="1">
        <v>1.26805414762698E-45</v>
      </c>
      <c r="L83">
        <v>1.4403367474297899</v>
      </c>
      <c r="M83">
        <v>7.1419158929733995E-2</v>
      </c>
      <c r="N83" s="1">
        <v>1.89441511016028E-90</v>
      </c>
    </row>
    <row r="84" spans="1:14" x14ac:dyDescent="0.25">
      <c r="A84">
        <v>83</v>
      </c>
      <c r="B84" t="s">
        <v>210</v>
      </c>
      <c r="C84">
        <v>1.7026551769752001</v>
      </c>
      <c r="D84">
        <v>7.1679069568505505E-2</v>
      </c>
      <c r="E84" s="1">
        <v>1.0021234107214399E-124</v>
      </c>
      <c r="F84">
        <v>1.88061764281878</v>
      </c>
      <c r="G84">
        <v>0.10449842612658899</v>
      </c>
      <c r="H84" s="1">
        <v>2.07106651617373E-72</v>
      </c>
      <c r="I84">
        <v>1.5507753429539499</v>
      </c>
      <c r="J84">
        <v>9.8800530602253703E-2</v>
      </c>
      <c r="K84" s="1">
        <v>1.61027178466229E-55</v>
      </c>
      <c r="L84">
        <v>1.70023009439025</v>
      </c>
      <c r="M84">
        <v>7.1656946943071897E-2</v>
      </c>
      <c r="N84" s="1">
        <v>1.88246848329845E-124</v>
      </c>
    </row>
    <row r="85" spans="1:14" x14ac:dyDescent="0.25">
      <c r="A85">
        <v>84</v>
      </c>
      <c r="B85" t="s">
        <v>221</v>
      </c>
      <c r="C85">
        <v>1.0695303821453701</v>
      </c>
      <c r="D85">
        <v>8.1202277636147305E-2</v>
      </c>
      <c r="E85" s="1">
        <v>1.28560422696682E-39</v>
      </c>
      <c r="F85">
        <v>1.03084829628786</v>
      </c>
      <c r="G85">
        <v>0.122164906829273</v>
      </c>
      <c r="H85" s="1">
        <v>3.22343566979217E-17</v>
      </c>
      <c r="I85">
        <v>1.1051930822103899</v>
      </c>
      <c r="J85">
        <v>0.108943052499551</v>
      </c>
      <c r="K85" s="1">
        <v>3.4990110141521098E-24</v>
      </c>
      <c r="L85">
        <v>1.06633764788664</v>
      </c>
      <c r="M85">
        <v>8.1177975577762101E-2</v>
      </c>
      <c r="N85" s="1">
        <v>2.0531022562826999E-39</v>
      </c>
    </row>
    <row r="86" spans="1:14" x14ac:dyDescent="0.25">
      <c r="A86">
        <v>85</v>
      </c>
      <c r="B86" t="s">
        <v>232</v>
      </c>
      <c r="C86">
        <v>1.0003227289271299</v>
      </c>
      <c r="D86">
        <v>8.4801074092292594E-2</v>
      </c>
      <c r="E86" s="1">
        <v>4.0877884874744999E-32</v>
      </c>
      <c r="F86">
        <v>1.14191548758516</v>
      </c>
      <c r="G86">
        <v>0.123272972818562</v>
      </c>
      <c r="H86" s="1">
        <v>1.9819506080818401E-20</v>
      </c>
      <c r="I86">
        <v>0.88670296910588398</v>
      </c>
      <c r="J86">
        <v>0.117078939236944</v>
      </c>
      <c r="K86" s="1">
        <v>3.6316636470899502E-14</v>
      </c>
      <c r="L86">
        <v>0.99598043132835201</v>
      </c>
      <c r="M86">
        <v>8.4775162205321594E-2</v>
      </c>
      <c r="N86" s="1">
        <v>7.1889142984415003E-32</v>
      </c>
    </row>
    <row r="87" spans="1:14" x14ac:dyDescent="0.25">
      <c r="A87">
        <v>86</v>
      </c>
      <c r="B87" t="s">
        <v>234</v>
      </c>
      <c r="C87">
        <v>0.51341631951125899</v>
      </c>
      <c r="D87">
        <v>9.8096540621902095E-2</v>
      </c>
      <c r="E87" s="1">
        <v>1.66072547163917E-7</v>
      </c>
      <c r="F87">
        <v>0.69554363796283203</v>
      </c>
      <c r="G87">
        <v>0.140762031916843</v>
      </c>
      <c r="H87" s="1">
        <v>7.7614114360900603E-7</v>
      </c>
      <c r="I87">
        <v>0.36100102057963201</v>
      </c>
      <c r="J87">
        <v>0.13721846899359599</v>
      </c>
      <c r="K87">
        <v>8.5171963158936909E-3</v>
      </c>
      <c r="L87">
        <v>0.50804314680879903</v>
      </c>
      <c r="M87">
        <v>9.8071912006241199E-2</v>
      </c>
      <c r="N87" s="1">
        <v>2.2151454615077999E-7</v>
      </c>
    </row>
    <row r="88" spans="1:14" x14ac:dyDescent="0.25">
      <c r="A88">
        <v>87</v>
      </c>
      <c r="B88" t="s">
        <v>235</v>
      </c>
      <c r="C88">
        <v>1.3986525404529599</v>
      </c>
      <c r="D88">
        <v>8.2621846624773398E-2</v>
      </c>
      <c r="E88" s="1">
        <v>2.7800867474360301E-64</v>
      </c>
      <c r="F88">
        <v>1.4881102161378601</v>
      </c>
      <c r="G88">
        <v>0.12213719051331</v>
      </c>
      <c r="H88" s="1">
        <v>3.7861852141972098E-34</v>
      </c>
      <c r="I88">
        <v>1.3366748448930399</v>
      </c>
      <c r="J88">
        <v>0.11232118054474099</v>
      </c>
      <c r="K88" s="1">
        <v>1.1768242027068699E-32</v>
      </c>
      <c r="L88">
        <v>1.3919432536376399</v>
      </c>
      <c r="M88">
        <v>8.2586840079302296E-2</v>
      </c>
      <c r="N88" s="1">
        <v>9.7558814030417006E-64</v>
      </c>
    </row>
    <row r="89" spans="1:14" x14ac:dyDescent="0.25">
      <c r="A89">
        <v>88</v>
      </c>
      <c r="B89" t="s">
        <v>236</v>
      </c>
      <c r="C89">
        <v>0.52881124910283905</v>
      </c>
      <c r="D89">
        <v>0.105544370187148</v>
      </c>
      <c r="E89" s="1">
        <v>5.4339120681330402E-7</v>
      </c>
      <c r="F89">
        <v>0.61104990818926297</v>
      </c>
      <c r="G89">
        <v>0.15644902932698301</v>
      </c>
      <c r="H89" s="1">
        <v>9.3935792832537606E-5</v>
      </c>
      <c r="I89">
        <v>0.47377966973206798</v>
      </c>
      <c r="J89">
        <v>0.14309686167553901</v>
      </c>
      <c r="K89">
        <v>9.2995807317098602E-4</v>
      </c>
      <c r="L89">
        <v>0.52116917307667499</v>
      </c>
      <c r="M89">
        <v>0.105513728643008</v>
      </c>
      <c r="N89" s="1">
        <v>7.8383650275113598E-7</v>
      </c>
    </row>
    <row r="90" spans="1:14" x14ac:dyDescent="0.25">
      <c r="A90">
        <v>89</v>
      </c>
      <c r="B90" t="s">
        <v>184</v>
      </c>
      <c r="C90">
        <v>0.69182464831019896</v>
      </c>
      <c r="D90">
        <v>0.125242961113497</v>
      </c>
      <c r="E90" s="1">
        <v>3.3163076879322698E-8</v>
      </c>
      <c r="F90">
        <v>0.82174123335953397</v>
      </c>
      <c r="G90">
        <v>0.184170909558875</v>
      </c>
      <c r="H90" s="1">
        <v>8.1258679929379394E-6</v>
      </c>
      <c r="I90">
        <v>0.60913302044085804</v>
      </c>
      <c r="J90">
        <v>0.17103422914532601</v>
      </c>
      <c r="K90">
        <v>3.68786351398343E-4</v>
      </c>
      <c r="L90">
        <v>0.67789697623919898</v>
      </c>
      <c r="M90">
        <v>0.125190110797534</v>
      </c>
      <c r="N90" s="1">
        <v>6.1309157967105106E-8</v>
      </c>
    </row>
    <row r="91" spans="1:14" x14ac:dyDescent="0.25">
      <c r="A91">
        <v>90</v>
      </c>
      <c r="B91" t="s">
        <v>185</v>
      </c>
      <c r="C91">
        <v>0.41077268827751101</v>
      </c>
      <c r="D91">
        <v>0.14231873580488</v>
      </c>
      <c r="E91">
        <v>3.8981675668139401E-3</v>
      </c>
      <c r="F91">
        <v>0.48029206864803398</v>
      </c>
      <c r="G91">
        <v>0.21438404809385</v>
      </c>
      <c r="H91">
        <v>2.5069188019814701E-2</v>
      </c>
      <c r="I91">
        <v>0.37765905065643801</v>
      </c>
      <c r="J91">
        <v>0.190508691456098</v>
      </c>
      <c r="K91">
        <v>4.7437647464567197E-2</v>
      </c>
      <c r="L91">
        <v>0.39791729096480999</v>
      </c>
      <c r="M91">
        <v>0.14227280054577501</v>
      </c>
      <c r="N91">
        <v>5.1601678947906099E-3</v>
      </c>
    </row>
    <row r="92" spans="1:14" x14ac:dyDescent="0.25">
      <c r="A92">
        <v>91</v>
      </c>
      <c r="B92" t="s">
        <v>186</v>
      </c>
      <c r="C92">
        <v>0.29304806359000202</v>
      </c>
      <c r="D92">
        <v>0.152306194168986</v>
      </c>
      <c r="E92">
        <v>5.4345575687020503E-2</v>
      </c>
      <c r="F92">
        <v>0.33214673261843802</v>
      </c>
      <c r="G92">
        <v>0.232018296523021</v>
      </c>
      <c r="H92">
        <v>0.15227148730545401</v>
      </c>
      <c r="I92">
        <v>0.28706677522236901</v>
      </c>
      <c r="J92">
        <v>0.20216249665960501</v>
      </c>
      <c r="K92">
        <v>0.15561339826228701</v>
      </c>
      <c r="L92">
        <v>0.280810931280432</v>
      </c>
      <c r="M92">
        <v>0.15226407108765699</v>
      </c>
      <c r="N92">
        <v>6.5148706280443405E-2</v>
      </c>
    </row>
    <row r="93" spans="1:14" x14ac:dyDescent="0.25">
      <c r="A93">
        <v>92</v>
      </c>
      <c r="B93" t="s">
        <v>187</v>
      </c>
      <c r="C93">
        <v>0.15300062430065101</v>
      </c>
      <c r="D93">
        <v>0.164148171491561</v>
      </c>
      <c r="E93">
        <v>0.35129078642913403</v>
      </c>
      <c r="F93">
        <v>5.28958828169731E-3</v>
      </c>
      <c r="G93">
        <v>0.27007969697506601</v>
      </c>
      <c r="H93">
        <v>0.98437420114139196</v>
      </c>
      <c r="I93">
        <v>0.27011550367461101</v>
      </c>
      <c r="J93">
        <v>0.20781327888978601</v>
      </c>
      <c r="K93">
        <v>0.19366984923121899</v>
      </c>
      <c r="L93">
        <v>0.140557187244921</v>
      </c>
      <c r="M93">
        <v>0.164107118332837</v>
      </c>
      <c r="N93">
        <v>0.39172315821995002</v>
      </c>
    </row>
    <row r="94" spans="1:14" x14ac:dyDescent="0.25">
      <c r="A94">
        <v>93</v>
      </c>
      <c r="B94" t="s">
        <v>189</v>
      </c>
      <c r="C94">
        <v>1.5158375643110999</v>
      </c>
      <c r="D94">
        <v>0.107720616979138</v>
      </c>
      <c r="E94" s="1">
        <v>5.6501639017767697E-45</v>
      </c>
      <c r="F94">
        <v>1.84291124667194</v>
      </c>
      <c r="G94">
        <v>0.15261578472939399</v>
      </c>
      <c r="H94" s="1">
        <v>1.4230416803614801E-33</v>
      </c>
      <c r="I94">
        <v>1.25352927857233</v>
      </c>
      <c r="J94">
        <v>0.15378567729489301</v>
      </c>
      <c r="K94" s="1">
        <v>3.6049603059337E-16</v>
      </c>
      <c r="L94">
        <v>1.5027498656459599</v>
      </c>
      <c r="M94">
        <v>0.10765301991149701</v>
      </c>
      <c r="N94" s="1">
        <v>2.7652639644246398E-44</v>
      </c>
    </row>
    <row r="95" spans="1:14" x14ac:dyDescent="0.25">
      <c r="A95">
        <v>94</v>
      </c>
      <c r="B95" t="s">
        <v>190</v>
      </c>
      <c r="C95">
        <v>0.27035959434996898</v>
      </c>
      <c r="D95">
        <v>0.17130426409553401</v>
      </c>
      <c r="E95">
        <v>0.114510011428192</v>
      </c>
      <c r="F95">
        <v>0.18061887326341799</v>
      </c>
      <c r="G95">
        <v>0.27880787513845701</v>
      </c>
      <c r="H95">
        <v>0.51709776903189797</v>
      </c>
      <c r="I95">
        <v>0.35152940104993702</v>
      </c>
      <c r="J95">
        <v>0.218026290026059</v>
      </c>
      <c r="K95">
        <v>0.10689107330153499</v>
      </c>
      <c r="L95">
        <v>0.25638475693236401</v>
      </c>
      <c r="M95">
        <v>0.17125337114222999</v>
      </c>
      <c r="N95">
        <v>0.134365211696441</v>
      </c>
    </row>
    <row r="96" spans="1:14" x14ac:dyDescent="0.25">
      <c r="A96">
        <v>95</v>
      </c>
      <c r="B96" t="s">
        <v>191</v>
      </c>
      <c r="C96">
        <v>0.37270351242063399</v>
      </c>
      <c r="D96">
        <v>0.16815721385218799</v>
      </c>
      <c r="E96">
        <v>2.6664175189128302E-2</v>
      </c>
      <c r="F96">
        <v>0.63157365256768006</v>
      </c>
      <c r="G96">
        <v>0.23813554230612499</v>
      </c>
      <c r="H96">
        <v>7.9978540136296308E-3</v>
      </c>
      <c r="I96">
        <v>0.185354901973978</v>
      </c>
      <c r="J96">
        <v>0.238325865746358</v>
      </c>
      <c r="K96">
        <v>0.43672393108369401</v>
      </c>
      <c r="L96">
        <v>0.35882194646620502</v>
      </c>
      <c r="M96">
        <v>0.16810449587161</v>
      </c>
      <c r="N96">
        <v>3.2800463024419003E-2</v>
      </c>
    </row>
    <row r="97" spans="1:14" x14ac:dyDescent="0.25">
      <c r="A97">
        <v>96</v>
      </c>
      <c r="B97" t="s">
        <v>192</v>
      </c>
      <c r="C97">
        <v>0.40589648523636801</v>
      </c>
      <c r="D97">
        <v>0.170011660902576</v>
      </c>
      <c r="E97">
        <v>1.6965127937858201E-2</v>
      </c>
      <c r="F97">
        <v>0.43121610890311102</v>
      </c>
      <c r="G97">
        <v>0.26504964451984803</v>
      </c>
      <c r="H97">
        <v>0.103752854521324</v>
      </c>
      <c r="I97">
        <v>0.41656581756684202</v>
      </c>
      <c r="J97">
        <v>0.22206051108320801</v>
      </c>
      <c r="K97">
        <v>6.0667463486603297E-2</v>
      </c>
      <c r="L97">
        <v>0.39177011034069398</v>
      </c>
      <c r="M97">
        <v>0.169959197527217</v>
      </c>
      <c r="N97">
        <v>2.1161907793852502E-2</v>
      </c>
    </row>
    <row r="98" spans="1:14" x14ac:dyDescent="0.25">
      <c r="A98">
        <v>97</v>
      </c>
      <c r="B98" t="s">
        <v>193</v>
      </c>
      <c r="C98">
        <v>0.485288867857749</v>
      </c>
      <c r="D98">
        <v>0.168614538913712</v>
      </c>
      <c r="E98">
        <v>4.0008308276368804E-3</v>
      </c>
      <c r="F98">
        <v>0.76113353744895695</v>
      </c>
      <c r="G98">
        <v>0.239000063016126</v>
      </c>
      <c r="H98">
        <v>1.4492501552197099E-3</v>
      </c>
      <c r="I98">
        <v>0.28832239681952199</v>
      </c>
      <c r="J98">
        <v>0.23884211053726201</v>
      </c>
      <c r="K98">
        <v>0.22736770298308601</v>
      </c>
      <c r="L98">
        <v>0.47095794017964099</v>
      </c>
      <c r="M98">
        <v>0.16855609381647399</v>
      </c>
      <c r="N98">
        <v>5.2048814188014698E-3</v>
      </c>
    </row>
    <row r="99" spans="1:14" x14ac:dyDescent="0.25">
      <c r="A99">
        <v>98</v>
      </c>
      <c r="B99" t="s">
        <v>194</v>
      </c>
      <c r="C99">
        <v>0.85404447236097902</v>
      </c>
      <c r="D99">
        <v>0.151125319741299</v>
      </c>
      <c r="E99" s="1">
        <v>1.59300502153371E-8</v>
      </c>
      <c r="F99">
        <v>0.98734918500388502</v>
      </c>
      <c r="G99">
        <v>0.22801649459988399</v>
      </c>
      <c r="H99" s="1">
        <v>1.48997238859493E-5</v>
      </c>
      <c r="I99">
        <v>0.78881042341083296</v>
      </c>
      <c r="J99">
        <v>0.202182007846017</v>
      </c>
      <c r="K99" s="1">
        <v>9.5603697961736596E-5</v>
      </c>
      <c r="L99">
        <v>0.83843713354548199</v>
      </c>
      <c r="M99">
        <v>0.151054719242149</v>
      </c>
      <c r="N99" s="1">
        <v>2.84768346988406E-8</v>
      </c>
    </row>
    <row r="100" spans="1:14" x14ac:dyDescent="0.25">
      <c r="A100">
        <v>99</v>
      </c>
      <c r="B100" t="s">
        <v>195</v>
      </c>
      <c r="C100">
        <v>0.53679311041434896</v>
      </c>
      <c r="D100">
        <v>0.176170566163876</v>
      </c>
      <c r="E100">
        <v>2.3113161956067199E-3</v>
      </c>
      <c r="F100">
        <v>0.38928226736132798</v>
      </c>
      <c r="G100">
        <v>0.29856031612099898</v>
      </c>
      <c r="H100">
        <v>0.192279706081877</v>
      </c>
      <c r="I100">
        <v>0.648164937609497</v>
      </c>
      <c r="J100">
        <v>0.219747107586452</v>
      </c>
      <c r="K100">
        <v>3.18190883169277E-3</v>
      </c>
      <c r="L100">
        <v>0.52153151129500697</v>
      </c>
      <c r="M100">
        <v>0.17610453817487901</v>
      </c>
      <c r="N100">
        <v>3.0615622741978401E-3</v>
      </c>
    </row>
    <row r="101" spans="1:14" x14ac:dyDescent="0.25">
      <c r="A101">
        <v>100</v>
      </c>
      <c r="B101" t="s">
        <v>196</v>
      </c>
      <c r="C101">
        <v>0.35902248534256798</v>
      </c>
      <c r="D101">
        <v>0.194265447464819</v>
      </c>
      <c r="E101">
        <v>6.4587496685543894E-2</v>
      </c>
      <c r="F101">
        <v>0.162564805850098</v>
      </c>
      <c r="G101">
        <v>0.335222589257686</v>
      </c>
      <c r="H101">
        <v>0.62771475241060204</v>
      </c>
      <c r="I101">
        <v>0.50156979145477798</v>
      </c>
      <c r="J101">
        <v>0.240058393814094</v>
      </c>
      <c r="K101">
        <v>3.66748098363169E-2</v>
      </c>
      <c r="L101">
        <v>0.34404637480915301</v>
      </c>
      <c r="M101">
        <v>0.194206722521266</v>
      </c>
      <c r="N101">
        <v>7.646975158515E-2</v>
      </c>
    </row>
    <row r="102" spans="1:14" x14ac:dyDescent="0.25">
      <c r="A102">
        <v>101</v>
      </c>
      <c r="B102" t="s">
        <v>197</v>
      </c>
      <c r="C102">
        <v>0.22464590488251701</v>
      </c>
      <c r="D102">
        <v>0.209799742564899</v>
      </c>
      <c r="E102">
        <v>0.28427578634863798</v>
      </c>
      <c r="F102">
        <v>0.30695643039169901</v>
      </c>
      <c r="G102">
        <v>0.32165929534376803</v>
      </c>
      <c r="H102">
        <v>0.339936583046614</v>
      </c>
      <c r="I102">
        <v>0.20039931153033499</v>
      </c>
      <c r="J102">
        <v>0.27713290404697799</v>
      </c>
      <c r="K102">
        <v>0.469608455007061</v>
      </c>
      <c r="L102">
        <v>0.20934659197292099</v>
      </c>
      <c r="M102">
        <v>0.209744065938513</v>
      </c>
      <c r="N102">
        <v>0.31822846654525699</v>
      </c>
    </row>
    <row r="103" spans="1:14" x14ac:dyDescent="0.25">
      <c r="A103">
        <v>102</v>
      </c>
      <c r="B103" t="s">
        <v>198</v>
      </c>
      <c r="C103">
        <v>0.22556490361566101</v>
      </c>
      <c r="D103">
        <v>0.213614981002059</v>
      </c>
      <c r="E103">
        <v>0.29099498495248599</v>
      </c>
      <c r="F103">
        <v>0.35417072319450499</v>
      </c>
      <c r="G103">
        <v>0.321988617481346</v>
      </c>
      <c r="H103">
        <v>0.27135479625439501</v>
      </c>
      <c r="I103">
        <v>0.16918936045760999</v>
      </c>
      <c r="J103">
        <v>0.285835587337608</v>
      </c>
      <c r="K103">
        <v>0.553909877888216</v>
      </c>
      <c r="L103">
        <v>0.209854801273584</v>
      </c>
      <c r="M103">
        <v>0.21356083874796999</v>
      </c>
      <c r="N103">
        <v>0.325781471958632</v>
      </c>
    </row>
    <row r="104" spans="1:14" x14ac:dyDescent="0.25">
      <c r="A104">
        <v>103</v>
      </c>
      <c r="B104" t="s">
        <v>200</v>
      </c>
      <c r="C104">
        <v>1.42899355792184</v>
      </c>
      <c r="D104">
        <v>0.14064990317193299</v>
      </c>
      <c r="E104" s="1">
        <v>2.99282801378123E-24</v>
      </c>
      <c r="F104">
        <v>1.4232841373579601</v>
      </c>
      <c r="G104">
        <v>0.221425988568038</v>
      </c>
      <c r="H104" s="1">
        <v>1.29455582713602E-10</v>
      </c>
      <c r="I104">
        <v>1.47044399378413</v>
      </c>
      <c r="J104">
        <v>0.18302984684443199</v>
      </c>
      <c r="K104" s="1">
        <v>9.4420029585881096E-16</v>
      </c>
      <c r="L104">
        <v>1.41324565058632</v>
      </c>
      <c r="M104">
        <v>0.140563149107782</v>
      </c>
      <c r="N104" s="1">
        <v>8.8061270295319694E-24</v>
      </c>
    </row>
    <row r="105" spans="1:14" x14ac:dyDescent="0.25">
      <c r="A105">
        <v>104</v>
      </c>
      <c r="B105" t="s">
        <v>201</v>
      </c>
      <c r="C105">
        <v>0.42600891763106602</v>
      </c>
      <c r="D105">
        <v>0.21455414189209099</v>
      </c>
      <c r="E105">
        <v>4.7082825489913202E-2</v>
      </c>
      <c r="F105">
        <v>1.00365798103269</v>
      </c>
      <c r="G105">
        <v>0.26948035161885597</v>
      </c>
      <c r="H105">
        <v>1.9576486454885399E-4</v>
      </c>
      <c r="I105">
        <v>-0.197117443279301</v>
      </c>
      <c r="J105">
        <v>0.36872151378519502</v>
      </c>
      <c r="K105">
        <v>0.59292850570460198</v>
      </c>
      <c r="L105">
        <v>0.40856347692558098</v>
      </c>
      <c r="M105">
        <v>0.21448585794289299</v>
      </c>
      <c r="N105">
        <v>5.6799517454281898E-2</v>
      </c>
    </row>
    <row r="106" spans="1:14" x14ac:dyDescent="0.25">
      <c r="A106">
        <v>105</v>
      </c>
      <c r="B106" t="s">
        <v>202</v>
      </c>
      <c r="C106">
        <v>0.78940187192485101</v>
      </c>
      <c r="D106">
        <v>0.19104693311604501</v>
      </c>
      <c r="E106" s="1">
        <v>3.5965364400805997E-5</v>
      </c>
      <c r="F106">
        <v>0.98270558896751303</v>
      </c>
      <c r="G106">
        <v>0.28438508362214299</v>
      </c>
      <c r="H106">
        <v>5.4918054288880696E-4</v>
      </c>
      <c r="I106">
        <v>0.68910177074637002</v>
      </c>
      <c r="J106">
        <v>0.25842460111113302</v>
      </c>
      <c r="K106">
        <v>7.6634514328027302E-3</v>
      </c>
      <c r="L106">
        <v>0.77190139237420197</v>
      </c>
      <c r="M106">
        <v>0.19096817086049001</v>
      </c>
      <c r="N106" s="1">
        <v>5.2987708890633802E-5</v>
      </c>
    </row>
    <row r="107" spans="1:14" x14ac:dyDescent="0.25">
      <c r="A107">
        <v>106</v>
      </c>
      <c r="B107" t="s">
        <v>203</v>
      </c>
      <c r="C107">
        <v>0.56603561994261697</v>
      </c>
      <c r="D107">
        <v>0.21527704804273201</v>
      </c>
      <c r="E107">
        <v>8.5551870260318907E-3</v>
      </c>
      <c r="F107">
        <v>0.51945621168549105</v>
      </c>
      <c r="G107">
        <v>0.35444697865487801</v>
      </c>
      <c r="H107">
        <v>0.142773657764274</v>
      </c>
      <c r="I107">
        <v>0.63331727206310295</v>
      </c>
      <c r="J107">
        <v>0.27205687877540302</v>
      </c>
      <c r="K107">
        <v>1.9918182682023802E-2</v>
      </c>
      <c r="L107">
        <v>0.54879559441631498</v>
      </c>
      <c r="M107">
        <v>0.215206901562223</v>
      </c>
      <c r="N107">
        <v>1.0769708458952001E-2</v>
      </c>
    </row>
    <row r="108" spans="1:14" x14ac:dyDescent="0.25">
      <c r="A108">
        <v>107</v>
      </c>
      <c r="B108" t="s">
        <v>204</v>
      </c>
      <c r="C108">
        <v>0.158921877736591</v>
      </c>
      <c r="D108">
        <v>0.26257856099813498</v>
      </c>
      <c r="E108">
        <v>0.54502250311812395</v>
      </c>
      <c r="F108">
        <v>0.46342227039427097</v>
      </c>
      <c r="G108">
        <v>0.37394125304346698</v>
      </c>
      <c r="H108">
        <v>0.215237511943635</v>
      </c>
      <c r="I108">
        <v>-3.4361443643423098E-2</v>
      </c>
      <c r="J108">
        <v>0.369677927799693</v>
      </c>
      <c r="K108">
        <v>0.92594354072951301</v>
      </c>
      <c r="L108">
        <v>0.14149539450948401</v>
      </c>
      <c r="M108">
        <v>0.26251874334403902</v>
      </c>
      <c r="N108">
        <v>0.58989265850968597</v>
      </c>
    </row>
    <row r="109" spans="1:14" x14ac:dyDescent="0.25">
      <c r="A109">
        <v>108</v>
      </c>
      <c r="B109" t="s">
        <v>205</v>
      </c>
      <c r="C109">
        <v>5.8517639936731702E-2</v>
      </c>
      <c r="D109">
        <v>0.27923407661192101</v>
      </c>
      <c r="E109">
        <v>0.83400733685542505</v>
      </c>
      <c r="F109">
        <v>1.73275041753027E-2</v>
      </c>
      <c r="G109">
        <v>0.46372734221678402</v>
      </c>
      <c r="H109">
        <v>0.97019340823136402</v>
      </c>
      <c r="I109">
        <v>0.126719594818966</v>
      </c>
      <c r="J109">
        <v>0.35066923814742501</v>
      </c>
      <c r="K109">
        <v>0.71782659680690597</v>
      </c>
      <c r="L109">
        <v>3.9364176192940803E-2</v>
      </c>
      <c r="M109">
        <v>0.27916817156434598</v>
      </c>
      <c r="N109">
        <v>0.88786579949795796</v>
      </c>
    </row>
    <row r="110" spans="1:14" x14ac:dyDescent="0.25">
      <c r="A110">
        <v>109</v>
      </c>
      <c r="B110" t="s">
        <v>206</v>
      </c>
      <c r="C110">
        <v>0.70708122114559402</v>
      </c>
      <c r="D110">
        <v>0.21614593950188299</v>
      </c>
      <c r="E110">
        <v>1.07049009517961E-3</v>
      </c>
      <c r="F110">
        <v>0.66177308125180201</v>
      </c>
      <c r="G110">
        <v>0.35564286816094098</v>
      </c>
      <c r="H110">
        <v>6.2775272805913607E-2</v>
      </c>
      <c r="I110">
        <v>0.78129613815646404</v>
      </c>
      <c r="J110">
        <v>0.27334480851217902</v>
      </c>
      <c r="K110">
        <v>4.2594367290236098E-3</v>
      </c>
      <c r="L110">
        <v>0.68712234742191902</v>
      </c>
      <c r="M110">
        <v>0.216055752579835</v>
      </c>
      <c r="N110">
        <v>1.47122097894313E-3</v>
      </c>
    </row>
    <row r="111" spans="1:14" x14ac:dyDescent="0.25">
      <c r="A111">
        <v>110</v>
      </c>
      <c r="B111" t="s">
        <v>207</v>
      </c>
      <c r="C111">
        <v>0.42417434917233099</v>
      </c>
      <c r="D111">
        <v>0.24985915374009601</v>
      </c>
      <c r="E111">
        <v>8.9573116712624301E-2</v>
      </c>
      <c r="F111">
        <v>0.28519680097428701</v>
      </c>
      <c r="G111">
        <v>0.42698768660876302</v>
      </c>
      <c r="H111">
        <v>0.50417989790093798</v>
      </c>
      <c r="I111">
        <v>0.55159244686792597</v>
      </c>
      <c r="J111">
        <v>0.30963973095355701</v>
      </c>
      <c r="K111">
        <v>7.48470069046967E-2</v>
      </c>
      <c r="L111">
        <v>0.40338977674788201</v>
      </c>
      <c r="M111">
        <v>0.24977728397565299</v>
      </c>
      <c r="N111">
        <v>0.106311160340471</v>
      </c>
    </row>
    <row r="112" spans="1:14" x14ac:dyDescent="0.25">
      <c r="A112">
        <v>111</v>
      </c>
      <c r="B112" t="s">
        <v>208</v>
      </c>
      <c r="C112">
        <v>0.14244766056800001</v>
      </c>
      <c r="D112">
        <v>0.28970160696293901</v>
      </c>
      <c r="E112">
        <v>0.62292806924260702</v>
      </c>
      <c r="F112">
        <v>-8.0950895589842101E-2</v>
      </c>
      <c r="G112">
        <v>0.515608325048872</v>
      </c>
      <c r="H112">
        <v>0.87524425418900298</v>
      </c>
      <c r="I112">
        <v>0.31271465136475601</v>
      </c>
      <c r="J112">
        <v>0.35202747403109003</v>
      </c>
      <c r="K112">
        <v>0.37436619169165303</v>
      </c>
      <c r="L112">
        <v>0.120587132034202</v>
      </c>
      <c r="M112">
        <v>0.28963049331979501</v>
      </c>
      <c r="N112">
        <v>0.67715523346525497</v>
      </c>
    </row>
    <row r="113" spans="1:14" x14ac:dyDescent="0.25">
      <c r="A113">
        <v>112</v>
      </c>
      <c r="B113" t="s">
        <v>209</v>
      </c>
      <c r="C113">
        <v>0.68710149718976499</v>
      </c>
      <c r="D113">
        <v>0.234139088959368</v>
      </c>
      <c r="E113">
        <v>3.3399204343364198E-3</v>
      </c>
      <c r="F113">
        <v>0.52956521329689199</v>
      </c>
      <c r="G113">
        <v>0.39881231292781899</v>
      </c>
      <c r="H113">
        <v>0.184225773332686</v>
      </c>
      <c r="I113">
        <v>0.83086436856672297</v>
      </c>
      <c r="J113">
        <v>0.29096879067170101</v>
      </c>
      <c r="K113">
        <v>4.2967733877924703E-3</v>
      </c>
      <c r="L113">
        <v>0.66445669134852603</v>
      </c>
      <c r="M113">
        <v>0.23404405289713301</v>
      </c>
      <c r="N113">
        <v>4.5251748330936903E-3</v>
      </c>
    </row>
    <row r="114" spans="1:14" x14ac:dyDescent="0.25">
      <c r="A114">
        <v>113</v>
      </c>
      <c r="B114" t="s">
        <v>211</v>
      </c>
      <c r="C114">
        <v>1.3783294750309401</v>
      </c>
      <c r="D114">
        <v>0.18613528719176201</v>
      </c>
      <c r="E114" s="1">
        <v>1.31162822955475E-13</v>
      </c>
      <c r="F114">
        <v>1.3294543113985999</v>
      </c>
      <c r="G114">
        <v>0.29734291402512097</v>
      </c>
      <c r="H114" s="1">
        <v>7.7812902776789407E-6</v>
      </c>
      <c r="I114">
        <v>1.4676008169432999</v>
      </c>
      <c r="J114">
        <v>0.23991221214354599</v>
      </c>
      <c r="K114" s="1">
        <v>9.5209333451971891E-10</v>
      </c>
      <c r="L114">
        <v>1.35807913723368</v>
      </c>
      <c r="M114">
        <v>0.186016842480032</v>
      </c>
      <c r="N114" s="1">
        <v>2.8597742595168098E-13</v>
      </c>
    </row>
    <row r="115" spans="1:14" x14ac:dyDescent="0.25">
      <c r="A115">
        <v>114</v>
      </c>
      <c r="B115" t="s">
        <v>212</v>
      </c>
      <c r="C115">
        <v>-1.1576361911622699E-3</v>
      </c>
      <c r="D115">
        <v>0.34483821156043598</v>
      </c>
      <c r="E115">
        <v>0.99732147343857602</v>
      </c>
      <c r="F115">
        <v>-0.19063412840055199</v>
      </c>
      <c r="G115">
        <v>0.59212422736234205</v>
      </c>
      <c r="H115">
        <v>0.74749091464299899</v>
      </c>
      <c r="I115">
        <v>0.17146222801494701</v>
      </c>
      <c r="J115">
        <v>0.42567056806058401</v>
      </c>
      <c r="K115">
        <v>0.68709169149500804</v>
      </c>
      <c r="L115">
        <v>-2.18378693589114E-2</v>
      </c>
      <c r="M115">
        <v>0.34476691756455502</v>
      </c>
      <c r="N115">
        <v>0.94949499565239603</v>
      </c>
    </row>
    <row r="116" spans="1:14" x14ac:dyDescent="0.25">
      <c r="A116">
        <v>115</v>
      </c>
      <c r="B116" t="s">
        <v>213</v>
      </c>
      <c r="C116">
        <v>-0.38628345591482299</v>
      </c>
      <c r="D116">
        <v>0.41780236112567798</v>
      </c>
      <c r="E116">
        <v>0.35519469717725599</v>
      </c>
      <c r="F116">
        <v>-0.16191016585088799</v>
      </c>
      <c r="G116">
        <v>0.59230248422169796</v>
      </c>
      <c r="H116">
        <v>0.78457862736338502</v>
      </c>
      <c r="I116">
        <v>-0.50656353964297396</v>
      </c>
      <c r="J116">
        <v>0.58995493990987002</v>
      </c>
      <c r="K116">
        <v>0.39053483127345801</v>
      </c>
      <c r="L116">
        <v>-0.40505508174893001</v>
      </c>
      <c r="M116">
        <v>0.417748540730639</v>
      </c>
      <c r="N116">
        <v>0.33223863566023398</v>
      </c>
    </row>
    <row r="117" spans="1:14" x14ac:dyDescent="0.25">
      <c r="A117">
        <v>116</v>
      </c>
      <c r="B117" t="s">
        <v>214</v>
      </c>
      <c r="C117">
        <v>0.59517091168354697</v>
      </c>
      <c r="D117">
        <v>0.27341520641631401</v>
      </c>
      <c r="E117">
        <v>2.9495304588775601E-2</v>
      </c>
      <c r="F117">
        <v>0.74719587520166497</v>
      </c>
      <c r="G117">
        <v>0.40104401278569102</v>
      </c>
      <c r="H117">
        <v>6.24444190078585E-2</v>
      </c>
      <c r="I117">
        <v>0.54327404650017797</v>
      </c>
      <c r="J117">
        <v>0.37420778723715598</v>
      </c>
      <c r="K117">
        <v>0.14655783266504999</v>
      </c>
      <c r="L117">
        <v>0.57603972313721297</v>
      </c>
      <c r="M117">
        <v>0.273328347929361</v>
      </c>
      <c r="N117">
        <v>3.50741888666702E-2</v>
      </c>
    </row>
    <row r="118" spans="1:14" x14ac:dyDescent="0.25">
      <c r="A118">
        <v>117</v>
      </c>
      <c r="B118" t="s">
        <v>215</v>
      </c>
      <c r="C118">
        <v>-0.138762972714566</v>
      </c>
      <c r="D118">
        <v>0.38871184624303101</v>
      </c>
      <c r="E118">
        <v>0.72110558838624295</v>
      </c>
      <c r="F118">
        <v>-1.18633743128712</v>
      </c>
      <c r="G118">
        <v>1.0090376586568099</v>
      </c>
      <c r="H118">
        <v>0.239710081724371</v>
      </c>
      <c r="I118">
        <v>0.298264919206852</v>
      </c>
      <c r="J118">
        <v>0.42674294006958602</v>
      </c>
      <c r="K118">
        <v>0.48459361626042302</v>
      </c>
      <c r="L118">
        <v>-0.15789159236134501</v>
      </c>
      <c r="M118">
        <v>0.38864420658042398</v>
      </c>
      <c r="N118">
        <v>0.68454968781717895</v>
      </c>
    </row>
    <row r="119" spans="1:14" x14ac:dyDescent="0.25">
      <c r="A119">
        <v>118</v>
      </c>
      <c r="B119" t="s">
        <v>216</v>
      </c>
      <c r="C119">
        <v>0.94827862026459098</v>
      </c>
      <c r="D119">
        <v>0.24738800722996901</v>
      </c>
      <c r="E119">
        <v>1.2650593389963401E-4</v>
      </c>
      <c r="F119">
        <v>1.3244683905470001</v>
      </c>
      <c r="G119">
        <v>0.33160547209223701</v>
      </c>
      <c r="H119" s="1">
        <v>6.4937994854058595E-5</v>
      </c>
      <c r="I119">
        <v>0.65982249607582499</v>
      </c>
      <c r="J119">
        <v>0.37543589010540901</v>
      </c>
      <c r="K119">
        <v>7.8835380165547794E-2</v>
      </c>
      <c r="L119">
        <v>0.92798903691293899</v>
      </c>
      <c r="M119">
        <v>0.24728957165121501</v>
      </c>
      <c r="N119">
        <v>1.74981208902593E-4</v>
      </c>
    </row>
    <row r="120" spans="1:14" x14ac:dyDescent="0.25">
      <c r="A120">
        <v>119</v>
      </c>
      <c r="B120" t="s">
        <v>217</v>
      </c>
      <c r="C120">
        <v>0.109818742017861</v>
      </c>
      <c r="D120">
        <v>0.36577277097036698</v>
      </c>
      <c r="E120">
        <v>0.76399592009461903</v>
      </c>
      <c r="F120">
        <v>0.76482254375029202</v>
      </c>
      <c r="G120">
        <v>0.431864157065599</v>
      </c>
      <c r="H120">
        <v>7.6564120467773097E-2</v>
      </c>
      <c r="I120">
        <v>-0.71620843822813995</v>
      </c>
      <c r="J120">
        <v>0.71848183906730601</v>
      </c>
      <c r="K120">
        <v>0.31884420493618398</v>
      </c>
      <c r="L120">
        <v>8.9531500981575599E-2</v>
      </c>
      <c r="M120">
        <v>0.36569939618415598</v>
      </c>
      <c r="N120">
        <v>0.80659374327393696</v>
      </c>
    </row>
    <row r="121" spans="1:14" x14ac:dyDescent="0.25">
      <c r="A121">
        <v>120</v>
      </c>
      <c r="B121" t="s">
        <v>218</v>
      </c>
      <c r="C121">
        <v>0.38386382054279</v>
      </c>
      <c r="D121">
        <v>0.33016801241302801</v>
      </c>
      <c r="E121">
        <v>0.24497893525934</v>
      </c>
      <c r="F121">
        <v>0.64520815761594796</v>
      </c>
      <c r="G121">
        <v>0.469530792643026</v>
      </c>
      <c r="H121">
        <v>0.16939352054659701</v>
      </c>
      <c r="I121">
        <v>0.24418283306595501</v>
      </c>
      <c r="J121">
        <v>0.46535108009262699</v>
      </c>
      <c r="K121">
        <v>0.59977215300842601</v>
      </c>
      <c r="L121">
        <v>0.36150923134901802</v>
      </c>
      <c r="M121">
        <v>0.33007702257375698</v>
      </c>
      <c r="N121">
        <v>0.27341724729592198</v>
      </c>
    </row>
    <row r="122" spans="1:14" x14ac:dyDescent="0.25">
      <c r="A122">
        <v>121</v>
      </c>
      <c r="B122" t="s">
        <v>219</v>
      </c>
      <c r="C122">
        <v>0.53320071202616304</v>
      </c>
      <c r="D122">
        <v>0.31654818504592602</v>
      </c>
      <c r="E122">
        <v>9.2100151138725897E-2</v>
      </c>
      <c r="F122">
        <v>1.0674346283462</v>
      </c>
      <c r="G122">
        <v>0.40535449535159102</v>
      </c>
      <c r="H122">
        <v>8.4550631076607194E-3</v>
      </c>
      <c r="I122">
        <v>4.98121735890142E-2</v>
      </c>
      <c r="J122">
        <v>0.51659783317643504</v>
      </c>
      <c r="K122">
        <v>0.92318422505665498</v>
      </c>
      <c r="L122">
        <v>0.51185095208919196</v>
      </c>
      <c r="M122">
        <v>0.31645270816336601</v>
      </c>
      <c r="N122">
        <v>0.105778099884607</v>
      </c>
    </row>
    <row r="123" spans="1:14" x14ac:dyDescent="0.25">
      <c r="A123">
        <v>122</v>
      </c>
      <c r="B123" t="s">
        <v>220</v>
      </c>
      <c r="C123">
        <v>0.25066312687667602</v>
      </c>
      <c r="D123">
        <v>0.36679412677946899</v>
      </c>
      <c r="E123">
        <v>0.49436097361264097</v>
      </c>
      <c r="F123">
        <v>0.256107447483994</v>
      </c>
      <c r="G123">
        <v>0.59618024895836197</v>
      </c>
      <c r="H123">
        <v>0.667500777986618</v>
      </c>
      <c r="I123">
        <v>0.30883342600046698</v>
      </c>
      <c r="J123">
        <v>0.46612761758430898</v>
      </c>
      <c r="K123">
        <v>0.50761801448723498</v>
      </c>
      <c r="L123">
        <v>0.229131990679626</v>
      </c>
      <c r="M123">
        <v>0.36670180730080798</v>
      </c>
      <c r="N123">
        <v>0.53207243511566404</v>
      </c>
    </row>
    <row r="124" spans="1:14" x14ac:dyDescent="0.25">
      <c r="A124">
        <v>123</v>
      </c>
      <c r="B124" t="s">
        <v>222</v>
      </c>
      <c r="C124">
        <v>1.22687621498092</v>
      </c>
      <c r="D124">
        <v>0.25044420230502301</v>
      </c>
      <c r="E124" s="1">
        <v>9.6423423002681801E-7</v>
      </c>
      <c r="F124">
        <v>1.4723457426976301</v>
      </c>
      <c r="G124">
        <v>0.36691475167593601</v>
      </c>
      <c r="H124" s="1">
        <v>6.0009522150142698E-5</v>
      </c>
      <c r="I124">
        <v>1.10978922396468</v>
      </c>
      <c r="J124">
        <v>0.34377209274639497</v>
      </c>
      <c r="K124">
        <v>1.2454125011803401E-3</v>
      </c>
      <c r="L124">
        <v>1.20588254590026</v>
      </c>
      <c r="M124">
        <v>0.250300283649392</v>
      </c>
      <c r="N124" s="1">
        <v>1.45190904242376E-6</v>
      </c>
    </row>
    <row r="125" spans="1:14" x14ac:dyDescent="0.25">
      <c r="A125">
        <v>124</v>
      </c>
      <c r="B125" t="s">
        <v>223</v>
      </c>
      <c r="C125">
        <v>0.26508620061523902</v>
      </c>
      <c r="D125">
        <v>0.39151218545718303</v>
      </c>
      <c r="E125">
        <v>0.498353366371662</v>
      </c>
      <c r="F125">
        <v>0.69438316780894804</v>
      </c>
      <c r="G125">
        <v>0.52389473022229305</v>
      </c>
      <c r="H125">
        <v>0.18503023287053499</v>
      </c>
      <c r="I125">
        <v>-5.3241981831635803E-2</v>
      </c>
      <c r="J125">
        <v>0.59334446058892298</v>
      </c>
      <c r="K125">
        <v>0.92850019061295797</v>
      </c>
      <c r="L125">
        <v>0.24350914536100601</v>
      </c>
      <c r="M125">
        <v>0.39140446135926199</v>
      </c>
      <c r="N125">
        <v>0.53384851511218501</v>
      </c>
    </row>
    <row r="126" spans="1:14" x14ac:dyDescent="0.25">
      <c r="A126">
        <v>125</v>
      </c>
      <c r="B126" t="s">
        <v>224</v>
      </c>
      <c r="C126">
        <v>0.449584211871151</v>
      </c>
      <c r="D126">
        <v>0.36840617090175598</v>
      </c>
      <c r="E126">
        <v>0.222332489188452</v>
      </c>
      <c r="F126">
        <v>1.19673358042905</v>
      </c>
      <c r="G126">
        <v>0.438661307474221</v>
      </c>
      <c r="H126">
        <v>6.3690755739090697E-3</v>
      </c>
      <c r="I126">
        <v>-0.44186516308770002</v>
      </c>
      <c r="J126">
        <v>0.72039376147523704</v>
      </c>
      <c r="K126">
        <v>0.53963424905033797</v>
      </c>
      <c r="L126">
        <v>0.427744186424454</v>
      </c>
      <c r="M126">
        <v>0.36830509139186601</v>
      </c>
      <c r="N126">
        <v>0.24548516997218001</v>
      </c>
    </row>
    <row r="127" spans="1:14" x14ac:dyDescent="0.25">
      <c r="A127">
        <v>126</v>
      </c>
      <c r="B127" t="s">
        <v>225</v>
      </c>
      <c r="C127">
        <v>0.36176803221450399</v>
      </c>
      <c r="D127">
        <v>0.39229572709549998</v>
      </c>
      <c r="E127">
        <v>0.35643368499455902</v>
      </c>
      <c r="F127">
        <v>0.84638878484351399</v>
      </c>
      <c r="G127">
        <v>0.52625582654379399</v>
      </c>
      <c r="H127">
        <v>0.10776469085241799</v>
      </c>
      <c r="I127">
        <v>5.0256971248702599E-3</v>
      </c>
      <c r="J127">
        <v>0.59387790896830595</v>
      </c>
      <c r="K127">
        <v>0.99324797534647302</v>
      </c>
      <c r="L127">
        <v>0.33868303627313101</v>
      </c>
      <c r="M127">
        <v>0.39218807455840199</v>
      </c>
      <c r="N127">
        <v>0.387822495785421</v>
      </c>
    </row>
    <row r="128" spans="1:14" x14ac:dyDescent="0.25">
      <c r="A128">
        <v>127</v>
      </c>
      <c r="B128" t="s">
        <v>226</v>
      </c>
      <c r="C128">
        <v>0.41337600299022997</v>
      </c>
      <c r="D128">
        <v>0.39272572264448902</v>
      </c>
      <c r="E128">
        <v>0.29253263798561602</v>
      </c>
      <c r="F128">
        <v>0.195806047860761</v>
      </c>
      <c r="G128">
        <v>0.72639264994207298</v>
      </c>
      <c r="H128">
        <v>0.78749915271857396</v>
      </c>
      <c r="I128">
        <v>0.56932630294323505</v>
      </c>
      <c r="J128">
        <v>0.46903431616060298</v>
      </c>
      <c r="K128">
        <v>0.22481396787296701</v>
      </c>
      <c r="L128">
        <v>0.38998008351472302</v>
      </c>
      <c r="M128">
        <v>0.392609663274821</v>
      </c>
      <c r="N128">
        <v>0.320562654575485</v>
      </c>
    </row>
    <row r="129" spans="1:14" x14ac:dyDescent="0.25">
      <c r="A129">
        <v>128</v>
      </c>
      <c r="B129" t="s">
        <v>227</v>
      </c>
      <c r="C129">
        <v>0.29938822162851503</v>
      </c>
      <c r="D129">
        <v>0.422275052629563</v>
      </c>
      <c r="E129">
        <v>0.47833151709442301</v>
      </c>
      <c r="F129">
        <v>0.24384722227963901</v>
      </c>
      <c r="G129">
        <v>0.72663708596022303</v>
      </c>
      <c r="H129">
        <v>0.73718516987113503</v>
      </c>
      <c r="I129">
        <v>0.381592295651764</v>
      </c>
      <c r="J129">
        <v>0.520160103298969</v>
      </c>
      <c r="K129">
        <v>0.46318922782731697</v>
      </c>
      <c r="L129">
        <v>0.27628120488880398</v>
      </c>
      <c r="M129">
        <v>0.422165936392914</v>
      </c>
      <c r="N129">
        <v>0.512830004243364</v>
      </c>
    </row>
    <row r="130" spans="1:14" x14ac:dyDescent="0.25">
      <c r="A130">
        <v>129</v>
      </c>
      <c r="B130" t="s">
        <v>228</v>
      </c>
      <c r="C130">
        <v>0.89086546585012205</v>
      </c>
      <c r="D130">
        <v>0.33484775555832602</v>
      </c>
      <c r="E130">
        <v>7.8022643031760803E-3</v>
      </c>
      <c r="F130">
        <v>1.45321891619809</v>
      </c>
      <c r="G130">
        <v>0.44331856816312998</v>
      </c>
      <c r="H130">
        <v>1.0452814530618399E-3</v>
      </c>
      <c r="I130">
        <v>0.44291378932016201</v>
      </c>
      <c r="J130">
        <v>0.52063034127899099</v>
      </c>
      <c r="K130">
        <v>0.39492155368429999</v>
      </c>
      <c r="L130">
        <v>0.86624803324976296</v>
      </c>
      <c r="M130">
        <v>0.334704393719156</v>
      </c>
      <c r="N130">
        <v>9.6507301088278302E-3</v>
      </c>
    </row>
    <row r="131" spans="1:14" x14ac:dyDescent="0.25">
      <c r="A131">
        <v>130</v>
      </c>
      <c r="B131" t="s">
        <v>229</v>
      </c>
      <c r="C131">
        <v>0.44051299347677703</v>
      </c>
      <c r="D131">
        <v>0.42320389225024202</v>
      </c>
      <c r="E131">
        <v>0.29792189369904598</v>
      </c>
      <c r="F131">
        <v>0.46322580984114697</v>
      </c>
      <c r="G131">
        <v>0.72816723286101803</v>
      </c>
      <c r="H131">
        <v>0.52467666772107002</v>
      </c>
      <c r="I131">
        <v>0.47897512499526801</v>
      </c>
      <c r="J131">
        <v>0.52124370153362598</v>
      </c>
      <c r="K131">
        <v>0.35814357701671001</v>
      </c>
      <c r="L131">
        <v>0.41658673590218598</v>
      </c>
      <c r="M131">
        <v>0.42310278562079101</v>
      </c>
      <c r="N131">
        <v>0.32482089956607502</v>
      </c>
    </row>
    <row r="132" spans="1:14" x14ac:dyDescent="0.25">
      <c r="A132">
        <v>131</v>
      </c>
      <c r="B132" t="s">
        <v>230</v>
      </c>
      <c r="C132">
        <v>0.93391337294900201</v>
      </c>
      <c r="D132">
        <v>0.35232064596107798</v>
      </c>
      <c r="E132">
        <v>8.0313655643796007E-3</v>
      </c>
      <c r="F132">
        <v>1.2618167215779299</v>
      </c>
      <c r="G132">
        <v>0.53097513333954305</v>
      </c>
      <c r="H132">
        <v>1.7481837724838301E-2</v>
      </c>
      <c r="I132">
        <v>0.78339195591149702</v>
      </c>
      <c r="J132">
        <v>0.47179544574201498</v>
      </c>
      <c r="K132">
        <v>9.6824296051826797E-2</v>
      </c>
      <c r="L132">
        <v>0.90830692106825694</v>
      </c>
      <c r="M132">
        <v>0.35218246278677701</v>
      </c>
      <c r="N132">
        <v>9.9063699296585307E-3</v>
      </c>
    </row>
    <row r="133" spans="1:14" x14ac:dyDescent="0.25">
      <c r="A133">
        <v>132</v>
      </c>
      <c r="B133" t="s">
        <v>231</v>
      </c>
      <c r="C133">
        <v>0.37254778894389801</v>
      </c>
      <c r="D133">
        <v>0.46202241268157901</v>
      </c>
      <c r="E133">
        <v>0.42004603814535002</v>
      </c>
      <c r="F133">
        <v>0.59193908606653001</v>
      </c>
      <c r="G133">
        <v>0.73011012610787795</v>
      </c>
      <c r="H133">
        <v>0.417507442859813</v>
      </c>
      <c r="I133">
        <v>0.29934410018248803</v>
      </c>
      <c r="J133">
        <v>0.59721031082992004</v>
      </c>
      <c r="K133">
        <v>0.61620410686837102</v>
      </c>
      <c r="L133">
        <v>0.34556137419614402</v>
      </c>
      <c r="M133">
        <v>0.46189732062053301</v>
      </c>
      <c r="N133">
        <v>0.45437896477427703</v>
      </c>
    </row>
    <row r="134" spans="1:14" x14ac:dyDescent="0.25">
      <c r="A134">
        <v>133</v>
      </c>
      <c r="B134" t="s">
        <v>233</v>
      </c>
      <c r="C134">
        <v>-0.10942549849472</v>
      </c>
      <c r="D134">
        <v>0.58912343325327199</v>
      </c>
      <c r="E134">
        <v>0.85264637961926004</v>
      </c>
      <c r="F134">
        <v>0.65279320078802905</v>
      </c>
      <c r="G134">
        <v>0.73076451988335001</v>
      </c>
      <c r="H134">
        <v>0.37169561842155302</v>
      </c>
      <c r="I134">
        <v>-0.79271787507157498</v>
      </c>
      <c r="J134">
        <v>1.01178518178434</v>
      </c>
      <c r="K134">
        <v>0.43334272896075698</v>
      </c>
      <c r="L134">
        <v>-0.134831233893425</v>
      </c>
      <c r="M134">
        <v>0.58902292594865702</v>
      </c>
      <c r="N134">
        <v>0.81894151255718395</v>
      </c>
    </row>
    <row r="135" spans="1:14" x14ac:dyDescent="0.25">
      <c r="A135">
        <v>134</v>
      </c>
      <c r="B135" t="s">
        <v>237</v>
      </c>
      <c r="C135">
        <v>-8.1869570582707496E-2</v>
      </c>
      <c r="D135">
        <v>0.58937446701068796</v>
      </c>
      <c r="E135">
        <v>0.88952185415254503</v>
      </c>
      <c r="F135">
        <v>0.71242762630068401</v>
      </c>
      <c r="G135">
        <v>0.73166771817979404</v>
      </c>
      <c r="H135">
        <v>0.33020363760237997</v>
      </c>
      <c r="I135">
        <v>-0.77965653505876698</v>
      </c>
      <c r="J135">
        <v>1.0119167197486501</v>
      </c>
      <c r="K135">
        <v>0.44101817895963902</v>
      </c>
      <c r="L135">
        <v>-0.107409073267917</v>
      </c>
      <c r="M135">
        <v>0.58926940509806003</v>
      </c>
      <c r="N135">
        <v>0.85536692717704899</v>
      </c>
    </row>
    <row r="136" spans="1:14" x14ac:dyDescent="0.25">
      <c r="A136">
        <v>135</v>
      </c>
      <c r="B136" t="s">
        <v>238</v>
      </c>
      <c r="C136">
        <v>-5.11080674873996E-2</v>
      </c>
      <c r="D136">
        <v>0.58963966849832505</v>
      </c>
      <c r="E136">
        <v>0.93092843427150995</v>
      </c>
      <c r="F136">
        <v>4.6787477282694098E-2</v>
      </c>
      <c r="G136">
        <v>1.0179123491670301</v>
      </c>
      <c r="H136">
        <v>0.96333882276929705</v>
      </c>
      <c r="I136">
        <v>-4.95581026861611E-2</v>
      </c>
      <c r="J136">
        <v>0.72418967004249102</v>
      </c>
      <c r="K136">
        <v>0.94544135879624103</v>
      </c>
      <c r="L136">
        <v>-7.7160303139108197E-2</v>
      </c>
      <c r="M136">
        <v>0.58953387340321095</v>
      </c>
      <c r="N136">
        <v>0.89586740519430796</v>
      </c>
    </row>
    <row r="137" spans="1:14" x14ac:dyDescent="0.25">
      <c r="A137">
        <v>136</v>
      </c>
      <c r="B137" t="s">
        <v>239</v>
      </c>
      <c r="C137">
        <v>0.70969636653798096</v>
      </c>
      <c r="D137">
        <v>0.426106170728006</v>
      </c>
      <c r="E137">
        <v>9.5805306499867904E-2</v>
      </c>
      <c r="F137">
        <v>1.23026405630505</v>
      </c>
      <c r="G137">
        <v>0.60950284912379504</v>
      </c>
      <c r="H137">
        <v>4.3542192043628102E-2</v>
      </c>
      <c r="I137">
        <v>0.41144002677577901</v>
      </c>
      <c r="J137">
        <v>0.59879683144060003</v>
      </c>
      <c r="K137">
        <v>0.49201263863558697</v>
      </c>
      <c r="L137">
        <v>0.68276505863650305</v>
      </c>
      <c r="M137">
        <v>0.42595165708451699</v>
      </c>
      <c r="N137">
        <v>0.10895302848218499</v>
      </c>
    </row>
    <row r="138" spans="1:14" x14ac:dyDescent="0.25">
      <c r="A138">
        <v>137</v>
      </c>
      <c r="B138" t="s">
        <v>240</v>
      </c>
      <c r="C138">
        <v>0.587644814894698</v>
      </c>
      <c r="D138">
        <v>0.46401977537615602</v>
      </c>
      <c r="E138">
        <v>0.20536206720348801</v>
      </c>
      <c r="F138">
        <v>1.2795066511028299</v>
      </c>
      <c r="G138">
        <v>0.61115767837912904</v>
      </c>
      <c r="H138">
        <v>3.6297533440228E-2</v>
      </c>
      <c r="I138">
        <v>6.6946619625751005E-2</v>
      </c>
      <c r="J138">
        <v>0.72501224520541496</v>
      </c>
      <c r="K138">
        <v>0.92642901669650901</v>
      </c>
      <c r="L138">
        <v>0.56620859505523802</v>
      </c>
      <c r="M138">
        <v>0.46390714169882202</v>
      </c>
      <c r="N138">
        <v>0.22226728133537299</v>
      </c>
    </row>
    <row r="139" spans="1:14" x14ac:dyDescent="0.25">
      <c r="A139">
        <v>138</v>
      </c>
      <c r="B139" t="s">
        <v>241</v>
      </c>
      <c r="C139">
        <v>-0.31365341861922902</v>
      </c>
      <c r="D139">
        <v>0.718086181032904</v>
      </c>
      <c r="E139">
        <v>0.66226309071184097</v>
      </c>
      <c r="F139">
        <v>-12.7941577416568</v>
      </c>
      <c r="G139">
        <v>396.19597971590701</v>
      </c>
      <c r="H139">
        <v>0.97423879209878195</v>
      </c>
      <c r="I139">
        <v>9.6694967260424702E-2</v>
      </c>
      <c r="J139">
        <v>0.72545361351245297</v>
      </c>
      <c r="K139">
        <v>0.89396484788835195</v>
      </c>
      <c r="L139">
        <v>-0.33774031825061901</v>
      </c>
      <c r="M139">
        <v>0.71799334191895703</v>
      </c>
      <c r="N139">
        <v>0.63807299476309798</v>
      </c>
    </row>
    <row r="140" spans="1:14" x14ac:dyDescent="0.25">
      <c r="A140">
        <v>139</v>
      </c>
      <c r="B140" t="s">
        <v>242</v>
      </c>
      <c r="C140">
        <v>0.14810977938085901</v>
      </c>
      <c r="D140">
        <v>0.59088168795808005</v>
      </c>
      <c r="E140">
        <v>0.80207780609299595</v>
      </c>
      <c r="F140">
        <v>0.20130641004081201</v>
      </c>
      <c r="G140">
        <v>1.0204892796628799</v>
      </c>
      <c r="H140">
        <v>0.84362047974735899</v>
      </c>
      <c r="I140">
        <v>0.168801251119756</v>
      </c>
      <c r="J140">
        <v>0.72557608565470399</v>
      </c>
      <c r="K140">
        <v>0.81603750620244797</v>
      </c>
      <c r="L140">
        <v>0.124988470842004</v>
      </c>
      <c r="M140">
        <v>0.59075819326926104</v>
      </c>
      <c r="N140">
        <v>0.83244019169920702</v>
      </c>
    </row>
    <row r="141" spans="1:14" x14ac:dyDescent="0.25">
      <c r="A141">
        <v>140</v>
      </c>
      <c r="B141" t="s">
        <v>243</v>
      </c>
      <c r="C141">
        <v>0.182698168168764</v>
      </c>
      <c r="D141">
        <v>0.59124016152729297</v>
      </c>
      <c r="E141">
        <v>0.75731514754853102</v>
      </c>
      <c r="F141">
        <v>0.232994622669005</v>
      </c>
      <c r="G141">
        <v>1.0210084127919701</v>
      </c>
      <c r="H141">
        <v>0.81949037856287699</v>
      </c>
      <c r="I141">
        <v>0.20572956385496799</v>
      </c>
      <c r="J141">
        <v>0.72608928337393697</v>
      </c>
      <c r="K141">
        <v>0.77691682308323595</v>
      </c>
      <c r="L141">
        <v>0.16004335741888301</v>
      </c>
      <c r="M141">
        <v>0.59111120567757702</v>
      </c>
      <c r="N141">
        <v>0.78658332005843501</v>
      </c>
    </row>
    <row r="142" spans="1:14" x14ac:dyDescent="0.25">
      <c r="A142">
        <v>141</v>
      </c>
      <c r="B142" t="s">
        <v>402</v>
      </c>
      <c r="C142">
        <v>0.74722561183302405</v>
      </c>
      <c r="D142">
        <v>0.46572808021103002</v>
      </c>
      <c r="E142">
        <v>0.108620481267563</v>
      </c>
      <c r="F142">
        <v>0.98972938024687596</v>
      </c>
      <c r="G142">
        <v>0.73787189540157705</v>
      </c>
      <c r="H142">
        <v>0.17981347848315701</v>
      </c>
      <c r="I142">
        <v>0.65899274858536006</v>
      </c>
      <c r="J142">
        <v>0.60127876559481197</v>
      </c>
      <c r="K142">
        <v>0.27308516369010299</v>
      </c>
      <c r="L142">
        <v>0.72451023342356302</v>
      </c>
      <c r="M142">
        <v>0.46555311460550403</v>
      </c>
      <c r="N142">
        <v>0.11965212850120301</v>
      </c>
    </row>
    <row r="143" spans="1:14" x14ac:dyDescent="0.25">
      <c r="A143">
        <v>142</v>
      </c>
      <c r="B143" t="s">
        <v>403</v>
      </c>
      <c r="C143">
        <v>0.25672701385311397</v>
      </c>
      <c r="D143">
        <v>0.59222112426759299</v>
      </c>
      <c r="E143">
        <v>0.66465260061159304</v>
      </c>
      <c r="F143">
        <v>0.31779650432360201</v>
      </c>
      <c r="G143">
        <v>1.02265995494102</v>
      </c>
      <c r="H143">
        <v>0.75598702303068099</v>
      </c>
      <c r="I143">
        <v>0.27401301931081001</v>
      </c>
      <c r="J143">
        <v>0.72732982832848903</v>
      </c>
      <c r="K143">
        <v>0.70636808055344102</v>
      </c>
      <c r="L143">
        <v>0.23434453660846999</v>
      </c>
      <c r="M143">
        <v>0.59207800235119101</v>
      </c>
      <c r="N143">
        <v>0.69225249797272703</v>
      </c>
    </row>
    <row r="144" spans="1:14" x14ac:dyDescent="0.25">
      <c r="A144">
        <v>143</v>
      </c>
      <c r="B144" t="s">
        <v>404</v>
      </c>
      <c r="C144">
        <v>-0.119580936520898</v>
      </c>
      <c r="D144">
        <v>0.719555388225535</v>
      </c>
      <c r="E144">
        <v>0.86800958712190401</v>
      </c>
      <c r="F144">
        <v>0.37490650772633199</v>
      </c>
      <c r="G144">
        <v>1.0231813840844</v>
      </c>
      <c r="H144">
        <v>0.71405725079746696</v>
      </c>
      <c r="I144">
        <v>-0.40293199039445798</v>
      </c>
      <c r="J144">
        <v>1.01468205620152</v>
      </c>
      <c r="K144">
        <v>0.69129245116934501</v>
      </c>
      <c r="L144">
        <v>-0.142211518671781</v>
      </c>
      <c r="M144">
        <v>0.71943051581570305</v>
      </c>
      <c r="N144">
        <v>0.84330142655761997</v>
      </c>
    </row>
    <row r="145" spans="1:14" x14ac:dyDescent="0.25">
      <c r="A145">
        <v>144</v>
      </c>
      <c r="B145" t="s">
        <v>405</v>
      </c>
      <c r="C145">
        <v>0.32054727544181</v>
      </c>
      <c r="D145">
        <v>0.59295919754471704</v>
      </c>
      <c r="E145">
        <v>0.58879083656221098</v>
      </c>
      <c r="F145">
        <v>0.40781544745790799</v>
      </c>
      <c r="G145">
        <v>1.0238866413469001</v>
      </c>
      <c r="H145">
        <v>0.69040805397521199</v>
      </c>
      <c r="I145">
        <v>0.33006442141154801</v>
      </c>
      <c r="J145">
        <v>0.72831121693491396</v>
      </c>
      <c r="K145">
        <v>0.65041088368000399</v>
      </c>
      <c r="L145">
        <v>0.29751586643753097</v>
      </c>
      <c r="M145">
        <v>0.59279835367669997</v>
      </c>
      <c r="N145">
        <v>0.615749289810964</v>
      </c>
    </row>
    <row r="146" spans="1:14" x14ac:dyDescent="0.25">
      <c r="A146">
        <v>145</v>
      </c>
      <c r="B146" t="s">
        <v>406</v>
      </c>
      <c r="C146">
        <v>-4.9244916944256201E-2</v>
      </c>
      <c r="D146">
        <v>0.72019924684346803</v>
      </c>
      <c r="E146">
        <v>0.94548569274114302</v>
      </c>
      <c r="F146">
        <v>0.46031169943038203</v>
      </c>
      <c r="G146">
        <v>1.0246264348934999</v>
      </c>
      <c r="H146">
        <v>0.65325253758836899</v>
      </c>
      <c r="I146">
        <v>-0.34137798460055602</v>
      </c>
      <c r="J146">
        <v>1.0154502978686999</v>
      </c>
      <c r="K146">
        <v>0.73673223519720499</v>
      </c>
      <c r="L146">
        <v>-7.1331791032811495E-2</v>
      </c>
      <c r="M146">
        <v>0.72004685036323901</v>
      </c>
      <c r="N146">
        <v>0.92108627558713896</v>
      </c>
    </row>
    <row r="147" spans="1:14" x14ac:dyDescent="0.25">
      <c r="A147">
        <v>146</v>
      </c>
      <c r="B147" t="s">
        <v>407</v>
      </c>
      <c r="C147">
        <v>-1.9666477747427299E-2</v>
      </c>
      <c r="D147">
        <v>0.72050904170155805</v>
      </c>
      <c r="E147">
        <v>0.978224241726666</v>
      </c>
      <c r="F147">
        <v>-12.754426321197901</v>
      </c>
      <c r="G147">
        <v>448.85583732372999</v>
      </c>
      <c r="H147">
        <v>0.97733082723548603</v>
      </c>
      <c r="I147">
        <v>0.40321446630564101</v>
      </c>
      <c r="J147">
        <v>0.729486689949984</v>
      </c>
      <c r="K147">
        <v>0.58044334288277999</v>
      </c>
      <c r="L147">
        <v>-4.2701092741800797E-2</v>
      </c>
      <c r="M147">
        <v>0.72034826629783699</v>
      </c>
      <c r="N147">
        <v>0.95273036507792797</v>
      </c>
    </row>
    <row r="148" spans="1:14" x14ac:dyDescent="0.25">
      <c r="A148">
        <v>147</v>
      </c>
      <c r="B148" t="s">
        <v>408</v>
      </c>
      <c r="C148">
        <v>0.41863511506205597</v>
      </c>
      <c r="D148">
        <v>0.59414574958614996</v>
      </c>
      <c r="E148">
        <v>0.48105917765756601</v>
      </c>
      <c r="F148">
        <v>-12.754426321195499</v>
      </c>
      <c r="G148">
        <v>448.85583732353501</v>
      </c>
      <c r="H148">
        <v>0.97733082723548104</v>
      </c>
      <c r="I148">
        <v>0.86185013186925896</v>
      </c>
      <c r="J148">
        <v>0.60574836991831504</v>
      </c>
      <c r="K148">
        <v>0.154798281626533</v>
      </c>
      <c r="L148">
        <v>0.39921420216523001</v>
      </c>
      <c r="M148">
        <v>0.59398832422390002</v>
      </c>
      <c r="N148">
        <v>0.50152577071375803</v>
      </c>
    </row>
    <row r="149" spans="1:14" x14ac:dyDescent="0.25">
      <c r="A149">
        <v>148</v>
      </c>
      <c r="B149" t="s">
        <v>409</v>
      </c>
      <c r="C149">
        <v>0.76263792288303001</v>
      </c>
      <c r="D149">
        <v>0.52018464631403605</v>
      </c>
      <c r="E149">
        <v>0.14262355247899</v>
      </c>
      <c r="F149">
        <v>0.50029688872153399</v>
      </c>
      <c r="G149">
        <v>1.0254668057207701</v>
      </c>
      <c r="H149">
        <v>0.62564026860522004</v>
      </c>
      <c r="I149">
        <v>0.92883989496969499</v>
      </c>
      <c r="J149">
        <v>0.60743171363755499</v>
      </c>
      <c r="K149">
        <v>0.12623310143931099</v>
      </c>
      <c r="L149">
        <v>0.74177582993448599</v>
      </c>
      <c r="M149">
        <v>0.51998173203613396</v>
      </c>
      <c r="N149">
        <v>0.15371192477210299</v>
      </c>
    </row>
    <row r="150" spans="1:14" x14ac:dyDescent="0.25">
      <c r="A150">
        <v>149</v>
      </c>
      <c r="B150" t="s">
        <v>410</v>
      </c>
      <c r="C150">
        <v>1.07119881767808</v>
      </c>
      <c r="D150">
        <v>0.47103577983124101</v>
      </c>
      <c r="E150">
        <v>2.29578881819862E-2</v>
      </c>
      <c r="F150">
        <v>0.54729352523732</v>
      </c>
      <c r="G150">
        <v>1.02638324767401</v>
      </c>
      <c r="H150">
        <v>0.59387762327441196</v>
      </c>
      <c r="I150">
        <v>1.3323754176168501</v>
      </c>
      <c r="J150">
        <v>0.53711089107858601</v>
      </c>
      <c r="K150">
        <v>1.31149041282388E-2</v>
      </c>
      <c r="L150">
        <v>1.0556382804582201</v>
      </c>
      <c r="M150">
        <v>0.47075020721023098</v>
      </c>
      <c r="N150">
        <v>2.4931689171309199E-2</v>
      </c>
    </row>
    <row r="151" spans="1:14" x14ac:dyDescent="0.25">
      <c r="A151">
        <v>150</v>
      </c>
      <c r="B151" t="s">
        <v>411</v>
      </c>
      <c r="C151">
        <v>0.61524251711462297</v>
      </c>
      <c r="D151">
        <v>0.59682440872666798</v>
      </c>
      <c r="E151">
        <v>0.30260639251059701</v>
      </c>
      <c r="F151">
        <v>-12.7139115993466</v>
      </c>
      <c r="G151">
        <v>466.17150643227001</v>
      </c>
      <c r="H151">
        <v>0.97824196418078202</v>
      </c>
      <c r="I151">
        <v>1.1145144638787601</v>
      </c>
      <c r="J151">
        <v>0.61216032951195698</v>
      </c>
      <c r="K151">
        <v>6.8663864025002602E-2</v>
      </c>
      <c r="L151">
        <v>0.59997228773623801</v>
      </c>
      <c r="M151">
        <v>0.59657509913290296</v>
      </c>
      <c r="N151">
        <v>0.31456255639715203</v>
      </c>
    </row>
    <row r="152" spans="1:14" x14ac:dyDescent="0.25">
      <c r="A152">
        <v>151</v>
      </c>
      <c r="B152" t="s">
        <v>412</v>
      </c>
      <c r="C152">
        <v>0.26137642588649201</v>
      </c>
      <c r="D152">
        <v>0.72344887364893495</v>
      </c>
      <c r="E152">
        <v>0.71788103356424104</v>
      </c>
      <c r="F152">
        <v>0.61937957322201698</v>
      </c>
      <c r="G152">
        <v>1.0270647231018499</v>
      </c>
      <c r="H152">
        <v>0.54647012142950602</v>
      </c>
      <c r="I152">
        <v>7.1292572964890499E-2</v>
      </c>
      <c r="J152">
        <v>1.0208933416988799</v>
      </c>
      <c r="K152">
        <v>0.94432616924337298</v>
      </c>
      <c r="L152">
        <v>0.246101136025728</v>
      </c>
      <c r="M152">
        <v>0.72323221219498901</v>
      </c>
      <c r="N152">
        <v>0.73364601151581499</v>
      </c>
    </row>
    <row r="153" spans="1:14" x14ac:dyDescent="0.25">
      <c r="A153">
        <v>152</v>
      </c>
      <c r="B153" t="s">
        <v>413</v>
      </c>
      <c r="C153">
        <v>-12.883837488857401</v>
      </c>
      <c r="D153">
        <v>309.542882953755</v>
      </c>
      <c r="E153">
        <v>0.96679992264853498</v>
      </c>
      <c r="F153">
        <v>-12.699862015473</v>
      </c>
      <c r="G153">
        <v>475.36340132577499</v>
      </c>
      <c r="H153">
        <v>0.97868616195836</v>
      </c>
      <c r="I153">
        <v>-12.921771174151401</v>
      </c>
      <c r="J153">
        <v>407.00387573002303</v>
      </c>
      <c r="K153">
        <v>0.97467260005406797</v>
      </c>
      <c r="L153">
        <v>-12.901148468758</v>
      </c>
      <c r="M153">
        <v>309.81719023794699</v>
      </c>
      <c r="N153">
        <v>0.96678475745534698</v>
      </c>
    </row>
    <row r="154" spans="1:14" x14ac:dyDescent="0.25">
      <c r="A154">
        <v>153</v>
      </c>
      <c r="B154" t="s">
        <v>414</v>
      </c>
      <c r="C154">
        <v>-12.883837488855001</v>
      </c>
      <c r="D154">
        <v>309.54288295378598</v>
      </c>
      <c r="E154">
        <v>0.96679992264854497</v>
      </c>
      <c r="F154">
        <v>-12.699862015468099</v>
      </c>
      <c r="G154">
        <v>475.36340132296903</v>
      </c>
      <c r="H154">
        <v>0.97868616195824198</v>
      </c>
      <c r="I154">
        <v>-12.9217711741528</v>
      </c>
      <c r="J154">
        <v>407.003875730434</v>
      </c>
      <c r="K154">
        <v>0.97467260005409095</v>
      </c>
      <c r="L154">
        <v>-12.901148468757301</v>
      </c>
      <c r="M154">
        <v>309.817190237874</v>
      </c>
      <c r="N154">
        <v>0.96678475745534098</v>
      </c>
    </row>
    <row r="155" spans="1:14" x14ac:dyDescent="0.25">
      <c r="A155">
        <v>154</v>
      </c>
      <c r="B155" t="s">
        <v>415</v>
      </c>
      <c r="C155">
        <v>0.74362082913100003</v>
      </c>
      <c r="D155">
        <v>0.59793986118452103</v>
      </c>
      <c r="E155">
        <v>0.21363276483686799</v>
      </c>
      <c r="F155">
        <v>0.67442695409505105</v>
      </c>
      <c r="G155">
        <v>1.0280473832785599</v>
      </c>
      <c r="H155">
        <v>0.51180668110188299</v>
      </c>
      <c r="I155">
        <v>0.858960182624666</v>
      </c>
      <c r="J155">
        <v>0.73746539211702999</v>
      </c>
      <c r="K155">
        <v>0.244121648906475</v>
      </c>
      <c r="L155">
        <v>0.72744525840269303</v>
      </c>
      <c r="M155">
        <v>0.59767586166627495</v>
      </c>
      <c r="N155">
        <v>0.22355728055949101</v>
      </c>
    </row>
    <row r="156" spans="1:14" x14ac:dyDescent="0.25">
      <c r="A156">
        <v>155</v>
      </c>
      <c r="B156" t="s">
        <v>416</v>
      </c>
      <c r="C156">
        <v>-0.32907241020553601</v>
      </c>
      <c r="D156">
        <v>1.0122450661356901</v>
      </c>
      <c r="E156">
        <v>0.74511171476304405</v>
      </c>
      <c r="F156">
        <v>-12.7080597713432</v>
      </c>
      <c r="G156">
        <v>485.06764264796101</v>
      </c>
      <c r="H156">
        <v>0.97909898741206203</v>
      </c>
      <c r="I156">
        <v>0.22036699741191901</v>
      </c>
      <c r="J156">
        <v>1.0224044024526899</v>
      </c>
      <c r="K156">
        <v>0.82934789053132596</v>
      </c>
      <c r="L156">
        <v>-0.34725686576639098</v>
      </c>
      <c r="M156">
        <v>1.0121050984664299</v>
      </c>
      <c r="N156">
        <v>0.73152055050175502</v>
      </c>
    </row>
    <row r="157" spans="1:14" x14ac:dyDescent="0.25">
      <c r="A157">
        <v>156</v>
      </c>
      <c r="B157" t="s">
        <v>417</v>
      </c>
      <c r="C157">
        <v>-12.872361016774599</v>
      </c>
      <c r="D157">
        <v>320.59622936910603</v>
      </c>
      <c r="E157">
        <v>0.96797248925646295</v>
      </c>
      <c r="F157">
        <v>-12.7080597713391</v>
      </c>
      <c r="G157">
        <v>485.06764264822698</v>
      </c>
      <c r="H157">
        <v>0.97909898741208101</v>
      </c>
      <c r="I157">
        <v>-12.898381313174101</v>
      </c>
      <c r="J157">
        <v>426.17179062103799</v>
      </c>
      <c r="K157">
        <v>0.97585516316500098</v>
      </c>
      <c r="L157">
        <v>-12.892077337510599</v>
      </c>
      <c r="M157">
        <v>320.83065899994398</v>
      </c>
      <c r="N157">
        <v>0.967946885395501</v>
      </c>
    </row>
    <row r="158" spans="1:14" x14ac:dyDescent="0.25">
      <c r="A158">
        <v>157</v>
      </c>
      <c r="B158" t="s">
        <v>418</v>
      </c>
      <c r="C158">
        <v>-0.31130904998509301</v>
      </c>
      <c r="D158">
        <v>1.0124518211621201</v>
      </c>
      <c r="E158">
        <v>0.75847777024826701</v>
      </c>
      <c r="F158">
        <v>-12.708059771339601</v>
      </c>
      <c r="G158">
        <v>485.06764264838603</v>
      </c>
      <c r="H158">
        <v>0.97909898741208701</v>
      </c>
      <c r="I158">
        <v>0.24943091052286601</v>
      </c>
      <c r="J158">
        <v>1.0230710393995299</v>
      </c>
      <c r="K158">
        <v>0.80738103331799804</v>
      </c>
      <c r="L158">
        <v>-0.32974021801794801</v>
      </c>
      <c r="M158">
        <v>1.01230678616243</v>
      </c>
      <c r="N158">
        <v>0.74462750178239601</v>
      </c>
    </row>
    <row r="159" spans="1:14" x14ac:dyDescent="0.25">
      <c r="A159">
        <v>158</v>
      </c>
      <c r="B159" t="s">
        <v>419</v>
      </c>
      <c r="C159">
        <v>-0.29581446954312202</v>
      </c>
      <c r="D159">
        <v>1.01265068393364</v>
      </c>
      <c r="E159">
        <v>0.77019566692831998</v>
      </c>
      <c r="F159">
        <v>-12.708059771338601</v>
      </c>
      <c r="G159">
        <v>485.06764264799699</v>
      </c>
      <c r="H159">
        <v>0.97909898741207202</v>
      </c>
      <c r="I159">
        <v>0.28202070106664401</v>
      </c>
      <c r="J159">
        <v>1.02378544632285</v>
      </c>
      <c r="K159">
        <v>0.78295627843795501</v>
      </c>
      <c r="L159">
        <v>-0.31266575964378801</v>
      </c>
      <c r="M159">
        <v>1.0125119233589801</v>
      </c>
      <c r="N159">
        <v>0.75747210808734999</v>
      </c>
    </row>
    <row r="160" spans="1:14" x14ac:dyDescent="0.25">
      <c r="A160">
        <v>159</v>
      </c>
      <c r="B160" t="s">
        <v>420</v>
      </c>
      <c r="C160">
        <v>0.864405485819149</v>
      </c>
      <c r="D160">
        <v>0.59999784169132697</v>
      </c>
      <c r="E160">
        <v>0.14967482728520301</v>
      </c>
      <c r="F160">
        <v>0.70866576878693899</v>
      </c>
      <c r="G160">
        <v>1.0290842139256999</v>
      </c>
      <c r="H160">
        <v>0.49105154565303699</v>
      </c>
      <c r="I160">
        <v>1.05048151314223</v>
      </c>
      <c r="J160">
        <v>0.74230839552487204</v>
      </c>
      <c r="K160">
        <v>0.157023025295605</v>
      </c>
      <c r="L160">
        <v>0.85085986113102197</v>
      </c>
      <c r="M160">
        <v>0.59977637875263801</v>
      </c>
      <c r="N160">
        <v>0.15600735404695701</v>
      </c>
    </row>
    <row r="161" spans="1:14" x14ac:dyDescent="0.25">
      <c r="A161">
        <v>160</v>
      </c>
      <c r="B161" t="s">
        <v>421</v>
      </c>
      <c r="C161">
        <v>-0.20620795369540501</v>
      </c>
      <c r="D161">
        <v>1.01346203549104</v>
      </c>
      <c r="E161">
        <v>0.83876859143476801</v>
      </c>
      <c r="F161">
        <v>0.74775208310124797</v>
      </c>
      <c r="G161">
        <v>1.0302135633299501</v>
      </c>
      <c r="H161">
        <v>0.46794765179033199</v>
      </c>
      <c r="I161">
        <v>-12.8778274874684</v>
      </c>
      <c r="J161">
        <v>456.515757246541</v>
      </c>
      <c r="K161">
        <v>0.97749550368552895</v>
      </c>
      <c r="L161">
        <v>-0.21850467856956099</v>
      </c>
      <c r="M161">
        <v>1.0133173004474501</v>
      </c>
      <c r="N161">
        <v>0.82927380819848895</v>
      </c>
    </row>
    <row r="162" spans="1:14" x14ac:dyDescent="0.25">
      <c r="A162">
        <v>161</v>
      </c>
      <c r="B162" t="s">
        <v>422</v>
      </c>
      <c r="C162">
        <v>-12.8762472051695</v>
      </c>
      <c r="D162">
        <v>339.84773149500899</v>
      </c>
      <c r="E162">
        <v>0.96977675473785596</v>
      </c>
      <c r="F162">
        <v>-12.7414941100542</v>
      </c>
      <c r="G162">
        <v>507.15615789761802</v>
      </c>
      <c r="H162">
        <v>0.97995652441528103</v>
      </c>
      <c r="I162">
        <v>-12.877827487467</v>
      </c>
      <c r="J162">
        <v>456.51575724621898</v>
      </c>
      <c r="K162">
        <v>0.97749550368551597</v>
      </c>
      <c r="L162">
        <v>-12.8884249563156</v>
      </c>
      <c r="M162">
        <v>340.06674165155198</v>
      </c>
      <c r="N162">
        <v>0.96976765818106203</v>
      </c>
    </row>
    <row r="163" spans="1:14" x14ac:dyDescent="0.25">
      <c r="A163">
        <v>162</v>
      </c>
      <c r="B163" t="s">
        <v>423</v>
      </c>
      <c r="C163">
        <v>-12.8762472051679</v>
      </c>
      <c r="D163">
        <v>339.84773149487899</v>
      </c>
      <c r="E163">
        <v>0.96977675473784797</v>
      </c>
      <c r="F163">
        <v>-12.7414941100524</v>
      </c>
      <c r="G163">
        <v>507.15615789775001</v>
      </c>
      <c r="H163">
        <v>0.97995652441528902</v>
      </c>
      <c r="I163">
        <v>-12.877827487467799</v>
      </c>
      <c r="J163">
        <v>456.51575724654703</v>
      </c>
      <c r="K163">
        <v>0.97749550368552995</v>
      </c>
      <c r="L163">
        <v>-12.8884249563159</v>
      </c>
      <c r="M163">
        <v>340.06674165142601</v>
      </c>
      <c r="N163">
        <v>0.96976765818105004</v>
      </c>
    </row>
    <row r="164" spans="1:14" x14ac:dyDescent="0.25">
      <c r="A164">
        <v>163</v>
      </c>
      <c r="B164" t="s">
        <v>424</v>
      </c>
      <c r="C164">
        <v>1.7174669038234101</v>
      </c>
      <c r="D164">
        <v>0.44332852586688398</v>
      </c>
      <c r="E164">
        <v>1.07051321766862E-4</v>
      </c>
      <c r="F164">
        <v>1.9777615739443499</v>
      </c>
      <c r="G164">
        <v>0.63346038833470297</v>
      </c>
      <c r="H164">
        <v>1.7953233631555199E-3</v>
      </c>
      <c r="I164">
        <v>1.60451423721849</v>
      </c>
      <c r="J164">
        <v>0.62390278742472405</v>
      </c>
      <c r="K164">
        <v>1.0118956332871999E-2</v>
      </c>
      <c r="L164">
        <v>1.7055494507729201</v>
      </c>
      <c r="M164">
        <v>0.44302243760698101</v>
      </c>
      <c r="N164">
        <v>1.18212492826762E-4</v>
      </c>
    </row>
    <row r="165" spans="1:14" x14ac:dyDescent="0.25">
      <c r="A165">
        <v>164</v>
      </c>
      <c r="B165" t="s">
        <v>425</v>
      </c>
      <c r="C165">
        <v>-12.8625889662276</v>
      </c>
      <c r="D165">
        <v>362.71585052125403</v>
      </c>
      <c r="E165">
        <v>0.97171143600000398</v>
      </c>
      <c r="F165">
        <v>-12.7447188503021</v>
      </c>
      <c r="G165">
        <v>545.67885611752502</v>
      </c>
      <c r="H165">
        <v>0.98136653112459904</v>
      </c>
      <c r="I165">
        <v>-12.8571435976753</v>
      </c>
      <c r="J165">
        <v>483.76741787034803</v>
      </c>
      <c r="K165">
        <v>0.97879702425284798</v>
      </c>
      <c r="L165">
        <v>-12.871490361948</v>
      </c>
      <c r="M165">
        <v>362.99909431617198</v>
      </c>
      <c r="N165">
        <v>0.97171394669557998</v>
      </c>
    </row>
    <row r="166" spans="1:14" x14ac:dyDescent="0.25">
      <c r="A166">
        <v>165</v>
      </c>
      <c r="B166" t="s">
        <v>426</v>
      </c>
      <c r="C166">
        <v>-4.89767600729639E-2</v>
      </c>
      <c r="D166">
        <v>1.01532297308632</v>
      </c>
      <c r="E166">
        <v>0.96152687153523397</v>
      </c>
      <c r="F166">
        <v>-12.744718850282</v>
      </c>
      <c r="G166">
        <v>545.67885611203201</v>
      </c>
      <c r="H166">
        <v>0.98136653112444105</v>
      </c>
      <c r="I166">
        <v>0.55650308460146602</v>
      </c>
      <c r="J166">
        <v>1.0293228215413699</v>
      </c>
      <c r="K166">
        <v>0.58874904788828597</v>
      </c>
      <c r="L166">
        <v>-5.6569864732094799E-2</v>
      </c>
      <c r="M166">
        <v>1.01514824140764</v>
      </c>
      <c r="N166">
        <v>0.95556031124959695</v>
      </c>
    </row>
    <row r="167" spans="1:14" x14ac:dyDescent="0.25">
      <c r="A167">
        <v>166</v>
      </c>
      <c r="B167" t="s">
        <v>427</v>
      </c>
      <c r="C167">
        <v>1.13328724224253</v>
      </c>
      <c r="D167">
        <v>0.60513450645727895</v>
      </c>
      <c r="E167">
        <v>6.1097985267415202E-2</v>
      </c>
      <c r="F167">
        <v>0.91982811172726497</v>
      </c>
      <c r="G167">
        <v>1.03522523435372</v>
      </c>
      <c r="H167">
        <v>0.37425601974332401</v>
      </c>
      <c r="I167">
        <v>1.3557856833136499</v>
      </c>
      <c r="J167">
        <v>0.75125470935614103</v>
      </c>
      <c r="K167">
        <v>7.1122409006269996E-2</v>
      </c>
      <c r="L167">
        <v>1.12534675246781</v>
      </c>
      <c r="M167">
        <v>0.60482284163422395</v>
      </c>
      <c r="N167">
        <v>6.2797560097035396E-2</v>
      </c>
    </row>
    <row r="168" spans="1:14" x14ac:dyDescent="0.25">
      <c r="A168">
        <v>167</v>
      </c>
      <c r="B168" t="s">
        <v>428</v>
      </c>
      <c r="C168">
        <v>4.94385389370888E-2</v>
      </c>
      <c r="D168">
        <v>1.0168157882647599</v>
      </c>
      <c r="E168">
        <v>0.96122138238038601</v>
      </c>
      <c r="F168">
        <v>0.965053589150767</v>
      </c>
      <c r="G168">
        <v>1.0369898748631201</v>
      </c>
      <c r="H168">
        <v>0.35204513931016301</v>
      </c>
      <c r="I168">
        <v>-12.851843122628001</v>
      </c>
      <c r="J168">
        <v>516.481931735491</v>
      </c>
      <c r="K168">
        <v>0.98014794234507097</v>
      </c>
      <c r="L168">
        <v>4.1972501076778898E-2</v>
      </c>
      <c r="M168">
        <v>1.0166040376729299</v>
      </c>
      <c r="N168">
        <v>0.967067120121061</v>
      </c>
    </row>
    <row r="169" spans="1:14" x14ac:dyDescent="0.25">
      <c r="A169">
        <v>168</v>
      </c>
      <c r="B169" t="s">
        <v>429</v>
      </c>
      <c r="C169">
        <v>6.4899817574124094E-2</v>
      </c>
      <c r="D169">
        <v>1.0171462122483199</v>
      </c>
      <c r="E169">
        <v>0.94912486793686002</v>
      </c>
      <c r="F169">
        <v>0.99425029501023099</v>
      </c>
      <c r="G169">
        <v>1.0384315795304799</v>
      </c>
      <c r="H169">
        <v>0.33833823854707001</v>
      </c>
      <c r="I169">
        <v>-12.851843122626301</v>
      </c>
      <c r="J169">
        <v>516.48193173515597</v>
      </c>
      <c r="K169">
        <v>0.98014794234506097</v>
      </c>
      <c r="L169">
        <v>5.8050308136077103E-2</v>
      </c>
      <c r="M169">
        <v>1.0169413344525</v>
      </c>
      <c r="N169">
        <v>0.95447888572517803</v>
      </c>
    </row>
    <row r="170" spans="1:14" x14ac:dyDescent="0.25">
      <c r="A170">
        <v>169</v>
      </c>
      <c r="B170" t="s">
        <v>430</v>
      </c>
      <c r="C170">
        <v>1.2520785647120101</v>
      </c>
      <c r="D170">
        <v>0.60863692593527596</v>
      </c>
      <c r="E170">
        <v>3.9668463834752699E-2</v>
      </c>
      <c r="F170">
        <v>1.8193872038982799</v>
      </c>
      <c r="G170">
        <v>0.76671760184584903</v>
      </c>
      <c r="H170">
        <v>1.7646361535314601E-2</v>
      </c>
      <c r="I170">
        <v>0.70110422387083504</v>
      </c>
      <c r="J170">
        <v>1.0336404942282</v>
      </c>
      <c r="K170">
        <v>0.497590160384837</v>
      </c>
      <c r="L170">
        <v>1.2451265802825899</v>
      </c>
      <c r="M170">
        <v>0.60828048511253596</v>
      </c>
      <c r="N170">
        <v>4.0661889687628502E-2</v>
      </c>
    </row>
    <row r="171" spans="1:14" x14ac:dyDescent="0.25">
      <c r="A171">
        <v>170</v>
      </c>
      <c r="B171" t="s">
        <v>244</v>
      </c>
      <c r="C171">
        <v>1.45670397681011</v>
      </c>
      <c r="D171">
        <v>0.61288134537008698</v>
      </c>
      <c r="E171">
        <v>1.7462967395179201E-2</v>
      </c>
      <c r="F171">
        <v>1.2807224114881499</v>
      </c>
      <c r="G171">
        <v>1.04914738305498</v>
      </c>
      <c r="H171">
        <v>0.22218944683243599</v>
      </c>
      <c r="I171">
        <v>1.61316078898719</v>
      </c>
      <c r="J171">
        <v>0.75955617923777297</v>
      </c>
      <c r="K171">
        <v>3.3685177640439101E-2</v>
      </c>
      <c r="L171">
        <v>1.4395458747198</v>
      </c>
      <c r="M171">
        <v>0.61260223453169804</v>
      </c>
      <c r="N171">
        <v>1.87791236929328E-2</v>
      </c>
    </row>
    <row r="172" spans="1:14" x14ac:dyDescent="0.25">
      <c r="A172">
        <v>171</v>
      </c>
      <c r="B172" t="s">
        <v>245</v>
      </c>
      <c r="C172">
        <v>0.40564177385760503</v>
      </c>
      <c r="D172">
        <v>1.02156129267216</v>
      </c>
      <c r="E172">
        <v>0.69130831209096</v>
      </c>
      <c r="F172">
        <v>-12.7323841032636</v>
      </c>
      <c r="G172">
        <v>689.49287803114703</v>
      </c>
      <c r="H172">
        <v>0.98526685963583605</v>
      </c>
      <c r="I172">
        <v>0.96883403901306597</v>
      </c>
      <c r="J172">
        <v>1.04070141189502</v>
      </c>
      <c r="K172">
        <v>0.35188287863173301</v>
      </c>
      <c r="L172">
        <v>0.38877352828011202</v>
      </c>
      <c r="M172">
        <v>1.02134702449972</v>
      </c>
      <c r="N172">
        <v>0.70346458533478895</v>
      </c>
    </row>
    <row r="173" spans="1:14" x14ac:dyDescent="0.25">
      <c r="A173">
        <v>172</v>
      </c>
      <c r="B173" t="s">
        <v>246</v>
      </c>
      <c r="C173">
        <v>0.46997363419659899</v>
      </c>
      <c r="D173">
        <v>1.0220779605839501</v>
      </c>
      <c r="E173">
        <v>0.64564419982583998</v>
      </c>
      <c r="F173">
        <v>1.4312866706971901</v>
      </c>
      <c r="G173">
        <v>1.0518144005177099</v>
      </c>
      <c r="H173">
        <v>0.17358362361094901</v>
      </c>
      <c r="I173">
        <v>-12.742342941351501</v>
      </c>
      <c r="J173">
        <v>593.77549730057694</v>
      </c>
      <c r="K173">
        <v>0.98287881792591902</v>
      </c>
      <c r="L173">
        <v>0.45289375646858698</v>
      </c>
      <c r="M173">
        <v>1.0218425231505901</v>
      </c>
      <c r="N173">
        <v>0.65761177137257898</v>
      </c>
    </row>
    <row r="174" spans="1:14" x14ac:dyDescent="0.25">
      <c r="A174">
        <v>173</v>
      </c>
      <c r="B174" t="s">
        <v>247</v>
      </c>
      <c r="C174">
        <v>0.49757400239487498</v>
      </c>
      <c r="D174">
        <v>1.02279992337833</v>
      </c>
      <c r="E174">
        <v>0.62662529111627396</v>
      </c>
      <c r="F174">
        <v>-12.760477198694799</v>
      </c>
      <c r="G174">
        <v>720.50847504177398</v>
      </c>
      <c r="H174">
        <v>0.98586990177314104</v>
      </c>
      <c r="I174">
        <v>1.10466455744646</v>
      </c>
      <c r="J174">
        <v>1.0418257849953301</v>
      </c>
      <c r="K174">
        <v>0.28900085892856497</v>
      </c>
      <c r="L174">
        <v>0.480775461727736</v>
      </c>
      <c r="M174">
        <v>1.02255578597532</v>
      </c>
      <c r="N174">
        <v>0.63823328087878395</v>
      </c>
    </row>
    <row r="175" spans="1:14" x14ac:dyDescent="0.25">
      <c r="A175">
        <v>174</v>
      </c>
      <c r="B175" t="s">
        <v>248</v>
      </c>
      <c r="C175">
        <v>0.55102681133207398</v>
      </c>
      <c r="D175">
        <v>1.0236434658459701</v>
      </c>
      <c r="E175">
        <v>0.59037026581879404</v>
      </c>
      <c r="F175">
        <v>1.49932428777133</v>
      </c>
      <c r="G175">
        <v>1.05608565723106</v>
      </c>
      <c r="H175">
        <v>0.15569518148838499</v>
      </c>
      <c r="I175">
        <v>-12.7085848944569</v>
      </c>
      <c r="J175">
        <v>613.420402110905</v>
      </c>
      <c r="K175">
        <v>0.98347094698603699</v>
      </c>
      <c r="L175">
        <v>0.53427307465725404</v>
      </c>
      <c r="M175">
        <v>1.0233731098207199</v>
      </c>
      <c r="N175">
        <v>0.60162113396580497</v>
      </c>
    </row>
    <row r="176" spans="1:14" x14ac:dyDescent="0.25">
      <c r="A176">
        <v>175</v>
      </c>
      <c r="B176" t="s">
        <v>249</v>
      </c>
      <c r="C176">
        <v>0.59196806388723699</v>
      </c>
      <c r="D176">
        <v>1.0245952474506901</v>
      </c>
      <c r="E176">
        <v>0.56342753928330302</v>
      </c>
      <c r="F176">
        <v>-12.766872364633899</v>
      </c>
      <c r="G176">
        <v>755.42090592540706</v>
      </c>
      <c r="H176">
        <v>0.98651611919029203</v>
      </c>
      <c r="I176">
        <v>1.2086849333407299</v>
      </c>
      <c r="J176">
        <v>1.04456499334788</v>
      </c>
      <c r="K176">
        <v>0.24722416237898601</v>
      </c>
      <c r="L176">
        <v>0.57498773379245505</v>
      </c>
      <c r="M176">
        <v>1.0243012159382401</v>
      </c>
      <c r="N176">
        <v>0.57456146011604403</v>
      </c>
    </row>
    <row r="177" spans="1:14" x14ac:dyDescent="0.25">
      <c r="A177">
        <v>176</v>
      </c>
      <c r="B177" t="s">
        <v>250</v>
      </c>
      <c r="C177">
        <v>0.63363105684811305</v>
      </c>
      <c r="D177">
        <v>1.02564242688998</v>
      </c>
      <c r="E177">
        <v>0.53671414769952397</v>
      </c>
      <c r="F177">
        <v>1.5984594015951501</v>
      </c>
      <c r="G177">
        <v>1.0618856780778501</v>
      </c>
      <c r="H177">
        <v>0.13224626572103099</v>
      </c>
      <c r="I177">
        <v>-12.704318859527501</v>
      </c>
      <c r="J177">
        <v>634.50230750753599</v>
      </c>
      <c r="K177">
        <v>0.98402542827444395</v>
      </c>
      <c r="L177">
        <v>0.61670174710077696</v>
      </c>
      <c r="M177">
        <v>1.02532414898753</v>
      </c>
      <c r="N177">
        <v>0.54752696716452298</v>
      </c>
    </row>
    <row r="178" spans="1:14" x14ac:dyDescent="0.25">
      <c r="A178">
        <v>177</v>
      </c>
      <c r="B178" t="s">
        <v>251</v>
      </c>
      <c r="C178">
        <v>-12.762359072792099</v>
      </c>
      <c r="D178">
        <v>496.914183108788</v>
      </c>
      <c r="E178">
        <v>0.97951000346971295</v>
      </c>
      <c r="F178">
        <v>-12.7312752025273</v>
      </c>
      <c r="G178">
        <v>796.55675324229196</v>
      </c>
      <c r="H178">
        <v>0.98724804552390899</v>
      </c>
      <c r="I178">
        <v>-12.7043188595327</v>
      </c>
      <c r="J178">
        <v>634.50230750798198</v>
      </c>
      <c r="K178">
        <v>0.98402542827444905</v>
      </c>
      <c r="L178">
        <v>-12.7816652748247</v>
      </c>
      <c r="M178">
        <v>497.18465793212101</v>
      </c>
      <c r="N178">
        <v>0.97949017536796601</v>
      </c>
    </row>
    <row r="179" spans="1:14" x14ac:dyDescent="0.25">
      <c r="A179">
        <v>178</v>
      </c>
      <c r="B179" t="s">
        <v>252</v>
      </c>
      <c r="C179">
        <v>0.70260808270867003</v>
      </c>
      <c r="D179">
        <v>1.0266263348539899</v>
      </c>
      <c r="E179">
        <v>0.49373182802378002</v>
      </c>
      <c r="F179">
        <v>1.75275272865887</v>
      </c>
      <c r="G179">
        <v>1.06889630025285</v>
      </c>
      <c r="H179">
        <v>0.101051316326737</v>
      </c>
      <c r="I179">
        <v>-12.70431885953</v>
      </c>
      <c r="J179">
        <v>634.50230750835203</v>
      </c>
      <c r="K179">
        <v>0.98402542827446104</v>
      </c>
      <c r="L179">
        <v>0.68406555578958905</v>
      </c>
      <c r="M179">
        <v>1.0262949883941701</v>
      </c>
      <c r="N179">
        <v>0.50506669377130098</v>
      </c>
    </row>
    <row r="180" spans="1:14" x14ac:dyDescent="0.25">
      <c r="A180">
        <v>179</v>
      </c>
      <c r="B180" t="s">
        <v>253</v>
      </c>
      <c r="C180">
        <v>1.48807606861762</v>
      </c>
      <c r="D180">
        <v>0.74752049033188905</v>
      </c>
      <c r="E180">
        <v>4.6515787630952099E-2</v>
      </c>
      <c r="F180">
        <v>1.87875901429794</v>
      </c>
      <c r="G180">
        <v>1.0779508740064401</v>
      </c>
      <c r="H180">
        <v>8.1351337540941898E-2</v>
      </c>
      <c r="I180">
        <v>1.2872041537286001</v>
      </c>
      <c r="J180">
        <v>1.04807067205377</v>
      </c>
      <c r="K180">
        <v>0.21938487809013801</v>
      </c>
      <c r="L180">
        <v>1.4693785010029701</v>
      </c>
      <c r="M180">
        <v>0.74703901263308803</v>
      </c>
      <c r="N180">
        <v>4.9190501030936598E-2</v>
      </c>
    </row>
    <row r="181" spans="1:14" x14ac:dyDescent="0.25">
      <c r="A181">
        <v>180</v>
      </c>
      <c r="B181" t="s">
        <v>254</v>
      </c>
      <c r="C181">
        <v>0.88404302997475004</v>
      </c>
      <c r="D181">
        <v>1.03045038831248</v>
      </c>
      <c r="E181">
        <v>0.39093715799782602</v>
      </c>
      <c r="F181">
        <v>-12.709416246404</v>
      </c>
      <c r="G181">
        <v>902.64426713338605</v>
      </c>
      <c r="H181">
        <v>0.98876599308114599</v>
      </c>
      <c r="I181">
        <v>1.41626525090247</v>
      </c>
      <c r="J181">
        <v>1.0515958039265401</v>
      </c>
      <c r="K181">
        <v>0.17805200040661601</v>
      </c>
      <c r="L181">
        <v>0.86215183883940705</v>
      </c>
      <c r="M181">
        <v>1.0300495641098499</v>
      </c>
      <c r="N181">
        <v>0.40259237503524198</v>
      </c>
    </row>
    <row r="182" spans="1:14" x14ac:dyDescent="0.25">
      <c r="A182">
        <v>181</v>
      </c>
      <c r="B182" t="s">
        <v>255</v>
      </c>
      <c r="C182">
        <v>0.92683383679132203</v>
      </c>
      <c r="D182">
        <v>1.0319723706085999</v>
      </c>
      <c r="E182">
        <v>0.36912219155653297</v>
      </c>
      <c r="F182">
        <v>-12.7094162464231</v>
      </c>
      <c r="G182">
        <v>902.64426713997705</v>
      </c>
      <c r="H182">
        <v>0.98876599308121105</v>
      </c>
      <c r="I182">
        <v>1.5040467820874901</v>
      </c>
      <c r="J182">
        <v>1.0561296707494601</v>
      </c>
      <c r="K182">
        <v>0.154414095865234</v>
      </c>
      <c r="L182">
        <v>0.90395025534267703</v>
      </c>
      <c r="M182">
        <v>1.03155329891082</v>
      </c>
      <c r="N182">
        <v>0.38086691263015698</v>
      </c>
    </row>
    <row r="183" spans="1:14" x14ac:dyDescent="0.25">
      <c r="A183">
        <v>182</v>
      </c>
      <c r="B183" t="s">
        <v>256</v>
      </c>
      <c r="C183">
        <v>-12.765823978813</v>
      </c>
      <c r="D183">
        <v>562.24117560275397</v>
      </c>
      <c r="E183">
        <v>0.98188539153128995</v>
      </c>
      <c r="F183">
        <v>-12.709416246414101</v>
      </c>
      <c r="G183">
        <v>902.64426713658395</v>
      </c>
      <c r="H183">
        <v>0.98876599308117696</v>
      </c>
      <c r="I183">
        <v>-12.696990274692499</v>
      </c>
      <c r="J183">
        <v>716.48035331588903</v>
      </c>
      <c r="K183">
        <v>0.98586115832124499</v>
      </c>
      <c r="L183">
        <v>-12.7897220950021</v>
      </c>
      <c r="M183">
        <v>562.57835256068302</v>
      </c>
      <c r="N183">
        <v>0.98186236142326599</v>
      </c>
    </row>
    <row r="184" spans="1:14" x14ac:dyDescent="0.25">
      <c r="A184">
        <v>183</v>
      </c>
      <c r="B184" t="s">
        <v>257</v>
      </c>
      <c r="C184">
        <v>0.95918149549269804</v>
      </c>
      <c r="D184">
        <v>1.0333927553965701</v>
      </c>
      <c r="E184">
        <v>0.35331069005406801</v>
      </c>
      <c r="F184">
        <v>2.0639406654956298</v>
      </c>
      <c r="G184">
        <v>1.0900466111468099</v>
      </c>
      <c r="H184">
        <v>5.8299037706364798E-2</v>
      </c>
      <c r="I184">
        <v>-12.696990274689</v>
      </c>
      <c r="J184">
        <v>716.48035331484903</v>
      </c>
      <c r="K184">
        <v>0.985861158321229</v>
      </c>
      <c r="L184">
        <v>0.93606087691391604</v>
      </c>
      <c r="M184">
        <v>1.0329479986144601</v>
      </c>
      <c r="N184">
        <v>0.36482826085744502</v>
      </c>
    </row>
    <row r="185" spans="1:14" x14ac:dyDescent="0.25">
      <c r="A185">
        <v>184</v>
      </c>
      <c r="B185" t="s">
        <v>258</v>
      </c>
      <c r="C185">
        <v>-12.7493763374391</v>
      </c>
      <c r="D185">
        <v>578.50999384618297</v>
      </c>
      <c r="E185">
        <v>0.98241740460145499</v>
      </c>
      <c r="F185">
        <v>-12.7142445278925</v>
      </c>
      <c r="G185">
        <v>974.46437881799204</v>
      </c>
      <c r="H185">
        <v>0.98958996160977697</v>
      </c>
      <c r="I185">
        <v>-12.696990274694199</v>
      </c>
      <c r="J185">
        <v>716.48035331513802</v>
      </c>
      <c r="K185">
        <v>0.985861158321229</v>
      </c>
      <c r="L185">
        <v>-12.773053745237499</v>
      </c>
      <c r="M185">
        <v>578.88471348455801</v>
      </c>
      <c r="N185">
        <v>0.98239615724455998</v>
      </c>
    </row>
    <row r="186" spans="1:14" x14ac:dyDescent="0.25">
      <c r="A186">
        <v>185</v>
      </c>
      <c r="B186" t="s">
        <v>259</v>
      </c>
      <c r="C186">
        <v>-12.749376337416599</v>
      </c>
      <c r="D186">
        <v>578.50999383933402</v>
      </c>
      <c r="E186">
        <v>0.98241740460127802</v>
      </c>
      <c r="F186">
        <v>-12.7142445278925</v>
      </c>
      <c r="G186">
        <v>974.46437881747602</v>
      </c>
      <c r="H186">
        <v>0.98958996160977097</v>
      </c>
      <c r="I186">
        <v>-12.6969902746856</v>
      </c>
      <c r="J186">
        <v>716.48035331460301</v>
      </c>
      <c r="K186">
        <v>0.985861158321228</v>
      </c>
      <c r="L186">
        <v>-12.7730537452327</v>
      </c>
      <c r="M186">
        <v>578.88471348394</v>
      </c>
      <c r="N186">
        <v>0.98239615724454799</v>
      </c>
    </row>
    <row r="187" spans="1:14" x14ac:dyDescent="0.25">
      <c r="A187">
        <v>186</v>
      </c>
      <c r="B187" t="s">
        <v>260</v>
      </c>
      <c r="C187">
        <v>-12.749376337441699</v>
      </c>
      <c r="D187">
        <v>578.50999384648196</v>
      </c>
      <c r="E187">
        <v>0.98241740460145999</v>
      </c>
      <c r="F187">
        <v>-12.714244527875699</v>
      </c>
      <c r="G187">
        <v>974.46437881849204</v>
      </c>
      <c r="H187">
        <v>0.98958996160979595</v>
      </c>
      <c r="I187">
        <v>-12.696990274691</v>
      </c>
      <c r="J187">
        <v>716.48035331537596</v>
      </c>
      <c r="K187">
        <v>0.985861158321237</v>
      </c>
      <c r="L187">
        <v>-12.773053745235099</v>
      </c>
      <c r="M187">
        <v>578.88471348424298</v>
      </c>
      <c r="N187">
        <v>0.98239615724455398</v>
      </c>
    </row>
    <row r="188" spans="1:14" x14ac:dyDescent="0.25">
      <c r="A188">
        <v>187</v>
      </c>
      <c r="B188" t="s">
        <v>261</v>
      </c>
      <c r="C188">
        <v>1.0364813289874499</v>
      </c>
      <c r="D188">
        <v>1.03539939321263</v>
      </c>
      <c r="E188">
        <v>0.316805079709504</v>
      </c>
      <c r="F188">
        <v>-12.714244527885899</v>
      </c>
      <c r="G188">
        <v>974.46437881875795</v>
      </c>
      <c r="H188">
        <v>0.98958996160978996</v>
      </c>
      <c r="I188">
        <v>1.56129237799845</v>
      </c>
      <c r="J188">
        <v>1.06046856305741</v>
      </c>
      <c r="K188">
        <v>0.14094891614830399</v>
      </c>
      <c r="L188">
        <v>1.01360376749554</v>
      </c>
      <c r="M188">
        <v>1.03489857704761</v>
      </c>
      <c r="N188">
        <v>0.32737087489184102</v>
      </c>
    </row>
    <row r="189" spans="1:14" x14ac:dyDescent="0.25">
      <c r="A189">
        <v>188</v>
      </c>
      <c r="B189" t="s">
        <v>262</v>
      </c>
      <c r="C189">
        <v>-12.7774055447154</v>
      </c>
      <c r="D189">
        <v>596.84458566580895</v>
      </c>
      <c r="E189">
        <v>0.98291998257789104</v>
      </c>
      <c r="F189">
        <v>-12.714244527909599</v>
      </c>
      <c r="G189">
        <v>974.46437882171301</v>
      </c>
      <c r="H189">
        <v>0.98958996160980295</v>
      </c>
      <c r="I189">
        <v>-12.7258767490439</v>
      </c>
      <c r="J189">
        <v>751.44656621517504</v>
      </c>
      <c r="K189">
        <v>0.986488333692214</v>
      </c>
      <c r="L189">
        <v>-12.8016886224432</v>
      </c>
      <c r="M189">
        <v>597.28087189230303</v>
      </c>
      <c r="N189">
        <v>0.98290002544759103</v>
      </c>
    </row>
    <row r="190" spans="1:14" x14ac:dyDescent="0.25">
      <c r="A190">
        <v>189</v>
      </c>
      <c r="B190" t="s">
        <v>263</v>
      </c>
      <c r="C190">
        <v>1.07435640531932</v>
      </c>
      <c r="D190">
        <v>1.03721625463481</v>
      </c>
      <c r="E190">
        <v>0.30029194458446301</v>
      </c>
      <c r="F190">
        <v>2.2433655707231202</v>
      </c>
      <c r="G190">
        <v>1.10717442781863</v>
      </c>
      <c r="H190">
        <v>4.2743484575450699E-2</v>
      </c>
      <c r="I190">
        <v>-12.725876749041699</v>
      </c>
      <c r="J190">
        <v>751.44656621386798</v>
      </c>
      <c r="K190">
        <v>0.98648833369219202</v>
      </c>
      <c r="L190">
        <v>1.0509745334374001</v>
      </c>
      <c r="M190">
        <v>1.0366668633101399</v>
      </c>
      <c r="N190">
        <v>0.31067742766469603</v>
      </c>
    </row>
    <row r="191" spans="1:14" x14ac:dyDescent="0.25">
      <c r="A191">
        <v>190</v>
      </c>
      <c r="B191" t="s">
        <v>264</v>
      </c>
      <c r="C191">
        <v>-12.761260169622901</v>
      </c>
      <c r="D191">
        <v>616.370318568833</v>
      </c>
      <c r="E191">
        <v>0.983481869933723</v>
      </c>
      <c r="F191">
        <v>-12.702364605910899</v>
      </c>
      <c r="G191">
        <v>1066.41994034815</v>
      </c>
      <c r="H191">
        <v>0.990496444625934</v>
      </c>
      <c r="I191">
        <v>-12.725876749040999</v>
      </c>
      <c r="J191">
        <v>751.44656621517095</v>
      </c>
      <c r="K191">
        <v>0.986488333692217</v>
      </c>
      <c r="L191">
        <v>-12.7781142354815</v>
      </c>
      <c r="M191">
        <v>617.03280930645496</v>
      </c>
      <c r="N191">
        <v>0.98347781314412996</v>
      </c>
    </row>
    <row r="192" spans="1:14" x14ac:dyDescent="0.25">
      <c r="A192">
        <v>191</v>
      </c>
      <c r="B192" t="s">
        <v>265</v>
      </c>
      <c r="C192">
        <v>-12.7612601696213</v>
      </c>
      <c r="D192">
        <v>616.370318567661</v>
      </c>
      <c r="E192">
        <v>0.98348186993369402</v>
      </c>
      <c r="F192">
        <v>-12.7023646059138</v>
      </c>
      <c r="G192">
        <v>1066.41994035014</v>
      </c>
      <c r="H192">
        <v>0.99049644462594999</v>
      </c>
      <c r="I192">
        <v>-12.7258767490459</v>
      </c>
      <c r="J192">
        <v>751.44656621522302</v>
      </c>
      <c r="K192">
        <v>0.986488333692212</v>
      </c>
      <c r="L192">
        <v>-12.7781142354842</v>
      </c>
      <c r="M192">
        <v>617.03280930681899</v>
      </c>
      <c r="N192">
        <v>0.98347781314413596</v>
      </c>
    </row>
    <row r="193" spans="1:14" x14ac:dyDescent="0.25">
      <c r="A193">
        <v>192</v>
      </c>
      <c r="B193" t="s">
        <v>266</v>
      </c>
      <c r="C193">
        <v>1.1597352331362001</v>
      </c>
      <c r="D193">
        <v>1.0397480400373</v>
      </c>
      <c r="E193">
        <v>0.26467893861517999</v>
      </c>
      <c r="F193">
        <v>2.4816559180050302</v>
      </c>
      <c r="G193">
        <v>1.1322129632737199</v>
      </c>
      <c r="H193">
        <v>2.83893866677471E-2</v>
      </c>
      <c r="I193">
        <v>-12.725876749045399</v>
      </c>
      <c r="J193">
        <v>751.44656621485296</v>
      </c>
      <c r="K193">
        <v>0.98648833369220601</v>
      </c>
      <c r="L193">
        <v>1.1440830789568399</v>
      </c>
      <c r="M193">
        <v>1.0389915334991999</v>
      </c>
      <c r="N193">
        <v>0.27083240412736498</v>
      </c>
    </row>
    <row r="194" spans="1:14" x14ac:dyDescent="0.25">
      <c r="A194">
        <v>193</v>
      </c>
      <c r="B194" t="s">
        <v>267</v>
      </c>
      <c r="C194">
        <v>-12.7862261913472</v>
      </c>
      <c r="D194">
        <v>638.30618663818802</v>
      </c>
      <c r="E194">
        <v>0.98401824946845196</v>
      </c>
      <c r="F194">
        <v>-12.8026258292766</v>
      </c>
      <c r="G194">
        <v>1195.94502845741</v>
      </c>
      <c r="H194">
        <v>0.99145878602745596</v>
      </c>
      <c r="I194">
        <v>-12.7258767490452</v>
      </c>
      <c r="J194">
        <v>751.446566214977</v>
      </c>
      <c r="K194">
        <v>0.98648833369220901</v>
      </c>
      <c r="L194">
        <v>-12.802372473832101</v>
      </c>
      <c r="M194">
        <v>639.00027463344304</v>
      </c>
      <c r="N194">
        <v>0.98401544973970601</v>
      </c>
    </row>
    <row r="195" spans="1:14" x14ac:dyDescent="0.25">
      <c r="A195">
        <v>194</v>
      </c>
      <c r="B195" t="s">
        <v>268</v>
      </c>
      <c r="C195">
        <v>-12.786226191345801</v>
      </c>
      <c r="D195">
        <v>638.30618663889902</v>
      </c>
      <c r="E195">
        <v>0.98401824946847205</v>
      </c>
      <c r="F195">
        <v>-12.802625829277201</v>
      </c>
      <c r="G195">
        <v>1195.9450284598299</v>
      </c>
      <c r="H195">
        <v>0.99145878602747295</v>
      </c>
      <c r="I195">
        <v>-12.7258767490501</v>
      </c>
      <c r="J195">
        <v>751.446566213457</v>
      </c>
      <c r="K195">
        <v>0.98648833369217603</v>
      </c>
      <c r="L195">
        <v>-12.802372473832699</v>
      </c>
      <c r="M195">
        <v>639.00027463309505</v>
      </c>
      <c r="N195">
        <v>0.98401544973969601</v>
      </c>
    </row>
    <row r="196" spans="1:14" x14ac:dyDescent="0.25">
      <c r="A196">
        <v>195</v>
      </c>
      <c r="B196" t="s">
        <v>269</v>
      </c>
      <c r="C196">
        <v>-12.7862261913511</v>
      </c>
      <c r="D196">
        <v>638.30618664018505</v>
      </c>
      <c r="E196">
        <v>0.98401824946849703</v>
      </c>
      <c r="F196">
        <v>-12.802625829276501</v>
      </c>
      <c r="G196">
        <v>1195.94502846347</v>
      </c>
      <c r="H196">
        <v>0.99145878602749904</v>
      </c>
      <c r="I196">
        <v>-12.7258767490303</v>
      </c>
      <c r="J196">
        <v>751.44656621302704</v>
      </c>
      <c r="K196">
        <v>0.98648833369218902</v>
      </c>
      <c r="L196">
        <v>-12.8023724738339</v>
      </c>
      <c r="M196">
        <v>639.00027463307197</v>
      </c>
      <c r="N196">
        <v>0.98401544973969401</v>
      </c>
    </row>
    <row r="197" spans="1:14" x14ac:dyDescent="0.25">
      <c r="A197">
        <v>196</v>
      </c>
      <c r="B197" t="s">
        <v>270</v>
      </c>
      <c r="C197">
        <v>1.20962807637172</v>
      </c>
      <c r="D197">
        <v>1.04231586804195</v>
      </c>
      <c r="E197">
        <v>0.24583728641041899</v>
      </c>
      <c r="F197">
        <v>2.66968734999563</v>
      </c>
      <c r="G197">
        <v>1.16623973651743</v>
      </c>
      <c r="H197">
        <v>2.2071153663340299E-2</v>
      </c>
      <c r="I197">
        <v>-12.725876749051301</v>
      </c>
      <c r="J197">
        <v>751.44656621687204</v>
      </c>
      <c r="K197">
        <v>0.98648833369223599</v>
      </c>
      <c r="L197">
        <v>1.1946588174534101</v>
      </c>
      <c r="M197">
        <v>1.0415063593557199</v>
      </c>
      <c r="N197">
        <v>0.25136137426260802</v>
      </c>
    </row>
    <row r="198" spans="1:14" x14ac:dyDescent="0.25">
      <c r="A198">
        <v>197</v>
      </c>
      <c r="B198" t="s">
        <v>431</v>
      </c>
      <c r="C198">
        <v>-12.8588385564183</v>
      </c>
      <c r="D198">
        <v>407.92961076054303</v>
      </c>
      <c r="E198">
        <v>0.97485308833070194</v>
      </c>
      <c r="F198">
        <v>-12.8366020522199</v>
      </c>
      <c r="G198">
        <v>636.31404662301702</v>
      </c>
      <c r="H198">
        <v>0.98390506701929004</v>
      </c>
      <c r="I198">
        <v>-12.800266775429099</v>
      </c>
      <c r="J198">
        <v>530.40626737250898</v>
      </c>
      <c r="K198">
        <v>0.980746562407948</v>
      </c>
      <c r="L198">
        <v>-12.864652278694299</v>
      </c>
      <c r="M198">
        <v>408.29429931348301</v>
      </c>
      <c r="N198">
        <v>0.97486418664754804</v>
      </c>
    </row>
    <row r="199" spans="1:14" x14ac:dyDescent="0.25">
      <c r="A199">
        <v>198</v>
      </c>
      <c r="B199" t="s">
        <v>432</v>
      </c>
      <c r="C199">
        <v>-12.8588385564232</v>
      </c>
      <c r="D199">
        <v>407.92961076212202</v>
      </c>
      <c r="E199">
        <v>0.97485308833078899</v>
      </c>
      <c r="F199">
        <v>-12.8366020522152</v>
      </c>
      <c r="G199">
        <v>636.31404662292402</v>
      </c>
      <c r="H199">
        <v>0.98390506701929403</v>
      </c>
      <c r="I199">
        <v>-12.800266775424101</v>
      </c>
      <c r="J199">
        <v>530.40626737177297</v>
      </c>
      <c r="K199">
        <v>0.98074656240792901</v>
      </c>
      <c r="L199">
        <v>-12.8646522786961</v>
      </c>
      <c r="M199">
        <v>408.29429931385698</v>
      </c>
      <c r="N199">
        <v>0.97486418664756702</v>
      </c>
    </row>
    <row r="200" spans="1:14" x14ac:dyDescent="0.25">
      <c r="A200">
        <v>199</v>
      </c>
      <c r="B200" t="s">
        <v>433</v>
      </c>
      <c r="C200">
        <v>0.92402057260451398</v>
      </c>
      <c r="D200">
        <v>0.73416881928408595</v>
      </c>
      <c r="E200">
        <v>0.20817696527906701</v>
      </c>
      <c r="F200">
        <v>1.1563728159306901</v>
      </c>
      <c r="G200">
        <v>1.04599429196421</v>
      </c>
      <c r="H200">
        <v>0.26893217762191801</v>
      </c>
      <c r="I200">
        <v>0.80726802858249203</v>
      </c>
      <c r="J200">
        <v>1.0344940212181299</v>
      </c>
      <c r="K200">
        <v>0.43518453759748399</v>
      </c>
      <c r="L200">
        <v>0.91923268515441003</v>
      </c>
      <c r="M200">
        <v>0.73382558082586302</v>
      </c>
      <c r="N200">
        <v>0.210330097572173</v>
      </c>
    </row>
    <row r="201" spans="1:14" x14ac:dyDescent="0.25">
      <c r="A201">
        <v>200</v>
      </c>
      <c r="B201" t="s">
        <v>271</v>
      </c>
      <c r="C201">
        <v>-12.749982841954299</v>
      </c>
      <c r="D201">
        <v>662.96582487753096</v>
      </c>
      <c r="E201">
        <v>0.98465624167144605</v>
      </c>
      <c r="F201">
        <v>-12.6817121127003</v>
      </c>
      <c r="G201">
        <v>1384.60644337543</v>
      </c>
      <c r="H201">
        <v>0.99269221887728998</v>
      </c>
      <c r="I201">
        <v>-12.7258767490419</v>
      </c>
      <c r="J201">
        <v>751.44656621432398</v>
      </c>
      <c r="K201">
        <v>0.98648833369220001</v>
      </c>
      <c r="L201">
        <v>-12.7961015727602</v>
      </c>
      <c r="M201">
        <v>662.96090797816203</v>
      </c>
      <c r="N201">
        <v>0.98460063352292204</v>
      </c>
    </row>
    <row r="202" spans="1:14" x14ac:dyDescent="0.25">
      <c r="A202">
        <v>201</v>
      </c>
      <c r="B202" t="s">
        <v>272</v>
      </c>
      <c r="C202">
        <v>-12.7499828419443</v>
      </c>
      <c r="D202">
        <v>662.96582487565297</v>
      </c>
      <c r="E202">
        <v>0.98465624167141497</v>
      </c>
      <c r="F202">
        <v>-12.681712112706601</v>
      </c>
      <c r="G202">
        <v>1384.6064433803399</v>
      </c>
      <c r="H202">
        <v>0.99269221887731296</v>
      </c>
      <c r="I202">
        <v>-12.725876749051199</v>
      </c>
      <c r="J202">
        <v>751.44656621471802</v>
      </c>
      <c r="K202">
        <v>0.98648833369219802</v>
      </c>
      <c r="L202">
        <v>-12.796101572761</v>
      </c>
      <c r="M202">
        <v>662.96090797800696</v>
      </c>
      <c r="N202">
        <v>0.98460063352291705</v>
      </c>
    </row>
    <row r="203" spans="1:14" x14ac:dyDescent="0.25">
      <c r="A203">
        <v>202</v>
      </c>
      <c r="B203" t="s">
        <v>273</v>
      </c>
      <c r="C203">
        <v>-12.7499828419477</v>
      </c>
      <c r="D203">
        <v>662.96582487816397</v>
      </c>
      <c r="E203">
        <v>0.98465624167146804</v>
      </c>
      <c r="F203">
        <v>-12.6817121127098</v>
      </c>
      <c r="G203">
        <v>1384.6064433778599</v>
      </c>
      <c r="H203">
        <v>0.99269221887729797</v>
      </c>
      <c r="I203">
        <v>-12.7258767490405</v>
      </c>
      <c r="J203">
        <v>751.44656621133197</v>
      </c>
      <c r="K203">
        <v>0.98648833369214795</v>
      </c>
      <c r="L203">
        <v>-12.796101572759399</v>
      </c>
      <c r="M203">
        <v>662.96090797815805</v>
      </c>
      <c r="N203">
        <v>0.98460063352292304</v>
      </c>
    </row>
    <row r="204" spans="1:14" x14ac:dyDescent="0.25">
      <c r="A204">
        <v>203</v>
      </c>
      <c r="B204" t="s">
        <v>274</v>
      </c>
      <c r="C204">
        <v>1.32704923474139</v>
      </c>
      <c r="D204">
        <v>1.04515865051899</v>
      </c>
      <c r="E204">
        <v>0.204187661443232</v>
      </c>
      <c r="F204">
        <v>-12.681712112702201</v>
      </c>
      <c r="G204">
        <v>1384.60644337603</v>
      </c>
      <c r="H204">
        <v>0.99269221887729198</v>
      </c>
      <c r="I204">
        <v>1.63895110672946</v>
      </c>
      <c r="J204">
        <v>1.0663998171254001</v>
      </c>
      <c r="K204">
        <v>0.124317517540244</v>
      </c>
      <c r="L204">
        <v>1.2809885210504799</v>
      </c>
      <c r="M204">
        <v>1.04483022753962</v>
      </c>
      <c r="N204">
        <v>0.220189072341963</v>
      </c>
    </row>
    <row r="205" spans="1:14" x14ac:dyDescent="0.25">
      <c r="A205">
        <v>204</v>
      </c>
      <c r="B205" t="s">
        <v>275</v>
      </c>
      <c r="C205">
        <v>-12.739791442303799</v>
      </c>
      <c r="D205">
        <v>689.871185039019</v>
      </c>
      <c r="E205">
        <v>0.98526637233166203</v>
      </c>
      <c r="F205">
        <v>-12.681712112695401</v>
      </c>
      <c r="G205">
        <v>1384.60644337386</v>
      </c>
      <c r="H205">
        <v>0.99269221887728498</v>
      </c>
      <c r="I205">
        <v>-12.7115368574326</v>
      </c>
      <c r="J205">
        <v>791.28282504245999</v>
      </c>
      <c r="K205">
        <v>0.98718296105446302</v>
      </c>
      <c r="L205">
        <v>-12.789391300383301</v>
      </c>
      <c r="M205">
        <v>689.83061407661296</v>
      </c>
      <c r="N205">
        <v>0.98520814662367695</v>
      </c>
    </row>
    <row r="206" spans="1:14" x14ac:dyDescent="0.25">
      <c r="A206">
        <v>205</v>
      </c>
      <c r="B206" t="s">
        <v>276</v>
      </c>
      <c r="C206">
        <v>-12.739791442317999</v>
      </c>
      <c r="D206">
        <v>689.87118504480395</v>
      </c>
      <c r="E206">
        <v>0.98526637233176895</v>
      </c>
      <c r="F206">
        <v>-12.681712112696299</v>
      </c>
      <c r="G206">
        <v>1384.60644337493</v>
      </c>
      <c r="H206">
        <v>0.99269221887728998</v>
      </c>
      <c r="I206">
        <v>-12.711536857424401</v>
      </c>
      <c r="J206">
        <v>791.28282504159199</v>
      </c>
      <c r="K206">
        <v>0.98718296105445702</v>
      </c>
      <c r="L206">
        <v>-12.789391300384199</v>
      </c>
      <c r="M206">
        <v>689.83061407570995</v>
      </c>
      <c r="N206">
        <v>0.98520814662365697</v>
      </c>
    </row>
    <row r="207" spans="1:14" x14ac:dyDescent="0.25">
      <c r="A207">
        <v>206</v>
      </c>
      <c r="B207" t="s">
        <v>277</v>
      </c>
      <c r="C207">
        <v>-12.739791442306901</v>
      </c>
      <c r="D207">
        <v>689.87118504642899</v>
      </c>
      <c r="E207">
        <v>0.98526637233181702</v>
      </c>
      <c r="F207">
        <v>-12.681712112701801</v>
      </c>
      <c r="G207">
        <v>1384.6064433763499</v>
      </c>
      <c r="H207">
        <v>0.99269221887729397</v>
      </c>
      <c r="I207">
        <v>-12.711536857424599</v>
      </c>
      <c r="J207">
        <v>791.28282504091999</v>
      </c>
      <c r="K207">
        <v>0.98718296105444603</v>
      </c>
      <c r="L207">
        <v>-12.7893913003855</v>
      </c>
      <c r="M207">
        <v>689.83061407668697</v>
      </c>
      <c r="N207">
        <v>0.98520814662367595</v>
      </c>
    </row>
    <row r="208" spans="1:14" x14ac:dyDescent="0.25">
      <c r="A208">
        <v>207</v>
      </c>
      <c r="B208" t="s">
        <v>278</v>
      </c>
      <c r="C208">
        <v>-12.739791442359699</v>
      </c>
      <c r="D208">
        <v>689.87118504963905</v>
      </c>
      <c r="E208">
        <v>0.98526637233182401</v>
      </c>
      <c r="F208">
        <v>-12.6817121127029</v>
      </c>
      <c r="G208">
        <v>1384.6064433772101</v>
      </c>
      <c r="H208">
        <v>0.99269221887729797</v>
      </c>
      <c r="I208">
        <v>-12.711536857430801</v>
      </c>
      <c r="J208">
        <v>791.28282504296396</v>
      </c>
      <c r="K208">
        <v>0.98718296105447301</v>
      </c>
      <c r="L208">
        <v>-12.789391300390401</v>
      </c>
      <c r="M208">
        <v>689.83061407737898</v>
      </c>
      <c r="N208">
        <v>0.98520814662368505</v>
      </c>
    </row>
    <row r="209" spans="1:14" x14ac:dyDescent="0.25">
      <c r="A209">
        <v>208</v>
      </c>
      <c r="B209" t="s">
        <v>279</v>
      </c>
      <c r="C209">
        <v>-12.7397914423166</v>
      </c>
      <c r="D209">
        <v>689.87118504387399</v>
      </c>
      <c r="E209">
        <v>0.98526637233175096</v>
      </c>
      <c r="F209">
        <v>-12.681712112704</v>
      </c>
      <c r="G209">
        <v>1384.6064433772999</v>
      </c>
      <c r="H209">
        <v>0.99269221887729797</v>
      </c>
      <c r="I209">
        <v>-12.7115368574303</v>
      </c>
      <c r="J209">
        <v>791.28282504120705</v>
      </c>
      <c r="K209">
        <v>0.98718296105444503</v>
      </c>
      <c r="L209">
        <v>-12.7893913003852</v>
      </c>
      <c r="M209">
        <v>689.83061407605805</v>
      </c>
      <c r="N209">
        <v>0.98520814662366296</v>
      </c>
    </row>
    <row r="210" spans="1:14" x14ac:dyDescent="0.25">
      <c r="A210">
        <v>209</v>
      </c>
      <c r="B210" t="s">
        <v>280</v>
      </c>
      <c r="C210">
        <v>-12.7397914423166</v>
      </c>
      <c r="D210">
        <v>689.87118504373302</v>
      </c>
      <c r="E210">
        <v>0.98526637233174796</v>
      </c>
      <c r="F210">
        <v>-12.681712112679</v>
      </c>
      <c r="G210">
        <v>1384.60644335437</v>
      </c>
      <c r="H210">
        <v>0.99269221887719095</v>
      </c>
      <c r="I210">
        <v>-12.711536857432099</v>
      </c>
      <c r="J210">
        <v>791.28282504223796</v>
      </c>
      <c r="K210">
        <v>0.98718296105446002</v>
      </c>
      <c r="L210">
        <v>-12.789391300384199</v>
      </c>
      <c r="M210">
        <v>689.83061407596995</v>
      </c>
      <c r="N210">
        <v>0.98520814662366196</v>
      </c>
    </row>
    <row r="211" spans="1:14" x14ac:dyDescent="0.25">
      <c r="A211">
        <v>210</v>
      </c>
      <c r="B211" t="s">
        <v>281</v>
      </c>
      <c r="C211">
        <v>-12.7397914423199</v>
      </c>
      <c r="D211">
        <v>689.87118504403998</v>
      </c>
      <c r="E211">
        <v>0.98526637233175096</v>
      </c>
      <c r="F211">
        <v>-12.681712112704499</v>
      </c>
      <c r="G211">
        <v>1384.6064433750901</v>
      </c>
      <c r="H211">
        <v>0.99269221887728598</v>
      </c>
      <c r="I211">
        <v>-12.7115368574268</v>
      </c>
      <c r="J211">
        <v>791.28282504197</v>
      </c>
      <c r="K211">
        <v>0.98718296105446102</v>
      </c>
      <c r="L211">
        <v>-12.789391300342499</v>
      </c>
      <c r="M211">
        <v>689.83061406721697</v>
      </c>
      <c r="N211">
        <v>0.98520814662352296</v>
      </c>
    </row>
    <row r="212" spans="1:14" x14ac:dyDescent="0.25">
      <c r="A212">
        <v>211</v>
      </c>
      <c r="B212" t="s">
        <v>282</v>
      </c>
      <c r="C212">
        <v>1.4243600408257</v>
      </c>
      <c r="D212">
        <v>1.04911581195879</v>
      </c>
      <c r="E212">
        <v>0.17456630921732799</v>
      </c>
      <c r="F212">
        <v>-12.6817121127034</v>
      </c>
      <c r="G212">
        <v>1384.60644337587</v>
      </c>
      <c r="H212">
        <v>0.99269221887729098</v>
      </c>
      <c r="I212">
        <v>1.7728620583777901</v>
      </c>
      <c r="J212">
        <v>1.07489837776178</v>
      </c>
      <c r="K212">
        <v>9.9080062643589303E-2</v>
      </c>
      <c r="L212">
        <v>1.37476454641338</v>
      </c>
      <c r="M212">
        <v>1.0487673418847001</v>
      </c>
      <c r="N212">
        <v>0.18991235249701199</v>
      </c>
    </row>
    <row r="213" spans="1:14" x14ac:dyDescent="0.25">
      <c r="A213">
        <v>212</v>
      </c>
      <c r="B213" t="s">
        <v>283</v>
      </c>
      <c r="C213">
        <v>-12.7743504847561</v>
      </c>
      <c r="D213">
        <v>721.27326509593797</v>
      </c>
      <c r="E213">
        <v>0.98586953836562397</v>
      </c>
      <c r="F213">
        <v>-12.681712112697999</v>
      </c>
      <c r="G213">
        <v>1384.6064433722399</v>
      </c>
      <c r="H213">
        <v>0.99269221887727499</v>
      </c>
      <c r="I213">
        <v>-12.753880239826801</v>
      </c>
      <c r="J213">
        <v>839.63367000512301</v>
      </c>
      <c r="K213">
        <v>0.98788074706021201</v>
      </c>
      <c r="L213">
        <v>-12.820799190569</v>
      </c>
      <c r="M213">
        <v>721.03575201223396</v>
      </c>
      <c r="N213">
        <v>0.98581349303563603</v>
      </c>
    </row>
    <row r="214" spans="1:14" x14ac:dyDescent="0.25">
      <c r="A214">
        <v>213</v>
      </c>
      <c r="B214" t="s">
        <v>284</v>
      </c>
      <c r="C214">
        <v>1.48647022481512</v>
      </c>
      <c r="D214">
        <v>1.0531917621673601</v>
      </c>
      <c r="E214">
        <v>0.15812799803017499</v>
      </c>
      <c r="F214">
        <v>-12.6817121127003</v>
      </c>
      <c r="G214">
        <v>1384.6064433814499</v>
      </c>
      <c r="H214">
        <v>0.99269221887732195</v>
      </c>
      <c r="I214">
        <v>1.86634245223984</v>
      </c>
      <c r="J214">
        <v>1.0840949863438401</v>
      </c>
      <c r="K214">
        <v>8.5147935437836303E-2</v>
      </c>
      <c r="L214">
        <v>1.4397030196584699</v>
      </c>
      <c r="M214">
        <v>1.05290138458604</v>
      </c>
      <c r="N214">
        <v>0.171510177938895</v>
      </c>
    </row>
    <row r="215" spans="1:14" x14ac:dyDescent="0.25">
      <c r="A215">
        <v>214</v>
      </c>
      <c r="B215" t="s">
        <v>285</v>
      </c>
      <c r="C215">
        <v>1.6071207923406201</v>
      </c>
      <c r="D215">
        <v>1.05890404676858</v>
      </c>
      <c r="E215">
        <v>0.12908477550776601</v>
      </c>
      <c r="F215">
        <v>3.1924900106529002</v>
      </c>
      <c r="G215">
        <v>1.2329041966419101</v>
      </c>
      <c r="H215">
        <v>9.6141557137030403E-3</v>
      </c>
      <c r="I215">
        <v>-12.7315834749113</v>
      </c>
      <c r="J215">
        <v>896.39587955808304</v>
      </c>
      <c r="K215">
        <v>0.98866796178421001</v>
      </c>
      <c r="L215">
        <v>1.5569724438595001</v>
      </c>
      <c r="M215">
        <v>1.0585821748519399</v>
      </c>
      <c r="N215">
        <v>0.14134271294675901</v>
      </c>
    </row>
    <row r="216" spans="1:14" x14ac:dyDescent="0.25">
      <c r="A216">
        <v>215</v>
      </c>
      <c r="B216" t="s">
        <v>286</v>
      </c>
      <c r="C216">
        <v>-12.741766766442501</v>
      </c>
      <c r="D216">
        <v>797.14136839586195</v>
      </c>
      <c r="E216">
        <v>0.987246896873608</v>
      </c>
      <c r="F216">
        <v>-12.717775842282</v>
      </c>
      <c r="G216">
        <v>1695.9350146782999</v>
      </c>
      <c r="H216">
        <v>0.99401673896690201</v>
      </c>
      <c r="I216">
        <v>-12.7315834749113</v>
      </c>
      <c r="J216">
        <v>896.39587955847105</v>
      </c>
      <c r="K216">
        <v>0.98866796178421501</v>
      </c>
      <c r="L216">
        <v>-12.7812018994876</v>
      </c>
      <c r="M216">
        <v>797.01809566626605</v>
      </c>
      <c r="N216">
        <v>0.98720545160797202</v>
      </c>
    </row>
    <row r="217" spans="1:14" x14ac:dyDescent="0.25">
      <c r="A217">
        <v>216</v>
      </c>
      <c r="B217" t="s">
        <v>287</v>
      </c>
      <c r="C217">
        <v>-12.7417667664549</v>
      </c>
      <c r="D217">
        <v>797.14136839991397</v>
      </c>
      <c r="E217">
        <v>0.98724689687366096</v>
      </c>
      <c r="F217">
        <v>-12.7177758422784</v>
      </c>
      <c r="G217">
        <v>1695.9350146781001</v>
      </c>
      <c r="H217">
        <v>0.99401673896690301</v>
      </c>
      <c r="I217">
        <v>-12.731583474909</v>
      </c>
      <c r="J217">
        <v>896.39587955868899</v>
      </c>
      <c r="K217">
        <v>0.98866796178422001</v>
      </c>
      <c r="L217">
        <v>-12.7812018994792</v>
      </c>
      <c r="M217">
        <v>797.01809566634495</v>
      </c>
      <c r="N217">
        <v>0.98720545160798201</v>
      </c>
    </row>
    <row r="218" spans="1:14" x14ac:dyDescent="0.25">
      <c r="A218">
        <v>217</v>
      </c>
      <c r="B218" t="s">
        <v>288</v>
      </c>
      <c r="C218">
        <v>1.74292904346497</v>
      </c>
      <c r="D218">
        <v>1.0659666931624801</v>
      </c>
      <c r="E218">
        <v>0.102034594000075</v>
      </c>
      <c r="F218">
        <v>-12.7177758422838</v>
      </c>
      <c r="G218">
        <v>1695.93501468155</v>
      </c>
      <c r="H218">
        <v>0.994016738966913</v>
      </c>
      <c r="I218">
        <v>2.0468287188627601</v>
      </c>
      <c r="J218">
        <v>1.09853798438057</v>
      </c>
      <c r="K218">
        <v>6.2429940651893903E-2</v>
      </c>
      <c r="L218">
        <v>1.7033739073373499</v>
      </c>
      <c r="M218">
        <v>1.06540533912332</v>
      </c>
      <c r="N218">
        <v>0.109864245628828</v>
      </c>
    </row>
    <row r="219" spans="1:14" x14ac:dyDescent="0.25">
      <c r="A219">
        <v>218</v>
      </c>
      <c r="B219" t="s">
        <v>289</v>
      </c>
      <c r="C219">
        <v>-12.735595662316401</v>
      </c>
      <c r="D219">
        <v>845.17420097757497</v>
      </c>
      <c r="E219">
        <v>0.98797744819734601</v>
      </c>
      <c r="F219">
        <v>-12.717775842284</v>
      </c>
      <c r="G219">
        <v>1695.9350146789</v>
      </c>
      <c r="H219">
        <v>0.99401673896690301</v>
      </c>
      <c r="I219">
        <v>-12.686265861533</v>
      </c>
      <c r="J219">
        <v>966.91429254421701</v>
      </c>
      <c r="K219">
        <v>0.98953176580500102</v>
      </c>
      <c r="L219">
        <v>-12.7582547794982</v>
      </c>
      <c r="M219">
        <v>845.24896381637302</v>
      </c>
      <c r="N219">
        <v>0.987957124561749</v>
      </c>
    </row>
    <row r="220" spans="1:14" x14ac:dyDescent="0.25">
      <c r="A220">
        <v>219</v>
      </c>
      <c r="B220" t="s">
        <v>290</v>
      </c>
      <c r="C220">
        <v>-12.7355956623176</v>
      </c>
      <c r="D220">
        <v>845.174200978057</v>
      </c>
      <c r="E220">
        <v>0.987977448197352</v>
      </c>
      <c r="F220">
        <v>-12.717775842199099</v>
      </c>
      <c r="G220">
        <v>1695.93501463493</v>
      </c>
      <c r="H220">
        <v>0.99401673896678799</v>
      </c>
      <c r="I220">
        <v>-12.686265861523699</v>
      </c>
      <c r="J220">
        <v>966.91429254057198</v>
      </c>
      <c r="K220">
        <v>0.98953176580497004</v>
      </c>
      <c r="L220">
        <v>-12.7582547795013</v>
      </c>
      <c r="M220">
        <v>845.24896381870496</v>
      </c>
      <c r="N220">
        <v>0.98795712456177898</v>
      </c>
    </row>
    <row r="221" spans="1:14" x14ac:dyDescent="0.25">
      <c r="A221">
        <v>220</v>
      </c>
      <c r="B221" t="s">
        <v>291</v>
      </c>
      <c r="C221">
        <v>1.88318134525606</v>
      </c>
      <c r="D221">
        <v>1.07510251092656</v>
      </c>
      <c r="E221">
        <v>7.9837525137747806E-2</v>
      </c>
      <c r="F221">
        <v>-12.717775842291701</v>
      </c>
      <c r="G221">
        <v>1695.93501468214</v>
      </c>
      <c r="H221">
        <v>0.99401673896691101</v>
      </c>
      <c r="I221">
        <v>2.2818507719339798</v>
      </c>
      <c r="J221">
        <v>1.1183797799915001</v>
      </c>
      <c r="K221">
        <v>4.1318629685812097E-2</v>
      </c>
      <c r="L221">
        <v>1.8605779037322701</v>
      </c>
      <c r="M221">
        <v>1.07439840918122</v>
      </c>
      <c r="N221">
        <v>8.3319997487409203E-2</v>
      </c>
    </row>
    <row r="222" spans="1:14" x14ac:dyDescent="0.25">
      <c r="A222">
        <v>221</v>
      </c>
      <c r="B222" t="s">
        <v>292</v>
      </c>
      <c r="C222">
        <v>-12.7498328495292</v>
      </c>
      <c r="D222">
        <v>903.18758147299695</v>
      </c>
      <c r="E222">
        <v>0.98873704960656905</v>
      </c>
      <c r="F222">
        <v>-12.717775842287599</v>
      </c>
      <c r="G222">
        <v>1695.9350146801901</v>
      </c>
      <c r="H222">
        <v>0.99401673896690601</v>
      </c>
      <c r="I222">
        <v>-12.6659296646543</v>
      </c>
      <c r="J222">
        <v>1056.45697937917</v>
      </c>
      <c r="K222">
        <v>0.99043434060333801</v>
      </c>
      <c r="L222">
        <v>-12.7722945999092</v>
      </c>
      <c r="M222">
        <v>903.27434230699498</v>
      </c>
      <c r="N222">
        <v>0.988718292318152</v>
      </c>
    </row>
    <row r="223" spans="1:14" x14ac:dyDescent="0.25">
      <c r="A223">
        <v>222</v>
      </c>
      <c r="B223" t="s">
        <v>293</v>
      </c>
      <c r="C223">
        <v>-12.7498328495374</v>
      </c>
      <c r="D223">
        <v>903.18758147565597</v>
      </c>
      <c r="E223">
        <v>0.98873704960659503</v>
      </c>
      <c r="F223">
        <v>-12.717775842285601</v>
      </c>
      <c r="G223">
        <v>1695.93501468046</v>
      </c>
      <c r="H223">
        <v>0.99401673896690801</v>
      </c>
      <c r="I223">
        <v>-12.665929664661601</v>
      </c>
      <c r="J223">
        <v>1056.4569793810899</v>
      </c>
      <c r="K223">
        <v>0.99043434060334901</v>
      </c>
      <c r="L223">
        <v>-12.7722945998027</v>
      </c>
      <c r="M223">
        <v>903.27434228457696</v>
      </c>
      <c r="N223">
        <v>0.98871829231796604</v>
      </c>
    </row>
    <row r="224" spans="1:14" x14ac:dyDescent="0.25">
      <c r="A224">
        <v>223</v>
      </c>
      <c r="B224" t="s">
        <v>294</v>
      </c>
      <c r="C224">
        <v>-12.749832849535499</v>
      </c>
      <c r="D224">
        <v>903.18758147522794</v>
      </c>
      <c r="E224">
        <v>0.98873704960659103</v>
      </c>
      <c r="F224">
        <v>-12.717775842265199</v>
      </c>
      <c r="G224">
        <v>1695.9350146811901</v>
      </c>
      <c r="H224">
        <v>0.99401673896692</v>
      </c>
      <c r="I224">
        <v>-12.6659296646542</v>
      </c>
      <c r="J224">
        <v>1056.4569793788501</v>
      </c>
      <c r="K224">
        <v>0.99043434060333502</v>
      </c>
      <c r="L224">
        <v>-12.7722945998068</v>
      </c>
      <c r="M224">
        <v>903.27434228511299</v>
      </c>
      <c r="N224">
        <v>0.98871829231796904</v>
      </c>
    </row>
    <row r="225" spans="1:14" x14ac:dyDescent="0.25">
      <c r="A225">
        <v>224</v>
      </c>
      <c r="B225" t="s">
        <v>295</v>
      </c>
      <c r="C225">
        <v>-12.749832849537301</v>
      </c>
      <c r="D225">
        <v>903.18758147472704</v>
      </c>
      <c r="E225">
        <v>0.98873704960658304</v>
      </c>
      <c r="F225">
        <v>-12.7177758422939</v>
      </c>
      <c r="G225">
        <v>1695.9350146864899</v>
      </c>
      <c r="H225">
        <v>0.994016738966925</v>
      </c>
      <c r="I225">
        <v>-12.665929664659901</v>
      </c>
      <c r="J225">
        <v>1056.45697938187</v>
      </c>
      <c r="K225">
        <v>0.990434340603358</v>
      </c>
      <c r="L225">
        <v>-12.772294599743599</v>
      </c>
      <c r="M225">
        <v>903.27434228688605</v>
      </c>
      <c r="N225">
        <v>0.98871829231804698</v>
      </c>
    </row>
    <row r="226" spans="1:14" x14ac:dyDescent="0.25">
      <c r="A226">
        <v>225</v>
      </c>
      <c r="B226" t="s">
        <v>296</v>
      </c>
      <c r="C226">
        <v>-12.749832849536901</v>
      </c>
      <c r="D226">
        <v>903.187581475819</v>
      </c>
      <c r="E226">
        <v>0.98873704960659703</v>
      </c>
      <c r="F226">
        <v>-12.7177758422698</v>
      </c>
      <c r="G226">
        <v>1695.93501467235</v>
      </c>
      <c r="H226">
        <v>0.99401673896688703</v>
      </c>
      <c r="I226">
        <v>-12.6659296646569</v>
      </c>
      <c r="J226">
        <v>1056.4569793808801</v>
      </c>
      <c r="K226">
        <v>0.990434340603351</v>
      </c>
      <c r="L226">
        <v>-12.7722945998105</v>
      </c>
      <c r="M226">
        <v>903.27434228398602</v>
      </c>
      <c r="N226">
        <v>0.98871829231795205</v>
      </c>
    </row>
    <row r="227" spans="1:14" x14ac:dyDescent="0.25">
      <c r="A227">
        <v>226</v>
      </c>
      <c r="B227" t="s">
        <v>297</v>
      </c>
      <c r="C227">
        <v>-12.7498328495381</v>
      </c>
      <c r="D227">
        <v>903.18758147609196</v>
      </c>
      <c r="E227">
        <v>0.98873704960659903</v>
      </c>
      <c r="F227">
        <v>-12.717775842291701</v>
      </c>
      <c r="G227">
        <v>1695.9350146818899</v>
      </c>
      <c r="H227">
        <v>0.99401673896691001</v>
      </c>
      <c r="I227">
        <v>-12.665929664650101</v>
      </c>
      <c r="J227">
        <v>1056.4569793788601</v>
      </c>
      <c r="K227">
        <v>0.99043434060333801</v>
      </c>
      <c r="L227">
        <v>-12.7722945998105</v>
      </c>
      <c r="M227">
        <v>903.27434228469599</v>
      </c>
      <c r="N227">
        <v>0.98871829231796104</v>
      </c>
    </row>
    <row r="228" spans="1:14" x14ac:dyDescent="0.25">
      <c r="A228">
        <v>227</v>
      </c>
      <c r="B228" t="s">
        <v>298</v>
      </c>
      <c r="C228">
        <v>-12.749832849536199</v>
      </c>
      <c r="D228">
        <v>903.18758147682797</v>
      </c>
      <c r="E228">
        <v>0.98873704960661002</v>
      </c>
      <c r="F228">
        <v>-12.717775842299901</v>
      </c>
      <c r="G228">
        <v>1695.93501469033</v>
      </c>
      <c r="H228">
        <v>0.99401673896693599</v>
      </c>
      <c r="I228">
        <v>-12.665929664655801</v>
      </c>
      <c r="J228">
        <v>1056.4569793803801</v>
      </c>
      <c r="K228">
        <v>0.99043434060334701</v>
      </c>
      <c r="L228">
        <v>-12.772294599803301</v>
      </c>
      <c r="M228">
        <v>903.274342284819</v>
      </c>
      <c r="N228">
        <v>0.98871829231796904</v>
      </c>
    </row>
    <row r="229" spans="1:14" x14ac:dyDescent="0.25">
      <c r="A229">
        <v>228</v>
      </c>
      <c r="B229" t="s">
        <v>299</v>
      </c>
      <c r="C229">
        <v>-12.749832849544299</v>
      </c>
      <c r="D229">
        <v>903.18758147928702</v>
      </c>
      <c r="E229">
        <v>0.988737049606634</v>
      </c>
      <c r="F229">
        <v>-12.7177758422658</v>
      </c>
      <c r="G229">
        <v>1695.9350146761201</v>
      </c>
      <c r="H229">
        <v>0.99401673896690201</v>
      </c>
      <c r="I229">
        <v>-12.665929664649299</v>
      </c>
      <c r="J229">
        <v>1056.45697937819</v>
      </c>
      <c r="K229">
        <v>0.99043434060333302</v>
      </c>
      <c r="L229">
        <v>-12.772294599860899</v>
      </c>
      <c r="M229">
        <v>903.27434229701601</v>
      </c>
      <c r="N229">
        <v>0.98871829231806996</v>
      </c>
    </row>
    <row r="230" spans="1:14" x14ac:dyDescent="0.25">
      <c r="A230">
        <v>229</v>
      </c>
      <c r="B230" t="s">
        <v>300</v>
      </c>
      <c r="C230">
        <v>-12.7498328495375</v>
      </c>
      <c r="D230">
        <v>903.187581475608</v>
      </c>
      <c r="E230">
        <v>0.98873704960659403</v>
      </c>
      <c r="F230">
        <v>-12.717775842277399</v>
      </c>
      <c r="G230">
        <v>1695.93501468261</v>
      </c>
      <c r="H230">
        <v>0.994016738966919</v>
      </c>
      <c r="I230">
        <v>-12.6659296646539</v>
      </c>
      <c r="J230">
        <v>1056.4569793778701</v>
      </c>
      <c r="K230">
        <v>0.99043434060332602</v>
      </c>
      <c r="L230">
        <v>-12.772294599815901</v>
      </c>
      <c r="M230">
        <v>903.27434228590198</v>
      </c>
      <c r="N230">
        <v>0.98871829231797104</v>
      </c>
    </row>
    <row r="231" spans="1:14" x14ac:dyDescent="0.25">
      <c r="A231">
        <v>230</v>
      </c>
      <c r="B231" t="s">
        <v>301</v>
      </c>
      <c r="C231">
        <v>-12.749832849538899</v>
      </c>
      <c r="D231">
        <v>903.18758147502194</v>
      </c>
      <c r="E231">
        <v>0.98873704960658504</v>
      </c>
      <c r="F231">
        <v>-12.717775842282499</v>
      </c>
      <c r="G231">
        <v>1695.9350146817101</v>
      </c>
      <c r="H231">
        <v>0.994016738966914</v>
      </c>
      <c r="I231">
        <v>-12.665929664657799</v>
      </c>
      <c r="J231">
        <v>1056.4569793820999</v>
      </c>
      <c r="K231">
        <v>0.990434340603361</v>
      </c>
      <c r="L231">
        <v>-12.772294599807401</v>
      </c>
      <c r="M231">
        <v>903.27434228372601</v>
      </c>
      <c r="N231">
        <v>0.98871829231795105</v>
      </c>
    </row>
    <row r="232" spans="1:14" x14ac:dyDescent="0.25">
      <c r="A232">
        <v>231</v>
      </c>
      <c r="B232" t="s">
        <v>302</v>
      </c>
      <c r="C232">
        <v>-12.749832849548699</v>
      </c>
      <c r="D232">
        <v>903.18758147890401</v>
      </c>
      <c r="E232">
        <v>0.98873704960662501</v>
      </c>
      <c r="F232">
        <v>-12.717775842290299</v>
      </c>
      <c r="G232">
        <v>1695.93501467956</v>
      </c>
      <c r="H232">
        <v>0.99401673896690301</v>
      </c>
      <c r="I232">
        <v>-12.6659296646478</v>
      </c>
      <c r="J232">
        <v>1056.4569793798901</v>
      </c>
      <c r="K232">
        <v>0.99043434060334901</v>
      </c>
      <c r="L232">
        <v>-12.7722945997916</v>
      </c>
      <c r="M232">
        <v>903.27434228214202</v>
      </c>
      <c r="N232">
        <v>0.98871829231794595</v>
      </c>
    </row>
    <row r="233" spans="1:14" x14ac:dyDescent="0.25">
      <c r="A233">
        <v>232</v>
      </c>
      <c r="B233" t="s">
        <v>303</v>
      </c>
      <c r="C233">
        <v>-12.749832849538301</v>
      </c>
      <c r="D233">
        <v>903.18758147506401</v>
      </c>
      <c r="E233">
        <v>0.98873704960658604</v>
      </c>
      <c r="F233">
        <v>-12.717775842278201</v>
      </c>
      <c r="G233">
        <v>1695.9350146766601</v>
      </c>
      <c r="H233">
        <v>0.99401673896689802</v>
      </c>
      <c r="I233">
        <v>-12.665929664651401</v>
      </c>
      <c r="J233">
        <v>1056.45697937757</v>
      </c>
      <c r="K233">
        <v>0.99043434060332503</v>
      </c>
      <c r="L233">
        <v>-12.772294599810399</v>
      </c>
      <c r="M233">
        <v>903.274342282102</v>
      </c>
      <c r="N233">
        <v>0.98871829231792796</v>
      </c>
    </row>
    <row r="234" spans="1:14" x14ac:dyDescent="0.25">
      <c r="A234">
        <v>233</v>
      </c>
      <c r="B234" t="s">
        <v>304</v>
      </c>
      <c r="C234">
        <v>2.0237771885250999</v>
      </c>
      <c r="D234">
        <v>1.0868903074579499</v>
      </c>
      <c r="E234">
        <v>6.2604719628061495E-2</v>
      </c>
      <c r="F234">
        <v>-12.7177758422828</v>
      </c>
      <c r="G234">
        <v>1695.93501467652</v>
      </c>
      <c r="H234">
        <v>0.99401673896689502</v>
      </c>
      <c r="I234">
        <v>2.5372565071084399</v>
      </c>
      <c r="J234">
        <v>1.14804804532158</v>
      </c>
      <c r="K234">
        <v>2.7100911171216401E-2</v>
      </c>
      <c r="L234">
        <v>2.0013625138590099</v>
      </c>
      <c r="M234">
        <v>1.08600672601073</v>
      </c>
      <c r="N234">
        <v>6.5348894537468796E-2</v>
      </c>
    </row>
    <row r="235" spans="1:14" x14ac:dyDescent="0.25">
      <c r="A235">
        <v>234</v>
      </c>
      <c r="B235" t="s">
        <v>305</v>
      </c>
      <c r="C235">
        <v>2.1875787973265099</v>
      </c>
      <c r="D235">
        <v>1.1031717858821299</v>
      </c>
      <c r="E235">
        <v>4.73685285662101E-2</v>
      </c>
      <c r="F235">
        <v>-12.7177758422726</v>
      </c>
      <c r="G235">
        <v>1695.93501467185</v>
      </c>
      <c r="H235">
        <v>0.99401673896688403</v>
      </c>
      <c r="I235">
        <v>2.7979102292568498</v>
      </c>
      <c r="J235">
        <v>1.1938876060616901</v>
      </c>
      <c r="K235">
        <v>1.9102277083212799E-2</v>
      </c>
      <c r="L235">
        <v>2.1708339319943102</v>
      </c>
      <c r="M235">
        <v>1.1022601861282899</v>
      </c>
      <c r="N235">
        <v>4.8902728711973403E-2</v>
      </c>
    </row>
    <row r="236" spans="1:14" x14ac:dyDescent="0.25">
      <c r="A236">
        <v>235</v>
      </c>
      <c r="B236" t="s">
        <v>306</v>
      </c>
      <c r="C236">
        <v>-12.7922559232733</v>
      </c>
      <c r="D236">
        <v>1067.5450341712001</v>
      </c>
      <c r="E236">
        <v>0.990439279923091</v>
      </c>
      <c r="F236">
        <v>-12.717775842281799</v>
      </c>
      <c r="G236">
        <v>1695.9350146755401</v>
      </c>
      <c r="H236">
        <v>0.99401673896689202</v>
      </c>
      <c r="I236">
        <v>-12.7813400015502</v>
      </c>
      <c r="J236">
        <v>1355.95372040402</v>
      </c>
      <c r="K236">
        <v>0.99247918075349395</v>
      </c>
      <c r="L236">
        <v>-12.8083338486567</v>
      </c>
      <c r="M236">
        <v>1067.5343087511001</v>
      </c>
      <c r="N236">
        <v>0.99042716795253405</v>
      </c>
    </row>
    <row r="237" spans="1:14" x14ac:dyDescent="0.25">
      <c r="A237">
        <v>236</v>
      </c>
      <c r="B237" t="s">
        <v>307</v>
      </c>
      <c r="C237">
        <v>-12.7922559232696</v>
      </c>
      <c r="D237">
        <v>1067.5450341713999</v>
      </c>
      <c r="E237">
        <v>0.99043927992309599</v>
      </c>
      <c r="F237">
        <v>-12.717775842284199</v>
      </c>
      <c r="G237">
        <v>1695.9350146786101</v>
      </c>
      <c r="H237">
        <v>0.99401673896690201</v>
      </c>
      <c r="I237">
        <v>-12.781340001553099</v>
      </c>
      <c r="J237">
        <v>1355.9537204032299</v>
      </c>
      <c r="K237">
        <v>0.99247918075348796</v>
      </c>
      <c r="L237">
        <v>-12.808333848700601</v>
      </c>
      <c r="M237">
        <v>1067.5343087604799</v>
      </c>
      <c r="N237">
        <v>0.99042716795258601</v>
      </c>
    </row>
    <row r="238" spans="1:14" x14ac:dyDescent="0.25">
      <c r="A238">
        <v>237</v>
      </c>
      <c r="B238" t="s">
        <v>308</v>
      </c>
      <c r="C238">
        <v>-12.792255923276199</v>
      </c>
      <c r="D238">
        <v>1067.54503417204</v>
      </c>
      <c r="E238">
        <v>0.99043927992309699</v>
      </c>
      <c r="F238">
        <v>-12.7177758422793</v>
      </c>
      <c r="G238">
        <v>1695.93501468202</v>
      </c>
      <c r="H238">
        <v>0.994016738966916</v>
      </c>
      <c r="I238">
        <v>-12.781340001546299</v>
      </c>
      <c r="J238">
        <v>1355.95372040088</v>
      </c>
      <c r="K238">
        <v>0.99247918075347896</v>
      </c>
      <c r="L238">
        <v>-12.8083338487203</v>
      </c>
      <c r="M238">
        <v>1067.5343087640699</v>
      </c>
      <c r="N238">
        <v>0.99042716795260299</v>
      </c>
    </row>
    <row r="239" spans="1:14" x14ac:dyDescent="0.25">
      <c r="A239">
        <v>238</v>
      </c>
      <c r="B239" t="s">
        <v>309</v>
      </c>
      <c r="C239">
        <v>-12.792255923270901</v>
      </c>
      <c r="D239">
        <v>1067.5450341708599</v>
      </c>
      <c r="E239">
        <v>0.99043927992309</v>
      </c>
      <c r="F239">
        <v>-12.7177758422838</v>
      </c>
      <c r="G239">
        <v>1695.9350146797301</v>
      </c>
      <c r="H239">
        <v>0.99401673896690601</v>
      </c>
      <c r="I239">
        <v>-12.781340001547299</v>
      </c>
      <c r="J239">
        <v>1355.9537204036301</v>
      </c>
      <c r="K239">
        <v>0.99247918075349295</v>
      </c>
      <c r="L239">
        <v>-12.808333848688299</v>
      </c>
      <c r="M239">
        <v>1067.5343087609499</v>
      </c>
      <c r="N239">
        <v>0.990427167952599</v>
      </c>
    </row>
    <row r="240" spans="1:14" x14ac:dyDescent="0.25">
      <c r="A240">
        <v>239</v>
      </c>
      <c r="B240" t="s">
        <v>310</v>
      </c>
      <c r="C240">
        <v>-12.792255923273199</v>
      </c>
      <c r="D240">
        <v>1067.5450341701501</v>
      </c>
      <c r="E240">
        <v>0.99043927992308201</v>
      </c>
      <c r="F240">
        <v>-12.717775842279901</v>
      </c>
      <c r="G240">
        <v>1695.93501468053</v>
      </c>
      <c r="H240">
        <v>0.99401673896691101</v>
      </c>
      <c r="I240">
        <v>-12.781340001551801</v>
      </c>
      <c r="J240">
        <v>1355.9537204032199</v>
      </c>
      <c r="K240">
        <v>0.99247918075348796</v>
      </c>
      <c r="L240">
        <v>-12.8083338486881</v>
      </c>
      <c r="M240">
        <v>1067.53430876434</v>
      </c>
      <c r="N240">
        <v>0.99042716795262997</v>
      </c>
    </row>
    <row r="241" spans="1:14" x14ac:dyDescent="0.25">
      <c r="A241">
        <v>240</v>
      </c>
      <c r="B241" t="s">
        <v>311</v>
      </c>
      <c r="C241">
        <v>-12.792255923267</v>
      </c>
      <c r="D241">
        <v>1067.54503417007</v>
      </c>
      <c r="E241">
        <v>0.990439279923086</v>
      </c>
      <c r="F241">
        <v>-12.717775842275801</v>
      </c>
      <c r="G241">
        <v>1695.9350146779</v>
      </c>
      <c r="H241">
        <v>0.99401673896690301</v>
      </c>
      <c r="I241">
        <v>-12.7813400015444</v>
      </c>
      <c r="J241">
        <v>1355.9537204006699</v>
      </c>
      <c r="K241">
        <v>0.99247918075347896</v>
      </c>
      <c r="L241">
        <v>-12.808333848710101</v>
      </c>
      <c r="M241">
        <v>1067.53430876368</v>
      </c>
      <c r="N241">
        <v>0.99042716795260699</v>
      </c>
    </row>
    <row r="242" spans="1:14" x14ac:dyDescent="0.25">
      <c r="A242">
        <v>241</v>
      </c>
      <c r="B242" t="s">
        <v>312</v>
      </c>
      <c r="C242">
        <v>2.3897402658020299</v>
      </c>
      <c r="D242">
        <v>1.1274650439268901</v>
      </c>
      <c r="E242">
        <v>3.4042385872075899E-2</v>
      </c>
      <c r="F242">
        <v>-12.7177758422864</v>
      </c>
      <c r="G242">
        <v>1695.93501468057</v>
      </c>
      <c r="H242">
        <v>0.99401673896690801</v>
      </c>
      <c r="I242">
        <v>3.1639547884473802</v>
      </c>
      <c r="J242">
        <v>1.28204229045325</v>
      </c>
      <c r="K242">
        <v>1.35907505408135E-2</v>
      </c>
      <c r="L242">
        <v>2.3738648781073102</v>
      </c>
      <c r="M242">
        <v>1.1262455598379699</v>
      </c>
      <c r="N242">
        <v>3.5051021599464001E-2</v>
      </c>
    </row>
    <row r="243" spans="1:14" x14ac:dyDescent="0.25">
      <c r="A243">
        <v>242</v>
      </c>
      <c r="B243" t="s">
        <v>313</v>
      </c>
      <c r="C243">
        <v>-12.7830959765916</v>
      </c>
      <c r="D243">
        <v>1192.01129318987</v>
      </c>
      <c r="E243">
        <v>0.99144367214860196</v>
      </c>
      <c r="F243">
        <v>-12.717775842292699</v>
      </c>
      <c r="G243">
        <v>1695.9350146878701</v>
      </c>
      <c r="H243">
        <v>0.99401673896693099</v>
      </c>
      <c r="I243">
        <v>-12.995027607860701</v>
      </c>
      <c r="J243">
        <v>1664.4521864762801</v>
      </c>
      <c r="K243">
        <v>0.99377066722343099</v>
      </c>
      <c r="L243">
        <v>-12.8062365762542</v>
      </c>
      <c r="M243">
        <v>1191.9862484648399</v>
      </c>
      <c r="N243">
        <v>0.99142800355656702</v>
      </c>
    </row>
    <row r="244" spans="1:14" x14ac:dyDescent="0.25">
      <c r="A244">
        <v>243</v>
      </c>
      <c r="B244" t="s">
        <v>314</v>
      </c>
      <c r="C244">
        <v>-12.783095976586401</v>
      </c>
      <c r="D244">
        <v>1192.01129318893</v>
      </c>
      <c r="E244">
        <v>0.99144367214859896</v>
      </c>
      <c r="F244">
        <v>-12.717775842288299</v>
      </c>
      <c r="G244">
        <v>1695.93501467889</v>
      </c>
      <c r="H244">
        <v>0.99401673896690101</v>
      </c>
      <c r="I244">
        <v>-12.9950276078513</v>
      </c>
      <c r="J244">
        <v>1664.4521864721701</v>
      </c>
      <c r="K244">
        <v>0.99377066722342</v>
      </c>
      <c r="L244">
        <v>-12.8062365762421</v>
      </c>
      <c r="M244">
        <v>1191.9862484683699</v>
      </c>
      <c r="N244">
        <v>0.99142800355659999</v>
      </c>
    </row>
    <row r="245" spans="1:14" x14ac:dyDescent="0.25">
      <c r="A245">
        <v>244</v>
      </c>
      <c r="B245" t="s">
        <v>315</v>
      </c>
      <c r="C245">
        <v>-12.7830959765953</v>
      </c>
      <c r="D245">
        <v>1192.0112931936901</v>
      </c>
      <c r="E245">
        <v>0.99144367214862705</v>
      </c>
      <c r="F245">
        <v>-12.71777584228</v>
      </c>
      <c r="G245">
        <v>1695.9350146778399</v>
      </c>
      <c r="H245">
        <v>0.99401673896690101</v>
      </c>
      <c r="I245">
        <v>-12.995027607853199</v>
      </c>
      <c r="J245">
        <v>1664.4521864744299</v>
      </c>
      <c r="K245">
        <v>0.993770667223427</v>
      </c>
      <c r="L245">
        <v>-12.8062365762471</v>
      </c>
      <c r="M245">
        <v>1191.9862484636201</v>
      </c>
      <c r="N245">
        <v>0.99142800355656302</v>
      </c>
    </row>
    <row r="246" spans="1:14" x14ac:dyDescent="0.25">
      <c r="A246">
        <v>245</v>
      </c>
      <c r="B246" t="s">
        <v>316</v>
      </c>
      <c r="C246">
        <v>-12.7830959765953</v>
      </c>
      <c r="D246">
        <v>1192.0112931906599</v>
      </c>
      <c r="E246">
        <v>0.99144367214860496</v>
      </c>
      <c r="F246">
        <v>-12.7177758422692</v>
      </c>
      <c r="G246">
        <v>1695.93501467484</v>
      </c>
      <c r="H246">
        <v>0.99401673896689602</v>
      </c>
      <c r="I246">
        <v>-12.995027607845801</v>
      </c>
      <c r="J246">
        <v>1664.4521864721601</v>
      </c>
      <c r="K246">
        <v>0.993770667223422</v>
      </c>
      <c r="L246">
        <v>-12.806236576199799</v>
      </c>
      <c r="M246">
        <v>1191.9862484568901</v>
      </c>
      <c r="N246">
        <v>0.99142800355654603</v>
      </c>
    </row>
    <row r="247" spans="1:14" x14ac:dyDescent="0.25">
      <c r="A247">
        <v>246</v>
      </c>
      <c r="B247" t="s">
        <v>317</v>
      </c>
      <c r="C247">
        <v>-12.783095976590401</v>
      </c>
      <c r="D247">
        <v>1192.01129318989</v>
      </c>
      <c r="E247">
        <v>0.99144367214860296</v>
      </c>
      <c r="F247">
        <v>-12.7177758422807</v>
      </c>
      <c r="G247">
        <v>1695.93501467736</v>
      </c>
      <c r="H247">
        <v>0.99401673896689902</v>
      </c>
      <c r="I247">
        <v>-12.9950276078582</v>
      </c>
      <c r="J247">
        <v>1664.4521864824201</v>
      </c>
      <c r="K247">
        <v>0.99377066722345497</v>
      </c>
      <c r="L247">
        <v>-12.806236576327599</v>
      </c>
      <c r="M247">
        <v>1191.98624850084</v>
      </c>
      <c r="N247">
        <v>0.99142800355677696</v>
      </c>
    </row>
    <row r="248" spans="1:14" x14ac:dyDescent="0.25">
      <c r="A248">
        <v>247</v>
      </c>
      <c r="B248" t="s">
        <v>318</v>
      </c>
      <c r="C248">
        <v>-12.7830959765842</v>
      </c>
      <c r="D248">
        <v>1192.0112931879401</v>
      </c>
      <c r="E248">
        <v>0.99144367214859297</v>
      </c>
      <c r="F248">
        <v>-12.717775842280901</v>
      </c>
      <c r="G248">
        <v>1695.9350146791101</v>
      </c>
      <c r="H248">
        <v>0.99401673896690501</v>
      </c>
      <c r="I248">
        <v>-12.9950276078557</v>
      </c>
      <c r="J248">
        <v>1664.45218647459</v>
      </c>
      <c r="K248">
        <v>0.993770667223427</v>
      </c>
      <c r="L248">
        <v>-12.806236576248301</v>
      </c>
      <c r="M248">
        <v>1191.98624846094</v>
      </c>
      <c r="N248">
        <v>0.99142800355654304</v>
      </c>
    </row>
    <row r="249" spans="1:14" x14ac:dyDescent="0.25">
      <c r="A249">
        <v>248</v>
      </c>
      <c r="B249" t="s">
        <v>319</v>
      </c>
      <c r="C249">
        <v>-12.783095976581899</v>
      </c>
      <c r="D249">
        <v>1192.01129318986</v>
      </c>
      <c r="E249">
        <v>0.99144367214860896</v>
      </c>
      <c r="F249">
        <v>-12.717775842282499</v>
      </c>
      <c r="G249">
        <v>1695.93501468264</v>
      </c>
      <c r="H249">
        <v>0.994016738966917</v>
      </c>
      <c r="I249">
        <v>-12.995027607850201</v>
      </c>
      <c r="J249">
        <v>1664.4521864733199</v>
      </c>
      <c r="K249">
        <v>0.993770667223425</v>
      </c>
      <c r="L249">
        <v>-12.8062365762467</v>
      </c>
      <c r="M249">
        <v>1191.9862484589701</v>
      </c>
      <c r="N249">
        <v>0.99142800355653005</v>
      </c>
    </row>
    <row r="250" spans="1:14" x14ac:dyDescent="0.25">
      <c r="A250">
        <v>249</v>
      </c>
      <c r="B250" t="s">
        <v>320</v>
      </c>
      <c r="C250">
        <v>-12.783095976591101</v>
      </c>
      <c r="D250">
        <v>1192.01129318881</v>
      </c>
      <c r="E250">
        <v>0.99144367214859497</v>
      </c>
      <c r="F250">
        <v>-12.7177758423657</v>
      </c>
      <c r="G250">
        <v>1695.93501468555</v>
      </c>
      <c r="H250">
        <v>0.99401673896688802</v>
      </c>
      <c r="I250">
        <v>-12.9950276078571</v>
      </c>
      <c r="J250">
        <v>1664.45218647396</v>
      </c>
      <c r="K250">
        <v>0.993770667223424</v>
      </c>
      <c r="L250">
        <v>-12.806236576253101</v>
      </c>
      <c r="M250">
        <v>1191.9862484622299</v>
      </c>
      <c r="N250">
        <v>0.99142800355654903</v>
      </c>
    </row>
    <row r="251" spans="1:14" x14ac:dyDescent="0.25">
      <c r="A251">
        <v>250</v>
      </c>
      <c r="B251" t="s">
        <v>321</v>
      </c>
      <c r="C251">
        <v>-12.783095976595201</v>
      </c>
      <c r="D251">
        <v>1192.01129318985</v>
      </c>
      <c r="E251">
        <v>0.99144367214859996</v>
      </c>
      <c r="F251">
        <v>-12.7177758422851</v>
      </c>
      <c r="G251">
        <v>1695.9350146803299</v>
      </c>
      <c r="H251">
        <v>0.99401673896690801</v>
      </c>
      <c r="I251">
        <v>-12.9950276078565</v>
      </c>
      <c r="J251">
        <v>1664.4521864768899</v>
      </c>
      <c r="K251">
        <v>0.99377066722343499</v>
      </c>
      <c r="L251">
        <v>-12.8062365762749</v>
      </c>
      <c r="M251">
        <v>1191.98624847581</v>
      </c>
      <c r="N251">
        <v>0.99142800355663196</v>
      </c>
    </row>
    <row r="252" spans="1:14" x14ac:dyDescent="0.25">
      <c r="A252">
        <v>251</v>
      </c>
      <c r="B252" t="s">
        <v>322</v>
      </c>
      <c r="C252">
        <v>2.69142943936615</v>
      </c>
      <c r="D252">
        <v>1.1663983642787701</v>
      </c>
      <c r="E252">
        <v>2.1028622981111699E-2</v>
      </c>
      <c r="F252">
        <v>3.8505905990419</v>
      </c>
      <c r="G252">
        <v>1.42216320020806</v>
      </c>
      <c r="H252">
        <v>6.7780046738810697E-3</v>
      </c>
      <c r="I252">
        <v>-12.9950276078504</v>
      </c>
      <c r="J252">
        <v>1664.4521864701201</v>
      </c>
      <c r="K252">
        <v>0.99377066722341201</v>
      </c>
      <c r="L252">
        <v>2.6684578384841098</v>
      </c>
      <c r="M252">
        <v>1.1660984543811399</v>
      </c>
      <c r="N252">
        <v>2.2116326550594201E-2</v>
      </c>
    </row>
    <row r="253" spans="1:14" x14ac:dyDescent="0.25">
      <c r="A253">
        <v>252</v>
      </c>
      <c r="B253" t="s">
        <v>323</v>
      </c>
      <c r="C253">
        <v>-12.7536294321109</v>
      </c>
      <c r="D253">
        <v>1373.7919453506299</v>
      </c>
      <c r="E253">
        <v>0.99259292654337405</v>
      </c>
      <c r="F253">
        <v>-12.6349303622249</v>
      </c>
      <c r="G253">
        <v>2399.5447238736101</v>
      </c>
      <c r="H253">
        <v>0.99579871582415203</v>
      </c>
      <c r="I253">
        <v>-12.9950276078585</v>
      </c>
      <c r="J253">
        <v>1664.4521864907399</v>
      </c>
      <c r="K253">
        <v>0.99377066722348595</v>
      </c>
      <c r="L253">
        <v>-12.770975998058899</v>
      </c>
      <c r="M253">
        <v>1373.8594409802499</v>
      </c>
      <c r="N253">
        <v>0.99258321664957205</v>
      </c>
    </row>
    <row r="254" spans="1:14" x14ac:dyDescent="0.25">
      <c r="A254">
        <v>253</v>
      </c>
      <c r="B254" t="s">
        <v>324</v>
      </c>
      <c r="C254">
        <v>-12.7536294321227</v>
      </c>
      <c r="D254">
        <v>1373.79194535341</v>
      </c>
      <c r="E254">
        <v>0.99259292654338305</v>
      </c>
      <c r="F254">
        <v>-12.6349303622167</v>
      </c>
      <c r="G254">
        <v>2399.54472388046</v>
      </c>
      <c r="H254">
        <v>0.99579871582416701</v>
      </c>
      <c r="I254">
        <v>-12.995027607858599</v>
      </c>
      <c r="J254">
        <v>1664.45218647508</v>
      </c>
      <c r="K254">
        <v>0.993770667223427</v>
      </c>
      <c r="L254">
        <v>-12.770975998034499</v>
      </c>
      <c r="M254">
        <v>1373.85944097531</v>
      </c>
      <c r="N254">
        <v>0.99258321664955995</v>
      </c>
    </row>
    <row r="255" spans="1:14" x14ac:dyDescent="0.25">
      <c r="A255">
        <v>254</v>
      </c>
      <c r="B255" t="s">
        <v>325</v>
      </c>
      <c r="C255">
        <v>-12.7536294321181</v>
      </c>
      <c r="D255">
        <v>1373.79194535033</v>
      </c>
      <c r="E255">
        <v>0.99259292654336895</v>
      </c>
      <c r="F255">
        <v>-12.634930362234901</v>
      </c>
      <c r="G255">
        <v>2399.54472387845</v>
      </c>
      <c r="H255">
        <v>0.99579871582415702</v>
      </c>
      <c r="I255">
        <v>-12.995027607840401</v>
      </c>
      <c r="J255">
        <v>1664.45218647052</v>
      </c>
      <c r="K255">
        <v>0.993770667223419</v>
      </c>
      <c r="L255">
        <v>-12.7709759980466</v>
      </c>
      <c r="M255">
        <v>1373.8594409740199</v>
      </c>
      <c r="N255">
        <v>0.99258321664954596</v>
      </c>
    </row>
    <row r="256" spans="1:14" x14ac:dyDescent="0.25">
      <c r="A256">
        <v>255</v>
      </c>
      <c r="B256" t="s">
        <v>326</v>
      </c>
      <c r="C256">
        <v>-12.753629432126599</v>
      </c>
      <c r="D256">
        <v>1373.79194535387</v>
      </c>
      <c r="E256">
        <v>0.99259292654338305</v>
      </c>
      <c r="F256">
        <v>-12.6349303622295</v>
      </c>
      <c r="G256">
        <v>2399.5447238767301</v>
      </c>
      <c r="H256">
        <v>0.99579871582415602</v>
      </c>
      <c r="I256">
        <v>-12.995027607842699</v>
      </c>
      <c r="J256">
        <v>1664.4521864721301</v>
      </c>
      <c r="K256">
        <v>0.993770667223424</v>
      </c>
      <c r="L256">
        <v>-12.7709759980311</v>
      </c>
      <c r="M256">
        <v>1373.85944097386</v>
      </c>
      <c r="N256">
        <v>0.99258321664955396</v>
      </c>
    </row>
    <row r="257" spans="1:14" x14ac:dyDescent="0.25">
      <c r="A257">
        <v>256</v>
      </c>
      <c r="B257" t="s">
        <v>327</v>
      </c>
      <c r="C257">
        <v>-12.7536294321225</v>
      </c>
      <c r="D257">
        <v>1373.7919453495099</v>
      </c>
      <c r="E257">
        <v>0.99259292654336195</v>
      </c>
      <c r="F257">
        <v>-12.634930362239301</v>
      </c>
      <c r="G257">
        <v>2399.54472388567</v>
      </c>
      <c r="H257">
        <v>0.99579871582416901</v>
      </c>
      <c r="I257">
        <v>-12.9950276078567</v>
      </c>
      <c r="J257">
        <v>1664.4521864769299</v>
      </c>
      <c r="K257">
        <v>0.99377066722343499</v>
      </c>
      <c r="L257">
        <v>-12.7709759980382</v>
      </c>
      <c r="M257">
        <v>1373.85944097273</v>
      </c>
      <c r="N257">
        <v>0.99258321664954297</v>
      </c>
    </row>
    <row r="258" spans="1:14" x14ac:dyDescent="0.25">
      <c r="A258">
        <v>257</v>
      </c>
      <c r="B258" t="s">
        <v>328</v>
      </c>
      <c r="C258">
        <v>-12.753629432127401</v>
      </c>
      <c r="D258">
        <v>1373.7919453528</v>
      </c>
      <c r="E258">
        <v>0.99259292654337705</v>
      </c>
      <c r="F258">
        <v>-12.6349303622248</v>
      </c>
      <c r="G258">
        <v>2399.5447238698898</v>
      </c>
      <c r="H258">
        <v>0.99579871582414603</v>
      </c>
      <c r="I258">
        <v>-12.995027607848399</v>
      </c>
      <c r="J258">
        <v>1664.45218647295</v>
      </c>
      <c r="K258">
        <v>0.993770667223424</v>
      </c>
      <c r="L258">
        <v>-12.7709759980398</v>
      </c>
      <c r="M258">
        <v>1373.8594409731099</v>
      </c>
      <c r="N258">
        <v>0.99258321664954496</v>
      </c>
    </row>
    <row r="259" spans="1:14" x14ac:dyDescent="0.25">
      <c r="A259">
        <v>258</v>
      </c>
      <c r="B259" t="s">
        <v>329</v>
      </c>
      <c r="C259">
        <v>-12.7536294321191</v>
      </c>
      <c r="D259">
        <v>1373.79194535137</v>
      </c>
      <c r="E259">
        <v>0.99259292654337405</v>
      </c>
      <c r="F259">
        <v>-12.634930362238901</v>
      </c>
      <c r="G259">
        <v>2399.54472388051</v>
      </c>
      <c r="H259">
        <v>0.99579871582416002</v>
      </c>
      <c r="I259">
        <v>-12.995027607845801</v>
      </c>
      <c r="J259">
        <v>1664.4521864686201</v>
      </c>
      <c r="K259">
        <v>0.99377066722340901</v>
      </c>
      <c r="L259">
        <v>-12.7709759980398</v>
      </c>
      <c r="M259">
        <v>1373.8594409744901</v>
      </c>
      <c r="N259">
        <v>0.99258321664955196</v>
      </c>
    </row>
    <row r="260" spans="1:14" x14ac:dyDescent="0.25">
      <c r="A260">
        <v>259</v>
      </c>
      <c r="B260" t="s">
        <v>330</v>
      </c>
      <c r="C260">
        <v>-12.7536294321171</v>
      </c>
      <c r="D260">
        <v>1373.79194534833</v>
      </c>
      <c r="E260">
        <v>0.99259292654335896</v>
      </c>
      <c r="F260">
        <v>-12.6349303622669</v>
      </c>
      <c r="G260">
        <v>2399.54472383036</v>
      </c>
      <c r="H260">
        <v>0.99579871582406299</v>
      </c>
      <c r="I260">
        <v>-12.9950276078592</v>
      </c>
      <c r="J260">
        <v>1664.4521864794001</v>
      </c>
      <c r="K260">
        <v>0.99377066722344298</v>
      </c>
      <c r="L260">
        <v>-12.770975998031901</v>
      </c>
      <c r="M260">
        <v>1373.8594409714999</v>
      </c>
      <c r="N260">
        <v>0.99258321664953997</v>
      </c>
    </row>
    <row r="261" spans="1:14" x14ac:dyDescent="0.25">
      <c r="A261">
        <v>260</v>
      </c>
      <c r="B261" t="s">
        <v>331</v>
      </c>
      <c r="C261">
        <v>-12.7536294321197</v>
      </c>
      <c r="D261">
        <v>1373.79194534877</v>
      </c>
      <c r="E261">
        <v>0.99259292654335896</v>
      </c>
      <c r="F261">
        <v>-12.634930362235</v>
      </c>
      <c r="G261">
        <v>2399.5447238773099</v>
      </c>
      <c r="H261">
        <v>0.99579871582415502</v>
      </c>
      <c r="I261">
        <v>-12.9950276078487</v>
      </c>
      <c r="J261">
        <v>1664.4521864774499</v>
      </c>
      <c r="K261">
        <v>0.99377066722344098</v>
      </c>
      <c r="L261">
        <v>-12.7709759980456</v>
      </c>
      <c r="M261">
        <v>1373.85944097418</v>
      </c>
      <c r="N261">
        <v>0.99258321664954696</v>
      </c>
    </row>
    <row r="262" spans="1:14" x14ac:dyDescent="0.25">
      <c r="A262">
        <v>261</v>
      </c>
      <c r="B262" t="s">
        <v>332</v>
      </c>
      <c r="C262">
        <v>-12.7536294321329</v>
      </c>
      <c r="D262">
        <v>1373.7919453556599</v>
      </c>
      <c r="E262">
        <v>0.99259292654338904</v>
      </c>
      <c r="F262">
        <v>-12.634930362236499</v>
      </c>
      <c r="G262">
        <v>2399.54472388164</v>
      </c>
      <c r="H262">
        <v>0.99579871582416202</v>
      </c>
      <c r="I262">
        <v>-12.995027607850201</v>
      </c>
      <c r="J262">
        <v>1664.4521864732999</v>
      </c>
      <c r="K262">
        <v>0.993770667223424</v>
      </c>
      <c r="L262">
        <v>-12.7709759980439</v>
      </c>
      <c r="M262">
        <v>1373.85944097733</v>
      </c>
      <c r="N262">
        <v>0.99258321664956495</v>
      </c>
    </row>
    <row r="263" spans="1:14" x14ac:dyDescent="0.25">
      <c r="A263">
        <v>262</v>
      </c>
      <c r="B263" t="s">
        <v>333</v>
      </c>
      <c r="C263">
        <v>-12.75362943212</v>
      </c>
      <c r="D263">
        <v>1373.79194535132</v>
      </c>
      <c r="E263">
        <v>0.99259292654337306</v>
      </c>
      <c r="F263">
        <v>-12.6349303622439</v>
      </c>
      <c r="G263">
        <v>2399.5447238821298</v>
      </c>
      <c r="H263">
        <v>0.99579871582416102</v>
      </c>
      <c r="I263">
        <v>-12.9950276078477</v>
      </c>
      <c r="J263">
        <v>1664.45218647201</v>
      </c>
      <c r="K263">
        <v>0.993770667223421</v>
      </c>
      <c r="L263">
        <v>-12.770975998043401</v>
      </c>
      <c r="M263">
        <v>1373.85944097479</v>
      </c>
      <c r="N263">
        <v>0.99258321664955196</v>
      </c>
    </row>
    <row r="264" spans="1:14" x14ac:dyDescent="0.25">
      <c r="A264">
        <v>263</v>
      </c>
      <c r="B264" t="s">
        <v>334</v>
      </c>
      <c r="C264">
        <v>-12.753629432107701</v>
      </c>
      <c r="D264">
        <v>1373.7919453501299</v>
      </c>
      <c r="E264">
        <v>0.99259292654337405</v>
      </c>
      <c r="F264">
        <v>-12.634930362218901</v>
      </c>
      <c r="G264">
        <v>2399.5447238775</v>
      </c>
      <c r="H264">
        <v>0.99579871582416102</v>
      </c>
      <c r="I264">
        <v>-12.995027607858599</v>
      </c>
      <c r="J264">
        <v>1664.45218647711</v>
      </c>
      <c r="K264">
        <v>0.99377066722343499</v>
      </c>
      <c r="L264">
        <v>-12.770975998032201</v>
      </c>
      <c r="M264">
        <v>1373.8594409719999</v>
      </c>
      <c r="N264">
        <v>0.99258321664954297</v>
      </c>
    </row>
    <row r="265" spans="1:14" x14ac:dyDescent="0.25">
      <c r="A265">
        <v>264</v>
      </c>
      <c r="B265" t="s">
        <v>335</v>
      </c>
      <c r="C265">
        <v>-12.753629432122599</v>
      </c>
      <c r="D265">
        <v>1373.7919453530101</v>
      </c>
      <c r="E265">
        <v>0.99259292654338005</v>
      </c>
      <c r="F265">
        <v>-12.634930362240601</v>
      </c>
      <c r="G265">
        <v>2399.5447238865399</v>
      </c>
      <c r="H265">
        <v>0.99579871582417001</v>
      </c>
      <c r="I265">
        <v>-12.995027607852</v>
      </c>
      <c r="J265">
        <v>1664.4521864711401</v>
      </c>
      <c r="K265">
        <v>0.993770667223416</v>
      </c>
      <c r="L265">
        <v>-12.770975998046501</v>
      </c>
      <c r="M265">
        <v>1373.85944097638</v>
      </c>
      <c r="N265">
        <v>0.99258321664955795</v>
      </c>
    </row>
    <row r="266" spans="1:14" x14ac:dyDescent="0.25">
      <c r="A266">
        <v>265</v>
      </c>
      <c r="B266" t="s">
        <v>336</v>
      </c>
      <c r="C266">
        <v>-12.7536294321174</v>
      </c>
      <c r="D266">
        <v>1373.7919453528</v>
      </c>
      <c r="E266">
        <v>0.99259292654338205</v>
      </c>
      <c r="F266">
        <v>-12.634930362231</v>
      </c>
      <c r="G266">
        <v>2399.5447238781298</v>
      </c>
      <c r="H266">
        <v>0.99579871582415802</v>
      </c>
      <c r="I266">
        <v>-12.99502760787</v>
      </c>
      <c r="J266">
        <v>1664.45218647415</v>
      </c>
      <c r="K266">
        <v>0.993770667223418</v>
      </c>
      <c r="L266">
        <v>-12.770975998053199</v>
      </c>
      <c r="M266">
        <v>1373.8594409751199</v>
      </c>
      <c r="N266">
        <v>0.99258321664954796</v>
      </c>
    </row>
    <row r="267" spans="1:14" x14ac:dyDescent="0.25">
      <c r="A267">
        <v>266</v>
      </c>
      <c r="B267" t="s">
        <v>337</v>
      </c>
      <c r="C267">
        <v>-12.7536294321204</v>
      </c>
      <c r="D267">
        <v>1373.7919453526799</v>
      </c>
      <c r="E267">
        <v>0.99259292654338005</v>
      </c>
      <c r="F267">
        <v>-12.634930362230399</v>
      </c>
      <c r="G267">
        <v>2399.54472388164</v>
      </c>
      <c r="H267">
        <v>0.99579871582416402</v>
      </c>
      <c r="I267">
        <v>-12.995027607851901</v>
      </c>
      <c r="J267">
        <v>1664.4521864721301</v>
      </c>
      <c r="K267">
        <v>0.993770667223419</v>
      </c>
      <c r="L267">
        <v>-12.7709759980361</v>
      </c>
      <c r="M267">
        <v>1373.8594409733801</v>
      </c>
      <c r="N267">
        <v>0.99258321664954796</v>
      </c>
    </row>
    <row r="268" spans="1:14" x14ac:dyDescent="0.25">
      <c r="A268">
        <v>267</v>
      </c>
      <c r="B268" t="s">
        <v>338</v>
      </c>
      <c r="C268">
        <v>-12.7536294321235</v>
      </c>
      <c r="D268">
        <v>1373.79194535284</v>
      </c>
      <c r="E268">
        <v>0.99259292654337905</v>
      </c>
      <c r="F268">
        <v>-12.634930362231399</v>
      </c>
      <c r="G268">
        <v>2399.5447238732199</v>
      </c>
      <c r="H268">
        <v>0.99579871582414903</v>
      </c>
      <c r="I268">
        <v>-12.995027607805399</v>
      </c>
      <c r="J268">
        <v>1664.4521864716201</v>
      </c>
      <c r="K268">
        <v>0.99377066722343999</v>
      </c>
      <c r="L268">
        <v>-12.770975998053499</v>
      </c>
      <c r="M268">
        <v>1373.85944097897</v>
      </c>
      <c r="N268">
        <v>0.99258321664956795</v>
      </c>
    </row>
    <row r="269" spans="1:14" x14ac:dyDescent="0.25">
      <c r="A269">
        <v>268</v>
      </c>
      <c r="B269" t="s">
        <v>339</v>
      </c>
      <c r="C269">
        <v>-12.7536294321269</v>
      </c>
      <c r="D269">
        <v>1373.79194535338</v>
      </c>
      <c r="E269">
        <v>0.99259292654338005</v>
      </c>
      <c r="F269">
        <v>-12.634930362232501</v>
      </c>
      <c r="G269">
        <v>2399.5447238827701</v>
      </c>
      <c r="H269">
        <v>0.99579871582416601</v>
      </c>
      <c r="I269">
        <v>-12.995027607859599</v>
      </c>
      <c r="J269">
        <v>1664.4521864770099</v>
      </c>
      <c r="K269">
        <v>0.99377066722343399</v>
      </c>
      <c r="L269">
        <v>-12.770975998045699</v>
      </c>
      <c r="M269">
        <v>1373.85944097581</v>
      </c>
      <c r="N269">
        <v>0.99258321664955595</v>
      </c>
    </row>
    <row r="270" spans="1:14" x14ac:dyDescent="0.25">
      <c r="A270">
        <v>269</v>
      </c>
      <c r="B270" t="s">
        <v>340</v>
      </c>
      <c r="C270">
        <v>-12.7536294321231</v>
      </c>
      <c r="D270">
        <v>1373.7919453488</v>
      </c>
      <c r="E270">
        <v>0.99259292654335796</v>
      </c>
      <c r="F270">
        <v>-12.634930362239601</v>
      </c>
      <c r="G270">
        <v>2399.5447238838001</v>
      </c>
      <c r="H270">
        <v>0.99579871582416501</v>
      </c>
      <c r="I270">
        <v>-12.995027607836301</v>
      </c>
      <c r="J270">
        <v>1664.4521864752101</v>
      </c>
      <c r="K270">
        <v>0.99377066722343799</v>
      </c>
      <c r="L270">
        <v>-12.770975998042299</v>
      </c>
      <c r="M270">
        <v>1373.8594409738801</v>
      </c>
      <c r="N270">
        <v>0.99258321664954696</v>
      </c>
    </row>
    <row r="271" spans="1:14" x14ac:dyDescent="0.25">
      <c r="A271">
        <v>270</v>
      </c>
      <c r="B271" t="s">
        <v>341</v>
      </c>
      <c r="C271">
        <v>-12.753629432118</v>
      </c>
      <c r="D271">
        <v>1373.7919453484999</v>
      </c>
      <c r="E271">
        <v>0.99259292654335896</v>
      </c>
      <c r="F271">
        <v>-12.634930362239199</v>
      </c>
      <c r="G271">
        <v>2399.5447238796901</v>
      </c>
      <c r="H271">
        <v>0.99579871582415802</v>
      </c>
      <c r="I271">
        <v>-12.9950276078494</v>
      </c>
      <c r="J271">
        <v>1664.45218647109</v>
      </c>
      <c r="K271">
        <v>0.993770667223417</v>
      </c>
      <c r="L271">
        <v>-12.7709759980416</v>
      </c>
      <c r="M271">
        <v>1373.8594409780401</v>
      </c>
      <c r="N271">
        <v>0.99258321664957005</v>
      </c>
    </row>
    <row r="272" spans="1:14" x14ac:dyDescent="0.25">
      <c r="A272">
        <v>271</v>
      </c>
      <c r="B272" t="s">
        <v>342</v>
      </c>
      <c r="C272">
        <v>-12.7536294321235</v>
      </c>
      <c r="D272">
        <v>1373.7919453514701</v>
      </c>
      <c r="E272">
        <v>0.99259292654337195</v>
      </c>
      <c r="F272">
        <v>-12.6349303622285</v>
      </c>
      <c r="G272">
        <v>2399.5447238779698</v>
      </c>
      <c r="H272">
        <v>0.99579871582415902</v>
      </c>
      <c r="I272">
        <v>-12.9950276078513</v>
      </c>
      <c r="J272">
        <v>1664.4521864754299</v>
      </c>
      <c r="K272">
        <v>0.99377066722343199</v>
      </c>
      <c r="L272">
        <v>-12.770975998038599</v>
      </c>
      <c r="M272">
        <v>1373.85944097424</v>
      </c>
      <c r="N272">
        <v>0.99258321664955096</v>
      </c>
    </row>
    <row r="273" spans="1:14" x14ac:dyDescent="0.25">
      <c r="A273">
        <v>272</v>
      </c>
      <c r="B273" t="s">
        <v>343</v>
      </c>
      <c r="C273">
        <v>-12.753629432120899</v>
      </c>
      <c r="D273">
        <v>1373.7919453511799</v>
      </c>
      <c r="E273">
        <v>0.99259292654337195</v>
      </c>
      <c r="F273">
        <v>-12.6349303622305</v>
      </c>
      <c r="G273">
        <v>2399.5447238833299</v>
      </c>
      <c r="H273">
        <v>0.99579871582416701</v>
      </c>
      <c r="I273">
        <v>-12.995027607869099</v>
      </c>
      <c r="J273">
        <v>1664.45218647968</v>
      </c>
      <c r="K273">
        <v>0.99377066722343899</v>
      </c>
      <c r="L273">
        <v>-12.770975998045699</v>
      </c>
      <c r="M273">
        <v>1373.8594409751499</v>
      </c>
      <c r="N273">
        <v>0.99258321664955196</v>
      </c>
    </row>
    <row r="274" spans="1:14" x14ac:dyDescent="0.25">
      <c r="A274">
        <v>273</v>
      </c>
      <c r="B274" t="s">
        <v>344</v>
      </c>
      <c r="C274">
        <v>-12.753629432127701</v>
      </c>
      <c r="D274">
        <v>1373.7919453530501</v>
      </c>
      <c r="E274">
        <v>0.99259292654337805</v>
      </c>
      <c r="F274">
        <v>-12.634930362237499</v>
      </c>
      <c r="G274">
        <v>2399.5447238842798</v>
      </c>
      <c r="H274">
        <v>0.99579871582416701</v>
      </c>
      <c r="I274">
        <v>-12.9950276078511</v>
      </c>
      <c r="J274">
        <v>1664.45218647618</v>
      </c>
      <c r="K274">
        <v>0.99377066722343499</v>
      </c>
      <c r="L274">
        <v>-12.770975998045699</v>
      </c>
      <c r="M274">
        <v>1373.85944097633</v>
      </c>
      <c r="N274">
        <v>0.99258321664955895</v>
      </c>
    </row>
    <row r="275" spans="1:14" x14ac:dyDescent="0.25">
      <c r="A275">
        <v>274</v>
      </c>
      <c r="B275" t="s">
        <v>345</v>
      </c>
      <c r="C275">
        <v>-12.753629432115099</v>
      </c>
      <c r="D275">
        <v>1373.79194534675</v>
      </c>
      <c r="E275">
        <v>0.99259292654335096</v>
      </c>
      <c r="F275">
        <v>-12.634930362231</v>
      </c>
      <c r="G275">
        <v>2399.5447238804099</v>
      </c>
      <c r="H275">
        <v>0.99579871582416202</v>
      </c>
      <c r="I275">
        <v>-12.9950276078602</v>
      </c>
      <c r="J275">
        <v>1664.4521864723099</v>
      </c>
      <c r="K275">
        <v>0.993770667223416</v>
      </c>
      <c r="L275">
        <v>-12.770975998044699</v>
      </c>
      <c r="M275">
        <v>1373.85944097277</v>
      </c>
      <c r="N275">
        <v>0.99258321664953997</v>
      </c>
    </row>
    <row r="276" spans="1:14" x14ac:dyDescent="0.25">
      <c r="A276">
        <v>275</v>
      </c>
      <c r="B276" t="s">
        <v>346</v>
      </c>
      <c r="C276">
        <v>-12.753629432116901</v>
      </c>
      <c r="D276">
        <v>1373.7919453519701</v>
      </c>
      <c r="E276">
        <v>0.99259292654337805</v>
      </c>
      <c r="F276">
        <v>-12.634930362243299</v>
      </c>
      <c r="G276">
        <v>2399.5447238833899</v>
      </c>
      <c r="H276">
        <v>0.99579871582416302</v>
      </c>
      <c r="I276">
        <v>-12.9950276078538</v>
      </c>
      <c r="J276">
        <v>1664.4521864748699</v>
      </c>
      <c r="K276">
        <v>0.99377066722342899</v>
      </c>
      <c r="L276">
        <v>-12.7709759980496</v>
      </c>
      <c r="M276">
        <v>1373.8594409775401</v>
      </c>
      <c r="N276">
        <v>0.99258321664956295</v>
      </c>
    </row>
    <row r="277" spans="1:14" x14ac:dyDescent="0.25">
      <c r="A277">
        <v>276</v>
      </c>
      <c r="B277" t="s">
        <v>347</v>
      </c>
      <c r="C277">
        <v>-12.753629432109999</v>
      </c>
      <c r="D277">
        <v>1373.7919453485399</v>
      </c>
      <c r="E277">
        <v>0.99259292654336395</v>
      </c>
      <c r="F277">
        <v>-12.6349303622367</v>
      </c>
      <c r="G277">
        <v>2399.54472388163</v>
      </c>
      <c r="H277">
        <v>0.99579871582416202</v>
      </c>
      <c r="I277">
        <v>-12.9950276078561</v>
      </c>
      <c r="J277">
        <v>1664.45218647556</v>
      </c>
      <c r="K277">
        <v>0.99377066722342999</v>
      </c>
      <c r="L277">
        <v>-12.770975998039001</v>
      </c>
      <c r="M277">
        <v>1373.8594409770701</v>
      </c>
      <c r="N277">
        <v>0.99258321664956595</v>
      </c>
    </row>
    <row r="278" spans="1:14" x14ac:dyDescent="0.25">
      <c r="A278">
        <v>277</v>
      </c>
      <c r="B278" t="s">
        <v>348</v>
      </c>
      <c r="C278">
        <v>-12.753629432118601</v>
      </c>
      <c r="D278">
        <v>1373.79194535224</v>
      </c>
      <c r="E278">
        <v>0.99259292654337905</v>
      </c>
      <c r="F278">
        <v>-12.6349303622286</v>
      </c>
      <c r="G278">
        <v>2399.5447238807701</v>
      </c>
      <c r="H278">
        <v>0.99579871582416302</v>
      </c>
      <c r="I278">
        <v>-12.9950276078555</v>
      </c>
      <c r="J278">
        <v>1664.45218647567</v>
      </c>
      <c r="K278">
        <v>0.99377066722343099</v>
      </c>
      <c r="L278">
        <v>-12.770975998037001</v>
      </c>
      <c r="M278">
        <v>1373.85944097281</v>
      </c>
      <c r="N278">
        <v>0.99258321664954496</v>
      </c>
    </row>
    <row r="279" spans="1:14" x14ac:dyDescent="0.25">
      <c r="A279">
        <v>278</v>
      </c>
      <c r="B279" t="s">
        <v>349</v>
      </c>
      <c r="C279">
        <v>-12.753629432118601</v>
      </c>
      <c r="D279">
        <v>1373.7919453495199</v>
      </c>
      <c r="E279">
        <v>0.99259292654336395</v>
      </c>
      <c r="F279">
        <v>-12.634930362228101</v>
      </c>
      <c r="G279">
        <v>2399.5447238821198</v>
      </c>
      <c r="H279">
        <v>0.99579871582416601</v>
      </c>
      <c r="I279">
        <v>-12.9950276078633</v>
      </c>
      <c r="J279">
        <v>1664.4521864757901</v>
      </c>
      <c r="K279">
        <v>0.99377066722342799</v>
      </c>
      <c r="L279">
        <v>-12.7709759980384</v>
      </c>
      <c r="M279">
        <v>1373.8594409728501</v>
      </c>
      <c r="N279">
        <v>0.99258321664954396</v>
      </c>
    </row>
    <row r="280" spans="1:14" x14ac:dyDescent="0.25">
      <c r="A280">
        <v>279</v>
      </c>
      <c r="B280" t="s">
        <v>350</v>
      </c>
      <c r="C280">
        <v>-12.7536294321478</v>
      </c>
      <c r="D280">
        <v>1373.79194535592</v>
      </c>
      <c r="E280">
        <v>0.99259292654338205</v>
      </c>
      <c r="F280">
        <v>-12.634930362228401</v>
      </c>
      <c r="G280">
        <v>2399.5447238803499</v>
      </c>
      <c r="H280">
        <v>0.99579871582416302</v>
      </c>
      <c r="I280">
        <v>-12.9950276078616</v>
      </c>
      <c r="J280">
        <v>1664.45218647414</v>
      </c>
      <c r="K280">
        <v>0.993770667223422</v>
      </c>
      <c r="L280">
        <v>-12.770975998044999</v>
      </c>
      <c r="M280">
        <v>1373.85944097694</v>
      </c>
      <c r="N280">
        <v>0.99258321664956195</v>
      </c>
    </row>
    <row r="281" spans="1:14" x14ac:dyDescent="0.25">
      <c r="A281">
        <v>280</v>
      </c>
      <c r="B281" t="s">
        <v>351</v>
      </c>
      <c r="C281">
        <v>-12.7536294321193</v>
      </c>
      <c r="D281">
        <v>1373.7919453512</v>
      </c>
      <c r="E281">
        <v>0.99259292654337306</v>
      </c>
      <c r="F281">
        <v>-12.6349303622339</v>
      </c>
      <c r="G281">
        <v>2399.5447238851498</v>
      </c>
      <c r="H281">
        <v>0.99579871582416901</v>
      </c>
      <c r="I281">
        <v>-12.9950276078449</v>
      </c>
      <c r="J281">
        <v>1664.4521864763601</v>
      </c>
      <c r="K281">
        <v>0.99377066722343799</v>
      </c>
      <c r="L281">
        <v>-12.770975998054</v>
      </c>
      <c r="M281">
        <v>1373.8594409764901</v>
      </c>
      <c r="N281">
        <v>0.99258321664955496</v>
      </c>
    </row>
    <row r="282" spans="1:14" x14ac:dyDescent="0.25">
      <c r="A282">
        <v>281</v>
      </c>
      <c r="B282" t="s">
        <v>352</v>
      </c>
      <c r="C282">
        <v>-12.753629432116499</v>
      </c>
      <c r="D282">
        <v>1373.79194535025</v>
      </c>
      <c r="E282">
        <v>0.99259292654336895</v>
      </c>
      <c r="F282">
        <v>-12.6349303622343</v>
      </c>
      <c r="G282">
        <v>2399.5447238871998</v>
      </c>
      <c r="H282">
        <v>0.99579871582417301</v>
      </c>
      <c r="I282">
        <v>-12.9950276078564</v>
      </c>
      <c r="J282">
        <v>1664.4521864758001</v>
      </c>
      <c r="K282">
        <v>0.99377066722343099</v>
      </c>
      <c r="L282">
        <v>-12.770975998034199</v>
      </c>
      <c r="M282">
        <v>1373.8594409718501</v>
      </c>
      <c r="N282">
        <v>0.99258321664954097</v>
      </c>
    </row>
    <row r="283" spans="1:14" x14ac:dyDescent="0.25">
      <c r="A283">
        <v>282</v>
      </c>
      <c r="B283" t="s">
        <v>353</v>
      </c>
      <c r="C283">
        <v>-12.753629432118499</v>
      </c>
      <c r="D283">
        <v>1373.79194535032</v>
      </c>
      <c r="E283">
        <v>0.99259292654336795</v>
      </c>
      <c r="F283">
        <v>-12.6349303622256</v>
      </c>
      <c r="G283">
        <v>2399.5447238780098</v>
      </c>
      <c r="H283">
        <v>0.99579871582416002</v>
      </c>
      <c r="I283">
        <v>-12.995027607856301</v>
      </c>
      <c r="J283">
        <v>1664.4521864779999</v>
      </c>
      <c r="K283">
        <v>0.99377066722343899</v>
      </c>
      <c r="L283">
        <v>-12.7709759980272</v>
      </c>
      <c r="M283">
        <v>1373.85944097379</v>
      </c>
      <c r="N283">
        <v>0.99258321664955595</v>
      </c>
    </row>
    <row r="284" spans="1:14" x14ac:dyDescent="0.25">
      <c r="A284">
        <v>283</v>
      </c>
      <c r="B284" t="s">
        <v>354</v>
      </c>
      <c r="C284">
        <v>-12.7536294321221</v>
      </c>
      <c r="D284">
        <v>1373.7919453521499</v>
      </c>
      <c r="E284">
        <v>0.99259292654337605</v>
      </c>
      <c r="F284">
        <v>-12.634930362228699</v>
      </c>
      <c r="G284">
        <v>2399.54472387429</v>
      </c>
      <c r="H284">
        <v>0.99579871582415203</v>
      </c>
      <c r="I284">
        <v>-12.9950276078297</v>
      </c>
      <c r="J284">
        <v>1664.4521864696601</v>
      </c>
      <c r="K284">
        <v>0.993770667223421</v>
      </c>
      <c r="L284">
        <v>-12.7709759980503</v>
      </c>
      <c r="M284">
        <v>1373.85944097579</v>
      </c>
      <c r="N284">
        <v>0.99258321664955296</v>
      </c>
    </row>
    <row r="285" spans="1:14" x14ac:dyDescent="0.25">
      <c r="A285">
        <v>284</v>
      </c>
      <c r="B285" t="s">
        <v>355</v>
      </c>
      <c r="C285">
        <v>-12.7536294321208</v>
      </c>
      <c r="D285">
        <v>1373.7919453524401</v>
      </c>
      <c r="E285">
        <v>0.99259292654337805</v>
      </c>
      <c r="F285">
        <v>-12.634930362229801</v>
      </c>
      <c r="G285">
        <v>2399.5447238782299</v>
      </c>
      <c r="H285">
        <v>0.99579871582415902</v>
      </c>
      <c r="I285">
        <v>-12.9950276078513</v>
      </c>
      <c r="J285">
        <v>1664.4521864726801</v>
      </c>
      <c r="K285">
        <v>0.993770667223422</v>
      </c>
      <c r="L285">
        <v>-12.770975998046101</v>
      </c>
      <c r="M285">
        <v>1373.8594409766899</v>
      </c>
      <c r="N285">
        <v>0.99258321664955995</v>
      </c>
    </row>
    <row r="286" spans="1:14" x14ac:dyDescent="0.25">
      <c r="A286">
        <v>285</v>
      </c>
      <c r="B286" t="s">
        <v>356</v>
      </c>
      <c r="C286">
        <v>-12.753629431833</v>
      </c>
      <c r="D286">
        <v>1373.79194533085</v>
      </c>
      <c r="E286">
        <v>0.99259292654342901</v>
      </c>
      <c r="F286">
        <v>-12.6349303622329</v>
      </c>
      <c r="G286">
        <v>2399.5447238798101</v>
      </c>
      <c r="H286">
        <v>0.99579871582416002</v>
      </c>
      <c r="I286">
        <v>-12.9950276078554</v>
      </c>
      <c r="J286">
        <v>1664.4521864742201</v>
      </c>
      <c r="K286">
        <v>0.993770667223425</v>
      </c>
      <c r="L286">
        <v>-12.770975998049799</v>
      </c>
      <c r="M286">
        <v>1373.85944097735</v>
      </c>
      <c r="N286">
        <v>0.99258321664956195</v>
      </c>
    </row>
    <row r="287" spans="1:14" x14ac:dyDescent="0.25">
      <c r="A287">
        <v>286</v>
      </c>
      <c r="B287" t="s">
        <v>357</v>
      </c>
      <c r="C287">
        <v>-12.7536294321214</v>
      </c>
      <c r="D287">
        <v>1373.7919453500001</v>
      </c>
      <c r="E287">
        <v>0.99259292654336495</v>
      </c>
      <c r="F287">
        <v>-12.6349303622323</v>
      </c>
      <c r="G287">
        <v>2399.5447238787901</v>
      </c>
      <c r="H287">
        <v>0.99579871582415902</v>
      </c>
      <c r="I287">
        <v>-12.9950276078486</v>
      </c>
      <c r="J287">
        <v>1664.4521864727001</v>
      </c>
      <c r="K287">
        <v>0.993770667223423</v>
      </c>
      <c r="L287">
        <v>-12.770975998057899</v>
      </c>
      <c r="M287">
        <v>1373.8594409797699</v>
      </c>
      <c r="N287">
        <v>0.99258321664957005</v>
      </c>
    </row>
    <row r="288" spans="1:14" x14ac:dyDescent="0.25">
      <c r="A288">
        <v>287</v>
      </c>
      <c r="B288" t="s">
        <v>358</v>
      </c>
      <c r="C288">
        <v>-12.753629432113801</v>
      </c>
      <c r="D288">
        <v>1373.79194535177</v>
      </c>
      <c r="E288">
        <v>0.99259292654337905</v>
      </c>
      <c r="F288">
        <v>-12.6349303622316</v>
      </c>
      <c r="G288">
        <v>2399.54472388152</v>
      </c>
      <c r="H288">
        <v>0.99579871582416402</v>
      </c>
      <c r="I288">
        <v>-12.995027607854</v>
      </c>
      <c r="J288">
        <v>1664.4521864708199</v>
      </c>
      <c r="K288">
        <v>0.99377066722341301</v>
      </c>
      <c r="L288">
        <v>-12.7709759980398</v>
      </c>
      <c r="M288">
        <v>1373.8594409760999</v>
      </c>
      <c r="N288">
        <v>0.99258321664956095</v>
      </c>
    </row>
    <row r="289" spans="2:14" x14ac:dyDescent="0.25">
      <c r="B289" t="s">
        <v>359</v>
      </c>
      <c r="C289">
        <v>3.1388619106023499</v>
      </c>
      <c r="D289">
        <v>1.24229211795915</v>
      </c>
      <c r="E289">
        <v>1.1514972720143899E-2</v>
      </c>
      <c r="F289">
        <v>20.4972064830317</v>
      </c>
      <c r="G289">
        <v>2399.5447242728501</v>
      </c>
      <c r="H289">
        <v>0.99318445472670802</v>
      </c>
      <c r="I289">
        <v>-12.995027607859001</v>
      </c>
      <c r="J289">
        <v>1664.45218647822</v>
      </c>
      <c r="K289">
        <v>0.99377066722343899</v>
      </c>
      <c r="L289">
        <v>3.1217857668480198</v>
      </c>
      <c r="M289">
        <v>1.2422905932250701</v>
      </c>
      <c r="N289">
        <v>1.1973405526689599E-2</v>
      </c>
    </row>
    <row r="290" spans="2:14" x14ac:dyDescent="0.25">
      <c r="B290" t="s">
        <v>360</v>
      </c>
      <c r="C290">
        <v>3.8563022304506198</v>
      </c>
      <c r="D290">
        <v>1.4465963208300601</v>
      </c>
      <c r="E290">
        <v>7.6810777803560399E-3</v>
      </c>
      <c r="F290" t="s">
        <v>173</v>
      </c>
      <c r="G290" t="s">
        <v>173</v>
      </c>
      <c r="H290" t="s">
        <v>173</v>
      </c>
      <c r="I290">
        <v>3.6670580000858899</v>
      </c>
      <c r="J290">
        <v>1.4685851731078601</v>
      </c>
      <c r="K290">
        <v>1.25248758807734E-2</v>
      </c>
      <c r="L290">
        <v>3.8352762057345799</v>
      </c>
      <c r="M290">
        <v>1.4464896998328201</v>
      </c>
      <c r="N290">
        <v>8.0150081272439295E-3</v>
      </c>
    </row>
    <row r="291" spans="2:14" x14ac:dyDescent="0.25">
      <c r="B291" t="s">
        <v>361</v>
      </c>
      <c r="C291">
        <v>20.011667388547799</v>
      </c>
      <c r="D291">
        <v>2399.5447221889299</v>
      </c>
      <c r="E291">
        <v>0.99334589799040396</v>
      </c>
      <c r="F291" t="s">
        <v>173</v>
      </c>
      <c r="G291" t="s">
        <v>173</v>
      </c>
      <c r="H291" t="s">
        <v>173</v>
      </c>
      <c r="I291">
        <v>19.702905275731499</v>
      </c>
      <c r="J291">
        <v>2399.5447236704599</v>
      </c>
      <c r="K291">
        <v>0.99344856250612401</v>
      </c>
      <c r="L291">
        <v>19.991140021209301</v>
      </c>
      <c r="M291">
        <v>2399.5447219524699</v>
      </c>
      <c r="N291">
        <v>0.99335272340972902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65B44-9E6E-4010-BE42-D10E69E14A9F}">
  <dimension ref="A1:S331"/>
  <sheetViews>
    <sheetView workbookViewId="0">
      <selection activeCell="B1" sqref="B1:N104857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175</v>
      </c>
      <c r="C2">
        <v>-2.2004522965227999</v>
      </c>
      <c r="D2">
        <v>0.30433211688358502</v>
      </c>
      <c r="E2" s="1">
        <v>4.8146444735390596E-13</v>
      </c>
      <c r="F2">
        <v>-2.8660779658494002</v>
      </c>
      <c r="G2">
        <v>0.44913890201852802</v>
      </c>
      <c r="H2" s="1">
        <v>1.7562185962091101E-10</v>
      </c>
      <c r="I2">
        <v>-1.38514936013191</v>
      </c>
      <c r="J2">
        <v>0.43569349916616301</v>
      </c>
      <c r="K2">
        <v>1.4769082261661E-3</v>
      </c>
      <c r="L2">
        <v>-2.17024915295121</v>
      </c>
      <c r="M2">
        <v>0.29931665450744399</v>
      </c>
      <c r="N2" s="1">
        <v>4.14685674450299E-13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-0.22930043154310301</v>
      </c>
      <c r="D3">
        <v>0.15286661331882301</v>
      </c>
      <c r="E3">
        <v>0.133613535684137</v>
      </c>
      <c r="F3">
        <v>6.7512719389515904E-2</v>
      </c>
      <c r="G3">
        <v>0.19624831735422299</v>
      </c>
      <c r="H3">
        <v>0.73083364699305897</v>
      </c>
      <c r="I3">
        <v>-0.60473451694398594</v>
      </c>
      <c r="J3">
        <v>0.265291722513817</v>
      </c>
      <c r="K3">
        <v>2.2636904400491299E-2</v>
      </c>
      <c r="L3">
        <v>-0.22286211640475301</v>
      </c>
      <c r="M3">
        <v>0.15083713654237299</v>
      </c>
      <c r="N3">
        <v>0.13954121937354</v>
      </c>
      <c r="P3" t="str">
        <f>IF(E3&lt;0.001,"***",IF(E3&lt;0.01,"**",IF(E3&lt;0.05,"*",IF(E3&lt;0.1,"^",""))))</f>
        <v/>
      </c>
      <c r="Q3" t="str">
        <f t="shared" ref="Q3:Q30" si="0">IF(H3&lt;0.001,"***",IF(H3&lt;0.01,"**",IF(H3&lt;0.05,"*",IF(H3&lt;0.1,"^",""))))</f>
        <v/>
      </c>
      <c r="R3" t="str">
        <f t="shared" ref="R3:R30" si="1">IF(K3&lt;0.001,"***",IF(K3&lt;0.01,"**",IF(K3&lt;0.05,"*",IF(K3&lt;0.1,"^",""))))</f>
        <v>*</v>
      </c>
      <c r="S3" t="str">
        <f t="shared" ref="S3:S30" si="2">IF(N3&lt;0.001,"***",IF(N3&lt;0.01,"**",IF(N3&lt;0.05,"*",IF(N3&lt;0.1,"^",""))))</f>
        <v/>
      </c>
    </row>
    <row r="4" spans="1:19" x14ac:dyDescent="0.25">
      <c r="A4">
        <v>3</v>
      </c>
      <c r="B4" t="s">
        <v>10</v>
      </c>
      <c r="C4">
        <v>-2.8421486755822998E-3</v>
      </c>
      <c r="D4">
        <v>5.3761488094250999E-2</v>
      </c>
      <c r="E4">
        <v>0.957838765771442</v>
      </c>
      <c r="F4">
        <v>-2.4453712238818801E-2</v>
      </c>
      <c r="G4">
        <v>8.0780434506068394E-2</v>
      </c>
      <c r="H4">
        <v>0.76210458405149395</v>
      </c>
      <c r="I4">
        <v>-9.6677299911334599E-3</v>
      </c>
      <c r="J4">
        <v>7.7042096449408806E-2</v>
      </c>
      <c r="K4">
        <v>0.90013854603663901</v>
      </c>
      <c r="L4">
        <v>-1.38181033412341E-2</v>
      </c>
      <c r="M4">
        <v>5.3029983406094598E-2</v>
      </c>
      <c r="N4">
        <v>0.79442295544327901</v>
      </c>
      <c r="P4" t="str">
        <f t="shared" ref="P4:P30" si="3">IF(E4&lt;0.001,"***",IF(E4&lt;0.01,"**",IF(E4&lt;0.05,"*",IF(E4&lt;0.1,"^",""))))</f>
        <v/>
      </c>
      <c r="Q4" t="str">
        <f t="shared" si="0"/>
        <v/>
      </c>
      <c r="R4" t="str">
        <f t="shared" si="1"/>
        <v/>
      </c>
      <c r="S4" t="str">
        <f t="shared" si="2"/>
        <v/>
      </c>
    </row>
    <row r="5" spans="1:19" x14ac:dyDescent="0.25">
      <c r="A5">
        <v>4</v>
      </c>
      <c r="B5" t="s">
        <v>12</v>
      </c>
      <c r="C5">
        <v>-0.147234072733466</v>
      </c>
      <c r="D5">
        <v>6.0206797694289799E-2</v>
      </c>
      <c r="E5">
        <v>1.4466244931569099E-2</v>
      </c>
      <c r="F5">
        <v>-0.13178088841744201</v>
      </c>
      <c r="G5">
        <v>8.34427608656894E-2</v>
      </c>
      <c r="H5">
        <v>0.114267986718725</v>
      </c>
      <c r="I5">
        <v>-0.15753261623445899</v>
      </c>
      <c r="J5">
        <v>9.4520854322225303E-2</v>
      </c>
      <c r="K5">
        <v>9.558521109642E-2</v>
      </c>
      <c r="L5">
        <v>-0.15126740967432101</v>
      </c>
      <c r="M5">
        <v>5.9299094593599597E-2</v>
      </c>
      <c r="N5">
        <v>1.07438135450774E-2</v>
      </c>
      <c r="P5" t="str">
        <f t="shared" si="3"/>
        <v>*</v>
      </c>
      <c r="Q5" t="str">
        <f t="shared" si="0"/>
        <v/>
      </c>
      <c r="R5" t="str">
        <f t="shared" si="1"/>
        <v>^</v>
      </c>
      <c r="S5" t="str">
        <f t="shared" si="2"/>
        <v>*</v>
      </c>
    </row>
    <row r="6" spans="1:19" x14ac:dyDescent="0.25">
      <c r="A6">
        <v>5</v>
      </c>
      <c r="B6" t="s">
        <v>127</v>
      </c>
      <c r="C6">
        <v>0.12127456939815701</v>
      </c>
      <c r="D6">
        <v>4.6752772697575599E-2</v>
      </c>
      <c r="E6">
        <v>9.4879017054802506E-3</v>
      </c>
      <c r="F6" t="s">
        <v>173</v>
      </c>
      <c r="G6" t="s">
        <v>173</v>
      </c>
      <c r="H6" t="s">
        <v>173</v>
      </c>
      <c r="I6" t="s">
        <v>173</v>
      </c>
      <c r="J6" t="s">
        <v>173</v>
      </c>
      <c r="K6" t="s">
        <v>173</v>
      </c>
      <c r="L6">
        <v>8.7348440940585095E-2</v>
      </c>
      <c r="M6">
        <v>4.4180990912280602E-2</v>
      </c>
      <c r="N6">
        <v>4.8034922549510403E-2</v>
      </c>
      <c r="P6" t="str">
        <f t="shared" si="3"/>
        <v>**</v>
      </c>
      <c r="Q6" t="str">
        <f t="shared" si="0"/>
        <v/>
      </c>
      <c r="R6" t="str">
        <f t="shared" si="1"/>
        <v/>
      </c>
      <c r="S6" t="str">
        <f t="shared" si="2"/>
        <v>*</v>
      </c>
    </row>
    <row r="7" spans="1:19" x14ac:dyDescent="0.25">
      <c r="A7">
        <v>6</v>
      </c>
      <c r="B7" t="s">
        <v>25</v>
      </c>
      <c r="C7">
        <v>5.6671785519522101E-2</v>
      </c>
      <c r="D7">
        <v>5.8590914379333899E-2</v>
      </c>
      <c r="E7">
        <v>0.33342143018806297</v>
      </c>
      <c r="F7">
        <v>1.6985960319153899E-2</v>
      </c>
      <c r="G7">
        <v>7.9511400905387997E-2</v>
      </c>
      <c r="H7">
        <v>0.83083619382632001</v>
      </c>
      <c r="I7">
        <v>8.1597437528439107E-2</v>
      </c>
      <c r="J7">
        <v>9.6187344487359897E-2</v>
      </c>
      <c r="K7">
        <v>0.396261000953122</v>
      </c>
      <c r="L7">
        <v>6.0203928690056203E-2</v>
      </c>
      <c r="M7">
        <v>5.76771018853156E-2</v>
      </c>
      <c r="N7">
        <v>0.29657336045037502</v>
      </c>
      <c r="P7" t="str">
        <f t="shared" si="3"/>
        <v/>
      </c>
      <c r="Q7" t="str">
        <f t="shared" si="0"/>
        <v/>
      </c>
      <c r="R7" t="str">
        <f t="shared" si="1"/>
        <v/>
      </c>
      <c r="S7" t="str">
        <f t="shared" si="2"/>
        <v/>
      </c>
    </row>
    <row r="8" spans="1:19" x14ac:dyDescent="0.25">
      <c r="A8">
        <v>7</v>
      </c>
      <c r="B8" t="s">
        <v>26</v>
      </c>
      <c r="C8">
        <v>0.14553193046457699</v>
      </c>
      <c r="D8">
        <v>0.11252561206537399</v>
      </c>
      <c r="E8">
        <v>0.19589946646790801</v>
      </c>
      <c r="F8">
        <v>0.13835888031099899</v>
      </c>
      <c r="G8">
        <v>0.14637515635717099</v>
      </c>
      <c r="H8">
        <v>0.344539056157808</v>
      </c>
      <c r="I8">
        <v>0.128660064852336</v>
      </c>
      <c r="J8">
        <v>0.192156078489298</v>
      </c>
      <c r="K8">
        <v>0.50313818435697999</v>
      </c>
      <c r="L8">
        <v>0.116081164026654</v>
      </c>
      <c r="M8">
        <v>0.10990689683128101</v>
      </c>
      <c r="N8">
        <v>0.29088724257590998</v>
      </c>
      <c r="P8" t="str">
        <f t="shared" si="3"/>
        <v/>
      </c>
      <c r="Q8" t="str">
        <f t="shared" si="0"/>
        <v/>
      </c>
      <c r="R8" t="str">
        <f t="shared" si="1"/>
        <v/>
      </c>
      <c r="S8" t="str">
        <f t="shared" si="2"/>
        <v/>
      </c>
    </row>
    <row r="9" spans="1:19" x14ac:dyDescent="0.25">
      <c r="A9">
        <v>8</v>
      </c>
      <c r="B9" t="s">
        <v>30</v>
      </c>
      <c r="C9">
        <v>1.94901296679259E-2</v>
      </c>
      <c r="D9">
        <v>6.12019873894099E-2</v>
      </c>
      <c r="E9">
        <v>0.75013919477665303</v>
      </c>
      <c r="F9">
        <v>8.0059084011079695E-2</v>
      </c>
      <c r="G9">
        <v>9.0001580224665395E-2</v>
      </c>
      <c r="H9">
        <v>0.37371843680938199</v>
      </c>
      <c r="I9">
        <v>-4.8867603352257899E-2</v>
      </c>
      <c r="J9">
        <v>8.6890381879887901E-2</v>
      </c>
      <c r="K9">
        <v>0.57383997106691198</v>
      </c>
      <c r="L9">
        <v>-5.0058701362876998E-3</v>
      </c>
      <c r="M9">
        <v>6.0187363696197198E-2</v>
      </c>
      <c r="N9">
        <v>0.93371521596432905</v>
      </c>
      <c r="P9" t="str">
        <f t="shared" si="3"/>
        <v/>
      </c>
      <c r="Q9" t="str">
        <f t="shared" si="0"/>
        <v/>
      </c>
      <c r="R9" t="str">
        <f t="shared" si="1"/>
        <v/>
      </c>
      <c r="S9" t="str">
        <f t="shared" si="2"/>
        <v/>
      </c>
    </row>
    <row r="10" spans="1:19" x14ac:dyDescent="0.25">
      <c r="A10">
        <v>9</v>
      </c>
      <c r="B10" t="s">
        <v>27</v>
      </c>
      <c r="C10">
        <v>-5.9408716800333099E-2</v>
      </c>
      <c r="D10">
        <v>0.11166471995262001</v>
      </c>
      <c r="E10">
        <v>0.59470685608523</v>
      </c>
      <c r="F10">
        <v>-9.6322252119627097E-2</v>
      </c>
      <c r="G10">
        <v>0.14892434234129401</v>
      </c>
      <c r="H10">
        <v>0.517770139594804</v>
      </c>
      <c r="I10">
        <v>-4.30873419069073E-2</v>
      </c>
      <c r="J10">
        <v>0.186504631024766</v>
      </c>
      <c r="K10">
        <v>0.81729492391648195</v>
      </c>
      <c r="L10">
        <v>-0.102218456065475</v>
      </c>
      <c r="M10">
        <v>0.106735048948608</v>
      </c>
      <c r="N10">
        <v>0.33822209203286202</v>
      </c>
      <c r="P10" t="str">
        <f t="shared" si="3"/>
        <v/>
      </c>
      <c r="Q10" t="str">
        <f t="shared" si="0"/>
        <v/>
      </c>
      <c r="R10" t="str">
        <f t="shared" si="1"/>
        <v/>
      </c>
      <c r="S10" t="str">
        <f t="shared" si="2"/>
        <v/>
      </c>
    </row>
    <row r="11" spans="1:19" x14ac:dyDescent="0.25">
      <c r="A11">
        <v>10</v>
      </c>
      <c r="B11" t="s">
        <v>29</v>
      </c>
      <c r="C11">
        <v>-7.8507337549543199E-2</v>
      </c>
      <c r="D11">
        <v>5.5678470016413698E-2</v>
      </c>
      <c r="E11">
        <v>0.15853599809907601</v>
      </c>
      <c r="F11">
        <v>-7.9804519173089103E-2</v>
      </c>
      <c r="G11">
        <v>8.2351429714967297E-2</v>
      </c>
      <c r="H11">
        <v>0.33250893680787103</v>
      </c>
      <c r="I11">
        <v>-7.6592729010521596E-2</v>
      </c>
      <c r="J11">
        <v>7.8509853082265699E-2</v>
      </c>
      <c r="K11">
        <v>0.32927209312154498</v>
      </c>
      <c r="L11">
        <v>-9.1683278385896599E-2</v>
      </c>
      <c r="M11">
        <v>5.5060750810442802E-2</v>
      </c>
      <c r="N11">
        <v>9.5886929935550896E-2</v>
      </c>
      <c r="P11" t="str">
        <f t="shared" si="3"/>
        <v/>
      </c>
      <c r="Q11" t="str">
        <f t="shared" si="0"/>
        <v/>
      </c>
      <c r="R11" t="str">
        <f t="shared" si="1"/>
        <v/>
      </c>
      <c r="S11" t="str">
        <f t="shared" si="2"/>
        <v>^</v>
      </c>
    </row>
    <row r="12" spans="1:19" x14ac:dyDescent="0.25">
      <c r="A12">
        <v>11</v>
      </c>
      <c r="B12" t="s">
        <v>28</v>
      </c>
      <c r="C12">
        <v>7.9443599036540399E-2</v>
      </c>
      <c r="D12">
        <v>0.19152030934133499</v>
      </c>
      <c r="E12">
        <v>0.67828459357712501</v>
      </c>
      <c r="F12">
        <v>8.2875876647188498E-2</v>
      </c>
      <c r="G12">
        <v>0.27486530394296899</v>
      </c>
      <c r="H12">
        <v>0.76302218932794796</v>
      </c>
      <c r="I12">
        <v>7.8482457429917094E-2</v>
      </c>
      <c r="J12">
        <v>0.27532392740108302</v>
      </c>
      <c r="K12">
        <v>0.77560201818932595</v>
      </c>
      <c r="L12">
        <v>9.0232412520589098E-2</v>
      </c>
      <c r="M12">
        <v>0.187384507658305</v>
      </c>
      <c r="N12">
        <v>0.63013550056008705</v>
      </c>
      <c r="P12" t="str">
        <f t="shared" si="3"/>
        <v/>
      </c>
      <c r="Q12" t="str">
        <f t="shared" si="0"/>
        <v/>
      </c>
      <c r="R12" t="str">
        <f t="shared" si="1"/>
        <v/>
      </c>
      <c r="S12" t="str">
        <f t="shared" si="2"/>
        <v/>
      </c>
    </row>
    <row r="13" spans="1:19" x14ac:dyDescent="0.25">
      <c r="A13">
        <v>12</v>
      </c>
      <c r="B13" t="s">
        <v>31</v>
      </c>
      <c r="C13">
        <v>-4.1655412265662203E-2</v>
      </c>
      <c r="D13">
        <v>1.5636061877658002E-2</v>
      </c>
      <c r="E13">
        <v>7.7203713865881098E-3</v>
      </c>
      <c r="F13">
        <v>-1.0447498091183701E-2</v>
      </c>
      <c r="G13">
        <v>2.2789897143342602E-2</v>
      </c>
      <c r="H13">
        <v>0.64664588931253997</v>
      </c>
      <c r="I13">
        <v>-7.7005111707944093E-2</v>
      </c>
      <c r="J13">
        <v>2.2798597389768398E-2</v>
      </c>
      <c r="K13">
        <v>7.3114723283502602E-4</v>
      </c>
      <c r="L13">
        <v>-3.88518003941258E-2</v>
      </c>
      <c r="M13">
        <v>1.54019951146493E-2</v>
      </c>
      <c r="N13">
        <v>1.1651819151139799E-2</v>
      </c>
      <c r="P13" t="str">
        <f t="shared" si="3"/>
        <v>**</v>
      </c>
      <c r="Q13" t="str">
        <f t="shared" si="0"/>
        <v/>
      </c>
      <c r="R13" t="str">
        <f t="shared" si="1"/>
        <v>***</v>
      </c>
      <c r="S13" t="str">
        <f t="shared" si="2"/>
        <v>*</v>
      </c>
    </row>
    <row r="14" spans="1:19" x14ac:dyDescent="0.25">
      <c r="A14">
        <v>13</v>
      </c>
      <c r="B14" t="s">
        <v>507</v>
      </c>
      <c r="C14">
        <v>-3.26304132710021E-2</v>
      </c>
      <c r="D14">
        <v>6.0631564696494E-2</v>
      </c>
      <c r="E14">
        <v>0.59045599939373306</v>
      </c>
      <c r="F14">
        <v>-0.106670839358363</v>
      </c>
      <c r="G14">
        <v>8.9994610033914693E-2</v>
      </c>
      <c r="H14">
        <v>0.235897851794516</v>
      </c>
      <c r="I14">
        <v>4.8176040074799399E-2</v>
      </c>
      <c r="J14">
        <v>8.6629646460824702E-2</v>
      </c>
      <c r="K14">
        <v>0.57813228698372499</v>
      </c>
      <c r="L14">
        <v>-2.0828084778198301E-2</v>
      </c>
      <c r="M14">
        <v>5.9764188346362698E-2</v>
      </c>
      <c r="N14">
        <v>0.72746138262537896</v>
      </c>
      <c r="P14" t="str">
        <f t="shared" si="3"/>
        <v/>
      </c>
      <c r="Q14" t="str">
        <f t="shared" si="0"/>
        <v/>
      </c>
      <c r="R14" t="str">
        <f t="shared" si="1"/>
        <v/>
      </c>
      <c r="S14" t="str">
        <f t="shared" si="2"/>
        <v/>
      </c>
    </row>
    <row r="15" spans="1:19" x14ac:dyDescent="0.25">
      <c r="A15">
        <v>14</v>
      </c>
      <c r="B15" t="s">
        <v>508</v>
      </c>
      <c r="C15">
        <v>5.6267644083848302E-2</v>
      </c>
      <c r="D15">
        <v>8.11321842997281E-2</v>
      </c>
      <c r="E15">
        <v>0.48797669409106498</v>
      </c>
      <c r="F15">
        <v>-3.3307633512147099E-2</v>
      </c>
      <c r="G15">
        <v>0.14389374870945501</v>
      </c>
      <c r="H15">
        <v>0.81694673356119496</v>
      </c>
      <c r="I15">
        <v>0.12938871705246899</v>
      </c>
      <c r="J15">
        <v>0.10360294730917299</v>
      </c>
      <c r="K15">
        <v>0.21170519600363499</v>
      </c>
      <c r="L15">
        <v>3.9007724225350697E-2</v>
      </c>
      <c r="M15">
        <v>8.0232853086738595E-2</v>
      </c>
      <c r="N15">
        <v>0.62683852775826499</v>
      </c>
      <c r="P15" t="str">
        <f t="shared" si="3"/>
        <v/>
      </c>
      <c r="Q15" t="str">
        <f t="shared" si="0"/>
        <v/>
      </c>
      <c r="R15" t="str">
        <f t="shared" si="1"/>
        <v/>
      </c>
      <c r="S15" t="str">
        <f t="shared" si="2"/>
        <v/>
      </c>
    </row>
    <row r="16" spans="1:19" x14ac:dyDescent="0.25">
      <c r="A16">
        <v>15</v>
      </c>
      <c r="B16" t="s">
        <v>509</v>
      </c>
      <c r="C16">
        <v>-1.0659044018349799E-3</v>
      </c>
      <c r="D16">
        <v>6.8931806299329698E-2</v>
      </c>
      <c r="E16">
        <v>0.98766266517828605</v>
      </c>
      <c r="F16">
        <v>-5.6308472912139002E-2</v>
      </c>
      <c r="G16">
        <v>0.110501796002433</v>
      </c>
      <c r="H16">
        <v>0.61035228466840996</v>
      </c>
      <c r="I16">
        <v>5.7069306401490001E-2</v>
      </c>
      <c r="J16">
        <v>9.25847667110581E-2</v>
      </c>
      <c r="K16">
        <v>0.53763015282271998</v>
      </c>
      <c r="L16">
        <v>1.43170752727563E-3</v>
      </c>
      <c r="M16">
        <v>6.8132470175998994E-2</v>
      </c>
      <c r="N16">
        <v>0.98323481793999701</v>
      </c>
      <c r="P16" t="str">
        <f t="shared" si="3"/>
        <v/>
      </c>
      <c r="Q16" t="str">
        <f t="shared" si="0"/>
        <v/>
      </c>
      <c r="R16" t="str">
        <f t="shared" si="1"/>
        <v/>
      </c>
      <c r="S16" t="str">
        <f t="shared" si="2"/>
        <v/>
      </c>
    </row>
    <row r="17" spans="1:19" x14ac:dyDescent="0.25">
      <c r="A17">
        <v>16</v>
      </c>
      <c r="B17" t="s">
        <v>177</v>
      </c>
      <c r="C17">
        <v>-7.3447429414087495E-2</v>
      </c>
      <c r="D17">
        <v>7.7358349492017295E-2</v>
      </c>
      <c r="E17">
        <v>0.34239478412416902</v>
      </c>
      <c r="F17">
        <v>-0.11638054028676099</v>
      </c>
      <c r="G17">
        <v>0.11572753014218901</v>
      </c>
      <c r="H17">
        <v>0.31458749901375499</v>
      </c>
      <c r="I17">
        <v>-1.68067086653962E-3</v>
      </c>
      <c r="J17">
        <v>0.109292895746818</v>
      </c>
      <c r="K17">
        <v>0.98773087236873802</v>
      </c>
      <c r="L17">
        <v>-4.7013415849287997E-2</v>
      </c>
      <c r="M17">
        <v>7.6072422790933805E-2</v>
      </c>
      <c r="N17">
        <v>0.53656963203211006</v>
      </c>
      <c r="P17" t="str">
        <f t="shared" si="3"/>
        <v/>
      </c>
      <c r="Q17" t="str">
        <f t="shared" si="0"/>
        <v/>
      </c>
      <c r="R17" t="str">
        <f t="shared" si="1"/>
        <v/>
      </c>
      <c r="S17" t="str">
        <f t="shared" si="2"/>
        <v/>
      </c>
    </row>
    <row r="18" spans="1:19" x14ac:dyDescent="0.25">
      <c r="A18">
        <v>17</v>
      </c>
      <c r="B18" t="s">
        <v>32</v>
      </c>
      <c r="C18">
        <v>1.9365211982557001E-2</v>
      </c>
      <c r="D18">
        <v>2.9691222254636201E-2</v>
      </c>
      <c r="E18">
        <v>0.51425919439198098</v>
      </c>
      <c r="F18">
        <v>1.3409412544473399E-2</v>
      </c>
      <c r="G18">
        <v>4.0584403097468198E-2</v>
      </c>
      <c r="H18">
        <v>0.74109167731446801</v>
      </c>
      <c r="I18">
        <v>1.9692415740418402E-2</v>
      </c>
      <c r="J18">
        <v>4.9314079314453703E-2</v>
      </c>
      <c r="K18">
        <v>0.68965268756226705</v>
      </c>
      <c r="L18">
        <v>2.3471329622777901E-2</v>
      </c>
      <c r="M18">
        <v>2.91814310474416E-2</v>
      </c>
      <c r="N18">
        <v>0.421209795874596</v>
      </c>
      <c r="P18" t="str">
        <f t="shared" si="3"/>
        <v/>
      </c>
      <c r="Q18" t="str">
        <f t="shared" si="0"/>
        <v/>
      </c>
      <c r="R18" t="str">
        <f t="shared" si="1"/>
        <v/>
      </c>
      <c r="S18" t="str">
        <f t="shared" si="2"/>
        <v/>
      </c>
    </row>
    <row r="19" spans="1:19" x14ac:dyDescent="0.25">
      <c r="A19">
        <v>18</v>
      </c>
      <c r="B19" t="s">
        <v>33</v>
      </c>
      <c r="C19">
        <v>1.3568162876534701E-2</v>
      </c>
      <c r="D19">
        <v>8.1295373025654493E-3</v>
      </c>
      <c r="E19">
        <v>9.51182301534301E-2</v>
      </c>
      <c r="F19">
        <v>1.3412194915437299E-2</v>
      </c>
      <c r="G19">
        <v>1.4474367966610301E-2</v>
      </c>
      <c r="H19">
        <v>0.35412544340492103</v>
      </c>
      <c r="I19">
        <v>1.2394515714538199E-2</v>
      </c>
      <c r="J19">
        <v>1.00904086084676E-2</v>
      </c>
      <c r="K19">
        <v>0.219317010802944</v>
      </c>
      <c r="L19">
        <v>1.1151376408108701E-2</v>
      </c>
      <c r="M19">
        <v>8.0449808116447204E-3</v>
      </c>
      <c r="N19">
        <v>0.165707698705165</v>
      </c>
      <c r="P19" t="str">
        <f t="shared" si="3"/>
        <v>^</v>
      </c>
      <c r="Q19" t="str">
        <f t="shared" si="0"/>
        <v/>
      </c>
      <c r="R19" t="str">
        <f t="shared" si="1"/>
        <v/>
      </c>
      <c r="S19" t="str">
        <f t="shared" si="2"/>
        <v/>
      </c>
    </row>
    <row r="20" spans="1:19" x14ac:dyDescent="0.25">
      <c r="A20">
        <v>19</v>
      </c>
      <c r="B20" t="s">
        <v>118</v>
      </c>
      <c r="C20">
        <v>-7.8213970680476204E-3</v>
      </c>
      <c r="D20">
        <v>1.19671413742958E-2</v>
      </c>
      <c r="E20">
        <v>0.51338712826390998</v>
      </c>
      <c r="F20">
        <v>-1.88500042745651E-3</v>
      </c>
      <c r="G20">
        <v>1.7648692041579601E-2</v>
      </c>
      <c r="H20">
        <v>0.91494224793916801</v>
      </c>
      <c r="I20">
        <v>-1.4149591689875901E-2</v>
      </c>
      <c r="J20">
        <v>1.73165534642232E-2</v>
      </c>
      <c r="K20">
        <v>0.41386350006377098</v>
      </c>
      <c r="L20">
        <v>-8.0754915567854205E-3</v>
      </c>
      <c r="M20">
        <v>1.1833347297350701E-2</v>
      </c>
      <c r="N20">
        <v>0.494963866947495</v>
      </c>
      <c r="P20" t="str">
        <f t="shared" si="3"/>
        <v/>
      </c>
      <c r="Q20" t="str">
        <f t="shared" si="0"/>
        <v/>
      </c>
      <c r="R20" t="str">
        <f t="shared" si="1"/>
        <v/>
      </c>
      <c r="S20" t="str">
        <f t="shared" si="2"/>
        <v/>
      </c>
    </row>
    <row r="21" spans="1:19" x14ac:dyDescent="0.25">
      <c r="A21">
        <v>20</v>
      </c>
      <c r="B21" t="s">
        <v>34</v>
      </c>
      <c r="C21">
        <v>3.9885685733874196E-3</v>
      </c>
      <c r="D21">
        <v>9.4543568469353495E-4</v>
      </c>
      <c r="E21" s="1">
        <v>2.4564690693899099E-5</v>
      </c>
      <c r="F21">
        <v>4.29034208557351E-3</v>
      </c>
      <c r="G21">
        <v>1.4203850055201201E-3</v>
      </c>
      <c r="H21">
        <v>2.52317126055762E-3</v>
      </c>
      <c r="I21">
        <v>3.7396048456296402E-3</v>
      </c>
      <c r="J21">
        <v>1.31605194545928E-3</v>
      </c>
      <c r="K21">
        <v>4.4897225117979302E-3</v>
      </c>
      <c r="L21">
        <v>4.1433772414380303E-3</v>
      </c>
      <c r="M21">
        <v>9.2432758795165304E-4</v>
      </c>
      <c r="N21" s="1">
        <v>7.3744156721259404E-6</v>
      </c>
      <c r="P21" t="str">
        <f t="shared" si="3"/>
        <v>***</v>
      </c>
      <c r="Q21" t="str">
        <f t="shared" si="0"/>
        <v>**</v>
      </c>
      <c r="R21" t="str">
        <f t="shared" si="1"/>
        <v>**</v>
      </c>
      <c r="S21" t="str">
        <f t="shared" si="2"/>
        <v>***</v>
      </c>
    </row>
    <row r="22" spans="1:19" x14ac:dyDescent="0.25">
      <c r="A22">
        <v>21</v>
      </c>
      <c r="B22" t="s">
        <v>35</v>
      </c>
      <c r="C22">
        <v>-1.4757057160858201E-3</v>
      </c>
      <c r="D22">
        <v>5.1987754762647799E-4</v>
      </c>
      <c r="E22">
        <v>4.5317023741089204E-3</v>
      </c>
      <c r="F22">
        <v>-2.2090629727488098E-3</v>
      </c>
      <c r="G22">
        <v>8.6385791566234097E-4</v>
      </c>
      <c r="H22">
        <v>1.05516595239772E-2</v>
      </c>
      <c r="I22">
        <v>-9.3649047306435299E-4</v>
      </c>
      <c r="J22">
        <v>7.0106407469549398E-4</v>
      </c>
      <c r="K22">
        <v>0.18161041758572699</v>
      </c>
      <c r="L22">
        <v>-1.29132542509724E-3</v>
      </c>
      <c r="M22">
        <v>4.9821520237700099E-4</v>
      </c>
      <c r="N22">
        <v>9.5446708198382198E-3</v>
      </c>
      <c r="P22" t="str">
        <f t="shared" si="3"/>
        <v>**</v>
      </c>
      <c r="Q22" t="str">
        <f t="shared" si="0"/>
        <v>*</v>
      </c>
      <c r="R22" t="str">
        <f t="shared" si="1"/>
        <v/>
      </c>
      <c r="S22" t="str">
        <f t="shared" si="2"/>
        <v>**</v>
      </c>
    </row>
    <row r="23" spans="1:19" x14ac:dyDescent="0.25">
      <c r="A23">
        <v>22</v>
      </c>
      <c r="B23" t="s">
        <v>36</v>
      </c>
      <c r="C23">
        <v>8.8737446745946102E-4</v>
      </c>
      <c r="D23">
        <v>2.5457696113130498E-4</v>
      </c>
      <c r="E23">
        <v>4.9088318736762501E-4</v>
      </c>
      <c r="F23">
        <v>6.4518606513828698E-4</v>
      </c>
      <c r="G23">
        <v>3.8223806407640198E-4</v>
      </c>
      <c r="H23">
        <v>9.1427193586435307E-2</v>
      </c>
      <c r="I23">
        <v>1.2478163293496E-3</v>
      </c>
      <c r="J23">
        <v>3.6689609628446398E-4</v>
      </c>
      <c r="K23">
        <v>6.7138016473827897E-4</v>
      </c>
      <c r="L23">
        <v>7.8763136143571199E-4</v>
      </c>
      <c r="M23">
        <v>2.5072209733925503E-4</v>
      </c>
      <c r="N23">
        <v>1.6811252908471601E-3</v>
      </c>
      <c r="P23" t="str">
        <f t="shared" si="3"/>
        <v>***</v>
      </c>
      <c r="Q23" t="str">
        <f t="shared" si="0"/>
        <v>^</v>
      </c>
      <c r="R23" t="str">
        <f t="shared" si="1"/>
        <v>***</v>
      </c>
      <c r="S23" t="str">
        <f t="shared" si="2"/>
        <v>**</v>
      </c>
    </row>
    <row r="24" spans="1:19" x14ac:dyDescent="0.25">
      <c r="A24">
        <v>23</v>
      </c>
      <c r="B24" t="s">
        <v>37</v>
      </c>
      <c r="C24">
        <v>-2.6062117258190701E-2</v>
      </c>
      <c r="D24">
        <v>4.5864000865986701E-2</v>
      </c>
      <c r="E24">
        <v>0.56986672332907296</v>
      </c>
      <c r="F24">
        <v>2.7929641537545499E-2</v>
      </c>
      <c r="G24">
        <v>6.5009311675615203E-2</v>
      </c>
      <c r="H24">
        <v>0.66746826921737801</v>
      </c>
      <c r="I24">
        <v>-9.9964178576851095E-2</v>
      </c>
      <c r="J24">
        <v>6.8482585839104798E-2</v>
      </c>
      <c r="K24">
        <v>0.144371947592665</v>
      </c>
      <c r="L24">
        <v>-3.9053958693332697E-2</v>
      </c>
      <c r="M24">
        <v>4.5272348901092503E-2</v>
      </c>
      <c r="N24">
        <v>0.38833276238698</v>
      </c>
      <c r="P24" t="str">
        <f t="shared" si="3"/>
        <v/>
      </c>
      <c r="Q24" t="str">
        <f t="shared" si="0"/>
        <v/>
      </c>
      <c r="R24" t="str">
        <f t="shared" si="1"/>
        <v/>
      </c>
      <c r="S24" t="str">
        <f t="shared" si="2"/>
        <v/>
      </c>
    </row>
    <row r="25" spans="1:19" x14ac:dyDescent="0.25">
      <c r="A25">
        <v>24</v>
      </c>
      <c r="B25" t="s">
        <v>38</v>
      </c>
      <c r="C25">
        <v>-7.2001567595818702E-2</v>
      </c>
      <c r="D25">
        <v>6.7511004391539495E-2</v>
      </c>
      <c r="E25">
        <v>0.28619044158600199</v>
      </c>
      <c r="F25">
        <v>3.8481128204484398E-2</v>
      </c>
      <c r="G25">
        <v>9.4219047822854396E-2</v>
      </c>
      <c r="H25">
        <v>0.68296391371110698</v>
      </c>
      <c r="I25">
        <v>-0.20427314232629501</v>
      </c>
      <c r="J25">
        <v>0.10148165899174499</v>
      </c>
      <c r="K25">
        <v>4.4124413436615197E-2</v>
      </c>
      <c r="L25">
        <v>-7.1871573686897103E-2</v>
      </c>
      <c r="M25">
        <v>6.67676896747572E-2</v>
      </c>
      <c r="N25">
        <v>0.28172943784374799</v>
      </c>
      <c r="P25" t="str">
        <f t="shared" si="3"/>
        <v/>
      </c>
      <c r="Q25" t="str">
        <f t="shared" si="0"/>
        <v/>
      </c>
      <c r="R25" t="str">
        <f t="shared" si="1"/>
        <v>*</v>
      </c>
      <c r="S25" t="str">
        <f t="shared" si="2"/>
        <v/>
      </c>
    </row>
    <row r="26" spans="1:19" x14ac:dyDescent="0.25">
      <c r="A26">
        <v>25</v>
      </c>
      <c r="B26" t="s">
        <v>40</v>
      </c>
      <c r="C26">
        <v>-0.35717851486685598</v>
      </c>
      <c r="D26">
        <v>6.4762112957990697E-2</v>
      </c>
      <c r="E26" s="1">
        <v>3.4830679235251301E-8</v>
      </c>
      <c r="F26">
        <v>-0.35073990655984399</v>
      </c>
      <c r="G26">
        <v>9.4208331299988596E-2</v>
      </c>
      <c r="H26">
        <v>1.9685056873617801E-4</v>
      </c>
      <c r="I26">
        <v>-0.34108269724266399</v>
      </c>
      <c r="J26">
        <v>9.3701488622256704E-2</v>
      </c>
      <c r="K26">
        <v>2.7253321070227999E-4</v>
      </c>
      <c r="L26">
        <v>-0.36928515927923</v>
      </c>
      <c r="M26">
        <v>6.3928062087069706E-2</v>
      </c>
      <c r="N26" s="1">
        <v>7.6237137311565906E-9</v>
      </c>
      <c r="P26" t="str">
        <f t="shared" si="3"/>
        <v>***</v>
      </c>
      <c r="Q26" t="str">
        <f t="shared" si="0"/>
        <v>***</v>
      </c>
      <c r="R26" t="str">
        <f t="shared" si="1"/>
        <v>***</v>
      </c>
      <c r="S26" t="str">
        <f t="shared" si="2"/>
        <v>***</v>
      </c>
    </row>
    <row r="27" spans="1:19" x14ac:dyDescent="0.25">
      <c r="A27">
        <v>26</v>
      </c>
      <c r="B27" t="s">
        <v>41</v>
      </c>
      <c r="C27">
        <v>-8.6288654281751998E-4</v>
      </c>
      <c r="D27">
        <v>4.9350467913866401E-2</v>
      </c>
      <c r="E27">
        <v>0.98604980255867702</v>
      </c>
      <c r="F27">
        <v>6.3988707294321601E-2</v>
      </c>
      <c r="G27">
        <v>7.1905721795376201E-2</v>
      </c>
      <c r="H27">
        <v>0.37352103673510101</v>
      </c>
      <c r="I27">
        <v>-4.0674918600207201E-2</v>
      </c>
      <c r="J27">
        <v>7.1909082518150105E-2</v>
      </c>
      <c r="K27">
        <v>0.571636023097431</v>
      </c>
      <c r="L27">
        <v>-1.7560766768216302E-2</v>
      </c>
      <c r="M27">
        <v>4.8720177135771703E-2</v>
      </c>
      <c r="N27">
        <v>0.71851710354370502</v>
      </c>
      <c r="P27" t="str">
        <f t="shared" si="3"/>
        <v/>
      </c>
      <c r="Q27" t="str">
        <f t="shared" si="0"/>
        <v/>
      </c>
      <c r="R27" t="str">
        <f t="shared" si="1"/>
        <v/>
      </c>
      <c r="S27" t="str">
        <f t="shared" si="2"/>
        <v/>
      </c>
    </row>
    <row r="28" spans="1:19" x14ac:dyDescent="0.25">
      <c r="A28">
        <v>27</v>
      </c>
      <c r="B28" t="s">
        <v>39</v>
      </c>
      <c r="C28">
        <v>-0.134209310608811</v>
      </c>
      <c r="D28">
        <v>7.4231763763670897E-2</v>
      </c>
      <c r="E28">
        <v>7.0610103275840594E-2</v>
      </c>
      <c r="F28">
        <v>3.7236348917902798E-2</v>
      </c>
      <c r="G28">
        <v>0.114253767301911</v>
      </c>
      <c r="H28">
        <v>0.744493087803626</v>
      </c>
      <c r="I28">
        <v>-0.241819681639449</v>
      </c>
      <c r="J28">
        <v>0.10447379000333</v>
      </c>
      <c r="K28">
        <v>2.06323963496098E-2</v>
      </c>
      <c r="L28">
        <v>-0.117488000585458</v>
      </c>
      <c r="M28">
        <v>7.3126856979484997E-2</v>
      </c>
      <c r="N28">
        <v>0.10813496210561201</v>
      </c>
      <c r="P28" t="str">
        <f t="shared" si="3"/>
        <v>^</v>
      </c>
      <c r="Q28" t="str">
        <f t="shared" si="0"/>
        <v/>
      </c>
      <c r="R28" t="str">
        <f t="shared" si="1"/>
        <v>*</v>
      </c>
      <c r="S28" t="str">
        <f t="shared" si="2"/>
        <v/>
      </c>
    </row>
    <row r="29" spans="1:19" x14ac:dyDescent="0.25">
      <c r="A29">
        <v>28</v>
      </c>
      <c r="B29" t="s">
        <v>43</v>
      </c>
      <c r="C29">
        <v>-7.4194945399892701E-2</v>
      </c>
      <c r="D29">
        <v>1.5286596790734E-2</v>
      </c>
      <c r="E29" s="1">
        <v>1.2124339370842499E-6</v>
      </c>
      <c r="F29">
        <v>-8.0658345994728403E-2</v>
      </c>
      <c r="G29">
        <v>2.3209594306304301E-2</v>
      </c>
      <c r="H29">
        <v>5.1044277567375001E-4</v>
      </c>
      <c r="I29">
        <v>-6.8437650335219993E-2</v>
      </c>
      <c r="J29">
        <v>2.1453523782636999E-2</v>
      </c>
      <c r="K29">
        <v>1.422519253972E-3</v>
      </c>
      <c r="L29">
        <v>-7.4169126233252003E-2</v>
      </c>
      <c r="M29">
        <v>1.5111091111636299E-2</v>
      </c>
      <c r="N29" s="1">
        <v>9.1889158354077597E-7</v>
      </c>
      <c r="P29" t="str">
        <f t="shared" si="3"/>
        <v>***</v>
      </c>
      <c r="Q29" t="str">
        <f t="shared" si="0"/>
        <v>***</v>
      </c>
      <c r="R29" t="str">
        <f t="shared" si="1"/>
        <v>**</v>
      </c>
      <c r="S29" t="str">
        <f t="shared" si="2"/>
        <v>***</v>
      </c>
    </row>
    <row r="30" spans="1:19" x14ac:dyDescent="0.25">
      <c r="A30">
        <v>29</v>
      </c>
      <c r="B30" t="s">
        <v>44</v>
      </c>
      <c r="C30">
        <v>5.7277774121587098E-2</v>
      </c>
      <c r="D30">
        <v>5.07687194634577E-2</v>
      </c>
      <c r="E30">
        <v>0.25923126550259401</v>
      </c>
      <c r="F30">
        <v>0.105127645877202</v>
      </c>
      <c r="G30">
        <v>8.8408591852645199E-2</v>
      </c>
      <c r="H30">
        <v>0.234395915521314</v>
      </c>
      <c r="I30">
        <v>1.6529772428441499E-2</v>
      </c>
      <c r="J30">
        <v>6.6307519026318304E-2</v>
      </c>
      <c r="K30">
        <v>0.80313680420895195</v>
      </c>
      <c r="L30">
        <v>6.4948407248811402E-2</v>
      </c>
      <c r="M30">
        <v>4.97444875780646E-2</v>
      </c>
      <c r="N30">
        <v>0.19167491178676799</v>
      </c>
      <c r="P30" t="str">
        <f t="shared" si="3"/>
        <v/>
      </c>
      <c r="Q30" t="str">
        <f t="shared" si="0"/>
        <v/>
      </c>
      <c r="R30" t="str">
        <f t="shared" si="1"/>
        <v/>
      </c>
      <c r="S30" t="str">
        <f t="shared" si="2"/>
        <v/>
      </c>
    </row>
    <row r="31" spans="1:19" x14ac:dyDescent="0.25">
      <c r="A31">
        <v>30</v>
      </c>
      <c r="B31" t="s">
        <v>134</v>
      </c>
      <c r="C31">
        <v>1.64370291842143</v>
      </c>
      <c r="D31">
        <v>0.50745513215633598</v>
      </c>
      <c r="E31">
        <v>1.1990338261838799E-3</v>
      </c>
      <c r="F31">
        <v>19.801370451814002</v>
      </c>
      <c r="G31">
        <v>2399.5451377568102</v>
      </c>
      <c r="H31">
        <v>0.99341582360571701</v>
      </c>
      <c r="I31">
        <v>1.3087133316528401</v>
      </c>
      <c r="J31">
        <v>0.56863609425134398</v>
      </c>
      <c r="K31">
        <v>2.1363647435505E-2</v>
      </c>
      <c r="L31">
        <v>-0.111983588809273</v>
      </c>
      <c r="M31">
        <v>5.4683728982032401E-2</v>
      </c>
      <c r="N31">
        <v>4.0575569739469797E-2</v>
      </c>
    </row>
    <row r="32" spans="1:19" x14ac:dyDescent="0.25">
      <c r="A32">
        <v>31</v>
      </c>
      <c r="B32" t="s">
        <v>148</v>
      </c>
      <c r="C32">
        <v>1.3430572244377199</v>
      </c>
      <c r="D32">
        <v>0.57922061864169405</v>
      </c>
      <c r="E32">
        <v>2.04095871917419E-2</v>
      </c>
      <c r="F32">
        <v>20.106179207032898</v>
      </c>
      <c r="G32">
        <v>2399.54518073401</v>
      </c>
      <c r="H32">
        <v>0.99331447377074</v>
      </c>
      <c r="I32">
        <v>0.69150438127219604</v>
      </c>
      <c r="J32">
        <v>0.67154772593596601</v>
      </c>
      <c r="K32">
        <v>0.30314268304381198</v>
      </c>
      <c r="L32">
        <v>-0.42293050485789802</v>
      </c>
      <c r="M32">
        <v>0.27242796972069799</v>
      </c>
      <c r="N32">
        <v>0.120554848065859</v>
      </c>
    </row>
    <row r="33" spans="1:14" x14ac:dyDescent="0.25">
      <c r="A33">
        <v>32</v>
      </c>
      <c r="B33" t="s">
        <v>46</v>
      </c>
      <c r="C33">
        <v>1.7075956918539199</v>
      </c>
      <c r="D33">
        <v>0.53093858667123806</v>
      </c>
      <c r="E33">
        <v>1.29907934497893E-3</v>
      </c>
      <c r="F33">
        <v>19.912915219860501</v>
      </c>
      <c r="G33">
        <v>2399.5451499802898</v>
      </c>
      <c r="H33">
        <v>0.99337873460975101</v>
      </c>
      <c r="I33">
        <v>1.3642807057764099</v>
      </c>
      <c r="J33">
        <v>0.60873059246783501</v>
      </c>
      <c r="K33">
        <v>2.5013792749614901E-2</v>
      </c>
      <c r="L33">
        <v>-0.14328862627272301</v>
      </c>
      <c r="M33">
        <v>0.15522604188618899</v>
      </c>
      <c r="N33">
        <v>0.35595688385725399</v>
      </c>
    </row>
    <row r="34" spans="1:14" x14ac:dyDescent="0.25">
      <c r="A34">
        <v>33</v>
      </c>
      <c r="B34" t="s">
        <v>132</v>
      </c>
      <c r="C34">
        <v>1.32211501009653</v>
      </c>
      <c r="D34">
        <v>0.55072934070645396</v>
      </c>
      <c r="E34">
        <v>1.6365444257349801E-2</v>
      </c>
      <c r="F34">
        <v>19.272287866808199</v>
      </c>
      <c r="G34">
        <v>2399.54515570184</v>
      </c>
      <c r="H34">
        <v>0.993591745675931</v>
      </c>
      <c r="I34">
        <v>1.0377132813830401</v>
      </c>
      <c r="J34">
        <v>0.63708941531484997</v>
      </c>
      <c r="K34">
        <v>0.103348038434499</v>
      </c>
      <c r="L34">
        <v>-0.43937503047696203</v>
      </c>
      <c r="M34">
        <v>0.195728799179364</v>
      </c>
      <c r="N34">
        <v>2.4779983148713099E-2</v>
      </c>
    </row>
    <row r="35" spans="1:14" x14ac:dyDescent="0.25">
      <c r="A35">
        <v>34</v>
      </c>
      <c r="B35" t="s">
        <v>133</v>
      </c>
      <c r="C35">
        <v>1.1870934181419099</v>
      </c>
      <c r="D35">
        <v>0.55317827488906401</v>
      </c>
      <c r="E35">
        <v>3.1876896044563403E-2</v>
      </c>
      <c r="F35">
        <v>19.6607067174644</v>
      </c>
      <c r="G35">
        <v>2399.5451700367498</v>
      </c>
      <c r="H35">
        <v>0.99346259490286204</v>
      </c>
      <c r="I35">
        <v>0.56946636501749404</v>
      </c>
      <c r="J35">
        <v>0.62975625252670797</v>
      </c>
      <c r="K35">
        <v>0.365855046296435</v>
      </c>
      <c r="L35">
        <v>-0.49082554877122497</v>
      </c>
      <c r="M35">
        <v>0.210692195395419</v>
      </c>
      <c r="N35">
        <v>1.98280528311469E-2</v>
      </c>
    </row>
    <row r="36" spans="1:14" x14ac:dyDescent="0.25">
      <c r="A36">
        <v>35</v>
      </c>
      <c r="B36" t="s">
        <v>45</v>
      </c>
      <c r="C36">
        <v>2.0972982362654902</v>
      </c>
      <c r="D36">
        <v>0.659151149334815</v>
      </c>
      <c r="E36">
        <v>1.4635433544182199E-3</v>
      </c>
      <c r="F36">
        <v>20.073017277074801</v>
      </c>
      <c r="G36">
        <v>2399.54526293664</v>
      </c>
      <c r="H36">
        <v>0.99332550044923995</v>
      </c>
      <c r="I36">
        <v>1.83622697893677</v>
      </c>
      <c r="J36">
        <v>0.76645952223333103</v>
      </c>
      <c r="K36">
        <v>1.65874864307432E-2</v>
      </c>
      <c r="L36">
        <v>0.40122285637793398</v>
      </c>
      <c r="M36">
        <v>0.41393159673499602</v>
      </c>
      <c r="N36">
        <v>0.332396782920234</v>
      </c>
    </row>
    <row r="37" spans="1:14" x14ac:dyDescent="0.25">
      <c r="A37">
        <v>36</v>
      </c>
      <c r="B37" t="s">
        <v>106</v>
      </c>
      <c r="C37">
        <v>0.134795447212158</v>
      </c>
      <c r="D37">
        <v>0.15470109428911699</v>
      </c>
      <c r="E37">
        <v>0.38357490236488201</v>
      </c>
      <c r="F37">
        <v>4.2415564790685999E-2</v>
      </c>
      <c r="G37">
        <v>0.27926624160998198</v>
      </c>
      <c r="H37">
        <v>0.87927986574308203</v>
      </c>
      <c r="I37">
        <v>5.9629484377413902E-2</v>
      </c>
      <c r="J37">
        <v>0.20091718919573501</v>
      </c>
      <c r="K37">
        <v>0.76662960777915401</v>
      </c>
      <c r="L37" t="s">
        <v>173</v>
      </c>
      <c r="M37" t="s">
        <v>173</v>
      </c>
      <c r="N37" t="s">
        <v>173</v>
      </c>
    </row>
    <row r="38" spans="1:14" x14ac:dyDescent="0.25">
      <c r="A38">
        <v>37</v>
      </c>
      <c r="B38" t="s">
        <v>47</v>
      </c>
      <c r="C38">
        <v>-0.85014554317797097</v>
      </c>
      <c r="D38">
        <v>0.60393599639553297</v>
      </c>
      <c r="E38">
        <v>0.15922735755221101</v>
      </c>
      <c r="F38">
        <v>-2.2866270398706598</v>
      </c>
      <c r="G38">
        <v>1.7030591195274201</v>
      </c>
      <c r="H38">
        <v>0.17938253329703099</v>
      </c>
      <c r="I38">
        <v>-0.44660899765793799</v>
      </c>
      <c r="J38">
        <v>0.81088067970800104</v>
      </c>
      <c r="K38">
        <v>0.58179114417414701</v>
      </c>
      <c r="L38" t="s">
        <v>173</v>
      </c>
      <c r="M38" t="s">
        <v>173</v>
      </c>
      <c r="N38" t="s">
        <v>173</v>
      </c>
    </row>
    <row r="39" spans="1:14" x14ac:dyDescent="0.25">
      <c r="A39">
        <v>38</v>
      </c>
      <c r="B39" t="s">
        <v>67</v>
      </c>
      <c r="C39">
        <v>-0.58308972199004605</v>
      </c>
      <c r="D39">
        <v>0.50110529185409103</v>
      </c>
      <c r="E39">
        <v>0.24458323512551</v>
      </c>
      <c r="F39">
        <v>-2.3872897144582002</v>
      </c>
      <c r="G39">
        <v>1.64187346254196</v>
      </c>
      <c r="H39">
        <v>0.14594534370908899</v>
      </c>
      <c r="I39">
        <v>-0.100808059034859</v>
      </c>
      <c r="J39">
        <v>0.64995538785821405</v>
      </c>
      <c r="K39">
        <v>0.87674250841133405</v>
      </c>
      <c r="L39" t="s">
        <v>173</v>
      </c>
      <c r="M39" t="s">
        <v>173</v>
      </c>
      <c r="N39" t="s">
        <v>173</v>
      </c>
    </row>
    <row r="40" spans="1:14" x14ac:dyDescent="0.25">
      <c r="A40">
        <v>39</v>
      </c>
      <c r="B40" t="s">
        <v>62</v>
      </c>
      <c r="C40">
        <v>-0.72195051495176799</v>
      </c>
      <c r="D40">
        <v>0.49098966360742002</v>
      </c>
      <c r="E40">
        <v>0.14145382979496099</v>
      </c>
      <c r="F40">
        <v>-2.37955148759512</v>
      </c>
      <c r="G40">
        <v>1.60771252383032</v>
      </c>
      <c r="H40">
        <v>0.13885051483732599</v>
      </c>
      <c r="I40">
        <v>-0.39208306394486803</v>
      </c>
      <c r="J40">
        <v>0.63847693727810195</v>
      </c>
      <c r="K40">
        <v>0.53915506784898104</v>
      </c>
      <c r="L40" t="s">
        <v>173</v>
      </c>
      <c r="M40" t="s">
        <v>173</v>
      </c>
      <c r="N40" t="s">
        <v>173</v>
      </c>
    </row>
    <row r="41" spans="1:14" x14ac:dyDescent="0.25">
      <c r="A41">
        <v>40</v>
      </c>
      <c r="B41" t="s">
        <v>58</v>
      </c>
      <c r="C41">
        <v>-0.152948423690041</v>
      </c>
      <c r="D41">
        <v>0.51026070196074302</v>
      </c>
      <c r="E41">
        <v>0.76437117812644695</v>
      </c>
      <c r="F41">
        <v>-2.0587787771600499</v>
      </c>
      <c r="G41">
        <v>1.61992395006089</v>
      </c>
      <c r="H41">
        <v>0.20376039833707299</v>
      </c>
      <c r="I41">
        <v>0.52080898188453295</v>
      </c>
      <c r="J41">
        <v>0.69090270013349997</v>
      </c>
      <c r="K41">
        <v>0.45096365092815399</v>
      </c>
      <c r="L41" t="s">
        <v>173</v>
      </c>
      <c r="M41" t="s">
        <v>173</v>
      </c>
      <c r="N41" t="s">
        <v>173</v>
      </c>
    </row>
    <row r="42" spans="1:14" x14ac:dyDescent="0.25">
      <c r="A42">
        <v>41</v>
      </c>
      <c r="B42" t="s">
        <v>65</v>
      </c>
      <c r="C42">
        <v>-0.55345293345287605</v>
      </c>
      <c r="D42">
        <v>0.53518262653780102</v>
      </c>
      <c r="E42">
        <v>0.30107144198170299</v>
      </c>
      <c r="F42">
        <v>-3.1237457824466399</v>
      </c>
      <c r="G42">
        <v>1.7210919432877201</v>
      </c>
      <c r="H42">
        <v>6.95271324459667E-2</v>
      </c>
      <c r="I42">
        <v>2.0212162487090901E-2</v>
      </c>
      <c r="J42">
        <v>0.68127306617568495</v>
      </c>
      <c r="K42">
        <v>0.976331653685789</v>
      </c>
      <c r="L42" t="s">
        <v>173</v>
      </c>
      <c r="M42" t="s">
        <v>173</v>
      </c>
      <c r="N42" t="s">
        <v>173</v>
      </c>
    </row>
    <row r="43" spans="1:14" x14ac:dyDescent="0.25">
      <c r="A43">
        <v>42</v>
      </c>
      <c r="B43" t="s">
        <v>61</v>
      </c>
      <c r="C43">
        <v>-0.47619168653690103</v>
      </c>
      <c r="D43">
        <v>0.49953284598400799</v>
      </c>
      <c r="E43">
        <v>0.34045124882752997</v>
      </c>
      <c r="F43">
        <v>-2.1640886571406899</v>
      </c>
      <c r="G43">
        <v>1.61275237685455</v>
      </c>
      <c r="H43">
        <v>0.179641242065357</v>
      </c>
      <c r="I43">
        <v>-6.5353992950671E-2</v>
      </c>
      <c r="J43">
        <v>0.658576791408091</v>
      </c>
      <c r="K43">
        <v>0.92095153525170204</v>
      </c>
      <c r="L43" t="s">
        <v>173</v>
      </c>
      <c r="M43" t="s">
        <v>173</v>
      </c>
      <c r="N43" t="s">
        <v>173</v>
      </c>
    </row>
    <row r="44" spans="1:14" x14ac:dyDescent="0.25">
      <c r="A44">
        <v>43</v>
      </c>
      <c r="B44" t="s">
        <v>64</v>
      </c>
      <c r="C44">
        <v>-0.29244487933582403</v>
      </c>
      <c r="D44">
        <v>0.52686663418714696</v>
      </c>
      <c r="E44">
        <v>0.578850654562448</v>
      </c>
      <c r="F44">
        <v>-2.31911269694189</v>
      </c>
      <c r="G44">
        <v>1.8332889841603</v>
      </c>
      <c r="H44">
        <v>0.205870910992799</v>
      </c>
      <c r="I44">
        <v>0.19088048541109801</v>
      </c>
      <c r="J44">
        <v>0.67316471893708396</v>
      </c>
      <c r="K44">
        <v>0.77674998826985497</v>
      </c>
      <c r="L44" t="s">
        <v>173</v>
      </c>
      <c r="M44" t="s">
        <v>173</v>
      </c>
      <c r="N44" t="s">
        <v>173</v>
      </c>
    </row>
    <row r="45" spans="1:14" x14ac:dyDescent="0.25">
      <c r="A45">
        <v>44</v>
      </c>
      <c r="B45" t="s">
        <v>59</v>
      </c>
      <c r="C45">
        <v>-0.42072734803573097</v>
      </c>
      <c r="D45">
        <v>0.52079634119645801</v>
      </c>
      <c r="E45">
        <v>0.41917470034635901</v>
      </c>
      <c r="F45">
        <v>-2.6626724837900801</v>
      </c>
      <c r="G45">
        <v>1.64276549497012</v>
      </c>
      <c r="H45">
        <v>0.105050330506658</v>
      </c>
      <c r="I45">
        <v>0.25995052302213101</v>
      </c>
      <c r="J45">
        <v>0.67343898660597101</v>
      </c>
      <c r="K45">
        <v>0.69949328801370703</v>
      </c>
      <c r="L45" t="s">
        <v>173</v>
      </c>
      <c r="M45" t="s">
        <v>173</v>
      </c>
      <c r="N45" t="s">
        <v>173</v>
      </c>
    </row>
    <row r="46" spans="1:14" x14ac:dyDescent="0.25">
      <c r="A46">
        <v>45</v>
      </c>
      <c r="B46" t="s">
        <v>56</v>
      </c>
      <c r="C46">
        <v>-0.75583445054681597</v>
      </c>
      <c r="D46">
        <v>0.53380648488957705</v>
      </c>
      <c r="E46">
        <v>0.15679499413985801</v>
      </c>
      <c r="F46">
        <v>-2.5068199637290198</v>
      </c>
      <c r="G46">
        <v>1.6317335223488401</v>
      </c>
      <c r="H46">
        <v>0.12446665942153</v>
      </c>
      <c r="I46">
        <v>-0.111750006165454</v>
      </c>
      <c r="J46">
        <v>0.86467967689789504</v>
      </c>
      <c r="K46">
        <v>0.89716883994820695</v>
      </c>
      <c r="L46" t="s">
        <v>173</v>
      </c>
      <c r="M46" t="s">
        <v>173</v>
      </c>
      <c r="N46" t="s">
        <v>173</v>
      </c>
    </row>
    <row r="47" spans="1:14" x14ac:dyDescent="0.25">
      <c r="A47">
        <v>46</v>
      </c>
      <c r="B47" t="s">
        <v>66</v>
      </c>
      <c r="C47">
        <v>-0.37931133833246999</v>
      </c>
      <c r="D47">
        <v>0.51668162476531498</v>
      </c>
      <c r="E47">
        <v>0.46286967955951203</v>
      </c>
      <c r="F47">
        <v>-2.1736850001174401</v>
      </c>
      <c r="G47">
        <v>1.63537488653829</v>
      </c>
      <c r="H47">
        <v>0.18379314831952501</v>
      </c>
      <c r="I47">
        <v>0.16726811788732299</v>
      </c>
      <c r="J47">
        <v>0.66772021477194998</v>
      </c>
      <c r="K47">
        <v>0.802195836247792</v>
      </c>
      <c r="L47" t="s">
        <v>173</v>
      </c>
      <c r="M47" t="s">
        <v>173</v>
      </c>
      <c r="N47" t="s">
        <v>173</v>
      </c>
    </row>
    <row r="48" spans="1:14" x14ac:dyDescent="0.25">
      <c r="A48">
        <v>47</v>
      </c>
      <c r="B48" t="s">
        <v>60</v>
      </c>
      <c r="C48">
        <v>-0.53262019798639704</v>
      </c>
      <c r="D48">
        <v>0.50843751193151898</v>
      </c>
      <c r="E48">
        <v>0.29484010737469502</v>
      </c>
      <c r="F48">
        <v>-2.4064713198706702</v>
      </c>
      <c r="G48">
        <v>1.6301176825113699</v>
      </c>
      <c r="H48">
        <v>0.13987513015005901</v>
      </c>
      <c r="I48">
        <v>9.9267297982657002E-2</v>
      </c>
      <c r="J48">
        <v>0.67821385793974598</v>
      </c>
      <c r="K48">
        <v>0.88363264267679198</v>
      </c>
      <c r="L48" t="s">
        <v>173</v>
      </c>
      <c r="M48" t="s">
        <v>173</v>
      </c>
      <c r="N48" t="s">
        <v>173</v>
      </c>
    </row>
    <row r="49" spans="1:14" x14ac:dyDescent="0.25">
      <c r="A49">
        <v>48</v>
      </c>
      <c r="B49" t="s">
        <v>48</v>
      </c>
      <c r="C49">
        <v>-0.75700067106029001</v>
      </c>
      <c r="D49">
        <v>0.56593064124996495</v>
      </c>
      <c r="E49">
        <v>0.18102003786785301</v>
      </c>
      <c r="F49">
        <v>-2.1492181783700302</v>
      </c>
      <c r="G49">
        <v>1.65157155555017</v>
      </c>
      <c r="H49">
        <v>0.19314996307346499</v>
      </c>
      <c r="I49">
        <v>-0.55648993475033703</v>
      </c>
      <c r="J49">
        <v>0.77447887194516296</v>
      </c>
      <c r="K49">
        <v>0.472427667507685</v>
      </c>
      <c r="L49" t="s">
        <v>173</v>
      </c>
      <c r="M49" t="s">
        <v>173</v>
      </c>
      <c r="N49" t="s">
        <v>173</v>
      </c>
    </row>
    <row r="50" spans="1:14" x14ac:dyDescent="0.25">
      <c r="A50">
        <v>49</v>
      </c>
      <c r="B50" t="s">
        <v>57</v>
      </c>
      <c r="C50">
        <v>-0.77956380171339301</v>
      </c>
      <c r="D50">
        <v>0.56989704610779301</v>
      </c>
      <c r="E50">
        <v>0.17134248309106101</v>
      </c>
      <c r="F50">
        <v>-2.9619785259067699</v>
      </c>
      <c r="G50">
        <v>1.6978909131539699</v>
      </c>
      <c r="H50">
        <v>8.1071138189770797E-2</v>
      </c>
      <c r="I50">
        <v>1.0525791685632399E-2</v>
      </c>
      <c r="J50">
        <v>0.73795866391359999</v>
      </c>
      <c r="K50">
        <v>0.98861984779236201</v>
      </c>
      <c r="L50" t="s">
        <v>173</v>
      </c>
      <c r="M50" t="s">
        <v>173</v>
      </c>
      <c r="N50" t="s">
        <v>173</v>
      </c>
    </row>
    <row r="51" spans="1:14" x14ac:dyDescent="0.25">
      <c r="A51">
        <v>50</v>
      </c>
      <c r="B51" t="s">
        <v>54</v>
      </c>
      <c r="C51">
        <v>-2.1611925041796799E-2</v>
      </c>
      <c r="D51">
        <v>0.542471782073635</v>
      </c>
      <c r="E51">
        <v>0.96822090770411995</v>
      </c>
      <c r="F51">
        <v>-1.81433510326741</v>
      </c>
      <c r="G51">
        <v>1.64046012363253</v>
      </c>
      <c r="H51">
        <v>0.26873015875622502</v>
      </c>
      <c r="I51">
        <v>1.1033999018656599</v>
      </c>
      <c r="J51">
        <v>1.03704786485379</v>
      </c>
      <c r="K51">
        <v>0.28733701084833302</v>
      </c>
      <c r="L51" t="s">
        <v>173</v>
      </c>
      <c r="M51" t="s">
        <v>173</v>
      </c>
      <c r="N51" t="s">
        <v>173</v>
      </c>
    </row>
    <row r="52" spans="1:14" x14ac:dyDescent="0.25">
      <c r="A52">
        <v>51</v>
      </c>
      <c r="B52" t="s">
        <v>55</v>
      </c>
      <c r="C52">
        <v>-0.46757816611057301</v>
      </c>
      <c r="D52">
        <v>0.577632054615691</v>
      </c>
      <c r="E52">
        <v>0.41824251605364199</v>
      </c>
      <c r="F52">
        <v>-1.7250733228615001</v>
      </c>
      <c r="G52">
        <v>1.71233873873408</v>
      </c>
      <c r="H52">
        <v>0.31372484051583499</v>
      </c>
      <c r="I52">
        <v>-9.27913296364824E-2</v>
      </c>
      <c r="J52">
        <v>0.738841397001333</v>
      </c>
      <c r="K52">
        <v>0.90005622349038095</v>
      </c>
      <c r="L52" t="s">
        <v>173</v>
      </c>
      <c r="M52" t="s">
        <v>173</v>
      </c>
      <c r="N52" t="s">
        <v>173</v>
      </c>
    </row>
    <row r="53" spans="1:14" x14ac:dyDescent="0.25">
      <c r="A53">
        <v>52</v>
      </c>
      <c r="B53" t="s">
        <v>51</v>
      </c>
      <c r="C53">
        <v>0.86352111509024598</v>
      </c>
      <c r="D53">
        <v>1.3911802584423101</v>
      </c>
      <c r="E53">
        <v>0.53478968378341096</v>
      </c>
      <c r="F53" t="s">
        <v>173</v>
      </c>
      <c r="G53" t="s">
        <v>173</v>
      </c>
      <c r="H53" t="s">
        <v>173</v>
      </c>
      <c r="I53">
        <v>1.1920179858840401</v>
      </c>
      <c r="J53">
        <v>1.4580822641111899</v>
      </c>
      <c r="K53">
        <v>0.41362874934372201</v>
      </c>
      <c r="L53" t="s">
        <v>173</v>
      </c>
      <c r="M53" t="s">
        <v>173</v>
      </c>
      <c r="N53" t="s">
        <v>173</v>
      </c>
    </row>
    <row r="54" spans="1:14" x14ac:dyDescent="0.25">
      <c r="A54">
        <v>53</v>
      </c>
      <c r="B54" t="s">
        <v>52</v>
      </c>
      <c r="C54">
        <v>-0.57881449072135205</v>
      </c>
      <c r="D54">
        <v>0.63186920861373796</v>
      </c>
      <c r="E54">
        <v>0.35964838829358198</v>
      </c>
      <c r="F54">
        <v>-2.3937036490852202</v>
      </c>
      <c r="G54">
        <v>1.6743718709429201</v>
      </c>
      <c r="H54">
        <v>0.15282814710697601</v>
      </c>
      <c r="I54" t="s">
        <v>173</v>
      </c>
      <c r="J54" t="s">
        <v>173</v>
      </c>
      <c r="K54" t="s">
        <v>173</v>
      </c>
      <c r="L54" t="s">
        <v>173</v>
      </c>
      <c r="M54" t="s">
        <v>173</v>
      </c>
      <c r="N54" t="s">
        <v>173</v>
      </c>
    </row>
    <row r="55" spans="1:14" x14ac:dyDescent="0.25">
      <c r="A55">
        <v>54</v>
      </c>
      <c r="B55" t="s">
        <v>50</v>
      </c>
      <c r="C55">
        <v>-0.91423091168541304</v>
      </c>
      <c r="D55">
        <v>0.64854664905606296</v>
      </c>
      <c r="E55">
        <v>0.15863980854787599</v>
      </c>
      <c r="F55">
        <v>-1.83445871451196</v>
      </c>
      <c r="G55">
        <v>1.78616427243911</v>
      </c>
      <c r="H55">
        <v>0.30440253613802098</v>
      </c>
      <c r="I55">
        <v>-0.74549056980798201</v>
      </c>
      <c r="J55">
        <v>0.82499995729458697</v>
      </c>
      <c r="K55">
        <v>0.36619429097526401</v>
      </c>
      <c r="L55" t="s">
        <v>173</v>
      </c>
      <c r="M55" t="s">
        <v>173</v>
      </c>
      <c r="N55" t="s">
        <v>173</v>
      </c>
    </row>
    <row r="56" spans="1:14" x14ac:dyDescent="0.25">
      <c r="A56">
        <v>55</v>
      </c>
      <c r="B56" t="s">
        <v>63</v>
      </c>
      <c r="C56">
        <v>-1.56266883763083</v>
      </c>
      <c r="D56">
        <v>0.88435486602017899</v>
      </c>
      <c r="E56">
        <v>7.7225617008642902E-2</v>
      </c>
      <c r="F56">
        <v>-3.8313199929689801</v>
      </c>
      <c r="G56">
        <v>1.9068225691305101</v>
      </c>
      <c r="H56">
        <v>4.4508584929218602E-2</v>
      </c>
      <c r="I56">
        <v>-0.61820339917996603</v>
      </c>
      <c r="J56">
        <v>1.2693954673627399</v>
      </c>
      <c r="K56">
        <v>0.626253972795346</v>
      </c>
      <c r="L56" t="s">
        <v>173</v>
      </c>
      <c r="M56" t="s">
        <v>173</v>
      </c>
      <c r="N56" t="s">
        <v>173</v>
      </c>
    </row>
    <row r="57" spans="1:14" x14ac:dyDescent="0.25">
      <c r="A57">
        <v>56</v>
      </c>
      <c r="B57" t="s">
        <v>53</v>
      </c>
      <c r="C57">
        <v>-0.29192659904785001</v>
      </c>
      <c r="D57">
        <v>0.76155819545294601</v>
      </c>
      <c r="E57">
        <v>0.70147656231690603</v>
      </c>
      <c r="F57">
        <v>-1.96227162216586</v>
      </c>
      <c r="G57">
        <v>1.7106489603380099</v>
      </c>
      <c r="H57">
        <v>0.25134362766406698</v>
      </c>
      <c r="I57" t="s">
        <v>173</v>
      </c>
      <c r="J57" t="s">
        <v>173</v>
      </c>
      <c r="K57" t="s">
        <v>173</v>
      </c>
      <c r="L57" t="s">
        <v>173</v>
      </c>
      <c r="M57" t="s">
        <v>173</v>
      </c>
      <c r="N57" t="s">
        <v>173</v>
      </c>
    </row>
    <row r="58" spans="1:14" x14ac:dyDescent="0.25">
      <c r="A58">
        <v>57</v>
      </c>
      <c r="B58" t="s">
        <v>49</v>
      </c>
      <c r="C58">
        <v>1.7749931178243701</v>
      </c>
      <c r="D58">
        <v>1.6384057010000099</v>
      </c>
      <c r="E58">
        <v>0.27864597721297801</v>
      </c>
      <c r="F58" t="s">
        <v>173</v>
      </c>
      <c r="G58" t="s">
        <v>173</v>
      </c>
      <c r="H58" t="s">
        <v>173</v>
      </c>
      <c r="I58">
        <v>2.1359123031366001</v>
      </c>
      <c r="J58">
        <v>1.6693660541028501</v>
      </c>
      <c r="K58">
        <v>0.20072980169197099</v>
      </c>
      <c r="L58" t="s">
        <v>173</v>
      </c>
      <c r="M58" t="s">
        <v>173</v>
      </c>
      <c r="N58" t="s">
        <v>173</v>
      </c>
    </row>
    <row r="59" spans="1:14" x14ac:dyDescent="0.25">
      <c r="A59">
        <v>58</v>
      </c>
      <c r="B59" t="s">
        <v>74</v>
      </c>
      <c r="C59">
        <v>-1.13220011044293</v>
      </c>
      <c r="D59">
        <v>0.52968414926563301</v>
      </c>
      <c r="E59">
        <v>3.2557308692285701E-2</v>
      </c>
      <c r="F59">
        <v>-17.591274439016999</v>
      </c>
      <c r="G59">
        <v>2399.5456765860199</v>
      </c>
      <c r="H59">
        <v>0.99415069248632904</v>
      </c>
      <c r="I59">
        <v>-1.0649867582632899</v>
      </c>
      <c r="J59">
        <v>0.60487437094732199</v>
      </c>
      <c r="K59">
        <v>7.8293545386990099E-2</v>
      </c>
      <c r="L59" t="s">
        <v>173</v>
      </c>
      <c r="M59" t="s">
        <v>173</v>
      </c>
      <c r="N59" t="s">
        <v>173</v>
      </c>
    </row>
    <row r="60" spans="1:14" x14ac:dyDescent="0.25">
      <c r="A60">
        <v>59</v>
      </c>
      <c r="B60" t="s">
        <v>79</v>
      </c>
      <c r="C60">
        <v>-1.3972572230983</v>
      </c>
      <c r="D60">
        <v>0.51462182930579903</v>
      </c>
      <c r="E60">
        <v>6.6252847268447298E-3</v>
      </c>
      <c r="F60">
        <v>-17.814230050616501</v>
      </c>
      <c r="G60">
        <v>2399.54567380547</v>
      </c>
      <c r="H60">
        <v>0.99407655844618203</v>
      </c>
      <c r="I60">
        <v>-1.5166702624310899</v>
      </c>
      <c r="J60">
        <v>0.56518630280228899</v>
      </c>
      <c r="K60">
        <v>7.2858743648517603E-3</v>
      </c>
      <c r="L60" t="s">
        <v>173</v>
      </c>
      <c r="M60" t="s">
        <v>173</v>
      </c>
      <c r="N60" t="s">
        <v>173</v>
      </c>
    </row>
    <row r="61" spans="1:14" x14ac:dyDescent="0.25">
      <c r="A61">
        <v>60</v>
      </c>
      <c r="B61" t="s">
        <v>84</v>
      </c>
      <c r="C61">
        <v>-1.0416646964665801</v>
      </c>
      <c r="D61">
        <v>0.54839481154601799</v>
      </c>
      <c r="E61">
        <v>5.75014609092626E-2</v>
      </c>
      <c r="F61">
        <v>-17.5552307410906</v>
      </c>
      <c r="G61">
        <v>2399.54570644863</v>
      </c>
      <c r="H61">
        <v>0.99416267730223096</v>
      </c>
      <c r="I61">
        <v>-1.2100254544853599</v>
      </c>
      <c r="J61">
        <v>0.60943584010096197</v>
      </c>
      <c r="K61">
        <v>4.7090585598088201E-2</v>
      </c>
      <c r="L61" t="s">
        <v>173</v>
      </c>
      <c r="M61" t="s">
        <v>173</v>
      </c>
      <c r="N61" t="s">
        <v>173</v>
      </c>
    </row>
    <row r="62" spans="1:14" x14ac:dyDescent="0.25">
      <c r="A62">
        <v>61</v>
      </c>
      <c r="B62" t="s">
        <v>72</v>
      </c>
      <c r="C62">
        <v>-1.4844105978601401</v>
      </c>
      <c r="D62">
        <v>0.52373242006778198</v>
      </c>
      <c r="E62">
        <v>4.5927348051505203E-3</v>
      </c>
      <c r="F62">
        <v>-17.804622443340701</v>
      </c>
      <c r="G62">
        <v>2399.5456773231499</v>
      </c>
      <c r="H62">
        <v>0.99407975303892704</v>
      </c>
      <c r="I62">
        <v>-1.7547415937164901</v>
      </c>
      <c r="J62">
        <v>0.60361193343175501</v>
      </c>
      <c r="K62">
        <v>3.6483260920855002E-3</v>
      </c>
      <c r="L62" t="s">
        <v>173</v>
      </c>
      <c r="M62" t="s">
        <v>173</v>
      </c>
      <c r="N62" t="s">
        <v>173</v>
      </c>
    </row>
    <row r="63" spans="1:14" x14ac:dyDescent="0.25">
      <c r="A63">
        <v>62</v>
      </c>
      <c r="B63" t="s">
        <v>75</v>
      </c>
      <c r="C63">
        <v>-1.04243014732999</v>
      </c>
      <c r="D63">
        <v>0.57111459886984195</v>
      </c>
      <c r="E63">
        <v>6.7962459717922696E-2</v>
      </c>
      <c r="F63">
        <v>-17.1003657540967</v>
      </c>
      <c r="G63">
        <v>2399.5457237288501</v>
      </c>
      <c r="H63">
        <v>0.994313922758567</v>
      </c>
      <c r="I63">
        <v>-1.3548265078980899</v>
      </c>
      <c r="J63">
        <v>0.639969609960504</v>
      </c>
      <c r="K63">
        <v>3.4258409788095703E-2</v>
      </c>
      <c r="L63" t="s">
        <v>173</v>
      </c>
      <c r="M63" t="s">
        <v>173</v>
      </c>
      <c r="N63" t="s">
        <v>173</v>
      </c>
    </row>
    <row r="64" spans="1:14" x14ac:dyDescent="0.25">
      <c r="A64">
        <v>63</v>
      </c>
      <c r="B64" t="s">
        <v>78</v>
      </c>
      <c r="C64">
        <v>-1.1720257409241399</v>
      </c>
      <c r="D64">
        <v>0.51223814925252098</v>
      </c>
      <c r="E64">
        <v>2.21346955120971E-2</v>
      </c>
      <c r="F64">
        <v>-17.5463508150469</v>
      </c>
      <c r="G64">
        <v>2399.54566644748</v>
      </c>
      <c r="H64">
        <v>0.99416562983319401</v>
      </c>
      <c r="I64">
        <v>-1.2979734815047701</v>
      </c>
      <c r="J64">
        <v>0.56305823365434304</v>
      </c>
      <c r="K64">
        <v>2.11542175196134E-2</v>
      </c>
      <c r="L64" t="s">
        <v>173</v>
      </c>
      <c r="M64" t="s">
        <v>173</v>
      </c>
      <c r="N64" t="s">
        <v>173</v>
      </c>
    </row>
    <row r="65" spans="1:14" x14ac:dyDescent="0.25">
      <c r="A65">
        <v>64</v>
      </c>
      <c r="B65" t="s">
        <v>71</v>
      </c>
      <c r="C65">
        <v>-0.87912294311868</v>
      </c>
      <c r="D65">
        <v>0.56329713090626998</v>
      </c>
      <c r="E65">
        <v>0.118600790860896</v>
      </c>
      <c r="F65">
        <v>-17.3318366008277</v>
      </c>
      <c r="G65">
        <v>2399.5456880066299</v>
      </c>
      <c r="H65">
        <v>0.99423695716238703</v>
      </c>
      <c r="I65">
        <v>-0.83192565061841495</v>
      </c>
      <c r="J65">
        <v>0.75046597855608899</v>
      </c>
      <c r="K65">
        <v>0.26762631915756702</v>
      </c>
      <c r="L65" t="s">
        <v>173</v>
      </c>
      <c r="M65" t="s">
        <v>173</v>
      </c>
      <c r="N65" t="s">
        <v>173</v>
      </c>
    </row>
    <row r="66" spans="1:14" x14ac:dyDescent="0.25">
      <c r="A66">
        <v>65</v>
      </c>
      <c r="B66" t="s">
        <v>70</v>
      </c>
      <c r="C66">
        <v>-1.0405152841882499</v>
      </c>
      <c r="D66">
        <v>0.53780028434694704</v>
      </c>
      <c r="E66">
        <v>5.3019569728759902E-2</v>
      </c>
      <c r="F66">
        <v>-17.3876771755432</v>
      </c>
      <c r="G66">
        <v>2399.5457052516699</v>
      </c>
      <c r="H66">
        <v>0.99421838986984001</v>
      </c>
      <c r="I66">
        <v>-1.2055592902305301</v>
      </c>
      <c r="J66">
        <v>0.58844087161185898</v>
      </c>
      <c r="K66">
        <v>4.0488054548370497E-2</v>
      </c>
      <c r="L66" t="s">
        <v>173</v>
      </c>
      <c r="M66" t="s">
        <v>173</v>
      </c>
      <c r="N66" t="s">
        <v>173</v>
      </c>
    </row>
    <row r="67" spans="1:14" x14ac:dyDescent="0.25">
      <c r="A67">
        <v>66</v>
      </c>
      <c r="B67" t="s">
        <v>76</v>
      </c>
      <c r="C67">
        <v>-1.23158130394377</v>
      </c>
      <c r="D67">
        <v>0.52969680446977296</v>
      </c>
      <c r="E67">
        <v>2.0068302800013101E-2</v>
      </c>
      <c r="F67">
        <v>-17.5450991975856</v>
      </c>
      <c r="G67">
        <v>2399.5456776869801</v>
      </c>
      <c r="H67">
        <v>0.99416604603078296</v>
      </c>
      <c r="I67">
        <v>-1.7607327411002001</v>
      </c>
      <c r="J67">
        <v>0.66855846748783698</v>
      </c>
      <c r="K67">
        <v>8.4478567029779902E-3</v>
      </c>
      <c r="L67" t="s">
        <v>173</v>
      </c>
      <c r="M67" t="s">
        <v>173</v>
      </c>
      <c r="N67" t="s">
        <v>173</v>
      </c>
    </row>
    <row r="68" spans="1:14" x14ac:dyDescent="0.25">
      <c r="A68">
        <v>67</v>
      </c>
      <c r="B68" t="s">
        <v>82</v>
      </c>
      <c r="C68">
        <v>-1.326517322792</v>
      </c>
      <c r="D68">
        <v>0.55377718758550698</v>
      </c>
      <c r="E68">
        <v>1.6602287445036699E-2</v>
      </c>
      <c r="F68">
        <v>-17.8181594522549</v>
      </c>
      <c r="G68">
        <v>2399.54572051885</v>
      </c>
      <c r="H68">
        <v>0.99407525201315305</v>
      </c>
      <c r="I68">
        <v>-1.35371137032037</v>
      </c>
      <c r="J68">
        <v>0.610736385025615</v>
      </c>
      <c r="K68">
        <v>2.6655690369419199E-2</v>
      </c>
      <c r="L68" t="s">
        <v>173</v>
      </c>
      <c r="M68" t="s">
        <v>173</v>
      </c>
      <c r="N68" t="s">
        <v>173</v>
      </c>
    </row>
    <row r="69" spans="1:14" x14ac:dyDescent="0.25">
      <c r="A69">
        <v>68</v>
      </c>
      <c r="B69" t="s">
        <v>77</v>
      </c>
      <c r="C69">
        <v>-1.16588985241428</v>
      </c>
      <c r="D69">
        <v>0.525646951096155</v>
      </c>
      <c r="E69">
        <v>2.65541948973845E-2</v>
      </c>
      <c r="F69">
        <v>-17.350034271016298</v>
      </c>
      <c r="G69">
        <v>2399.5456879110002</v>
      </c>
      <c r="H69">
        <v>0.99423090632469502</v>
      </c>
      <c r="I69">
        <v>-1.42240789844521</v>
      </c>
      <c r="J69">
        <v>0.57847886654238601</v>
      </c>
      <c r="K69">
        <v>1.3937268181985299E-2</v>
      </c>
      <c r="L69" t="s">
        <v>173</v>
      </c>
      <c r="M69" t="s">
        <v>173</v>
      </c>
      <c r="N69" t="s">
        <v>173</v>
      </c>
    </row>
    <row r="70" spans="1:14" x14ac:dyDescent="0.25">
      <c r="A70">
        <v>69</v>
      </c>
      <c r="B70" t="s">
        <v>80</v>
      </c>
      <c r="C70">
        <v>-1.10114610023009</v>
      </c>
      <c r="D70">
        <v>0.53690272247847504</v>
      </c>
      <c r="E70">
        <v>4.02744535479648E-2</v>
      </c>
      <c r="F70">
        <v>-17.481133771581302</v>
      </c>
      <c r="G70">
        <v>2399.5456919512699</v>
      </c>
      <c r="H70">
        <v>0.99418731495260804</v>
      </c>
      <c r="I70">
        <v>-1.18384163067181</v>
      </c>
      <c r="J70">
        <v>0.68888684188211702</v>
      </c>
      <c r="K70">
        <v>8.5708207661927799E-2</v>
      </c>
      <c r="L70" t="s">
        <v>173</v>
      </c>
      <c r="M70" t="s">
        <v>173</v>
      </c>
      <c r="N70" t="s">
        <v>173</v>
      </c>
    </row>
    <row r="71" spans="1:14" x14ac:dyDescent="0.25">
      <c r="A71">
        <v>70</v>
      </c>
      <c r="B71" t="s">
        <v>81</v>
      </c>
      <c r="C71">
        <v>-1.31878017938619</v>
      </c>
      <c r="D71">
        <v>0.53419486553815998</v>
      </c>
      <c r="E71">
        <v>1.3559540641207899E-2</v>
      </c>
      <c r="F71">
        <v>-17.608188783262499</v>
      </c>
      <c r="G71">
        <v>2399.5456868216802</v>
      </c>
      <c r="H71">
        <v>0.994145068392015</v>
      </c>
      <c r="I71">
        <v>-1.5109888836993799</v>
      </c>
      <c r="J71">
        <v>0.60624436179992902</v>
      </c>
      <c r="K71">
        <v>1.2689163721110499E-2</v>
      </c>
      <c r="L71" t="s">
        <v>173</v>
      </c>
      <c r="M71" t="s">
        <v>173</v>
      </c>
      <c r="N71" t="s">
        <v>173</v>
      </c>
    </row>
    <row r="72" spans="1:14" x14ac:dyDescent="0.25">
      <c r="A72">
        <v>71</v>
      </c>
      <c r="B72" t="s">
        <v>68</v>
      </c>
      <c r="C72">
        <v>-0.45503369284818501</v>
      </c>
      <c r="D72">
        <v>0.64580679796233398</v>
      </c>
      <c r="E72">
        <v>0.481060911360215</v>
      </c>
      <c r="F72">
        <v>-17.019923377670199</v>
      </c>
      <c r="G72">
        <v>2399.5457400492501</v>
      </c>
      <c r="H72">
        <v>0.99434067040489704</v>
      </c>
      <c r="I72">
        <v>-0.56076819010581802</v>
      </c>
      <c r="J72">
        <v>0.82119886443900802</v>
      </c>
      <c r="K72">
        <v>0.49469197686667199</v>
      </c>
      <c r="L72" t="s">
        <v>173</v>
      </c>
      <c r="M72" t="s">
        <v>173</v>
      </c>
      <c r="N72" t="s">
        <v>173</v>
      </c>
    </row>
    <row r="73" spans="1:14" x14ac:dyDescent="0.25">
      <c r="A73">
        <v>72</v>
      </c>
      <c r="B73" t="s">
        <v>69</v>
      </c>
      <c r="C73">
        <v>-0.42752009257096002</v>
      </c>
      <c r="D73">
        <v>1.38356545941891</v>
      </c>
      <c r="E73">
        <v>0.75732242541305295</v>
      </c>
      <c r="F73" t="s">
        <v>173</v>
      </c>
      <c r="G73" t="s">
        <v>173</v>
      </c>
      <c r="H73" t="s">
        <v>173</v>
      </c>
      <c r="I73">
        <v>-1.09341792344205</v>
      </c>
      <c r="J73">
        <v>1.6205629436159199</v>
      </c>
      <c r="K73">
        <v>0.49985693227818501</v>
      </c>
      <c r="L73" t="s">
        <v>173</v>
      </c>
      <c r="M73" t="s">
        <v>173</v>
      </c>
      <c r="N73" t="s">
        <v>173</v>
      </c>
    </row>
    <row r="74" spans="1:14" x14ac:dyDescent="0.25">
      <c r="A74">
        <v>73</v>
      </c>
      <c r="B74" t="s">
        <v>73</v>
      </c>
      <c r="C74">
        <v>-0.80142955025890805</v>
      </c>
      <c r="D74">
        <v>0.83973067510366095</v>
      </c>
      <c r="E74">
        <v>0.339886874070292</v>
      </c>
      <c r="F74" t="s">
        <v>173</v>
      </c>
      <c r="G74" t="s">
        <v>173</v>
      </c>
      <c r="H74" t="s">
        <v>173</v>
      </c>
      <c r="I74">
        <v>-0.80209825371197896</v>
      </c>
      <c r="J74">
        <v>0.88598700343703496</v>
      </c>
      <c r="K74">
        <v>0.36529797626327498</v>
      </c>
      <c r="L74" t="s">
        <v>173</v>
      </c>
      <c r="M74" t="s">
        <v>173</v>
      </c>
      <c r="N74" t="s">
        <v>173</v>
      </c>
    </row>
    <row r="75" spans="1:14" x14ac:dyDescent="0.25">
      <c r="A75">
        <v>74</v>
      </c>
      <c r="B75" t="s">
        <v>83</v>
      </c>
      <c r="C75">
        <v>-1.5763139982485499</v>
      </c>
      <c r="D75">
        <v>0.89356906248966605</v>
      </c>
      <c r="E75">
        <v>7.7721019335691796E-2</v>
      </c>
      <c r="F75">
        <v>-17.656814829224999</v>
      </c>
      <c r="G75">
        <v>2399.54592512207</v>
      </c>
      <c r="H75">
        <v>0.99412890052948799</v>
      </c>
      <c r="I75">
        <v>-1.9576356801549499</v>
      </c>
      <c r="J75">
        <v>1.1666000650997499</v>
      </c>
      <c r="K75">
        <v>9.3333583585144306E-2</v>
      </c>
      <c r="L75" t="s">
        <v>173</v>
      </c>
      <c r="M75" t="s">
        <v>173</v>
      </c>
      <c r="N75" t="s">
        <v>173</v>
      </c>
    </row>
    <row r="76" spans="1:14" x14ac:dyDescent="0.25">
      <c r="A76">
        <v>75</v>
      </c>
      <c r="B76" t="s">
        <v>178</v>
      </c>
      <c r="C76">
        <v>1.4014913462961001</v>
      </c>
      <c r="D76">
        <v>0.14138990481917699</v>
      </c>
      <c r="E76" s="1">
        <v>3.6827716075144998E-23</v>
      </c>
      <c r="F76">
        <v>1.4541160653634999</v>
      </c>
      <c r="G76">
        <v>0.20828944124302601</v>
      </c>
      <c r="H76" s="1">
        <v>2.9261112101245601E-12</v>
      </c>
      <c r="I76">
        <v>1.39643258128843</v>
      </c>
      <c r="J76">
        <v>0.19379571612930999</v>
      </c>
      <c r="K76" s="1">
        <v>5.7749063233406801E-13</v>
      </c>
      <c r="L76">
        <v>1.35856877769411</v>
      </c>
      <c r="M76">
        <v>0.141004900204554</v>
      </c>
      <c r="N76" s="1">
        <v>5.6944806851581897E-22</v>
      </c>
    </row>
    <row r="77" spans="1:14" x14ac:dyDescent="0.25">
      <c r="A77">
        <v>76</v>
      </c>
      <c r="B77" t="s">
        <v>179</v>
      </c>
      <c r="C77">
        <v>0.24000108732366901</v>
      </c>
      <c r="D77">
        <v>0.200185891839532</v>
      </c>
      <c r="E77">
        <v>0.230570286537289</v>
      </c>
      <c r="F77">
        <v>0.468257525128636</v>
      </c>
      <c r="G77">
        <v>0.27868146657836101</v>
      </c>
      <c r="H77">
        <v>9.2906597565172694E-2</v>
      </c>
      <c r="I77">
        <v>6.3764361873523995E-2</v>
      </c>
      <c r="J77">
        <v>0.29030896969137898</v>
      </c>
      <c r="K77">
        <v>0.82614912251579797</v>
      </c>
      <c r="L77">
        <v>0.19847106726562899</v>
      </c>
      <c r="M77">
        <v>0.199909135695919</v>
      </c>
      <c r="N77">
        <v>0.32080431548619598</v>
      </c>
    </row>
    <row r="78" spans="1:14" x14ac:dyDescent="0.25">
      <c r="A78">
        <v>77</v>
      </c>
      <c r="B78" t="s">
        <v>180</v>
      </c>
      <c r="C78">
        <v>1.4406454707201599</v>
      </c>
      <c r="D78">
        <v>0.14654588106357</v>
      </c>
      <c r="E78" s="1">
        <v>8.3057123083720702E-23</v>
      </c>
      <c r="F78">
        <v>1.5707595287410201</v>
      </c>
      <c r="G78">
        <v>0.21307708362508801</v>
      </c>
      <c r="H78" s="1">
        <v>1.6835198202450999E-13</v>
      </c>
      <c r="I78">
        <v>1.3710472952370101</v>
      </c>
      <c r="J78">
        <v>0.20330570582277699</v>
      </c>
      <c r="K78" s="1">
        <v>1.54326814845732E-11</v>
      </c>
      <c r="L78">
        <v>1.39825446044034</v>
      </c>
      <c r="M78">
        <v>0.14615433925901899</v>
      </c>
      <c r="N78" s="1">
        <v>1.10082587544795E-21</v>
      </c>
    </row>
    <row r="79" spans="1:14" x14ac:dyDescent="0.25">
      <c r="A79">
        <v>78</v>
      </c>
      <c r="B79" t="s">
        <v>181</v>
      </c>
      <c r="C79">
        <v>0.67223937784121601</v>
      </c>
      <c r="D79">
        <v>0.185733149422977</v>
      </c>
      <c r="E79">
        <v>2.9530645012753302E-4</v>
      </c>
      <c r="F79">
        <v>0.82390337601240704</v>
      </c>
      <c r="G79">
        <v>0.26659407158878901</v>
      </c>
      <c r="H79">
        <v>1.9983394472142899E-3</v>
      </c>
      <c r="I79">
        <v>0.57981058080472903</v>
      </c>
      <c r="J79">
        <v>0.26030135598756998</v>
      </c>
      <c r="K79">
        <v>2.5916617480688499E-2</v>
      </c>
      <c r="L79">
        <v>0.62804920689027899</v>
      </c>
      <c r="M79">
        <v>0.18541613003664301</v>
      </c>
      <c r="N79">
        <v>7.0599217600160003E-4</v>
      </c>
    </row>
    <row r="80" spans="1:14" x14ac:dyDescent="0.25">
      <c r="A80">
        <v>79</v>
      </c>
      <c r="B80" t="s">
        <v>188</v>
      </c>
      <c r="C80">
        <v>1.7914150087087</v>
      </c>
      <c r="D80">
        <v>0.112417409252473</v>
      </c>
      <c r="E80" s="1">
        <v>3.5996081669781502E-57</v>
      </c>
      <c r="F80">
        <v>1.9873145029557</v>
      </c>
      <c r="G80">
        <v>0.16375229488137899</v>
      </c>
      <c r="H80" s="1">
        <v>6.7988742881866202E-34</v>
      </c>
      <c r="I80">
        <v>1.6153444794718601</v>
      </c>
      <c r="J80">
        <v>0.15644726381924201</v>
      </c>
      <c r="K80" s="1">
        <v>5.4223085265355001E-25</v>
      </c>
      <c r="L80">
        <v>1.7821477567583699</v>
      </c>
      <c r="M80">
        <v>0.112148191777804</v>
      </c>
      <c r="N80" s="1">
        <v>7.3142486007309501E-57</v>
      </c>
    </row>
    <row r="81" spans="1:14" x14ac:dyDescent="0.25">
      <c r="A81">
        <v>80</v>
      </c>
      <c r="B81" t="s">
        <v>199</v>
      </c>
      <c r="C81">
        <v>1.55034312993708</v>
      </c>
      <c r="D81">
        <v>0.11737003563359601</v>
      </c>
      <c r="E81" s="1">
        <v>7.7831280995789708E-40</v>
      </c>
      <c r="F81">
        <v>1.7033395871380801</v>
      </c>
      <c r="G81">
        <v>0.171004378829542</v>
      </c>
      <c r="H81" s="1">
        <v>2.2624587721239401E-23</v>
      </c>
      <c r="I81">
        <v>1.43240985751742</v>
      </c>
      <c r="J81">
        <v>0.16301531310599701</v>
      </c>
      <c r="K81" s="1">
        <v>1.5365456978675199E-18</v>
      </c>
      <c r="L81">
        <v>1.5326862800540599</v>
      </c>
      <c r="M81">
        <v>0.117056648787506</v>
      </c>
      <c r="N81" s="1">
        <v>3.5848690388382402E-39</v>
      </c>
    </row>
    <row r="82" spans="1:14" x14ac:dyDescent="0.25">
      <c r="A82">
        <v>81</v>
      </c>
      <c r="B82" t="s">
        <v>210</v>
      </c>
      <c r="C82">
        <v>1.8152834705710801</v>
      </c>
      <c r="D82">
        <v>0.11733599850384301</v>
      </c>
      <c r="E82" s="1">
        <v>5.46116401143394E-54</v>
      </c>
      <c r="F82">
        <v>1.9137974593235101</v>
      </c>
      <c r="G82">
        <v>0.171905253743804</v>
      </c>
      <c r="H82" s="1">
        <v>8.6802961971229106E-29</v>
      </c>
      <c r="I82">
        <v>1.75861081301893</v>
      </c>
      <c r="J82">
        <v>0.16198175207134</v>
      </c>
      <c r="K82" s="1">
        <v>1.8503136160980802E-27</v>
      </c>
      <c r="L82">
        <v>1.79035352782674</v>
      </c>
      <c r="M82">
        <v>0.116973120039636</v>
      </c>
      <c r="N82" s="1">
        <v>7.0062312421942099E-53</v>
      </c>
    </row>
    <row r="83" spans="1:14" x14ac:dyDescent="0.25">
      <c r="A83">
        <v>82</v>
      </c>
      <c r="B83" t="s">
        <v>221</v>
      </c>
      <c r="C83">
        <v>1.2423834328791299</v>
      </c>
      <c r="D83">
        <v>0.12957693086747399</v>
      </c>
      <c r="E83" s="1">
        <v>8.9810163593465094E-22</v>
      </c>
      <c r="F83">
        <v>1.2923155892376901</v>
      </c>
      <c r="G83">
        <v>0.19050498460342399</v>
      </c>
      <c r="H83" s="1">
        <v>1.1719213047112E-11</v>
      </c>
      <c r="I83">
        <v>1.23295591967776</v>
      </c>
      <c r="J83">
        <v>0.17804486879392001</v>
      </c>
      <c r="K83" s="1">
        <v>4.3605849959843104E-12</v>
      </c>
      <c r="L83">
        <v>1.21656695077509</v>
      </c>
      <c r="M83">
        <v>0.12923314520913501</v>
      </c>
      <c r="N83" s="1">
        <v>4.7880006249274499E-21</v>
      </c>
    </row>
    <row r="84" spans="1:14" x14ac:dyDescent="0.25">
      <c r="A84">
        <v>83</v>
      </c>
      <c r="B84" t="s">
        <v>232</v>
      </c>
      <c r="C84">
        <v>1.13865450936774</v>
      </c>
      <c r="D84">
        <v>0.13517369614407701</v>
      </c>
      <c r="E84" s="1">
        <v>3.6496554346305202E-17</v>
      </c>
      <c r="F84">
        <v>1.3424606657791001</v>
      </c>
      <c r="G84">
        <v>0.19365088350998499</v>
      </c>
      <c r="H84" s="1">
        <v>4.1383132919767199E-12</v>
      </c>
      <c r="I84">
        <v>0.97260574787031195</v>
      </c>
      <c r="J84">
        <v>0.190996454055196</v>
      </c>
      <c r="K84" s="1">
        <v>3.5379948402245298E-7</v>
      </c>
      <c r="L84">
        <v>1.1103366527393801</v>
      </c>
      <c r="M84">
        <v>0.13483847196534901</v>
      </c>
      <c r="N84" s="1">
        <v>1.80205766806819E-16</v>
      </c>
    </row>
    <row r="85" spans="1:14" x14ac:dyDescent="0.25">
      <c r="A85">
        <v>84</v>
      </c>
      <c r="B85" t="s">
        <v>234</v>
      </c>
      <c r="C85">
        <v>0.72855571431287602</v>
      </c>
      <c r="D85">
        <v>0.15117230064517601</v>
      </c>
      <c r="E85" s="1">
        <v>1.4401004139416401E-6</v>
      </c>
      <c r="F85">
        <v>0.69053424315825196</v>
      </c>
      <c r="G85">
        <v>0.227780270817247</v>
      </c>
      <c r="H85">
        <v>2.4327698572953701E-3</v>
      </c>
      <c r="I85">
        <v>0.78695811411290595</v>
      </c>
      <c r="J85">
        <v>0.20346984973768401</v>
      </c>
      <c r="K85">
        <v>1.0987163351152899E-4</v>
      </c>
      <c r="L85">
        <v>0.69857932350160601</v>
      </c>
      <c r="M85">
        <v>0.15086661727571599</v>
      </c>
      <c r="N85" s="1">
        <v>3.6488361948908901E-6</v>
      </c>
    </row>
    <row r="86" spans="1:14" x14ac:dyDescent="0.25">
      <c r="A86">
        <v>85</v>
      </c>
      <c r="B86" t="s">
        <v>235</v>
      </c>
      <c r="C86">
        <v>1.5625289649531</v>
      </c>
      <c r="D86">
        <v>0.131237016723005</v>
      </c>
      <c r="E86" s="1">
        <v>1.09923500040314E-32</v>
      </c>
      <c r="F86">
        <v>1.77875969474052</v>
      </c>
      <c r="G86">
        <v>0.188563305963656</v>
      </c>
      <c r="H86" s="1">
        <v>3.9767799768299097E-21</v>
      </c>
      <c r="I86">
        <v>1.3887068103507501</v>
      </c>
      <c r="J86">
        <v>0.18506058714014501</v>
      </c>
      <c r="K86" s="1">
        <v>6.1868255064736801E-14</v>
      </c>
      <c r="L86">
        <v>1.52635521229874</v>
      </c>
      <c r="M86">
        <v>0.13085353766935201</v>
      </c>
      <c r="N86" s="1">
        <v>1.9329147280081799E-31</v>
      </c>
    </row>
    <row r="87" spans="1:14" x14ac:dyDescent="0.25">
      <c r="A87">
        <v>86</v>
      </c>
      <c r="B87" t="s">
        <v>236</v>
      </c>
      <c r="C87">
        <v>0.39749245827413598</v>
      </c>
      <c r="D87">
        <v>0.17806228352391801</v>
      </c>
      <c r="E87">
        <v>2.5593649774116999E-2</v>
      </c>
      <c r="F87">
        <v>0.27843978892958998</v>
      </c>
      <c r="G87">
        <v>0.27786255588761299</v>
      </c>
      <c r="H87">
        <v>0.31630620976426299</v>
      </c>
      <c r="I87">
        <v>0.51441975922973404</v>
      </c>
      <c r="J87">
        <v>0.23391579978517499</v>
      </c>
      <c r="K87">
        <v>2.7866094983845999E-2</v>
      </c>
      <c r="L87">
        <v>0.35889962375012702</v>
      </c>
      <c r="M87">
        <v>0.177771439068411</v>
      </c>
      <c r="N87">
        <v>4.3499447326536003E-2</v>
      </c>
    </row>
    <row r="88" spans="1:14" x14ac:dyDescent="0.25">
      <c r="A88">
        <v>87</v>
      </c>
      <c r="B88" t="s">
        <v>182</v>
      </c>
      <c r="C88">
        <v>0.63087012480445703</v>
      </c>
      <c r="D88">
        <v>0.191965393101691</v>
      </c>
      <c r="E88">
        <v>1.0148607533926001E-3</v>
      </c>
      <c r="F88">
        <v>0.72994661364059499</v>
      </c>
      <c r="G88">
        <v>0.28005390563395899</v>
      </c>
      <c r="H88">
        <v>9.1486073709755502E-3</v>
      </c>
      <c r="I88">
        <v>0.590610194176171</v>
      </c>
      <c r="J88">
        <v>0.264729127986221</v>
      </c>
      <c r="K88">
        <v>2.5681251711733299E-2</v>
      </c>
      <c r="L88">
        <v>0.58797145793738903</v>
      </c>
      <c r="M88">
        <v>0.19165704775881101</v>
      </c>
      <c r="N88">
        <v>2.1561842509572101E-3</v>
      </c>
    </row>
    <row r="89" spans="1:14" x14ac:dyDescent="0.25">
      <c r="A89">
        <v>88</v>
      </c>
      <c r="B89" t="s">
        <v>183</v>
      </c>
      <c r="C89">
        <v>1.0298975142815701</v>
      </c>
      <c r="D89">
        <v>0.17367296121735001</v>
      </c>
      <c r="E89" s="1">
        <v>3.0275568920167199E-9</v>
      </c>
      <c r="F89">
        <v>1.4557842563054899</v>
      </c>
      <c r="G89">
        <v>0.23402018733487101</v>
      </c>
      <c r="H89" s="1">
        <v>4.9474120355237301E-10</v>
      </c>
      <c r="I89">
        <v>0.59416657321417699</v>
      </c>
      <c r="J89">
        <v>0.26949016305110302</v>
      </c>
      <c r="K89">
        <v>2.7469522727016998E-2</v>
      </c>
      <c r="L89">
        <v>0.98719005704332496</v>
      </c>
      <c r="M89">
        <v>0.17332801472178799</v>
      </c>
      <c r="N89" s="1">
        <v>1.23009432931651E-8</v>
      </c>
    </row>
    <row r="90" spans="1:14" x14ac:dyDescent="0.25">
      <c r="A90">
        <v>89</v>
      </c>
      <c r="B90" t="s">
        <v>184</v>
      </c>
      <c r="C90">
        <v>0.72118079135491597</v>
      </c>
      <c r="D90">
        <v>0.19597173957938599</v>
      </c>
      <c r="E90">
        <v>2.3321160037166299E-4</v>
      </c>
      <c r="F90">
        <v>0.95323078529816996</v>
      </c>
      <c r="G90">
        <v>0.27647844826862999</v>
      </c>
      <c r="H90">
        <v>5.6526022892751805E-4</v>
      </c>
      <c r="I90">
        <v>0.54855470771727999</v>
      </c>
      <c r="J90">
        <v>0.27994835910402899</v>
      </c>
      <c r="K90">
        <v>5.0055974200768898E-2</v>
      </c>
      <c r="L90">
        <v>0.67769151697957297</v>
      </c>
      <c r="M90">
        <v>0.19565388137856499</v>
      </c>
      <c r="N90">
        <v>5.3274804417992403E-4</v>
      </c>
    </row>
    <row r="91" spans="1:14" x14ac:dyDescent="0.25">
      <c r="A91">
        <v>90</v>
      </c>
      <c r="B91" t="s">
        <v>185</v>
      </c>
      <c r="C91">
        <v>0.46214355053575401</v>
      </c>
      <c r="D91">
        <v>0.218846225283653</v>
      </c>
      <c r="E91">
        <v>3.4709845217042401E-2</v>
      </c>
      <c r="F91">
        <v>0.19157598934821099</v>
      </c>
      <c r="G91">
        <v>0.37108925293572198</v>
      </c>
      <c r="H91">
        <v>0.60567762510721201</v>
      </c>
      <c r="I91">
        <v>0.664621616355767</v>
      </c>
      <c r="J91">
        <v>0.27506836380414601</v>
      </c>
      <c r="K91">
        <v>1.5683219346761298E-2</v>
      </c>
      <c r="L91">
        <v>0.41986731718728398</v>
      </c>
      <c r="M91">
        <v>0.21856149309092801</v>
      </c>
      <c r="N91">
        <v>5.4725542166387899E-2</v>
      </c>
    </row>
    <row r="92" spans="1:14" x14ac:dyDescent="0.25">
      <c r="A92">
        <v>91</v>
      </c>
      <c r="B92" t="s">
        <v>186</v>
      </c>
      <c r="C92">
        <v>0.62136759792096097</v>
      </c>
      <c r="D92">
        <v>0.21105032318011299</v>
      </c>
      <c r="E92">
        <v>3.2382421728023802E-3</v>
      </c>
      <c r="F92">
        <v>0.105848068728851</v>
      </c>
      <c r="G92">
        <v>0.38951321509021303</v>
      </c>
      <c r="H92">
        <v>0.78581849244672297</v>
      </c>
      <c r="I92">
        <v>0.93543827789954204</v>
      </c>
      <c r="J92">
        <v>0.258445029609851</v>
      </c>
      <c r="K92">
        <v>2.9518828826832701E-4</v>
      </c>
      <c r="L92">
        <v>0.5787587326475</v>
      </c>
      <c r="M92">
        <v>0.21075602746535901</v>
      </c>
      <c r="N92">
        <v>6.0306977524092796E-3</v>
      </c>
    </row>
    <row r="93" spans="1:14" x14ac:dyDescent="0.25">
      <c r="A93">
        <v>92</v>
      </c>
      <c r="B93" t="s">
        <v>187</v>
      </c>
      <c r="C93">
        <v>0.61167149420412203</v>
      </c>
      <c r="D93">
        <v>0.21653029904261401</v>
      </c>
      <c r="E93">
        <v>4.7298746849531699E-3</v>
      </c>
      <c r="F93">
        <v>0.646802105606334</v>
      </c>
      <c r="G93">
        <v>0.32230590646926399</v>
      </c>
      <c r="H93">
        <v>4.4771421443290202E-2</v>
      </c>
      <c r="I93">
        <v>0.63541475108200796</v>
      </c>
      <c r="J93">
        <v>0.293376986179119</v>
      </c>
      <c r="K93">
        <v>3.0321555372778398E-2</v>
      </c>
      <c r="L93">
        <v>0.56537352432013699</v>
      </c>
      <c r="M93">
        <v>0.21622182942955701</v>
      </c>
      <c r="N93">
        <v>8.9283724681224006E-3</v>
      </c>
    </row>
    <row r="94" spans="1:14" x14ac:dyDescent="0.25">
      <c r="A94">
        <v>93</v>
      </c>
      <c r="B94" t="s">
        <v>189</v>
      </c>
      <c r="C94">
        <v>1.54634531814746</v>
      </c>
      <c r="D94">
        <v>0.16831982346822</v>
      </c>
      <c r="E94" s="1">
        <v>4.0414832412228697E-20</v>
      </c>
      <c r="F94">
        <v>1.69844135280494</v>
      </c>
      <c r="G94">
        <v>0.242676014489487</v>
      </c>
      <c r="H94" s="1">
        <v>2.58160562856255E-12</v>
      </c>
      <c r="I94">
        <v>1.46516580660971</v>
      </c>
      <c r="J94">
        <v>0.23534056100728201</v>
      </c>
      <c r="K94" s="1">
        <v>4.7933169926301998E-10</v>
      </c>
      <c r="L94">
        <v>1.5001684995706299</v>
      </c>
      <c r="M94">
        <v>0.16790945333735299</v>
      </c>
      <c r="N94" s="1">
        <v>4.0943165984887702E-19</v>
      </c>
    </row>
    <row r="95" spans="1:14" x14ac:dyDescent="0.25">
      <c r="A95">
        <v>94</v>
      </c>
      <c r="B95" t="s">
        <v>190</v>
      </c>
      <c r="C95">
        <v>0.89040022249134898</v>
      </c>
      <c r="D95">
        <v>0.212466177378764</v>
      </c>
      <c r="E95" s="1">
        <v>2.7799010302350501E-5</v>
      </c>
      <c r="F95">
        <v>0.94609289095001203</v>
      </c>
      <c r="G95">
        <v>0.31541936876688897</v>
      </c>
      <c r="H95">
        <v>2.7044424802038702E-3</v>
      </c>
      <c r="I95">
        <v>0.90523151347962505</v>
      </c>
      <c r="J95">
        <v>0.28864330756706902</v>
      </c>
      <c r="K95">
        <v>1.7117595428805699E-3</v>
      </c>
      <c r="L95">
        <v>0.84473935323139704</v>
      </c>
      <c r="M95">
        <v>0.212127143890702</v>
      </c>
      <c r="N95" s="1">
        <v>6.8271287771820002E-5</v>
      </c>
    </row>
    <row r="96" spans="1:14" x14ac:dyDescent="0.25">
      <c r="A96">
        <v>95</v>
      </c>
      <c r="B96" t="s">
        <v>191</v>
      </c>
      <c r="C96">
        <v>0.124977686839992</v>
      </c>
      <c r="D96">
        <v>0.29052145766138998</v>
      </c>
      <c r="E96">
        <v>0.66706178962306895</v>
      </c>
      <c r="F96">
        <v>0.136545279683362</v>
      </c>
      <c r="G96">
        <v>0.44150556534102398</v>
      </c>
      <c r="H96">
        <v>0.75711467921187703</v>
      </c>
      <c r="I96">
        <v>0.18362670084226501</v>
      </c>
      <c r="J96">
        <v>0.38691929143543202</v>
      </c>
      <c r="K96">
        <v>0.63508167786487602</v>
      </c>
      <c r="L96">
        <v>8.0127553745997102E-2</v>
      </c>
      <c r="M96">
        <v>0.29026326318033302</v>
      </c>
      <c r="N96">
        <v>0.78250865782883405</v>
      </c>
    </row>
    <row r="97" spans="1:14" x14ac:dyDescent="0.25">
      <c r="A97">
        <v>96</v>
      </c>
      <c r="B97" t="s">
        <v>192</v>
      </c>
      <c r="C97">
        <v>0.42248355207140897</v>
      </c>
      <c r="D97">
        <v>0.262022051616775</v>
      </c>
      <c r="E97">
        <v>0.106875592126545</v>
      </c>
      <c r="F97">
        <v>0.17461495117991499</v>
      </c>
      <c r="G97">
        <v>0.44171972381376901</v>
      </c>
      <c r="H97">
        <v>0.69261624659023402</v>
      </c>
      <c r="I97">
        <v>0.64992226889695404</v>
      </c>
      <c r="J97">
        <v>0.32915126446556398</v>
      </c>
      <c r="K97">
        <v>4.8320397579167999E-2</v>
      </c>
      <c r="L97">
        <v>0.37629748503203703</v>
      </c>
      <c r="M97">
        <v>0.26172124707158601</v>
      </c>
      <c r="N97">
        <v>0.15049658294274301</v>
      </c>
    </row>
    <row r="98" spans="1:14" x14ac:dyDescent="0.25">
      <c r="A98">
        <v>97</v>
      </c>
      <c r="B98" t="s">
        <v>193</v>
      </c>
      <c r="C98">
        <v>0.41830571917890103</v>
      </c>
      <c r="D98">
        <v>0.26844776245716501</v>
      </c>
      <c r="E98">
        <v>0.119176650547812</v>
      </c>
      <c r="F98">
        <v>0.36557855992303201</v>
      </c>
      <c r="G98">
        <v>0.414174989279536</v>
      </c>
      <c r="H98">
        <v>0.37741626305661002</v>
      </c>
      <c r="I98">
        <v>0.53933172815625896</v>
      </c>
      <c r="J98">
        <v>0.35404584755518298</v>
      </c>
      <c r="K98">
        <v>0.12767399890435399</v>
      </c>
      <c r="L98">
        <v>0.36859431444271001</v>
      </c>
      <c r="M98">
        <v>0.26813899009299702</v>
      </c>
      <c r="N98">
        <v>0.16924338990264301</v>
      </c>
    </row>
    <row r="99" spans="1:14" x14ac:dyDescent="0.25">
      <c r="A99">
        <v>98</v>
      </c>
      <c r="B99" t="s">
        <v>194</v>
      </c>
      <c r="C99">
        <v>0.96620367583409805</v>
      </c>
      <c r="D99">
        <v>0.22475484450448599</v>
      </c>
      <c r="E99" s="1">
        <v>1.71630408171161E-5</v>
      </c>
      <c r="F99">
        <v>0.98852446256783999</v>
      </c>
      <c r="G99">
        <v>0.33542009856841298</v>
      </c>
      <c r="H99">
        <v>3.2074505114000301E-3</v>
      </c>
      <c r="I99">
        <v>1.0385955159375</v>
      </c>
      <c r="J99">
        <v>0.30418494086168302</v>
      </c>
      <c r="K99">
        <v>6.3933104067244299E-4</v>
      </c>
      <c r="L99">
        <v>0.91143537716536105</v>
      </c>
      <c r="M99">
        <v>0.224362182367805</v>
      </c>
      <c r="N99" s="1">
        <v>4.8583330332896703E-5</v>
      </c>
    </row>
    <row r="100" spans="1:14" x14ac:dyDescent="0.25">
      <c r="A100">
        <v>99</v>
      </c>
      <c r="B100" t="s">
        <v>195</v>
      </c>
      <c r="C100">
        <v>0.61856712302481198</v>
      </c>
      <c r="D100">
        <v>0.263104978652558</v>
      </c>
      <c r="E100">
        <v>1.87216343144741E-2</v>
      </c>
      <c r="F100">
        <v>0.49317073048209398</v>
      </c>
      <c r="G100">
        <v>0.415128728530469</v>
      </c>
      <c r="H100">
        <v>0.23483549666967199</v>
      </c>
      <c r="I100">
        <v>0.80716786254957995</v>
      </c>
      <c r="J100">
        <v>0.342420961517516</v>
      </c>
      <c r="K100">
        <v>1.8411419257397501E-2</v>
      </c>
      <c r="L100">
        <v>0.56610653690488499</v>
      </c>
      <c r="M100">
        <v>0.26275691464790002</v>
      </c>
      <c r="N100">
        <v>3.1201946668173601E-2</v>
      </c>
    </row>
    <row r="101" spans="1:14" x14ac:dyDescent="0.25">
      <c r="A101">
        <v>100</v>
      </c>
      <c r="B101" t="s">
        <v>196</v>
      </c>
      <c r="C101">
        <v>0.242245664713546</v>
      </c>
      <c r="D101">
        <v>0.31163392096630399</v>
      </c>
      <c r="E101">
        <v>0.43695791265789602</v>
      </c>
      <c r="F101">
        <v>0.193181713901801</v>
      </c>
      <c r="G101">
        <v>0.47930563214862199</v>
      </c>
      <c r="H101">
        <v>0.68691515814493698</v>
      </c>
      <c r="I101">
        <v>0.374558875112944</v>
      </c>
      <c r="J101">
        <v>0.41158599390608103</v>
      </c>
      <c r="K101">
        <v>0.36280249496401601</v>
      </c>
      <c r="L101">
        <v>0.18981556583200901</v>
      </c>
      <c r="M101">
        <v>0.31133638280113901</v>
      </c>
      <c r="N101">
        <v>0.54207380572081398</v>
      </c>
    </row>
    <row r="102" spans="1:14" x14ac:dyDescent="0.25">
      <c r="A102">
        <v>101</v>
      </c>
      <c r="B102" t="s">
        <v>197</v>
      </c>
      <c r="C102">
        <v>0.51791868749249603</v>
      </c>
      <c r="D102">
        <v>0.283931141496852</v>
      </c>
      <c r="E102">
        <v>6.81370128873513E-2</v>
      </c>
      <c r="F102">
        <v>0.72336757998636603</v>
      </c>
      <c r="G102">
        <v>0.39383477853354598</v>
      </c>
      <c r="H102">
        <v>6.6249979000589404E-2</v>
      </c>
      <c r="I102">
        <v>0.42101872435351201</v>
      </c>
      <c r="J102">
        <v>0.41198639293740602</v>
      </c>
      <c r="K102">
        <v>0.306816939274627</v>
      </c>
      <c r="L102">
        <v>0.46607626120116602</v>
      </c>
      <c r="M102">
        <v>0.28360286946063001</v>
      </c>
      <c r="N102">
        <v>0.100297790212212</v>
      </c>
    </row>
    <row r="103" spans="1:14" x14ac:dyDescent="0.25">
      <c r="A103">
        <v>102</v>
      </c>
      <c r="B103" t="s">
        <v>198</v>
      </c>
      <c r="C103">
        <v>0.14868020101457699</v>
      </c>
      <c r="D103">
        <v>0.33775900188246399</v>
      </c>
      <c r="E103">
        <v>0.65979507204252297</v>
      </c>
      <c r="F103">
        <v>-0.24225730324776301</v>
      </c>
      <c r="G103">
        <v>0.60298883418330695</v>
      </c>
      <c r="H103">
        <v>0.68786004117659305</v>
      </c>
      <c r="I103">
        <v>0.482898967440336</v>
      </c>
      <c r="J103">
        <v>0.41245371886080701</v>
      </c>
      <c r="K103">
        <v>0.241680977859734</v>
      </c>
      <c r="L103">
        <v>9.5447171993020802E-2</v>
      </c>
      <c r="M103">
        <v>0.33746159836291501</v>
      </c>
      <c r="N103">
        <v>0.77730054987528396</v>
      </c>
    </row>
    <row r="104" spans="1:14" x14ac:dyDescent="0.25">
      <c r="A104">
        <v>103</v>
      </c>
      <c r="B104" t="s">
        <v>200</v>
      </c>
      <c r="C104">
        <v>1.42825546226182</v>
      </c>
      <c r="D104">
        <v>0.213906220296736</v>
      </c>
      <c r="E104" s="1">
        <v>2.4385472800327599E-11</v>
      </c>
      <c r="F104">
        <v>1.8156469988719799</v>
      </c>
      <c r="G104">
        <v>0.28541783176299002</v>
      </c>
      <c r="H104" s="1">
        <v>1.99968649249216E-10</v>
      </c>
      <c r="I104">
        <v>1.09970045809062</v>
      </c>
      <c r="J104">
        <v>0.333457329948327</v>
      </c>
      <c r="K104">
        <v>9.74196319557505E-4</v>
      </c>
      <c r="L104">
        <v>1.3730973389860199</v>
      </c>
      <c r="M104">
        <v>0.21341201430427101</v>
      </c>
      <c r="N104" s="1">
        <v>1.2427184227371199E-10</v>
      </c>
    </row>
    <row r="105" spans="1:14" x14ac:dyDescent="0.25">
      <c r="A105">
        <v>104</v>
      </c>
      <c r="B105" t="s">
        <v>201</v>
      </c>
      <c r="C105">
        <v>0.79286869794432502</v>
      </c>
      <c r="D105">
        <v>0.27801722749626501</v>
      </c>
      <c r="E105">
        <v>4.3463015423019502E-3</v>
      </c>
      <c r="F105">
        <v>1.0887846651158499</v>
      </c>
      <c r="G105">
        <v>0.37864484038342999</v>
      </c>
      <c r="H105">
        <v>4.0341707863598298E-3</v>
      </c>
      <c r="I105">
        <v>0.60247705730009904</v>
      </c>
      <c r="J105">
        <v>0.41370096524234701</v>
      </c>
      <c r="K105">
        <v>0.14530680570610499</v>
      </c>
      <c r="L105">
        <v>0.73371627909886805</v>
      </c>
      <c r="M105">
        <v>0.27758318939238003</v>
      </c>
      <c r="N105">
        <v>8.2119174192305799E-3</v>
      </c>
    </row>
    <row r="106" spans="1:14" x14ac:dyDescent="0.25">
      <c r="A106">
        <v>105</v>
      </c>
      <c r="B106" t="s">
        <v>202</v>
      </c>
      <c r="C106">
        <v>0.46717607231710201</v>
      </c>
      <c r="D106">
        <v>0.32543320717007101</v>
      </c>
      <c r="E106">
        <v>0.15113005326065601</v>
      </c>
      <c r="F106">
        <v>1.0551337470350399</v>
      </c>
      <c r="G106">
        <v>0.39748808536075098</v>
      </c>
      <c r="H106">
        <v>7.9425077493389794E-3</v>
      </c>
      <c r="I106">
        <v>-0.22213847203697201</v>
      </c>
      <c r="J106">
        <v>0.60154028343643295</v>
      </c>
      <c r="K106">
        <v>0.71191695466094296</v>
      </c>
      <c r="L106">
        <v>0.40788084470789499</v>
      </c>
      <c r="M106">
        <v>0.32504959563407199</v>
      </c>
      <c r="N106">
        <v>0.20954175229150099</v>
      </c>
    </row>
    <row r="107" spans="1:14" x14ac:dyDescent="0.25">
      <c r="A107">
        <v>106</v>
      </c>
      <c r="B107" t="s">
        <v>203</v>
      </c>
      <c r="C107">
        <v>0.41623156570536102</v>
      </c>
      <c r="D107">
        <v>0.33942965463640601</v>
      </c>
      <c r="E107">
        <v>0.220098014383945</v>
      </c>
      <c r="F107">
        <v>0.63383340634127305</v>
      </c>
      <c r="G107">
        <v>0.483293773331885</v>
      </c>
      <c r="H107">
        <v>0.18969334901036</v>
      </c>
      <c r="I107">
        <v>0.32829417960611101</v>
      </c>
      <c r="J107">
        <v>0.47839429081545498</v>
      </c>
      <c r="K107">
        <v>0.49256061601627699</v>
      </c>
      <c r="L107">
        <v>0.35840460551714898</v>
      </c>
      <c r="M107">
        <v>0.33904439630933503</v>
      </c>
      <c r="N107">
        <v>0.290464909215709</v>
      </c>
    </row>
    <row r="108" spans="1:14" x14ac:dyDescent="0.25">
      <c r="A108">
        <v>107</v>
      </c>
      <c r="B108" t="s">
        <v>204</v>
      </c>
      <c r="C108">
        <v>0.55733878585065699</v>
      </c>
      <c r="D108">
        <v>0.32612673122945202</v>
      </c>
      <c r="E108">
        <v>8.7457650655690194E-2</v>
      </c>
      <c r="F108">
        <v>0.45059972221306499</v>
      </c>
      <c r="G108">
        <v>0.53296987398978202</v>
      </c>
      <c r="H108">
        <v>0.39785927960511103</v>
      </c>
      <c r="I108">
        <v>0.71430366963377501</v>
      </c>
      <c r="J108">
        <v>0.414961584978569</v>
      </c>
      <c r="K108">
        <v>8.5183159947901904E-2</v>
      </c>
      <c r="L108">
        <v>0.50110807516244305</v>
      </c>
      <c r="M108">
        <v>0.32571448195765001</v>
      </c>
      <c r="N108">
        <v>0.12392915041567901</v>
      </c>
    </row>
    <row r="109" spans="1:14" x14ac:dyDescent="0.25">
      <c r="A109">
        <v>108</v>
      </c>
      <c r="B109" t="s">
        <v>205</v>
      </c>
      <c r="C109">
        <v>0.27792515012814201</v>
      </c>
      <c r="D109">
        <v>0.37504687162577399</v>
      </c>
      <c r="E109">
        <v>0.45866851436952799</v>
      </c>
      <c r="F109">
        <v>0.19875697928306499</v>
      </c>
      <c r="G109">
        <v>0.60643556168755097</v>
      </c>
      <c r="H109">
        <v>0.74310353305397703</v>
      </c>
      <c r="I109">
        <v>0.42993621090768502</v>
      </c>
      <c r="J109">
        <v>0.47942332136974197</v>
      </c>
      <c r="K109">
        <v>0.36983747458467903</v>
      </c>
      <c r="L109">
        <v>0.22064218464440699</v>
      </c>
      <c r="M109">
        <v>0.374676365883921</v>
      </c>
      <c r="N109">
        <v>0.55593682192511396</v>
      </c>
    </row>
    <row r="110" spans="1:14" x14ac:dyDescent="0.25">
      <c r="A110">
        <v>109</v>
      </c>
      <c r="B110" t="s">
        <v>206</v>
      </c>
      <c r="C110">
        <v>0.55127587001892098</v>
      </c>
      <c r="D110">
        <v>0.34050104680624699</v>
      </c>
      <c r="E110">
        <v>0.105444308895111</v>
      </c>
      <c r="F110">
        <v>1.1266557372171899</v>
      </c>
      <c r="G110">
        <v>0.42217113689816999</v>
      </c>
      <c r="H110">
        <v>7.6141335326787999E-3</v>
      </c>
      <c r="I110">
        <v>-5.4309379764203497E-2</v>
      </c>
      <c r="J110">
        <v>0.60294433324035102</v>
      </c>
      <c r="K110">
        <v>0.92822871084698499</v>
      </c>
      <c r="L110">
        <v>0.49256358171202302</v>
      </c>
      <c r="M110">
        <v>0.34006671984275999</v>
      </c>
      <c r="N110">
        <v>0.147496219329358</v>
      </c>
    </row>
    <row r="111" spans="1:14" x14ac:dyDescent="0.25">
      <c r="A111">
        <v>110</v>
      </c>
      <c r="B111" t="s">
        <v>207</v>
      </c>
      <c r="C111">
        <v>0.36460555224749902</v>
      </c>
      <c r="D111">
        <v>0.375699804313056</v>
      </c>
      <c r="E111">
        <v>0.33181205517067103</v>
      </c>
      <c r="F111">
        <v>0.61057127881541995</v>
      </c>
      <c r="G111">
        <v>0.53464127990967003</v>
      </c>
      <c r="H111">
        <v>0.25344551650152403</v>
      </c>
      <c r="I111">
        <v>0.27187916062939799</v>
      </c>
      <c r="J111">
        <v>0.52971821463682001</v>
      </c>
      <c r="K111">
        <v>0.60777475526260405</v>
      </c>
      <c r="L111">
        <v>0.30298835072965202</v>
      </c>
      <c r="M111">
        <v>0.37528135611108498</v>
      </c>
      <c r="N111">
        <v>0.41945727109104802</v>
      </c>
    </row>
    <row r="112" spans="1:14" x14ac:dyDescent="0.25">
      <c r="A112">
        <v>111</v>
      </c>
      <c r="B112" t="s">
        <v>208</v>
      </c>
      <c r="C112">
        <v>0.407631812250907</v>
      </c>
      <c r="D112">
        <v>0.37599901525814899</v>
      </c>
      <c r="E112">
        <v>0.27830716318764498</v>
      </c>
      <c r="F112">
        <v>0.65947865358870295</v>
      </c>
      <c r="G112">
        <v>0.53521430229942502</v>
      </c>
      <c r="H112">
        <v>0.217883042597906</v>
      </c>
      <c r="I112">
        <v>0.30556100972660499</v>
      </c>
      <c r="J112">
        <v>0.53005313551078503</v>
      </c>
      <c r="K112">
        <v>0.56429591167427995</v>
      </c>
      <c r="L112">
        <v>0.34442352282490002</v>
      </c>
      <c r="M112">
        <v>0.37557367747187598</v>
      </c>
      <c r="N112">
        <v>0.35911130312998102</v>
      </c>
    </row>
    <row r="113" spans="1:14" x14ac:dyDescent="0.25">
      <c r="A113">
        <v>112</v>
      </c>
      <c r="B113" t="s">
        <v>209</v>
      </c>
      <c r="C113">
        <v>0.68246566965684197</v>
      </c>
      <c r="D113">
        <v>0.34157796052355799</v>
      </c>
      <c r="E113">
        <v>4.5718912222363003E-2</v>
      </c>
      <c r="F113">
        <v>0.93869903188078696</v>
      </c>
      <c r="G113">
        <v>0.48707808199012198</v>
      </c>
      <c r="H113">
        <v>5.3954159517245102E-2</v>
      </c>
      <c r="I113">
        <v>0.56969898497869997</v>
      </c>
      <c r="J113">
        <v>0.48109346995721203</v>
      </c>
      <c r="K113">
        <v>0.23634369321663401</v>
      </c>
      <c r="L113">
        <v>0.61830432925650203</v>
      </c>
      <c r="M113">
        <v>0.341107310505815</v>
      </c>
      <c r="N113">
        <v>6.9887556927751698E-2</v>
      </c>
    </row>
    <row r="114" spans="1:14" x14ac:dyDescent="0.25">
      <c r="A114">
        <v>113</v>
      </c>
      <c r="B114" t="s">
        <v>211</v>
      </c>
      <c r="C114">
        <v>1.1824660838760299</v>
      </c>
      <c r="D114">
        <v>0.28968736755956198</v>
      </c>
      <c r="E114" s="1">
        <v>4.4674845473895701E-5</v>
      </c>
      <c r="F114">
        <v>3.7523387298388299E-2</v>
      </c>
      <c r="G114">
        <v>0.73324037340169701</v>
      </c>
      <c r="H114">
        <v>0.95918627803268097</v>
      </c>
      <c r="I114">
        <v>1.6846747849883399</v>
      </c>
      <c r="J114">
        <v>0.33167087763238601</v>
      </c>
      <c r="K114" s="1">
        <v>3.7871451570395098E-7</v>
      </c>
      <c r="L114">
        <v>1.11511107845639</v>
      </c>
      <c r="M114">
        <v>0.289117872234193</v>
      </c>
      <c r="N114">
        <v>1.14814044008236E-4</v>
      </c>
    </row>
    <row r="115" spans="1:14" x14ac:dyDescent="0.25">
      <c r="A115">
        <v>114</v>
      </c>
      <c r="B115" t="s">
        <v>212</v>
      </c>
      <c r="C115">
        <v>0.60937607494132595</v>
      </c>
      <c r="D115">
        <v>0.37765522439232002</v>
      </c>
      <c r="E115">
        <v>0.106619041808136</v>
      </c>
      <c r="F115">
        <v>1.0229319127235501</v>
      </c>
      <c r="G115">
        <v>0.48850483733570399</v>
      </c>
      <c r="H115">
        <v>3.6259472698519597E-2</v>
      </c>
      <c r="I115">
        <v>0.28174382580160601</v>
      </c>
      <c r="J115">
        <v>0.60581439868180997</v>
      </c>
      <c r="K115">
        <v>0.64188401986189003</v>
      </c>
      <c r="L115">
        <v>0.54048418168860601</v>
      </c>
      <c r="M115">
        <v>0.37716678832181899</v>
      </c>
      <c r="N115">
        <v>0.15185467469149</v>
      </c>
    </row>
    <row r="116" spans="1:14" x14ac:dyDescent="0.25">
      <c r="A116">
        <v>115</v>
      </c>
      <c r="B116" t="s">
        <v>213</v>
      </c>
      <c r="C116">
        <v>-5.0362412415201299E-2</v>
      </c>
      <c r="D116">
        <v>0.51752769180466596</v>
      </c>
      <c r="E116">
        <v>0.92247746400817798</v>
      </c>
      <c r="F116">
        <v>0.54825090642299401</v>
      </c>
      <c r="G116">
        <v>0.61047527454018002</v>
      </c>
      <c r="H116">
        <v>0.36914702954032402</v>
      </c>
      <c r="I116">
        <v>-0.78192496860412897</v>
      </c>
      <c r="J116">
        <v>1.01678872304572</v>
      </c>
      <c r="K116">
        <v>0.44188487952972499</v>
      </c>
      <c r="L116">
        <v>-0.124003518955</v>
      </c>
      <c r="M116">
        <v>0.51716509257304999</v>
      </c>
      <c r="N116">
        <v>0.81050430070100499</v>
      </c>
    </row>
    <row r="117" spans="1:14" x14ac:dyDescent="0.25">
      <c r="A117">
        <v>116</v>
      </c>
      <c r="B117" t="s">
        <v>214</v>
      </c>
      <c r="C117">
        <v>0.83555596592440395</v>
      </c>
      <c r="D117">
        <v>0.359702558858152</v>
      </c>
      <c r="E117">
        <v>2.0184093135324901E-2</v>
      </c>
      <c r="F117">
        <v>1.15724544259062</v>
      </c>
      <c r="G117">
        <v>0.49054917205230902</v>
      </c>
      <c r="H117">
        <v>1.8320235198346999E-2</v>
      </c>
      <c r="I117">
        <v>0.658722964881858</v>
      </c>
      <c r="J117">
        <v>0.53339928234090495</v>
      </c>
      <c r="K117">
        <v>0.216848051803328</v>
      </c>
      <c r="L117">
        <v>0.75855725105965</v>
      </c>
      <c r="M117">
        <v>0.359168885143483</v>
      </c>
      <c r="N117">
        <v>3.4688224711173901E-2</v>
      </c>
    </row>
    <row r="118" spans="1:14" x14ac:dyDescent="0.25">
      <c r="A118">
        <v>117</v>
      </c>
      <c r="B118" t="s">
        <v>215</v>
      </c>
      <c r="C118">
        <v>0.26846913125612798</v>
      </c>
      <c r="D118">
        <v>0.46747473263961398</v>
      </c>
      <c r="E118">
        <v>0.56576713602959805</v>
      </c>
      <c r="F118">
        <v>0.96605247040037201</v>
      </c>
      <c r="G118">
        <v>0.53991473471384999</v>
      </c>
      <c r="H118">
        <v>7.3571571721823506E-2</v>
      </c>
      <c r="I118">
        <v>-0.71225284444627701</v>
      </c>
      <c r="J118">
        <v>1.01726044063597</v>
      </c>
      <c r="K118">
        <v>0.48382261657978998</v>
      </c>
      <c r="L118">
        <v>0.18916011322033099</v>
      </c>
      <c r="M118">
        <v>0.46704892113183</v>
      </c>
      <c r="N118">
        <v>0.68546916936661595</v>
      </c>
    </row>
    <row r="119" spans="1:14" x14ac:dyDescent="0.25">
      <c r="A119">
        <v>118</v>
      </c>
      <c r="B119" t="s">
        <v>216</v>
      </c>
      <c r="C119">
        <v>0.65230042467998794</v>
      </c>
      <c r="D119">
        <v>0.40224594414841403</v>
      </c>
      <c r="E119">
        <v>0.10487922141242199</v>
      </c>
      <c r="F119">
        <v>0.71414992745422901</v>
      </c>
      <c r="G119">
        <v>0.61299405589356504</v>
      </c>
      <c r="H119">
        <v>0.244011166379937</v>
      </c>
      <c r="I119">
        <v>0.73270604120053295</v>
      </c>
      <c r="J119">
        <v>0.53437708113299798</v>
      </c>
      <c r="K119">
        <v>0.17033117184941801</v>
      </c>
      <c r="L119">
        <v>0.574541126744611</v>
      </c>
      <c r="M119">
        <v>0.40174551681910597</v>
      </c>
      <c r="N119">
        <v>0.152684846488471</v>
      </c>
    </row>
    <row r="120" spans="1:14" x14ac:dyDescent="0.25">
      <c r="A120">
        <v>119</v>
      </c>
      <c r="B120" t="s">
        <v>217</v>
      </c>
      <c r="C120">
        <v>0.12209760781553899</v>
      </c>
      <c r="D120">
        <v>0.51888684184052503</v>
      </c>
      <c r="E120">
        <v>0.81397060942249899</v>
      </c>
      <c r="F120">
        <v>0.33207958894213402</v>
      </c>
      <c r="G120">
        <v>0.73694975521337902</v>
      </c>
      <c r="H120">
        <v>0.65226805641331698</v>
      </c>
      <c r="I120">
        <v>8.2937544928794293E-2</v>
      </c>
      <c r="J120">
        <v>0.73220843208833197</v>
      </c>
      <c r="K120">
        <v>0.90981618037591405</v>
      </c>
      <c r="L120">
        <v>4.35434808350895E-2</v>
      </c>
      <c r="M120">
        <v>0.51847468646551698</v>
      </c>
      <c r="N120">
        <v>0.93306930207757899</v>
      </c>
    </row>
    <row r="121" spans="1:14" x14ac:dyDescent="0.25">
      <c r="A121">
        <v>120</v>
      </c>
      <c r="B121" t="s">
        <v>218</v>
      </c>
      <c r="C121">
        <v>0.89015768560373398</v>
      </c>
      <c r="D121">
        <v>0.38057405574666697</v>
      </c>
      <c r="E121">
        <v>1.9336117636022901E-2</v>
      </c>
      <c r="F121">
        <v>0.37977108245506402</v>
      </c>
      <c r="G121">
        <v>0.73752092983936102</v>
      </c>
      <c r="H121">
        <v>0.60660247627914399</v>
      </c>
      <c r="I121">
        <v>1.2824989986064299</v>
      </c>
      <c r="J121">
        <v>0.45183267966847102</v>
      </c>
      <c r="K121">
        <v>4.5334941157643902E-3</v>
      </c>
      <c r="L121">
        <v>0.805456618690091</v>
      </c>
      <c r="M121">
        <v>0.37998035294150101</v>
      </c>
      <c r="N121">
        <v>3.4028629391377803E-2</v>
      </c>
    </row>
    <row r="122" spans="1:14" x14ac:dyDescent="0.25">
      <c r="A122">
        <v>121</v>
      </c>
      <c r="B122" t="s">
        <v>219</v>
      </c>
      <c r="C122">
        <v>0.82061851335615499</v>
      </c>
      <c r="D122">
        <v>0.40403836446625102</v>
      </c>
      <c r="E122">
        <v>4.2250828249855002E-2</v>
      </c>
      <c r="F122">
        <v>1.3975557173094499</v>
      </c>
      <c r="G122">
        <v>0.49603264096601701</v>
      </c>
      <c r="H122">
        <v>4.8404051925983998E-3</v>
      </c>
      <c r="I122">
        <v>0.21346683950269599</v>
      </c>
      <c r="J122">
        <v>0.73345583662055303</v>
      </c>
      <c r="K122">
        <v>0.771018795420918</v>
      </c>
      <c r="L122">
        <v>0.73194349577296902</v>
      </c>
      <c r="M122">
        <v>0.40349351663077498</v>
      </c>
      <c r="N122">
        <v>6.9675338546310195E-2</v>
      </c>
    </row>
    <row r="123" spans="1:14" x14ac:dyDescent="0.25">
      <c r="A123">
        <v>122</v>
      </c>
      <c r="B123" t="s">
        <v>220</v>
      </c>
      <c r="C123">
        <v>0.88972381362463304</v>
      </c>
      <c r="D123">
        <v>0.40481197674349101</v>
      </c>
      <c r="E123">
        <v>2.7958421618164898E-2</v>
      </c>
      <c r="F123">
        <v>1.26660629461928</v>
      </c>
      <c r="G123">
        <v>0.54591284541243301</v>
      </c>
      <c r="H123">
        <v>2.0332109914010799E-2</v>
      </c>
      <c r="I123">
        <v>0.66434593762723004</v>
      </c>
      <c r="J123">
        <v>0.610009754246438</v>
      </c>
      <c r="K123">
        <v>0.27612112819210299</v>
      </c>
      <c r="L123">
        <v>0.79793634176042605</v>
      </c>
      <c r="M123">
        <v>0.40425060974805099</v>
      </c>
      <c r="N123">
        <v>4.8397035817158297E-2</v>
      </c>
    </row>
    <row r="124" spans="1:14" x14ac:dyDescent="0.25">
      <c r="A124">
        <v>123</v>
      </c>
      <c r="B124" t="s">
        <v>222</v>
      </c>
      <c r="C124">
        <v>1.4612846978071901</v>
      </c>
      <c r="D124">
        <v>0.33638382822297902</v>
      </c>
      <c r="E124" s="1">
        <v>1.3984835489360999E-5</v>
      </c>
      <c r="F124">
        <v>2.1814093204359599</v>
      </c>
      <c r="G124">
        <v>0.42276921339951501</v>
      </c>
      <c r="H124" s="1">
        <v>2.4719900817295501E-7</v>
      </c>
      <c r="I124">
        <v>0.71748095190057803</v>
      </c>
      <c r="J124">
        <v>0.61083840967477898</v>
      </c>
      <c r="K124">
        <v>0.240161233896238</v>
      </c>
      <c r="L124">
        <v>1.36975874000217</v>
      </c>
      <c r="M124">
        <v>0.33564918973841501</v>
      </c>
      <c r="N124" s="1">
        <v>4.4857075715226502E-5</v>
      </c>
    </row>
    <row r="125" spans="1:14" x14ac:dyDescent="0.25">
      <c r="A125">
        <v>124</v>
      </c>
      <c r="B125" t="s">
        <v>223</v>
      </c>
      <c r="C125">
        <v>0.75730346382063995</v>
      </c>
      <c r="D125">
        <v>0.47222300093771302</v>
      </c>
      <c r="E125">
        <v>0.10878045873271699</v>
      </c>
      <c r="F125">
        <v>0.89055240495247601</v>
      </c>
      <c r="G125">
        <v>0.74581219688307798</v>
      </c>
      <c r="H125">
        <v>0.232450359051941</v>
      </c>
      <c r="I125">
        <v>0.79296431387763799</v>
      </c>
      <c r="J125">
        <v>0.611799121600207</v>
      </c>
      <c r="K125">
        <v>0.19493457549319901</v>
      </c>
      <c r="L125">
        <v>0.665246797721885</v>
      </c>
      <c r="M125">
        <v>0.47165892981501301</v>
      </c>
      <c r="N125">
        <v>0.15840969073481201</v>
      </c>
    </row>
    <row r="126" spans="1:14" x14ac:dyDescent="0.25">
      <c r="A126">
        <v>125</v>
      </c>
      <c r="B126" t="s">
        <v>224</v>
      </c>
      <c r="C126">
        <v>1.0191671789166901</v>
      </c>
      <c r="D126">
        <v>0.43644302814678798</v>
      </c>
      <c r="E126">
        <v>1.9534719604908098E-2</v>
      </c>
      <c r="F126">
        <v>1.7194976232768699</v>
      </c>
      <c r="G126">
        <v>0.55738577236601505</v>
      </c>
      <c r="H126">
        <v>2.03598183214796E-3</v>
      </c>
      <c r="I126">
        <v>0.43490602959605801</v>
      </c>
      <c r="J126">
        <v>0.73590335604345902</v>
      </c>
      <c r="K126">
        <v>0.55453212426139997</v>
      </c>
      <c r="L126">
        <v>0.92306721117159296</v>
      </c>
      <c r="M126">
        <v>0.43579356300717098</v>
      </c>
      <c r="N126">
        <v>3.4164099948424398E-2</v>
      </c>
    </row>
    <row r="127" spans="1:14" x14ac:dyDescent="0.25">
      <c r="A127">
        <v>126</v>
      </c>
      <c r="B127" t="s">
        <v>225</v>
      </c>
      <c r="C127">
        <v>-0.761581227220408</v>
      </c>
      <c r="D127">
        <v>1.01198451569835</v>
      </c>
      <c r="E127">
        <v>0.45171307889879098</v>
      </c>
      <c r="F127">
        <v>-12.821759669292399</v>
      </c>
      <c r="G127">
        <v>433.18869572473102</v>
      </c>
      <c r="H127">
        <v>0.97638721732308797</v>
      </c>
      <c r="I127">
        <v>-0.241026617105219</v>
      </c>
      <c r="J127">
        <v>1.0208213619131401</v>
      </c>
      <c r="K127">
        <v>0.81334694548439102</v>
      </c>
      <c r="L127">
        <v>-0.86333951109085905</v>
      </c>
      <c r="M127">
        <v>1.0116748684657599</v>
      </c>
      <c r="N127">
        <v>0.393450575063027</v>
      </c>
    </row>
    <row r="128" spans="1:14" x14ac:dyDescent="0.25">
      <c r="A128">
        <v>127</v>
      </c>
      <c r="B128" t="s">
        <v>226</v>
      </c>
      <c r="C128">
        <v>0.67731526138976605</v>
      </c>
      <c r="D128">
        <v>0.52417543936162203</v>
      </c>
      <c r="E128">
        <v>0.19630390368179401</v>
      </c>
      <c r="F128">
        <v>1.53755222649908</v>
      </c>
      <c r="G128">
        <v>0.63122275704040898</v>
      </c>
      <c r="H128">
        <v>1.4857606900554101E-2</v>
      </c>
      <c r="I128">
        <v>-0.21835632957092499</v>
      </c>
      <c r="J128">
        <v>1.02105901630692</v>
      </c>
      <c r="K128">
        <v>0.83066184883748995</v>
      </c>
      <c r="L128">
        <v>0.57408483188696102</v>
      </c>
      <c r="M128">
        <v>0.52355870684540795</v>
      </c>
      <c r="N128">
        <v>0.27285775954478497</v>
      </c>
    </row>
    <row r="129" spans="1:14" x14ac:dyDescent="0.25">
      <c r="A129">
        <v>128</v>
      </c>
      <c r="B129" t="s">
        <v>227</v>
      </c>
      <c r="C129">
        <v>1.7565880912654299</v>
      </c>
      <c r="D129">
        <v>0.35596415142721</v>
      </c>
      <c r="E129" s="1">
        <v>8.0260425937855103E-7</v>
      </c>
      <c r="F129">
        <v>1.68542006913291</v>
      </c>
      <c r="G129">
        <v>0.63578631609039604</v>
      </c>
      <c r="H129">
        <v>8.0272326216710797E-3</v>
      </c>
      <c r="I129">
        <v>1.8869667731573501</v>
      </c>
      <c r="J129">
        <v>0.43408884210229098</v>
      </c>
      <c r="K129" s="1">
        <v>1.38037467552272E-5</v>
      </c>
      <c r="L129">
        <v>1.6437590933322299</v>
      </c>
      <c r="M129">
        <v>0.35500873632517299</v>
      </c>
      <c r="N129" s="1">
        <v>3.6532442471723599E-6</v>
      </c>
    </row>
    <row r="130" spans="1:14" x14ac:dyDescent="0.25">
      <c r="A130">
        <v>129</v>
      </c>
      <c r="B130" t="s">
        <v>228</v>
      </c>
      <c r="C130">
        <v>0.58428169584335699</v>
      </c>
      <c r="D130">
        <v>0.60085834005581695</v>
      </c>
      <c r="E130">
        <v>0.330845760445518</v>
      </c>
      <c r="F130">
        <v>0.62010855634024298</v>
      </c>
      <c r="G130">
        <v>1.0362628902434601</v>
      </c>
      <c r="H130">
        <v>0.54956737327038496</v>
      </c>
      <c r="I130">
        <v>0.66979397042655597</v>
      </c>
      <c r="J130">
        <v>0.73967059128944401</v>
      </c>
      <c r="K130">
        <v>0.36518463117355199</v>
      </c>
      <c r="L130">
        <v>0.47415473400775299</v>
      </c>
      <c r="M130">
        <v>0.60028927351476702</v>
      </c>
      <c r="N130">
        <v>0.42959956241130498</v>
      </c>
    </row>
    <row r="131" spans="1:14" x14ac:dyDescent="0.25">
      <c r="A131">
        <v>130</v>
      </c>
      <c r="B131" t="s">
        <v>229</v>
      </c>
      <c r="C131">
        <v>-0.49868649744814098</v>
      </c>
      <c r="D131">
        <v>1.01393444518128</v>
      </c>
      <c r="E131">
        <v>0.62283735171489696</v>
      </c>
      <c r="F131">
        <v>0.66419167317833205</v>
      </c>
      <c r="G131">
        <v>1.0375041481368401</v>
      </c>
      <c r="H131">
        <v>0.52205416292956897</v>
      </c>
      <c r="I131">
        <v>-13.7668798933536</v>
      </c>
      <c r="J131">
        <v>582.14314401470597</v>
      </c>
      <c r="K131">
        <v>0.981132892713097</v>
      </c>
      <c r="L131">
        <v>-0.61550865237691399</v>
      </c>
      <c r="M131">
        <v>1.01357375647198</v>
      </c>
      <c r="N131">
        <v>0.543674547759876</v>
      </c>
    </row>
    <row r="132" spans="1:14" x14ac:dyDescent="0.25">
      <c r="A132">
        <v>131</v>
      </c>
      <c r="B132" t="s">
        <v>230</v>
      </c>
      <c r="C132">
        <v>1.2068534464274301</v>
      </c>
      <c r="D132">
        <v>0.47894234909073502</v>
      </c>
      <c r="E132">
        <v>1.1741142247482701E-2</v>
      </c>
      <c r="F132">
        <v>1.9429746615262999</v>
      </c>
      <c r="G132">
        <v>0.64677131546244204</v>
      </c>
      <c r="H132">
        <v>2.6635564019989802E-3</v>
      </c>
      <c r="I132">
        <v>0.713089371849434</v>
      </c>
      <c r="J132">
        <v>0.74059361890956998</v>
      </c>
      <c r="K132">
        <v>0.33561683671494003</v>
      </c>
      <c r="L132">
        <v>1.0870224304404901</v>
      </c>
      <c r="M132">
        <v>0.47815289992298299</v>
      </c>
      <c r="N132">
        <v>2.30033922138544E-2</v>
      </c>
    </row>
    <row r="133" spans="1:14" x14ac:dyDescent="0.25">
      <c r="A133">
        <v>132</v>
      </c>
      <c r="B133" t="s">
        <v>231</v>
      </c>
      <c r="C133">
        <v>1.6739265548287801</v>
      </c>
      <c r="D133">
        <v>0.41758121241620499</v>
      </c>
      <c r="E133" s="1">
        <v>6.1073267364484396E-5</v>
      </c>
      <c r="F133">
        <v>0.90386369006157796</v>
      </c>
      <c r="G133">
        <v>1.042981973699</v>
      </c>
      <c r="H133">
        <v>0.38615306195198601</v>
      </c>
      <c r="I133">
        <v>1.97677331625619</v>
      </c>
      <c r="J133">
        <v>0.46849889898271502</v>
      </c>
      <c r="K133" s="1">
        <v>2.4497870732164E-5</v>
      </c>
      <c r="L133">
        <v>1.5475096295189601</v>
      </c>
      <c r="M133">
        <v>0.41668066080107102</v>
      </c>
      <c r="N133">
        <v>2.0409077765956801E-4</v>
      </c>
    </row>
    <row r="134" spans="1:14" x14ac:dyDescent="0.25">
      <c r="A134">
        <v>133</v>
      </c>
      <c r="B134" t="s">
        <v>233</v>
      </c>
      <c r="C134">
        <v>1.6365617186202801</v>
      </c>
      <c r="D134">
        <v>0.44807912004099698</v>
      </c>
      <c r="E134">
        <v>2.5980633489548598E-4</v>
      </c>
      <c r="F134">
        <v>1.6793378392501801</v>
      </c>
      <c r="G134">
        <v>0.77024282263391297</v>
      </c>
      <c r="H134">
        <v>2.92374034226239E-2</v>
      </c>
      <c r="I134">
        <v>1.7259894192694201</v>
      </c>
      <c r="J134">
        <v>0.55436141531018102</v>
      </c>
      <c r="K134">
        <v>1.8489929075398801E-3</v>
      </c>
      <c r="L134">
        <v>1.51623496556368</v>
      </c>
      <c r="M134">
        <v>0.44727647266967302</v>
      </c>
      <c r="N134">
        <v>6.9911024167032998E-4</v>
      </c>
    </row>
    <row r="135" spans="1:14" x14ac:dyDescent="0.25">
      <c r="A135">
        <v>134</v>
      </c>
      <c r="B135" t="s">
        <v>237</v>
      </c>
      <c r="C135">
        <v>-13.795976245323899</v>
      </c>
      <c r="D135">
        <v>559.062741735808</v>
      </c>
      <c r="E135">
        <v>0.98031262228207805</v>
      </c>
      <c r="F135">
        <v>-12.7914511355616</v>
      </c>
      <c r="G135">
        <v>594.52907381924695</v>
      </c>
      <c r="H135">
        <v>0.98283462581841896</v>
      </c>
      <c r="I135">
        <v>-13.6945278999795</v>
      </c>
      <c r="J135">
        <v>679.28120209236795</v>
      </c>
      <c r="K135">
        <v>0.98391547974317695</v>
      </c>
      <c r="L135">
        <v>-13.9222719848716</v>
      </c>
      <c r="M135">
        <v>559.61365717220599</v>
      </c>
      <c r="N135">
        <v>0.98015198531510295</v>
      </c>
    </row>
    <row r="136" spans="1:14" x14ac:dyDescent="0.25">
      <c r="A136">
        <v>135</v>
      </c>
      <c r="B136" t="s">
        <v>238</v>
      </c>
      <c r="C136">
        <v>1.0269806025914301</v>
      </c>
      <c r="D136">
        <v>0.60760958192942105</v>
      </c>
      <c r="E136">
        <v>9.0990048647390104E-2</v>
      </c>
      <c r="F136">
        <v>1.05520226290131</v>
      </c>
      <c r="G136">
        <v>1.0478800730701601</v>
      </c>
      <c r="H136">
        <v>0.31394072253141703</v>
      </c>
      <c r="I136">
        <v>1.1153933893238299</v>
      </c>
      <c r="J136">
        <v>0.74872809425359699</v>
      </c>
      <c r="K136">
        <v>0.136298515571113</v>
      </c>
      <c r="L136">
        <v>0.90191538725474796</v>
      </c>
      <c r="M136">
        <v>0.60702640841376998</v>
      </c>
      <c r="N136">
        <v>0.137333969961145</v>
      </c>
    </row>
    <row r="137" spans="1:14" x14ac:dyDescent="0.25">
      <c r="A137">
        <v>136</v>
      </c>
      <c r="B137" t="s">
        <v>239</v>
      </c>
      <c r="C137">
        <v>0.65636052219982399</v>
      </c>
      <c r="D137">
        <v>0.73265914213393102</v>
      </c>
      <c r="E137">
        <v>0.37032717307912899</v>
      </c>
      <c r="F137">
        <v>1.1591783852253501</v>
      </c>
      <c r="G137">
        <v>1.05036520614713</v>
      </c>
      <c r="H137">
        <v>0.26976861504138899</v>
      </c>
      <c r="I137">
        <v>0.42128255195658398</v>
      </c>
      <c r="J137">
        <v>1.03034655875949</v>
      </c>
      <c r="K137">
        <v>0.68263167942555603</v>
      </c>
      <c r="L137">
        <v>0.54069021384857396</v>
      </c>
      <c r="M137">
        <v>0.73226457537969203</v>
      </c>
      <c r="N137">
        <v>0.46028298662981099</v>
      </c>
    </row>
    <row r="138" spans="1:14" x14ac:dyDescent="0.25">
      <c r="A138">
        <v>137</v>
      </c>
      <c r="B138" t="s">
        <v>240</v>
      </c>
      <c r="C138">
        <v>1.6963760738398299</v>
      </c>
      <c r="D138">
        <v>0.489864964506803</v>
      </c>
      <c r="E138">
        <v>5.3429498649044298E-4</v>
      </c>
      <c r="F138">
        <v>1.2173610728517299</v>
      </c>
      <c r="G138">
        <v>1.05319422725348</v>
      </c>
      <c r="H138">
        <v>0.247732213901245</v>
      </c>
      <c r="I138">
        <v>1.96683061192341</v>
      </c>
      <c r="J138">
        <v>0.56323221502075704</v>
      </c>
      <c r="K138">
        <v>4.7934267301143999E-4</v>
      </c>
      <c r="L138">
        <v>1.5782347877168299</v>
      </c>
      <c r="M138">
        <v>0.48920303075916</v>
      </c>
      <c r="N138">
        <v>1.2547436625846E-3</v>
      </c>
    </row>
    <row r="139" spans="1:14" x14ac:dyDescent="0.25">
      <c r="A139">
        <v>138</v>
      </c>
      <c r="B139" t="s">
        <v>241</v>
      </c>
      <c r="C139">
        <v>0.112788033439814</v>
      </c>
      <c r="D139">
        <v>1.02054529901849</v>
      </c>
      <c r="E139">
        <v>0.91199903533282001</v>
      </c>
      <c r="F139">
        <v>1.3119670610037399</v>
      </c>
      <c r="G139">
        <v>1.05697940744847</v>
      </c>
      <c r="H139">
        <v>0.21451642394949699</v>
      </c>
      <c r="I139">
        <v>-13.709004963286199</v>
      </c>
      <c r="J139">
        <v>763.81220941402898</v>
      </c>
      <c r="K139">
        <v>0.98568022868227301</v>
      </c>
      <c r="L139">
        <v>-1.36261126537292E-2</v>
      </c>
      <c r="M139">
        <v>1.0201376898014001</v>
      </c>
      <c r="N139">
        <v>0.98934286837813901</v>
      </c>
    </row>
    <row r="140" spans="1:14" x14ac:dyDescent="0.25">
      <c r="A140">
        <v>139</v>
      </c>
      <c r="B140" t="s">
        <v>242</v>
      </c>
      <c r="C140">
        <v>0.14688302220577601</v>
      </c>
      <c r="D140">
        <v>1.0210200620771299</v>
      </c>
      <c r="E140">
        <v>0.885611737002586</v>
      </c>
      <c r="F140">
        <v>-12.7377220125036</v>
      </c>
      <c r="G140">
        <v>686.01546281957405</v>
      </c>
      <c r="H140">
        <v>0.98518597854302903</v>
      </c>
      <c r="I140">
        <v>0.61568123453185397</v>
      </c>
      <c r="J140">
        <v>1.0351746070384</v>
      </c>
      <c r="K140">
        <v>0.55200340167455697</v>
      </c>
      <c r="L140">
        <v>2.32633881780413E-2</v>
      </c>
      <c r="M140">
        <v>1.0205988845979701</v>
      </c>
      <c r="N140">
        <v>0.98181470569644402</v>
      </c>
    </row>
    <row r="141" spans="1:14" x14ac:dyDescent="0.25">
      <c r="A141">
        <v>140</v>
      </c>
      <c r="B141" t="s">
        <v>243</v>
      </c>
      <c r="C141">
        <v>-13.778971221303999</v>
      </c>
      <c r="D141">
        <v>642.79277954908105</v>
      </c>
      <c r="E141">
        <v>0.98289777539844603</v>
      </c>
      <c r="F141">
        <v>-12.7377220125032</v>
      </c>
      <c r="G141">
        <v>686.01546281976096</v>
      </c>
      <c r="H141">
        <v>0.98518597854303402</v>
      </c>
      <c r="I141">
        <v>-13.689631091181401</v>
      </c>
      <c r="J141">
        <v>778.82427962650502</v>
      </c>
      <c r="K141">
        <v>0.98597606269986804</v>
      </c>
      <c r="L141">
        <v>-13.907250937134499</v>
      </c>
      <c r="M141">
        <v>643.23751650179497</v>
      </c>
      <c r="N141">
        <v>0.98275051427807403</v>
      </c>
    </row>
    <row r="142" spans="1:14" x14ac:dyDescent="0.25">
      <c r="A142">
        <v>141</v>
      </c>
      <c r="B142" t="s">
        <v>244</v>
      </c>
      <c r="C142">
        <v>2.2622691752569102</v>
      </c>
      <c r="D142">
        <v>0.78521204971660996</v>
      </c>
      <c r="E142">
        <v>3.9629831167672701E-3</v>
      </c>
      <c r="F142">
        <v>-12.828893502996999</v>
      </c>
      <c r="G142">
        <v>1193.19969310239</v>
      </c>
      <c r="H142">
        <v>0.99142157099916695</v>
      </c>
      <c r="I142">
        <v>3.02064304468936</v>
      </c>
      <c r="J142">
        <v>0.82612351798112105</v>
      </c>
      <c r="K142">
        <v>2.5577607422908998E-4</v>
      </c>
      <c r="L142">
        <v>2.1396671267223399</v>
      </c>
      <c r="M142">
        <v>0.78239410040829604</v>
      </c>
      <c r="N142">
        <v>6.2424067648213103E-3</v>
      </c>
    </row>
    <row r="143" spans="1:14" x14ac:dyDescent="0.25">
      <c r="A143">
        <v>142</v>
      </c>
      <c r="B143" t="s">
        <v>245</v>
      </c>
      <c r="C143">
        <v>-13.577786760774201</v>
      </c>
      <c r="D143">
        <v>1180.1031436411399</v>
      </c>
      <c r="E143">
        <v>0.99082006732331596</v>
      </c>
      <c r="F143">
        <v>-12.828893502997399</v>
      </c>
      <c r="G143">
        <v>1193.19969310228</v>
      </c>
      <c r="H143">
        <v>0.99142157099916595</v>
      </c>
      <c r="I143">
        <v>-13.2565639522946</v>
      </c>
      <c r="J143">
        <v>1487.0967821375</v>
      </c>
      <c r="K143">
        <v>0.99288743829803106</v>
      </c>
      <c r="L143">
        <v>-13.7061018854062</v>
      </c>
      <c r="M143">
        <v>1184.0569751217299</v>
      </c>
      <c r="N143">
        <v>0.99076425957918901</v>
      </c>
    </row>
    <row r="144" spans="1:14" x14ac:dyDescent="0.25">
      <c r="A144">
        <v>143</v>
      </c>
      <c r="B144" t="s">
        <v>246</v>
      </c>
      <c r="C144">
        <v>1.6790578283306701</v>
      </c>
      <c r="D144">
        <v>1.0623339665254099</v>
      </c>
      <c r="E144">
        <v>0.11398400770941799</v>
      </c>
      <c r="F144">
        <v>2.6460527468734201</v>
      </c>
      <c r="G144">
        <v>1.17699514477833</v>
      </c>
      <c r="H144">
        <v>2.4567108064201301E-2</v>
      </c>
      <c r="I144">
        <v>-13.2565639522895</v>
      </c>
      <c r="J144">
        <v>1487.0967821387901</v>
      </c>
      <c r="K144">
        <v>0.99288743829804005</v>
      </c>
      <c r="L144">
        <v>1.55298675098824</v>
      </c>
      <c r="M144">
        <v>1.0597551314643401</v>
      </c>
      <c r="N144">
        <v>0.142806264738742</v>
      </c>
    </row>
    <row r="145" spans="1:14" x14ac:dyDescent="0.25">
      <c r="A145">
        <v>144</v>
      </c>
      <c r="B145" t="s">
        <v>247</v>
      </c>
      <c r="C145">
        <v>-13.5460039447286</v>
      </c>
      <c r="D145">
        <v>1237.09524724415</v>
      </c>
      <c r="E145">
        <v>0.99126346055023196</v>
      </c>
      <c r="F145">
        <v>-12.7647673150597</v>
      </c>
      <c r="G145">
        <v>1376.59057193074</v>
      </c>
      <c r="H145">
        <v>0.99260152944685998</v>
      </c>
      <c r="I145">
        <v>-13.256563952293201</v>
      </c>
      <c r="J145">
        <v>1487.09678213505</v>
      </c>
      <c r="K145">
        <v>0.99288743829801995</v>
      </c>
      <c r="L145">
        <v>-13.684658587852001</v>
      </c>
      <c r="M145">
        <v>1241.29173760915</v>
      </c>
      <c r="N145">
        <v>0.99120387552596601</v>
      </c>
    </row>
    <row r="146" spans="1:14" x14ac:dyDescent="0.25">
      <c r="A146">
        <v>145</v>
      </c>
      <c r="B146" t="s">
        <v>248</v>
      </c>
      <c r="C146">
        <v>-13.546003944718301</v>
      </c>
      <c r="D146">
        <v>1237.0952472425099</v>
      </c>
      <c r="E146">
        <v>0.99126346055022696</v>
      </c>
      <c r="F146">
        <v>-12.7647673150618</v>
      </c>
      <c r="G146">
        <v>1376.59057193031</v>
      </c>
      <c r="H146">
        <v>0.99260152944685698</v>
      </c>
      <c r="I146">
        <v>-13.2565639522971</v>
      </c>
      <c r="J146">
        <v>1487.0967821325701</v>
      </c>
      <c r="K146">
        <v>0.99288743829800596</v>
      </c>
      <c r="L146">
        <v>-13.684658587853299</v>
      </c>
      <c r="M146">
        <v>1241.29173760955</v>
      </c>
      <c r="N146">
        <v>0.991203875525968</v>
      </c>
    </row>
    <row r="147" spans="1:14" x14ac:dyDescent="0.25">
      <c r="A147">
        <v>146</v>
      </c>
      <c r="B147" t="s">
        <v>249</v>
      </c>
      <c r="C147">
        <v>-13.5460039447197</v>
      </c>
      <c r="D147">
        <v>1237.0952472446099</v>
      </c>
      <c r="E147">
        <v>0.99126346055024095</v>
      </c>
      <c r="F147">
        <v>-12.764767315058799</v>
      </c>
      <c r="G147">
        <v>1376.59057193023</v>
      </c>
      <c r="H147">
        <v>0.99260152944685798</v>
      </c>
      <c r="I147">
        <v>-13.256563952294799</v>
      </c>
      <c r="J147">
        <v>1487.09678213749</v>
      </c>
      <c r="K147">
        <v>0.99288743829803106</v>
      </c>
      <c r="L147">
        <v>-13.6846585878609</v>
      </c>
      <c r="M147">
        <v>1241.2917376125899</v>
      </c>
      <c r="N147">
        <v>0.99120387552598499</v>
      </c>
    </row>
    <row r="148" spans="1:14" x14ac:dyDescent="0.25">
      <c r="A148">
        <v>147</v>
      </c>
      <c r="B148" t="s">
        <v>250</v>
      </c>
      <c r="C148">
        <v>-13.546003944715901</v>
      </c>
      <c r="D148">
        <v>1237.09524724363</v>
      </c>
      <c r="E148">
        <v>0.99126346055023595</v>
      </c>
      <c r="F148">
        <v>-12.7647673150611</v>
      </c>
      <c r="G148">
        <v>1376.59057193082</v>
      </c>
      <c r="H148">
        <v>0.99260152944685998</v>
      </c>
      <c r="I148">
        <v>-13.256563952297199</v>
      </c>
      <c r="J148">
        <v>1487.09678213908</v>
      </c>
      <c r="K148">
        <v>0.99288743829803705</v>
      </c>
      <c r="L148">
        <v>-13.6846585878605</v>
      </c>
      <c r="M148">
        <v>1241.29173761421</v>
      </c>
      <c r="N148">
        <v>0.99120387552599598</v>
      </c>
    </row>
    <row r="149" spans="1:14" x14ac:dyDescent="0.25">
      <c r="A149">
        <v>148</v>
      </c>
      <c r="B149" t="s">
        <v>251</v>
      </c>
      <c r="C149">
        <v>1.81820158876177</v>
      </c>
      <c r="D149">
        <v>1.06907710498794</v>
      </c>
      <c r="E149">
        <v>8.8995441558109095E-2</v>
      </c>
      <c r="F149">
        <v>-12.764767315064001</v>
      </c>
      <c r="G149">
        <v>1376.59057193031</v>
      </c>
      <c r="H149">
        <v>0.99260152944685598</v>
      </c>
      <c r="I149">
        <v>2.5183605549994699</v>
      </c>
      <c r="J149">
        <v>1.1006309528651199</v>
      </c>
      <c r="K149">
        <v>2.21313347496143E-2</v>
      </c>
      <c r="L149">
        <v>1.6810122173800599</v>
      </c>
      <c r="M149">
        <v>1.0660288742298401</v>
      </c>
      <c r="N149">
        <v>0.11482041781992799</v>
      </c>
    </row>
    <row r="150" spans="1:14" x14ac:dyDescent="0.25">
      <c r="A150">
        <v>149</v>
      </c>
      <c r="B150" t="s">
        <v>252</v>
      </c>
      <c r="C150">
        <v>1.96199198978948</v>
      </c>
      <c r="D150">
        <v>1.0775201279604201</v>
      </c>
      <c r="E150">
        <v>6.8631148073105497E-2</v>
      </c>
      <c r="F150">
        <v>-12.7647673150603</v>
      </c>
      <c r="G150">
        <v>1376.59057193068</v>
      </c>
      <c r="H150">
        <v>0.99260152944685998</v>
      </c>
      <c r="I150">
        <v>2.79529628194779</v>
      </c>
      <c r="J150">
        <v>1.1150681517128</v>
      </c>
      <c r="K150">
        <v>1.21816198486527E-2</v>
      </c>
      <c r="L150">
        <v>1.8198368029381899</v>
      </c>
      <c r="M150">
        <v>1.07378421459847</v>
      </c>
      <c r="N150">
        <v>9.0115609110251696E-2</v>
      </c>
    </row>
    <row r="151" spans="1:14" x14ac:dyDescent="0.25">
      <c r="A151">
        <v>150</v>
      </c>
      <c r="B151" t="s">
        <v>253</v>
      </c>
      <c r="C151">
        <v>-13.584494022733599</v>
      </c>
      <c r="D151">
        <v>1384.1631684987401</v>
      </c>
      <c r="E151">
        <v>0.99216950407430904</v>
      </c>
      <c r="F151">
        <v>-12.7647673150625</v>
      </c>
      <c r="G151">
        <v>1376.59057193177</v>
      </c>
      <c r="H151">
        <v>0.99260152944686397</v>
      </c>
      <c r="I151">
        <v>-13.2279317253487</v>
      </c>
      <c r="J151">
        <v>1766.5652060834</v>
      </c>
      <c r="K151">
        <v>0.99402554526131104</v>
      </c>
      <c r="L151">
        <v>-13.6824093819481</v>
      </c>
      <c r="M151">
        <v>1385.8429956902801</v>
      </c>
      <c r="N151">
        <v>0.99212262436659904</v>
      </c>
    </row>
    <row r="152" spans="1:14" x14ac:dyDescent="0.25">
      <c r="A152">
        <v>151</v>
      </c>
      <c r="B152" t="s">
        <v>254</v>
      </c>
      <c r="C152">
        <v>-13.584494022733301</v>
      </c>
      <c r="D152">
        <v>1384.16316849861</v>
      </c>
      <c r="E152">
        <v>0.99216950407430904</v>
      </c>
      <c r="F152">
        <v>-12.7647673150627</v>
      </c>
      <c r="G152">
        <v>1376.5905719313901</v>
      </c>
      <c r="H152">
        <v>0.99260152944686197</v>
      </c>
      <c r="I152">
        <v>-13.227931725347901</v>
      </c>
      <c r="J152">
        <v>1766.56520608348</v>
      </c>
      <c r="K152">
        <v>0.99402554526131204</v>
      </c>
      <c r="L152">
        <v>-13.6824093819571</v>
      </c>
      <c r="M152">
        <v>1385.84299569423</v>
      </c>
      <c r="N152">
        <v>0.99212262436661602</v>
      </c>
    </row>
    <row r="153" spans="1:14" x14ac:dyDescent="0.25">
      <c r="A153">
        <v>152</v>
      </c>
      <c r="B153" t="s">
        <v>255</v>
      </c>
      <c r="C153">
        <v>-13.584494022733599</v>
      </c>
      <c r="D153">
        <v>1384.1631684987999</v>
      </c>
      <c r="E153">
        <v>0.99216950407431004</v>
      </c>
      <c r="F153">
        <v>-12.764767315059901</v>
      </c>
      <c r="G153">
        <v>1376.5905719304101</v>
      </c>
      <c r="H153">
        <v>0.99260152944685898</v>
      </c>
      <c r="I153">
        <v>-13.2279317253484</v>
      </c>
      <c r="J153">
        <v>1766.56520608339</v>
      </c>
      <c r="K153">
        <v>0.99402554526131104</v>
      </c>
      <c r="L153">
        <v>-13.682409381947</v>
      </c>
      <c r="M153">
        <v>1385.8429956974701</v>
      </c>
      <c r="N153">
        <v>0.992122624366641</v>
      </c>
    </row>
    <row r="154" spans="1:14" x14ac:dyDescent="0.25">
      <c r="A154">
        <v>153</v>
      </c>
      <c r="B154" t="s">
        <v>256</v>
      </c>
      <c r="C154">
        <v>-13.584494022734001</v>
      </c>
      <c r="D154">
        <v>1384.1631684982599</v>
      </c>
      <c r="E154">
        <v>0.99216950407430604</v>
      </c>
      <c r="F154">
        <v>-12.76476731506</v>
      </c>
      <c r="G154">
        <v>1376.5905719300699</v>
      </c>
      <c r="H154">
        <v>0.99260152944685698</v>
      </c>
      <c r="I154">
        <v>-13.227931725349899</v>
      </c>
      <c r="J154">
        <v>1766.5652060832399</v>
      </c>
      <c r="K154">
        <v>0.99402554526131004</v>
      </c>
      <c r="L154">
        <v>-13.682409381951199</v>
      </c>
      <c r="M154">
        <v>1385.8429956949201</v>
      </c>
      <c r="N154">
        <v>0.99212262436662402</v>
      </c>
    </row>
    <row r="155" spans="1:14" x14ac:dyDescent="0.25">
      <c r="A155">
        <v>154</v>
      </c>
      <c r="B155" t="s">
        <v>257</v>
      </c>
      <c r="C155">
        <v>-13.584494022733599</v>
      </c>
      <c r="D155">
        <v>1384.1631684987401</v>
      </c>
      <c r="E155">
        <v>0.99216950407430904</v>
      </c>
      <c r="F155">
        <v>-12.7647673150604</v>
      </c>
      <c r="G155">
        <v>1376.5905719303901</v>
      </c>
      <c r="H155">
        <v>0.99260152944685798</v>
      </c>
      <c r="I155">
        <v>-13.227931725348499</v>
      </c>
      <c r="J155">
        <v>1766.5652060833399</v>
      </c>
      <c r="K155">
        <v>0.99402554526131104</v>
      </c>
      <c r="L155">
        <v>-13.6824093819515</v>
      </c>
      <c r="M155">
        <v>1385.84299569521</v>
      </c>
      <c r="N155">
        <v>0.99212262436662502</v>
      </c>
    </row>
    <row r="156" spans="1:14" x14ac:dyDescent="0.25">
      <c r="A156">
        <v>155</v>
      </c>
      <c r="B156" t="s">
        <v>258</v>
      </c>
      <c r="C156">
        <v>-13.584494022730301</v>
      </c>
      <c r="D156">
        <v>1384.1631684972699</v>
      </c>
      <c r="E156">
        <v>0.99216950407430304</v>
      </c>
      <c r="F156">
        <v>-12.764767315060601</v>
      </c>
      <c r="G156">
        <v>1376.5905719304801</v>
      </c>
      <c r="H156">
        <v>0.99260152944685898</v>
      </c>
      <c r="I156">
        <v>-13.2279317253473</v>
      </c>
      <c r="J156">
        <v>1766.5652060826401</v>
      </c>
      <c r="K156">
        <v>0.99402554526130904</v>
      </c>
      <c r="L156">
        <v>-13.682409381951601</v>
      </c>
      <c r="M156">
        <v>1385.8429956958801</v>
      </c>
      <c r="N156">
        <v>0.99212262436662901</v>
      </c>
    </row>
    <row r="157" spans="1:14" x14ac:dyDescent="0.25">
      <c r="A157">
        <v>156</v>
      </c>
      <c r="B157" t="s">
        <v>259</v>
      </c>
      <c r="C157">
        <v>2.0361015087698702</v>
      </c>
      <c r="D157">
        <v>1.0851808242704499</v>
      </c>
      <c r="E157">
        <v>6.0617040184215501E-2</v>
      </c>
      <c r="F157">
        <v>3.1257365368478198</v>
      </c>
      <c r="G157">
        <v>1.2528682186040601</v>
      </c>
      <c r="H157">
        <v>1.26005209945893E-2</v>
      </c>
      <c r="I157">
        <v>-13.227931725335299</v>
      </c>
      <c r="J157">
        <v>1766.5652060689299</v>
      </c>
      <c r="K157">
        <v>0.99402554526126896</v>
      </c>
      <c r="L157">
        <v>1.93777114712654</v>
      </c>
      <c r="M157">
        <v>1.08339252786311</v>
      </c>
      <c r="N157">
        <v>7.3676986096298497E-2</v>
      </c>
    </row>
    <row r="158" spans="1:14" x14ac:dyDescent="0.25">
      <c r="A158">
        <v>157</v>
      </c>
      <c r="B158" t="s">
        <v>260</v>
      </c>
      <c r="C158">
        <v>-13.5643954718239</v>
      </c>
      <c r="D158">
        <v>1477.71988442213</v>
      </c>
      <c r="E158">
        <v>0.992676101977924</v>
      </c>
      <c r="F158">
        <v>-12.8090692323997</v>
      </c>
      <c r="G158">
        <v>1681.9794615810399</v>
      </c>
      <c r="H158">
        <v>0.993923790375562</v>
      </c>
      <c r="I158">
        <v>-13.2279317253327</v>
      </c>
      <c r="J158">
        <v>1766.56520607896</v>
      </c>
      <c r="K158">
        <v>0.99402554526130404</v>
      </c>
      <c r="L158">
        <v>-13.6732401554174</v>
      </c>
      <c r="M158">
        <v>1479.59922235474</v>
      </c>
      <c r="N158">
        <v>0.99262671149489401</v>
      </c>
    </row>
    <row r="159" spans="1:14" x14ac:dyDescent="0.25">
      <c r="A159">
        <v>158</v>
      </c>
      <c r="B159" t="s">
        <v>261</v>
      </c>
      <c r="C159">
        <v>-13.5643954718247</v>
      </c>
      <c r="D159">
        <v>1477.7198844228401</v>
      </c>
      <c r="E159">
        <v>0.99267610197792699</v>
      </c>
      <c r="F159">
        <v>-12.8090692323585</v>
      </c>
      <c r="G159">
        <v>1681.9794615706001</v>
      </c>
      <c r="H159">
        <v>0.99392379037554401</v>
      </c>
      <c r="I159">
        <v>-13.2279317253483</v>
      </c>
      <c r="J159">
        <v>1766.5652060832599</v>
      </c>
      <c r="K159">
        <v>0.99402554526131104</v>
      </c>
      <c r="L159">
        <v>-13.6732401554187</v>
      </c>
      <c r="M159">
        <v>1479.5992223534799</v>
      </c>
      <c r="N159">
        <v>0.99262671149488702</v>
      </c>
    </row>
    <row r="160" spans="1:14" x14ac:dyDescent="0.25">
      <c r="A160">
        <v>159</v>
      </c>
      <c r="B160" t="s">
        <v>262</v>
      </c>
      <c r="C160">
        <v>-13.5643954718232</v>
      </c>
      <c r="D160">
        <v>1477.71988442204</v>
      </c>
      <c r="E160">
        <v>0.992676101977924</v>
      </c>
      <c r="F160">
        <v>-12.809069232357</v>
      </c>
      <c r="G160">
        <v>1681.979461569</v>
      </c>
      <c r="H160">
        <v>0.99392379037553902</v>
      </c>
      <c r="I160">
        <v>-13.227931725352301</v>
      </c>
      <c r="J160">
        <v>1766.56520608953</v>
      </c>
      <c r="K160">
        <v>0.99402554526133102</v>
      </c>
      <c r="L160">
        <v>-13.673240155419</v>
      </c>
      <c r="M160">
        <v>1479.59922235518</v>
      </c>
      <c r="N160">
        <v>0.99262671149489501</v>
      </c>
    </row>
    <row r="161" spans="1:14" x14ac:dyDescent="0.25">
      <c r="A161">
        <v>160</v>
      </c>
      <c r="B161" t="s">
        <v>263</v>
      </c>
      <c r="C161">
        <v>-13.564395471824399</v>
      </c>
      <c r="D161">
        <v>1477.7198844217401</v>
      </c>
      <c r="E161">
        <v>0.992676101977922</v>
      </c>
      <c r="F161">
        <v>-12.809069232291099</v>
      </c>
      <c r="G161">
        <v>1681.97946157659</v>
      </c>
      <c r="H161">
        <v>0.99392379037559797</v>
      </c>
      <c r="I161">
        <v>-13.227931725348601</v>
      </c>
      <c r="J161">
        <v>1766.5652060837499</v>
      </c>
      <c r="K161">
        <v>0.99402554526131304</v>
      </c>
      <c r="L161">
        <v>-13.673240155424301</v>
      </c>
      <c r="M161">
        <v>1479.5992223573001</v>
      </c>
      <c r="N161">
        <v>0.992626711494903</v>
      </c>
    </row>
    <row r="162" spans="1:14" x14ac:dyDescent="0.25">
      <c r="A162">
        <v>161</v>
      </c>
      <c r="B162" t="s">
        <v>264</v>
      </c>
      <c r="C162">
        <v>-13.564395471824501</v>
      </c>
      <c r="D162">
        <v>1477.7198844232801</v>
      </c>
      <c r="E162">
        <v>0.99267610197792999</v>
      </c>
      <c r="F162">
        <v>-12.809069232359301</v>
      </c>
      <c r="G162">
        <v>1681.9794615707301</v>
      </c>
      <c r="H162">
        <v>0.99392379037554401</v>
      </c>
      <c r="I162">
        <v>-13.2279317253488</v>
      </c>
      <c r="J162">
        <v>1766.5652060837101</v>
      </c>
      <c r="K162">
        <v>0.99402554526131204</v>
      </c>
      <c r="L162">
        <v>-13.673240155425599</v>
      </c>
      <c r="M162">
        <v>1479.5992223579501</v>
      </c>
      <c r="N162">
        <v>0.992626711494906</v>
      </c>
    </row>
    <row r="163" spans="1:14" x14ac:dyDescent="0.25">
      <c r="A163">
        <v>162</v>
      </c>
      <c r="B163" t="s">
        <v>265</v>
      </c>
      <c r="C163">
        <v>-13.564395471824</v>
      </c>
      <c r="D163">
        <v>1477.71988442213</v>
      </c>
      <c r="E163">
        <v>0.992676101977924</v>
      </c>
      <c r="F163">
        <v>-12.8090692323631</v>
      </c>
      <c r="G163">
        <v>1681.9794615779999</v>
      </c>
      <c r="H163">
        <v>0.99392379037556899</v>
      </c>
      <c r="I163">
        <v>-13.227931725348499</v>
      </c>
      <c r="J163">
        <v>1766.5652060832699</v>
      </c>
      <c r="K163">
        <v>0.99402554526131104</v>
      </c>
      <c r="L163">
        <v>-13.6732401554173</v>
      </c>
      <c r="M163">
        <v>1479.5992223553701</v>
      </c>
      <c r="N163">
        <v>0.99262671149489701</v>
      </c>
    </row>
    <row r="164" spans="1:14" x14ac:dyDescent="0.25">
      <c r="A164">
        <v>163</v>
      </c>
      <c r="B164" t="s">
        <v>266</v>
      </c>
      <c r="C164">
        <v>-13.5643954718242</v>
      </c>
      <c r="D164">
        <v>1477.7198844223201</v>
      </c>
      <c r="E164">
        <v>0.992676101977925</v>
      </c>
      <c r="F164">
        <v>-12.8090692323567</v>
      </c>
      <c r="G164">
        <v>1681.9794615695901</v>
      </c>
      <c r="H164">
        <v>0.99392379037554102</v>
      </c>
      <c r="I164">
        <v>-13.227931725348601</v>
      </c>
      <c r="J164">
        <v>1766.56520608356</v>
      </c>
      <c r="K164">
        <v>0.99402554526131204</v>
      </c>
      <c r="L164">
        <v>-13.6732401554177</v>
      </c>
      <c r="M164">
        <v>1479.5992223559399</v>
      </c>
      <c r="N164">
        <v>0.9926267114949</v>
      </c>
    </row>
    <row r="165" spans="1:14" x14ac:dyDescent="0.25">
      <c r="A165">
        <v>164</v>
      </c>
      <c r="B165" t="s">
        <v>267</v>
      </c>
      <c r="C165">
        <v>-13.564395471824101</v>
      </c>
      <c r="D165">
        <v>1477.71988442218</v>
      </c>
      <c r="E165">
        <v>0.992676101977924</v>
      </c>
      <c r="F165">
        <v>-12.809069232357199</v>
      </c>
      <c r="G165">
        <v>1681.9794615736</v>
      </c>
      <c r="H165">
        <v>0.993923790375556</v>
      </c>
      <c r="I165">
        <v>-13.2279317253504</v>
      </c>
      <c r="J165">
        <v>1766.5652060841101</v>
      </c>
      <c r="K165">
        <v>0.99402554526131304</v>
      </c>
      <c r="L165">
        <v>-13.673240155419199</v>
      </c>
      <c r="M165">
        <v>1479.5992223539599</v>
      </c>
      <c r="N165">
        <v>0.99262671149488901</v>
      </c>
    </row>
    <row r="166" spans="1:14" x14ac:dyDescent="0.25">
      <c r="A166">
        <v>165</v>
      </c>
      <c r="B166" t="s">
        <v>268</v>
      </c>
      <c r="C166">
        <v>-13.564395471824101</v>
      </c>
      <c r="D166">
        <v>1477.7198844223601</v>
      </c>
      <c r="E166">
        <v>0.992676101977925</v>
      </c>
      <c r="F166">
        <v>-12.8090692323636</v>
      </c>
      <c r="G166">
        <v>1681.9794615707599</v>
      </c>
      <c r="H166">
        <v>0.99392379037554202</v>
      </c>
      <c r="I166">
        <v>-13.227931725347499</v>
      </c>
      <c r="J166">
        <v>1766.56520608236</v>
      </c>
      <c r="K166">
        <v>0.99402554526130804</v>
      </c>
      <c r="L166">
        <v>-13.6732401554193</v>
      </c>
      <c r="M166">
        <v>1479.59922235507</v>
      </c>
      <c r="N166">
        <v>0.99262671149489501</v>
      </c>
    </row>
    <row r="167" spans="1:14" x14ac:dyDescent="0.25">
      <c r="A167">
        <v>166</v>
      </c>
      <c r="B167" t="s">
        <v>269</v>
      </c>
      <c r="C167">
        <v>-13.5643954718242</v>
      </c>
      <c r="D167">
        <v>1477.7198844223201</v>
      </c>
      <c r="E167">
        <v>0.992676101977925</v>
      </c>
      <c r="F167">
        <v>-12.8090692323577</v>
      </c>
      <c r="G167">
        <v>1681.9794615701901</v>
      </c>
      <c r="H167">
        <v>0.99392379037554301</v>
      </c>
      <c r="I167">
        <v>-13.2279317253484</v>
      </c>
      <c r="J167">
        <v>1766.5652060831501</v>
      </c>
      <c r="K167">
        <v>0.99402554526131104</v>
      </c>
      <c r="L167">
        <v>-13.6732401554193</v>
      </c>
      <c r="M167">
        <v>1479.5992223551</v>
      </c>
      <c r="N167">
        <v>0.99262671149489501</v>
      </c>
    </row>
    <row r="168" spans="1:14" x14ac:dyDescent="0.25">
      <c r="A168">
        <v>167</v>
      </c>
      <c r="B168" t="s">
        <v>270</v>
      </c>
      <c r="C168">
        <v>2.2144558935032199</v>
      </c>
      <c r="D168">
        <v>1.0989937944297501</v>
      </c>
      <c r="E168">
        <v>4.3906231971087298E-2</v>
      </c>
      <c r="F168">
        <v>-12.809069232357301</v>
      </c>
      <c r="G168">
        <v>1681.97946156953</v>
      </c>
      <c r="H168">
        <v>0.99392379037554102</v>
      </c>
      <c r="I168">
        <v>2.9529269928456299</v>
      </c>
      <c r="J168">
        <v>1.1355674059642999</v>
      </c>
      <c r="K168">
        <v>9.3115748178992392E-3</v>
      </c>
      <c r="L168">
        <v>2.1042556442056899</v>
      </c>
      <c r="M168">
        <v>1.0967025863928099</v>
      </c>
      <c r="N168">
        <v>5.5020880754135901E-2</v>
      </c>
    </row>
    <row r="169" spans="1:14" x14ac:dyDescent="0.25">
      <c r="A169">
        <v>168</v>
      </c>
      <c r="B169" t="s">
        <v>271</v>
      </c>
      <c r="C169">
        <v>-13.5934656342212</v>
      </c>
      <c r="D169">
        <v>1594.0470400864201</v>
      </c>
      <c r="E169">
        <v>0.99319600699914701</v>
      </c>
      <c r="F169">
        <v>-12.8090692323568</v>
      </c>
      <c r="G169">
        <v>1681.97946157104</v>
      </c>
      <c r="H169">
        <v>0.99392379037554701</v>
      </c>
      <c r="I169">
        <v>-13.2086565001136</v>
      </c>
      <c r="J169">
        <v>1974.59952616436</v>
      </c>
      <c r="K169">
        <v>0.99466276358616501</v>
      </c>
      <c r="L169">
        <v>-13.7105051717619</v>
      </c>
      <c r="M169">
        <v>1596.9508463632001</v>
      </c>
      <c r="N169">
        <v>0.99314990437305894</v>
      </c>
    </row>
    <row r="170" spans="1:14" x14ac:dyDescent="0.25">
      <c r="A170">
        <v>169</v>
      </c>
      <c r="B170" t="s">
        <v>272</v>
      </c>
      <c r="C170">
        <v>-13.5934656342128</v>
      </c>
      <c r="D170">
        <v>1594.0470400829599</v>
      </c>
      <c r="E170">
        <v>0.99319600699913602</v>
      </c>
      <c r="F170">
        <v>-12.8090692323594</v>
      </c>
      <c r="G170">
        <v>1681.97946157206</v>
      </c>
      <c r="H170">
        <v>0.99392379037554901</v>
      </c>
      <c r="I170">
        <v>-13.208656500113401</v>
      </c>
      <c r="J170">
        <v>1974.5995261645501</v>
      </c>
      <c r="K170">
        <v>0.99466276358616601</v>
      </c>
      <c r="L170">
        <v>-13.710505171756299</v>
      </c>
      <c r="M170">
        <v>1596.9508463613899</v>
      </c>
      <c r="N170">
        <v>0.99314990437305395</v>
      </c>
    </row>
    <row r="171" spans="1:14" x14ac:dyDescent="0.25">
      <c r="A171">
        <v>170</v>
      </c>
      <c r="B171" t="s">
        <v>273</v>
      </c>
      <c r="C171">
        <v>-13.5934656342118</v>
      </c>
      <c r="D171">
        <v>1594.04704008306</v>
      </c>
      <c r="E171">
        <v>0.99319600699913702</v>
      </c>
      <c r="F171">
        <v>-12.809069232365401</v>
      </c>
      <c r="G171">
        <v>1681.9794615728499</v>
      </c>
      <c r="H171">
        <v>0.99392379037554901</v>
      </c>
      <c r="I171">
        <v>-13.2086565001136</v>
      </c>
      <c r="J171">
        <v>1974.5995261647399</v>
      </c>
      <c r="K171">
        <v>0.99466276358616601</v>
      </c>
      <c r="L171">
        <v>-13.710505171763</v>
      </c>
      <c r="M171">
        <v>1596.95084636192</v>
      </c>
      <c r="N171">
        <v>0.99314990437305295</v>
      </c>
    </row>
    <row r="172" spans="1:14" x14ac:dyDescent="0.25">
      <c r="A172">
        <v>171</v>
      </c>
      <c r="B172" t="s">
        <v>274</v>
      </c>
      <c r="C172">
        <v>-13.593465634211899</v>
      </c>
      <c r="D172">
        <v>1594.0470400822401</v>
      </c>
      <c r="E172">
        <v>0.99319600699913402</v>
      </c>
      <c r="F172">
        <v>-12.8090692323577</v>
      </c>
      <c r="G172">
        <v>1681.9794615706001</v>
      </c>
      <c r="H172">
        <v>0.99392379037554501</v>
      </c>
      <c r="I172">
        <v>-13.2086565001136</v>
      </c>
      <c r="J172">
        <v>1974.5995261647099</v>
      </c>
      <c r="K172">
        <v>0.99466276358616601</v>
      </c>
      <c r="L172">
        <v>-13.7105051717586</v>
      </c>
      <c r="M172">
        <v>1596.9508463607999</v>
      </c>
      <c r="N172">
        <v>0.99314990437305095</v>
      </c>
    </row>
    <row r="173" spans="1:14" x14ac:dyDescent="0.25">
      <c r="A173">
        <v>172</v>
      </c>
      <c r="B173" t="s">
        <v>275</v>
      </c>
      <c r="C173">
        <v>-13.593465634210901</v>
      </c>
      <c r="D173">
        <v>1594.04704008218</v>
      </c>
      <c r="E173">
        <v>0.99319600699913402</v>
      </c>
      <c r="F173">
        <v>-12.809069232352501</v>
      </c>
      <c r="G173">
        <v>1681.97946156956</v>
      </c>
      <c r="H173">
        <v>0.99392379037554301</v>
      </c>
      <c r="I173">
        <v>-13.208656500112101</v>
      </c>
      <c r="J173">
        <v>1974.5995261636201</v>
      </c>
      <c r="K173">
        <v>0.99466276358616401</v>
      </c>
      <c r="L173">
        <v>-13.7105051717561</v>
      </c>
      <c r="M173">
        <v>1596.9508463612301</v>
      </c>
      <c r="N173">
        <v>0.99314990437305395</v>
      </c>
    </row>
    <row r="174" spans="1:14" x14ac:dyDescent="0.25">
      <c r="A174">
        <v>173</v>
      </c>
      <c r="B174" t="s">
        <v>276</v>
      </c>
      <c r="C174">
        <v>2.3720721713233499</v>
      </c>
      <c r="D174">
        <v>1.1173452805772901</v>
      </c>
      <c r="E174">
        <v>3.3757741327702602E-2</v>
      </c>
      <c r="F174">
        <v>3.8021912546532</v>
      </c>
      <c r="G174">
        <v>1.45602527999381</v>
      </c>
      <c r="H174">
        <v>9.0185606826810403E-3</v>
      </c>
      <c r="I174">
        <v>-13.208656500113999</v>
      </c>
      <c r="J174">
        <v>1974.5995261651599</v>
      </c>
      <c r="K174">
        <v>0.99466276358616701</v>
      </c>
      <c r="L174">
        <v>2.2526976276567998</v>
      </c>
      <c r="M174">
        <v>1.1140420939859099</v>
      </c>
      <c r="N174">
        <v>4.3166660893085601E-2</v>
      </c>
    </row>
    <row r="175" spans="1:14" x14ac:dyDescent="0.25">
      <c r="A175">
        <v>174</v>
      </c>
      <c r="B175" t="s">
        <v>277</v>
      </c>
      <c r="C175">
        <v>-13.599681992594901</v>
      </c>
      <c r="D175">
        <v>1741.7549397647299</v>
      </c>
      <c r="E175">
        <v>0.99377015342898101</v>
      </c>
      <c r="F175">
        <v>-13.121591896456399</v>
      </c>
      <c r="G175">
        <v>2399.5447280006902</v>
      </c>
      <c r="H175">
        <v>0.99563689591320803</v>
      </c>
      <c r="I175">
        <v>-13.2086565001136</v>
      </c>
      <c r="J175">
        <v>1974.5995261646001</v>
      </c>
      <c r="K175">
        <v>0.99466276358616601</v>
      </c>
      <c r="L175">
        <v>-13.723756670769999</v>
      </c>
      <c r="M175">
        <v>1745.73164064966</v>
      </c>
      <c r="N175">
        <v>0.99372763801462805</v>
      </c>
    </row>
    <row r="176" spans="1:14" x14ac:dyDescent="0.25">
      <c r="A176">
        <v>175</v>
      </c>
      <c r="B176" t="s">
        <v>278</v>
      </c>
      <c r="C176">
        <v>-13.599681992595499</v>
      </c>
      <c r="D176">
        <v>1741.7549397652001</v>
      </c>
      <c r="E176">
        <v>0.99377015342898201</v>
      </c>
      <c r="F176">
        <v>-13.1215918964484</v>
      </c>
      <c r="G176">
        <v>2399.5447280027201</v>
      </c>
      <c r="H176">
        <v>0.99563689591321403</v>
      </c>
      <c r="I176">
        <v>-13.208656500131699</v>
      </c>
      <c r="J176">
        <v>1974.5995261764499</v>
      </c>
      <c r="K176">
        <v>0.99466276358618999</v>
      </c>
      <c r="L176">
        <v>-13.7237566707682</v>
      </c>
      <c r="M176">
        <v>1745.73164064605</v>
      </c>
      <c r="N176">
        <v>0.99372763801461605</v>
      </c>
    </row>
    <row r="177" spans="1:14" x14ac:dyDescent="0.25">
      <c r="A177">
        <v>176</v>
      </c>
      <c r="B177" t="s">
        <v>279</v>
      </c>
      <c r="C177">
        <v>-13.599681992595301</v>
      </c>
      <c r="D177">
        <v>1741.7549397651301</v>
      </c>
      <c r="E177">
        <v>0.99377015342898201</v>
      </c>
      <c r="F177">
        <v>-13.1215918964522</v>
      </c>
      <c r="G177">
        <v>2399.5447279987802</v>
      </c>
      <c r="H177">
        <v>0.99563689591320603</v>
      </c>
      <c r="I177">
        <v>-13.2086565001136</v>
      </c>
      <c r="J177">
        <v>1974.5995261646599</v>
      </c>
      <c r="K177">
        <v>0.99466276358616601</v>
      </c>
      <c r="L177">
        <v>-13.723756670760899</v>
      </c>
      <c r="M177">
        <v>1745.73164064716</v>
      </c>
      <c r="N177">
        <v>0.99372763801462305</v>
      </c>
    </row>
    <row r="178" spans="1:14" x14ac:dyDescent="0.25">
      <c r="A178">
        <v>177</v>
      </c>
      <c r="B178" t="s">
        <v>280</v>
      </c>
      <c r="C178">
        <v>-13.5996819925958</v>
      </c>
      <c r="D178">
        <v>1741.7549397652001</v>
      </c>
      <c r="E178">
        <v>0.99377015342898201</v>
      </c>
      <c r="F178">
        <v>-13.1215918964478</v>
      </c>
      <c r="G178">
        <v>2399.5447279957898</v>
      </c>
      <c r="H178">
        <v>0.99563689591320204</v>
      </c>
      <c r="I178">
        <v>-13.2086565001133</v>
      </c>
      <c r="J178">
        <v>1974.59952616438</v>
      </c>
      <c r="K178">
        <v>0.99466276358616501</v>
      </c>
      <c r="L178">
        <v>-13.7237566707699</v>
      </c>
      <c r="M178">
        <v>1745.7316406514799</v>
      </c>
      <c r="N178">
        <v>0.99372763801463504</v>
      </c>
    </row>
    <row r="179" spans="1:14" x14ac:dyDescent="0.25">
      <c r="A179">
        <v>178</v>
      </c>
      <c r="B179" t="s">
        <v>281</v>
      </c>
      <c r="C179">
        <v>-13.599681992595</v>
      </c>
      <c r="D179">
        <v>1741.7549397648399</v>
      </c>
      <c r="E179">
        <v>0.99377015342898101</v>
      </c>
      <c r="F179">
        <v>-13.1215918964433</v>
      </c>
      <c r="G179">
        <v>2399.5447279977602</v>
      </c>
      <c r="H179">
        <v>0.99563689591320703</v>
      </c>
      <c r="I179">
        <v>-13.208656500113101</v>
      </c>
      <c r="J179">
        <v>1974.59952616428</v>
      </c>
      <c r="K179">
        <v>0.99466276358616501</v>
      </c>
      <c r="L179">
        <v>-13.723756670761301</v>
      </c>
      <c r="M179">
        <v>1745.7316406474599</v>
      </c>
      <c r="N179">
        <v>0.99372763801462405</v>
      </c>
    </row>
    <row r="180" spans="1:14" x14ac:dyDescent="0.25">
      <c r="A180">
        <v>179</v>
      </c>
      <c r="B180" t="s">
        <v>282</v>
      </c>
      <c r="C180">
        <v>-13.599681992599599</v>
      </c>
      <c r="D180">
        <v>1741.75493976844</v>
      </c>
      <c r="E180">
        <v>0.993770153428992</v>
      </c>
      <c r="F180">
        <v>-13.1215918964515</v>
      </c>
      <c r="G180">
        <v>2399.54472800247</v>
      </c>
      <c r="H180">
        <v>0.99563689591321303</v>
      </c>
      <c r="I180">
        <v>-13.208656500113101</v>
      </c>
      <c r="J180">
        <v>1974.59952616428</v>
      </c>
      <c r="K180">
        <v>0.99466276358616501</v>
      </c>
      <c r="L180">
        <v>-13.7237566707614</v>
      </c>
      <c r="M180">
        <v>1745.73164064759</v>
      </c>
      <c r="N180">
        <v>0.99372763801462505</v>
      </c>
    </row>
    <row r="181" spans="1:14" x14ac:dyDescent="0.25">
      <c r="A181">
        <v>180</v>
      </c>
      <c r="B181" t="s">
        <v>283</v>
      </c>
      <c r="C181">
        <v>-13.599681992595</v>
      </c>
      <c r="D181">
        <v>1741.7549397647001</v>
      </c>
      <c r="E181">
        <v>0.99377015342898101</v>
      </c>
      <c r="F181">
        <v>-13.1215918964448</v>
      </c>
      <c r="G181">
        <v>2399.5447279975701</v>
      </c>
      <c r="H181">
        <v>0.99563689591320603</v>
      </c>
      <c r="I181">
        <v>-13.2086565001135</v>
      </c>
      <c r="J181">
        <v>1974.5995261645701</v>
      </c>
      <c r="K181">
        <v>0.99466276358616601</v>
      </c>
      <c r="L181">
        <v>-13.7237566707611</v>
      </c>
      <c r="M181">
        <v>1745.7316406473501</v>
      </c>
      <c r="N181">
        <v>0.99372763801462405</v>
      </c>
    </row>
    <row r="182" spans="1:14" x14ac:dyDescent="0.25">
      <c r="A182">
        <v>181</v>
      </c>
      <c r="B182" t="s">
        <v>284</v>
      </c>
      <c r="C182">
        <v>-13.599681992595</v>
      </c>
      <c r="D182">
        <v>1741.7549397647999</v>
      </c>
      <c r="E182">
        <v>0.99377015342898101</v>
      </c>
      <c r="F182">
        <v>-13.1215918964495</v>
      </c>
      <c r="G182">
        <v>2399.5447279986802</v>
      </c>
      <c r="H182">
        <v>0.99563689591320603</v>
      </c>
      <c r="I182">
        <v>-13.208656500113999</v>
      </c>
      <c r="J182">
        <v>1974.59952616482</v>
      </c>
      <c r="K182">
        <v>0.99466276358616601</v>
      </c>
      <c r="L182">
        <v>-13.723756670761301</v>
      </c>
      <c r="M182">
        <v>1745.7316406474599</v>
      </c>
      <c r="N182">
        <v>0.99372763801462405</v>
      </c>
    </row>
    <row r="183" spans="1:14" x14ac:dyDescent="0.25">
      <c r="A183">
        <v>182</v>
      </c>
      <c r="B183" t="s">
        <v>285</v>
      </c>
      <c r="C183">
        <v>-13.599681992595</v>
      </c>
      <c r="D183">
        <v>1741.75493976486</v>
      </c>
      <c r="E183">
        <v>0.99377015342898101</v>
      </c>
      <c r="F183">
        <v>-13.1215918964563</v>
      </c>
      <c r="G183">
        <v>2399.5447280069102</v>
      </c>
      <c r="H183">
        <v>0.99563689591321902</v>
      </c>
      <c r="I183">
        <v>-13.208656500113401</v>
      </c>
      <c r="J183">
        <v>1974.59952616449</v>
      </c>
      <c r="K183">
        <v>0.99466276358616501</v>
      </c>
      <c r="L183">
        <v>-13.723756670757201</v>
      </c>
      <c r="M183">
        <v>1745.73164064345</v>
      </c>
      <c r="N183">
        <v>0.99372763801461195</v>
      </c>
    </row>
    <row r="184" spans="1:14" x14ac:dyDescent="0.25">
      <c r="A184">
        <v>183</v>
      </c>
      <c r="B184" t="s">
        <v>286</v>
      </c>
      <c r="C184">
        <v>-13.5996819925948</v>
      </c>
      <c r="D184">
        <v>1741.7549397647499</v>
      </c>
      <c r="E184">
        <v>0.99377015342898101</v>
      </c>
      <c r="F184">
        <v>-13.121591896449001</v>
      </c>
      <c r="G184">
        <v>2399.54472799921</v>
      </c>
      <c r="H184">
        <v>0.99563689591320703</v>
      </c>
      <c r="I184">
        <v>-13.2086565001102</v>
      </c>
      <c r="J184">
        <v>1974.5995261631101</v>
      </c>
      <c r="K184">
        <v>0.99466276358616301</v>
      </c>
      <c r="L184">
        <v>-13.7237566707669</v>
      </c>
      <c r="M184">
        <v>1745.7316406487801</v>
      </c>
      <c r="N184">
        <v>0.99372763801462705</v>
      </c>
    </row>
    <row r="185" spans="1:14" x14ac:dyDescent="0.25">
      <c r="A185">
        <v>184</v>
      </c>
      <c r="B185" t="s">
        <v>287</v>
      </c>
      <c r="C185">
        <v>-13.599681992596199</v>
      </c>
      <c r="D185">
        <v>1741.7549397652101</v>
      </c>
      <c r="E185">
        <v>0.99377015342898201</v>
      </c>
      <c r="F185">
        <v>-13.121591896452101</v>
      </c>
      <c r="G185">
        <v>2399.54472800143</v>
      </c>
      <c r="H185">
        <v>0.99563689591321003</v>
      </c>
      <c r="I185">
        <v>-13.2086565001133</v>
      </c>
      <c r="J185">
        <v>1974.59952616449</v>
      </c>
      <c r="K185">
        <v>0.99466276358616601</v>
      </c>
      <c r="L185">
        <v>-13.723756670761199</v>
      </c>
      <c r="M185">
        <v>1745.7316406473201</v>
      </c>
      <c r="N185">
        <v>0.99372763801462405</v>
      </c>
    </row>
    <row r="186" spans="1:14" x14ac:dyDescent="0.25">
      <c r="A186">
        <v>185</v>
      </c>
      <c r="B186" t="s">
        <v>288</v>
      </c>
      <c r="C186">
        <v>-13.599681992594</v>
      </c>
      <c r="D186">
        <v>1741.7549397687501</v>
      </c>
      <c r="E186">
        <v>0.993770153428995</v>
      </c>
      <c r="F186">
        <v>-13.1215918964482</v>
      </c>
      <c r="G186">
        <v>2399.5447280000699</v>
      </c>
      <c r="H186">
        <v>0.99563689591320903</v>
      </c>
      <c r="I186">
        <v>-13.2086565001136</v>
      </c>
      <c r="J186">
        <v>1974.5995261647099</v>
      </c>
      <c r="K186">
        <v>0.99466276358616601</v>
      </c>
      <c r="L186">
        <v>-13.7237566707637</v>
      </c>
      <c r="M186">
        <v>1745.7316406457201</v>
      </c>
      <c r="N186">
        <v>0.99372763801461705</v>
      </c>
    </row>
    <row r="187" spans="1:14" x14ac:dyDescent="0.25">
      <c r="A187">
        <v>186</v>
      </c>
      <c r="B187" t="s">
        <v>289</v>
      </c>
      <c r="C187">
        <v>-13.5996819925948</v>
      </c>
      <c r="D187">
        <v>1741.7549397647299</v>
      </c>
      <c r="E187">
        <v>0.99377015342898101</v>
      </c>
      <c r="F187">
        <v>-13.121591896448299</v>
      </c>
      <c r="G187">
        <v>2399.5447280028502</v>
      </c>
      <c r="H187">
        <v>0.99563689591321403</v>
      </c>
      <c r="I187">
        <v>-13.2086565001136</v>
      </c>
      <c r="J187">
        <v>1974.5995261646599</v>
      </c>
      <c r="K187">
        <v>0.99466276358616601</v>
      </c>
      <c r="L187">
        <v>-13.723756670757901</v>
      </c>
      <c r="M187">
        <v>1745.73164064496</v>
      </c>
      <c r="N187">
        <v>0.99372763801461705</v>
      </c>
    </row>
    <row r="188" spans="1:14" x14ac:dyDescent="0.25">
      <c r="A188">
        <v>187</v>
      </c>
      <c r="B188" t="s">
        <v>290</v>
      </c>
      <c r="C188">
        <v>-13.5996819925951</v>
      </c>
      <c r="D188">
        <v>1741.75493976488</v>
      </c>
      <c r="E188">
        <v>0.99377015342898101</v>
      </c>
      <c r="F188">
        <v>-13.1215918964481</v>
      </c>
      <c r="G188">
        <v>2399.54472800134</v>
      </c>
      <c r="H188">
        <v>0.99563689591321203</v>
      </c>
      <c r="I188">
        <v>-13.208656500113401</v>
      </c>
      <c r="J188">
        <v>1974.59952616449</v>
      </c>
      <c r="K188">
        <v>0.99466276358616501</v>
      </c>
      <c r="L188">
        <v>-13.723756670761301</v>
      </c>
      <c r="M188">
        <v>1745.7316406474499</v>
      </c>
      <c r="N188">
        <v>0.99372763801462405</v>
      </c>
    </row>
    <row r="189" spans="1:14" x14ac:dyDescent="0.25">
      <c r="A189">
        <v>188</v>
      </c>
      <c r="B189" t="s">
        <v>291</v>
      </c>
      <c r="C189">
        <v>-13.5996819925948</v>
      </c>
      <c r="D189">
        <v>1741.7549397647001</v>
      </c>
      <c r="E189">
        <v>0.99377015342898101</v>
      </c>
      <c r="F189">
        <v>-13.1215918964465</v>
      </c>
      <c r="G189">
        <v>2399.5447280027502</v>
      </c>
      <c r="H189">
        <v>0.99563689591321503</v>
      </c>
      <c r="I189">
        <v>-13.2086565001135</v>
      </c>
      <c r="J189">
        <v>1974.5995261645501</v>
      </c>
      <c r="K189">
        <v>0.99466276358616601</v>
      </c>
      <c r="L189">
        <v>-13.723756670763899</v>
      </c>
      <c r="M189">
        <v>1745.7316406505599</v>
      </c>
      <c r="N189">
        <v>0.99372763801463404</v>
      </c>
    </row>
    <row r="190" spans="1:14" x14ac:dyDescent="0.25">
      <c r="A190">
        <v>189</v>
      </c>
      <c r="B190" t="s">
        <v>292</v>
      </c>
      <c r="C190">
        <v>-13.599681992594901</v>
      </c>
      <c r="D190">
        <v>1741.7549397648399</v>
      </c>
      <c r="E190">
        <v>0.99377015342898101</v>
      </c>
      <c r="F190">
        <v>-13.1215918964847</v>
      </c>
      <c r="G190">
        <v>2399.5447279826699</v>
      </c>
      <c r="H190">
        <v>0.99563689591316595</v>
      </c>
      <c r="I190">
        <v>-13.2086565001128</v>
      </c>
      <c r="J190">
        <v>1974.5995261640601</v>
      </c>
      <c r="K190">
        <v>0.99466276358616501</v>
      </c>
      <c r="L190">
        <v>-13.7237566707611</v>
      </c>
      <c r="M190">
        <v>1745.7316406472401</v>
      </c>
      <c r="N190">
        <v>0.99372763801462405</v>
      </c>
    </row>
    <row r="191" spans="1:14" x14ac:dyDescent="0.25">
      <c r="A191">
        <v>190</v>
      </c>
      <c r="B191" t="s">
        <v>293</v>
      </c>
      <c r="C191">
        <v>-13.5996819925947</v>
      </c>
      <c r="D191">
        <v>1741.7549397646401</v>
      </c>
      <c r="E191">
        <v>0.99377015342898001</v>
      </c>
      <c r="F191">
        <v>-13.121591896446301</v>
      </c>
      <c r="G191">
        <v>2399.54472799923</v>
      </c>
      <c r="H191">
        <v>0.99563689591320803</v>
      </c>
      <c r="I191">
        <v>-13.2086565001135</v>
      </c>
      <c r="J191">
        <v>1974.59952616448</v>
      </c>
      <c r="K191">
        <v>0.99466276358616501</v>
      </c>
      <c r="L191">
        <v>-13.7237566707614</v>
      </c>
      <c r="M191">
        <v>1745.73164064752</v>
      </c>
      <c r="N191">
        <v>0.99372763801462505</v>
      </c>
    </row>
    <row r="192" spans="1:14" x14ac:dyDescent="0.25">
      <c r="A192">
        <v>191</v>
      </c>
      <c r="B192" t="s">
        <v>294</v>
      </c>
      <c r="C192">
        <v>-13.5996819925957</v>
      </c>
      <c r="D192">
        <v>1741.75493976542</v>
      </c>
      <c r="E192">
        <v>0.99377015342898301</v>
      </c>
      <c r="F192">
        <v>-13.121591896447599</v>
      </c>
      <c r="G192">
        <v>2399.54472800453</v>
      </c>
      <c r="H192">
        <v>0.99563689591321802</v>
      </c>
      <c r="I192">
        <v>-13.208656500116</v>
      </c>
      <c r="J192">
        <v>1974.5995261650401</v>
      </c>
      <c r="K192">
        <v>0.99466276358616601</v>
      </c>
      <c r="L192">
        <v>-13.723756670761</v>
      </c>
      <c r="M192">
        <v>1745.7316406473001</v>
      </c>
      <c r="N192">
        <v>0.99372763801462405</v>
      </c>
    </row>
    <row r="193" spans="1:14" x14ac:dyDescent="0.25">
      <c r="A193">
        <v>192</v>
      </c>
      <c r="B193" t="s">
        <v>295</v>
      </c>
      <c r="C193">
        <v>-13.599681992595499</v>
      </c>
      <c r="D193">
        <v>1741.75493976503</v>
      </c>
      <c r="E193">
        <v>0.99377015342898101</v>
      </c>
      <c r="F193">
        <v>-13.121591896526301</v>
      </c>
      <c r="G193">
        <v>2399.5447280325898</v>
      </c>
      <c r="H193">
        <v>0.995636895913243</v>
      </c>
      <c r="I193">
        <v>-13.2086565001369</v>
      </c>
      <c r="J193">
        <v>1974.5995261580299</v>
      </c>
      <c r="K193">
        <v>0.99466276358613803</v>
      </c>
      <c r="L193">
        <v>-13.723756670764701</v>
      </c>
      <c r="M193">
        <v>1745.7316406480099</v>
      </c>
      <c r="N193">
        <v>0.99372763801462505</v>
      </c>
    </row>
    <row r="194" spans="1:14" x14ac:dyDescent="0.25">
      <c r="A194">
        <v>193</v>
      </c>
      <c r="B194" t="s">
        <v>296</v>
      </c>
      <c r="C194">
        <v>-13.599681992595199</v>
      </c>
      <c r="D194">
        <v>1741.75493976488</v>
      </c>
      <c r="E194">
        <v>0.99377015342898101</v>
      </c>
      <c r="F194">
        <v>-13.1215918964495</v>
      </c>
      <c r="G194">
        <v>2399.5447280009398</v>
      </c>
      <c r="H194">
        <v>0.99563689591321003</v>
      </c>
      <c r="I194">
        <v>-13.208656500113401</v>
      </c>
      <c r="J194">
        <v>1974.5995261645401</v>
      </c>
      <c r="K194">
        <v>0.99466276358616601</v>
      </c>
      <c r="L194">
        <v>-13.7237566707603</v>
      </c>
      <c r="M194">
        <v>1745.7316406477701</v>
      </c>
      <c r="N194">
        <v>0.99372763801462605</v>
      </c>
    </row>
    <row r="195" spans="1:14" x14ac:dyDescent="0.25">
      <c r="A195">
        <v>194</v>
      </c>
      <c r="B195" t="s">
        <v>297</v>
      </c>
      <c r="C195">
        <v>2.5982357289829099</v>
      </c>
      <c r="D195">
        <v>1.14531327931446</v>
      </c>
      <c r="E195">
        <v>2.32938295718647E-2</v>
      </c>
      <c r="F195">
        <v>20.010544948646402</v>
      </c>
      <c r="G195">
        <v>2399.54472819799</v>
      </c>
      <c r="H195">
        <v>0.99334627122216701</v>
      </c>
      <c r="I195">
        <v>-13.208656500113401</v>
      </c>
      <c r="J195">
        <v>1974.59952616446</v>
      </c>
      <c r="K195">
        <v>0.99466276358616501</v>
      </c>
      <c r="L195">
        <v>2.4697201045281298</v>
      </c>
      <c r="M195">
        <v>1.14120259644063</v>
      </c>
      <c r="N195">
        <v>3.0453746444171498E-2</v>
      </c>
    </row>
    <row r="196" spans="1:14" x14ac:dyDescent="0.25">
      <c r="A196">
        <v>195</v>
      </c>
      <c r="B196" t="s">
        <v>298</v>
      </c>
      <c r="C196">
        <v>-13.342722138792499</v>
      </c>
      <c r="D196">
        <v>1972.3660796027</v>
      </c>
      <c r="E196">
        <v>0.99460248738510104</v>
      </c>
      <c r="F196" t="s">
        <v>173</v>
      </c>
      <c r="G196" t="s">
        <v>173</v>
      </c>
      <c r="H196" t="s">
        <v>173</v>
      </c>
      <c r="I196">
        <v>-13.2086565001133</v>
      </c>
      <c r="J196">
        <v>1974.59952616446</v>
      </c>
      <c r="K196">
        <v>0.99466276358616501</v>
      </c>
      <c r="L196">
        <v>-13.4988818417727</v>
      </c>
      <c r="M196">
        <v>1971.6179882940901</v>
      </c>
      <c r="N196">
        <v>0.99453724538547805</v>
      </c>
    </row>
    <row r="197" spans="1:14" x14ac:dyDescent="0.25">
      <c r="A197">
        <v>196</v>
      </c>
      <c r="B197" t="s">
        <v>299</v>
      </c>
      <c r="C197">
        <v>-13.342722138792301</v>
      </c>
      <c r="D197">
        <v>1972.3660796026099</v>
      </c>
      <c r="E197">
        <v>0.99460248738510104</v>
      </c>
      <c r="F197" t="s">
        <v>173</v>
      </c>
      <c r="G197" t="s">
        <v>173</v>
      </c>
      <c r="H197" t="s">
        <v>173</v>
      </c>
      <c r="I197">
        <v>-13.208656500113401</v>
      </c>
      <c r="J197">
        <v>1974.5995261647299</v>
      </c>
      <c r="K197">
        <v>0.99466276358616601</v>
      </c>
      <c r="L197">
        <v>-13.4988818417758</v>
      </c>
      <c r="M197">
        <v>1971.6179882945501</v>
      </c>
      <c r="N197">
        <v>0.99453724538547805</v>
      </c>
    </row>
    <row r="198" spans="1:14" x14ac:dyDescent="0.25">
      <c r="A198">
        <v>197</v>
      </c>
      <c r="B198" t="s">
        <v>300</v>
      </c>
      <c r="C198">
        <v>-13.342722138789499</v>
      </c>
      <c r="D198">
        <v>1972.3660796050001</v>
      </c>
      <c r="E198">
        <v>0.99460248738510804</v>
      </c>
      <c r="F198" t="s">
        <v>173</v>
      </c>
      <c r="G198" t="s">
        <v>173</v>
      </c>
      <c r="H198" t="s">
        <v>173</v>
      </c>
      <c r="I198">
        <v>-13.2086565001139</v>
      </c>
      <c r="J198">
        <v>1974.59952616482</v>
      </c>
      <c r="K198">
        <v>0.99466276358616601</v>
      </c>
      <c r="L198">
        <v>-13.498881841775599</v>
      </c>
      <c r="M198">
        <v>1971.6179882941201</v>
      </c>
      <c r="N198">
        <v>0.99453724538547705</v>
      </c>
    </row>
    <row r="199" spans="1:14" x14ac:dyDescent="0.25">
      <c r="A199">
        <v>198</v>
      </c>
      <c r="B199" t="s">
        <v>301</v>
      </c>
      <c r="C199">
        <v>-13.3427221387924</v>
      </c>
      <c r="D199">
        <v>1972.3660796024999</v>
      </c>
      <c r="E199">
        <v>0.99460248738510004</v>
      </c>
      <c r="F199" t="s">
        <v>173</v>
      </c>
      <c r="G199" t="s">
        <v>173</v>
      </c>
      <c r="H199" t="s">
        <v>173</v>
      </c>
      <c r="I199">
        <v>-13.2086565001135</v>
      </c>
      <c r="J199">
        <v>1974.5995261646699</v>
      </c>
      <c r="K199">
        <v>0.99466276358616601</v>
      </c>
      <c r="L199">
        <v>-13.4988818417781</v>
      </c>
      <c r="M199">
        <v>1971.6179882966401</v>
      </c>
      <c r="N199">
        <v>0.99453724538548305</v>
      </c>
    </row>
    <row r="200" spans="1:14" x14ac:dyDescent="0.25">
      <c r="A200">
        <v>199</v>
      </c>
      <c r="B200" t="s">
        <v>302</v>
      </c>
      <c r="C200">
        <v>-13.342722138792601</v>
      </c>
      <c r="D200">
        <v>1972.36607960281</v>
      </c>
      <c r="E200">
        <v>0.99460248738510104</v>
      </c>
      <c r="F200" t="s">
        <v>173</v>
      </c>
      <c r="G200" t="s">
        <v>173</v>
      </c>
      <c r="H200" t="s">
        <v>173</v>
      </c>
      <c r="I200">
        <v>-13.208656500112699</v>
      </c>
      <c r="J200">
        <v>1974.59952616429</v>
      </c>
      <c r="K200">
        <v>0.99466276358616501</v>
      </c>
      <c r="L200">
        <v>-13.4988818417765</v>
      </c>
      <c r="M200">
        <v>1971.6179882951301</v>
      </c>
      <c r="N200">
        <v>0.99453724538547905</v>
      </c>
    </row>
    <row r="201" spans="1:14" x14ac:dyDescent="0.25">
      <c r="A201">
        <v>200</v>
      </c>
      <c r="B201" t="s">
        <v>303</v>
      </c>
      <c r="C201">
        <v>3.12942037782918</v>
      </c>
      <c r="D201">
        <v>1.1669385332406399</v>
      </c>
      <c r="E201">
        <v>7.3241364221859097E-3</v>
      </c>
      <c r="F201" t="s">
        <v>173</v>
      </c>
      <c r="G201" t="s">
        <v>173</v>
      </c>
      <c r="H201" t="s">
        <v>173</v>
      </c>
      <c r="I201">
        <v>3.2614270096554998</v>
      </c>
      <c r="J201">
        <v>1.1746519096246899</v>
      </c>
      <c r="K201">
        <v>5.4946774182148099E-3</v>
      </c>
      <c r="L201">
        <v>2.9735296175099402</v>
      </c>
      <c r="M201">
        <v>1.1661875314686101</v>
      </c>
      <c r="N201">
        <v>1.0778880148967499E-2</v>
      </c>
    </row>
    <row r="202" spans="1:14" x14ac:dyDescent="0.25">
      <c r="A202">
        <v>201</v>
      </c>
      <c r="B202" t="s">
        <v>304</v>
      </c>
      <c r="C202">
        <v>-13.390740711757701</v>
      </c>
      <c r="D202">
        <v>2277.0235428542901</v>
      </c>
      <c r="E202">
        <v>0.99530782028077003</v>
      </c>
      <c r="F202" t="s">
        <v>173</v>
      </c>
      <c r="G202" t="s">
        <v>173</v>
      </c>
      <c r="H202" t="s">
        <v>173</v>
      </c>
      <c r="I202">
        <v>-13.254474657196001</v>
      </c>
      <c r="J202">
        <v>2280.4688919955402</v>
      </c>
      <c r="K202">
        <v>0.99536258478012396</v>
      </c>
      <c r="L202">
        <v>-13.4963576214585</v>
      </c>
      <c r="M202">
        <v>2274.14318899716</v>
      </c>
      <c r="N202">
        <v>0.99526482227980395</v>
      </c>
    </row>
    <row r="203" spans="1:14" x14ac:dyDescent="0.25">
      <c r="A203">
        <v>202</v>
      </c>
      <c r="B203" t="s">
        <v>305</v>
      </c>
      <c r="C203">
        <v>-13.390740711757701</v>
      </c>
      <c r="D203">
        <v>2277.0235428543901</v>
      </c>
      <c r="E203">
        <v>0.99530782028077003</v>
      </c>
      <c r="F203" t="s">
        <v>173</v>
      </c>
      <c r="G203" t="s">
        <v>173</v>
      </c>
      <c r="H203" t="s">
        <v>173</v>
      </c>
      <c r="I203">
        <v>-13.254474657196001</v>
      </c>
      <c r="J203">
        <v>2280.4688919956898</v>
      </c>
      <c r="K203">
        <v>0.99536258478012396</v>
      </c>
      <c r="L203">
        <v>-13.49635762146</v>
      </c>
      <c r="M203">
        <v>2274.1431889944301</v>
      </c>
      <c r="N203">
        <v>0.99526482227979796</v>
      </c>
    </row>
    <row r="204" spans="1:14" x14ac:dyDescent="0.25">
      <c r="A204">
        <v>203</v>
      </c>
      <c r="B204" t="s">
        <v>306</v>
      </c>
      <c r="C204">
        <v>-13.3907407117582</v>
      </c>
      <c r="D204">
        <v>2277.0235428534102</v>
      </c>
      <c r="E204">
        <v>0.99530782028076803</v>
      </c>
      <c r="F204" t="s">
        <v>173</v>
      </c>
      <c r="G204" t="s">
        <v>173</v>
      </c>
      <c r="H204" t="s">
        <v>173</v>
      </c>
      <c r="I204">
        <v>-13.2544746571961</v>
      </c>
      <c r="J204">
        <v>2280.4688919955702</v>
      </c>
      <c r="K204">
        <v>0.99536258478012396</v>
      </c>
      <c r="L204">
        <v>-13.496357621453599</v>
      </c>
      <c r="M204">
        <v>2274.1431889912001</v>
      </c>
      <c r="N204">
        <v>0.99526482227979296</v>
      </c>
    </row>
    <row r="205" spans="1:14" x14ac:dyDescent="0.25">
      <c r="A205">
        <v>204</v>
      </c>
      <c r="B205" t="s">
        <v>307</v>
      </c>
      <c r="C205">
        <v>-13.390740711757299</v>
      </c>
      <c r="D205">
        <v>2277.02354285406</v>
      </c>
      <c r="E205">
        <v>0.99530782028076903</v>
      </c>
      <c r="F205" t="s">
        <v>173</v>
      </c>
      <c r="G205" t="s">
        <v>173</v>
      </c>
      <c r="H205" t="s">
        <v>173</v>
      </c>
      <c r="I205">
        <v>-13.2544746571959</v>
      </c>
      <c r="J205">
        <v>2280.4688919955302</v>
      </c>
      <c r="K205">
        <v>0.99536258478012396</v>
      </c>
      <c r="L205">
        <v>-13.496357621455999</v>
      </c>
      <c r="M205">
        <v>2274.1431889942901</v>
      </c>
      <c r="N205">
        <v>0.99526482227979896</v>
      </c>
    </row>
    <row r="206" spans="1:14" x14ac:dyDescent="0.25">
      <c r="A206">
        <v>205</v>
      </c>
      <c r="B206" t="s">
        <v>308</v>
      </c>
      <c r="C206">
        <v>-13.3907407117578</v>
      </c>
      <c r="D206">
        <v>2277.0235428543901</v>
      </c>
      <c r="E206">
        <v>0.99530782028077003</v>
      </c>
      <c r="F206" t="s">
        <v>173</v>
      </c>
      <c r="G206" t="s">
        <v>173</v>
      </c>
      <c r="H206" t="s">
        <v>173</v>
      </c>
      <c r="I206">
        <v>-13.2544746571959</v>
      </c>
      <c r="J206">
        <v>2280.4688919957198</v>
      </c>
      <c r="K206">
        <v>0.99536258478012396</v>
      </c>
      <c r="L206">
        <v>-13.4963576214565</v>
      </c>
      <c r="M206">
        <v>2274.1431889935202</v>
      </c>
      <c r="N206">
        <v>0.99526482227979696</v>
      </c>
    </row>
    <row r="207" spans="1:14" x14ac:dyDescent="0.25">
      <c r="A207">
        <v>206</v>
      </c>
      <c r="B207" t="s">
        <v>309</v>
      </c>
      <c r="C207">
        <v>-13.3907407117531</v>
      </c>
      <c r="D207">
        <v>2277.0235428498299</v>
      </c>
      <c r="E207">
        <v>0.99530782028076203</v>
      </c>
      <c r="F207" t="s">
        <v>173</v>
      </c>
      <c r="G207" t="s">
        <v>173</v>
      </c>
      <c r="H207" t="s">
        <v>173</v>
      </c>
      <c r="I207">
        <v>-13.254474657196299</v>
      </c>
      <c r="J207">
        <v>2280.4688919959599</v>
      </c>
      <c r="K207">
        <v>0.99536258478012496</v>
      </c>
      <c r="L207">
        <v>-13.4963576214575</v>
      </c>
      <c r="M207">
        <v>2274.1431889954602</v>
      </c>
      <c r="N207">
        <v>0.99526482227980095</v>
      </c>
    </row>
    <row r="208" spans="1:14" x14ac:dyDescent="0.25">
      <c r="A208">
        <v>207</v>
      </c>
      <c r="B208" t="s">
        <v>310</v>
      </c>
      <c r="C208">
        <v>-13.390740711757999</v>
      </c>
      <c r="D208">
        <v>2277.0235428546198</v>
      </c>
      <c r="E208">
        <v>0.99530782028077003</v>
      </c>
      <c r="F208" t="s">
        <v>173</v>
      </c>
      <c r="G208" t="s">
        <v>173</v>
      </c>
      <c r="H208" t="s">
        <v>173</v>
      </c>
      <c r="I208">
        <v>-13.2544746571955</v>
      </c>
      <c r="J208">
        <v>2280.4688919958398</v>
      </c>
      <c r="K208">
        <v>0.99536258478012496</v>
      </c>
      <c r="L208">
        <v>-13.4963576214657</v>
      </c>
      <c r="M208">
        <v>2274.1431889997202</v>
      </c>
      <c r="N208">
        <v>0.99526482227980695</v>
      </c>
    </row>
    <row r="209" spans="1:14" x14ac:dyDescent="0.25">
      <c r="A209">
        <v>208</v>
      </c>
      <c r="B209" t="s">
        <v>311</v>
      </c>
      <c r="C209">
        <v>-13.3907407117579</v>
      </c>
      <c r="D209">
        <v>2277.0235428543601</v>
      </c>
      <c r="E209">
        <v>0.99530782028077003</v>
      </c>
      <c r="F209" t="s">
        <v>173</v>
      </c>
      <c r="G209" t="s">
        <v>173</v>
      </c>
      <c r="H209" t="s">
        <v>173</v>
      </c>
      <c r="I209">
        <v>-13.254474657197401</v>
      </c>
      <c r="J209">
        <v>2280.4688920037602</v>
      </c>
      <c r="K209">
        <v>0.99536258478013995</v>
      </c>
      <c r="L209">
        <v>-13.4963576214555</v>
      </c>
      <c r="M209">
        <v>2274.1431889942</v>
      </c>
      <c r="N209">
        <v>0.99526482227979896</v>
      </c>
    </row>
    <row r="210" spans="1:14" x14ac:dyDescent="0.25">
      <c r="A210">
        <v>209</v>
      </c>
      <c r="B210" t="s">
        <v>312</v>
      </c>
      <c r="C210">
        <v>-13.3907407117569</v>
      </c>
      <c r="D210">
        <v>2277.0235428527099</v>
      </c>
      <c r="E210">
        <v>0.99530782028076703</v>
      </c>
      <c r="F210" t="s">
        <v>173</v>
      </c>
      <c r="G210" t="s">
        <v>173</v>
      </c>
      <c r="H210" t="s">
        <v>173</v>
      </c>
      <c r="I210">
        <v>-13.2544746571964</v>
      </c>
      <c r="J210">
        <v>2280.4688919959999</v>
      </c>
      <c r="K210">
        <v>0.99536258478012496</v>
      </c>
      <c r="L210">
        <v>-13.496357621454999</v>
      </c>
      <c r="M210">
        <v>2274.1431889933801</v>
      </c>
      <c r="N210">
        <v>0.99526482227979696</v>
      </c>
    </row>
    <row r="211" spans="1:14" x14ac:dyDescent="0.25">
      <c r="A211">
        <v>210</v>
      </c>
      <c r="B211" t="s">
        <v>313</v>
      </c>
      <c r="C211">
        <v>-13.390740711757999</v>
      </c>
      <c r="D211">
        <v>2277.0235428545102</v>
      </c>
      <c r="E211">
        <v>0.99530782028077003</v>
      </c>
      <c r="F211" t="s">
        <v>173</v>
      </c>
      <c r="G211" t="s">
        <v>173</v>
      </c>
      <c r="H211" t="s">
        <v>173</v>
      </c>
      <c r="I211">
        <v>-13.2544746571962</v>
      </c>
      <c r="J211">
        <v>2280.4688919958799</v>
      </c>
      <c r="K211">
        <v>0.99536258478012396</v>
      </c>
      <c r="L211">
        <v>-13.4963576214559</v>
      </c>
      <c r="M211">
        <v>2274.1431889942901</v>
      </c>
      <c r="N211">
        <v>0.99526482227979896</v>
      </c>
    </row>
    <row r="212" spans="1:14" x14ac:dyDescent="0.25">
      <c r="A212">
        <v>211</v>
      </c>
      <c r="B212" t="s">
        <v>314</v>
      </c>
      <c r="C212">
        <v>-13.3907407117579</v>
      </c>
      <c r="D212">
        <v>2277.0235428543801</v>
      </c>
      <c r="E212">
        <v>0.99530782028077003</v>
      </c>
      <c r="F212" t="s">
        <v>173</v>
      </c>
      <c r="G212" t="s">
        <v>173</v>
      </c>
      <c r="H212" t="s">
        <v>173</v>
      </c>
      <c r="I212">
        <v>-13.254474657196001</v>
      </c>
      <c r="J212">
        <v>2280.4688919957698</v>
      </c>
      <c r="K212">
        <v>0.99536258478012396</v>
      </c>
      <c r="L212">
        <v>-13.4963576214532</v>
      </c>
      <c r="M212">
        <v>2274.1431889918599</v>
      </c>
      <c r="N212">
        <v>0.99526482227979496</v>
      </c>
    </row>
    <row r="213" spans="1:14" x14ac:dyDescent="0.25">
      <c r="A213">
        <v>212</v>
      </c>
      <c r="B213" t="s">
        <v>315</v>
      </c>
      <c r="C213">
        <v>-13.390740711741</v>
      </c>
      <c r="D213">
        <v>2277.02354283865</v>
      </c>
      <c r="E213">
        <v>0.99530782028074305</v>
      </c>
      <c r="F213" t="s">
        <v>173</v>
      </c>
      <c r="G213" t="s">
        <v>173</v>
      </c>
      <c r="H213" t="s">
        <v>173</v>
      </c>
      <c r="I213">
        <v>-13.2544746571964</v>
      </c>
      <c r="J213">
        <v>2280.4688919960099</v>
      </c>
      <c r="K213">
        <v>0.99536258478012496</v>
      </c>
      <c r="L213">
        <v>-13.496357621454299</v>
      </c>
      <c r="M213">
        <v>2274.1431889935502</v>
      </c>
      <c r="N213">
        <v>0.99526482227979796</v>
      </c>
    </row>
    <row r="214" spans="1:14" x14ac:dyDescent="0.25">
      <c r="A214">
        <v>213</v>
      </c>
      <c r="B214" t="s">
        <v>316</v>
      </c>
      <c r="C214">
        <v>-13.390740711757999</v>
      </c>
      <c r="D214">
        <v>2277.0235428545302</v>
      </c>
      <c r="E214">
        <v>0.99530782028077003</v>
      </c>
      <c r="F214" t="s">
        <v>173</v>
      </c>
      <c r="G214" t="s">
        <v>173</v>
      </c>
      <c r="H214" t="s">
        <v>173</v>
      </c>
      <c r="I214">
        <v>-13.2544746571961</v>
      </c>
      <c r="J214">
        <v>2280.4688919956002</v>
      </c>
      <c r="K214">
        <v>0.99536258478012396</v>
      </c>
      <c r="L214">
        <v>-13.496357621456999</v>
      </c>
      <c r="M214">
        <v>2274.1431889948699</v>
      </c>
      <c r="N214">
        <v>0.99526482227979995</v>
      </c>
    </row>
    <row r="215" spans="1:14" x14ac:dyDescent="0.25">
      <c r="A215">
        <v>214</v>
      </c>
      <c r="B215" t="s">
        <v>317</v>
      </c>
      <c r="C215">
        <v>-13.390740711757999</v>
      </c>
      <c r="D215">
        <v>2277.0235428545602</v>
      </c>
      <c r="E215">
        <v>0.99530782028077003</v>
      </c>
      <c r="F215" t="s">
        <v>173</v>
      </c>
      <c r="G215" t="s">
        <v>173</v>
      </c>
      <c r="H215" t="s">
        <v>173</v>
      </c>
      <c r="I215">
        <v>-13.2544746572195</v>
      </c>
      <c r="J215">
        <v>2280.4688920096</v>
      </c>
      <c r="K215">
        <v>0.99536258478014406</v>
      </c>
      <c r="L215">
        <v>-13.496357621455701</v>
      </c>
      <c r="M215">
        <v>2274.14318899315</v>
      </c>
      <c r="N215">
        <v>0.99526482227979696</v>
      </c>
    </row>
    <row r="216" spans="1:14" x14ac:dyDescent="0.25">
      <c r="A216">
        <v>215</v>
      </c>
      <c r="B216" t="s">
        <v>318</v>
      </c>
      <c r="C216">
        <v>-13.3907407117579</v>
      </c>
      <c r="D216">
        <v>2277.0235428541801</v>
      </c>
      <c r="E216">
        <v>0.99530782028076903</v>
      </c>
      <c r="F216" t="s">
        <v>173</v>
      </c>
      <c r="G216" t="s">
        <v>173</v>
      </c>
      <c r="H216" t="s">
        <v>173</v>
      </c>
      <c r="I216">
        <v>-13.2544746571965</v>
      </c>
      <c r="J216">
        <v>2280.4688919958899</v>
      </c>
      <c r="K216">
        <v>0.99536258478012396</v>
      </c>
      <c r="L216">
        <v>-13.496357621454001</v>
      </c>
      <c r="M216">
        <v>2274.1431889925898</v>
      </c>
      <c r="N216">
        <v>0.99526482227979596</v>
      </c>
    </row>
    <row r="217" spans="1:14" x14ac:dyDescent="0.25">
      <c r="A217">
        <v>216</v>
      </c>
      <c r="B217" t="s">
        <v>319</v>
      </c>
      <c r="C217">
        <v>-13.390740711757701</v>
      </c>
      <c r="D217">
        <v>2277.0235428542701</v>
      </c>
      <c r="E217">
        <v>0.99530782028077003</v>
      </c>
      <c r="F217" t="s">
        <v>173</v>
      </c>
      <c r="G217" t="s">
        <v>173</v>
      </c>
      <c r="H217" t="s">
        <v>173</v>
      </c>
      <c r="I217">
        <v>-13.254474657200101</v>
      </c>
      <c r="J217">
        <v>2280.4688919965502</v>
      </c>
      <c r="K217">
        <v>0.99536258478012396</v>
      </c>
      <c r="L217">
        <v>-13.496357621455999</v>
      </c>
      <c r="M217">
        <v>2274.1431889942801</v>
      </c>
      <c r="N217">
        <v>0.99526482227979896</v>
      </c>
    </row>
    <row r="218" spans="1:14" x14ac:dyDescent="0.25">
      <c r="A218">
        <v>217</v>
      </c>
      <c r="B218" t="s">
        <v>320</v>
      </c>
      <c r="C218">
        <v>-13.390740711757999</v>
      </c>
      <c r="D218">
        <v>2277.0235428545898</v>
      </c>
      <c r="E218">
        <v>0.99530782028077003</v>
      </c>
      <c r="F218" t="s">
        <v>173</v>
      </c>
      <c r="G218" t="s">
        <v>173</v>
      </c>
      <c r="H218" t="s">
        <v>173</v>
      </c>
      <c r="I218">
        <v>-13.2544746571964</v>
      </c>
      <c r="J218">
        <v>2280.4688919959099</v>
      </c>
      <c r="K218">
        <v>0.99536258478012396</v>
      </c>
      <c r="L218">
        <v>-13.496357621455999</v>
      </c>
      <c r="M218">
        <v>2274.1431889943101</v>
      </c>
      <c r="N218">
        <v>0.99526482227979896</v>
      </c>
    </row>
    <row r="219" spans="1:14" x14ac:dyDescent="0.25">
      <c r="A219">
        <v>218</v>
      </c>
      <c r="B219" t="s">
        <v>321</v>
      </c>
      <c r="C219">
        <v>-13.390740711763801</v>
      </c>
      <c r="D219">
        <v>2277.02354285415</v>
      </c>
      <c r="E219">
        <v>0.99530782028076703</v>
      </c>
      <c r="F219" t="s">
        <v>173</v>
      </c>
      <c r="G219" t="s">
        <v>173</v>
      </c>
      <c r="H219" t="s">
        <v>173</v>
      </c>
      <c r="I219">
        <v>-13.254474657196299</v>
      </c>
      <c r="J219">
        <v>2280.4688919958699</v>
      </c>
      <c r="K219">
        <v>0.99536258478012396</v>
      </c>
      <c r="L219">
        <v>-13.4963576214453</v>
      </c>
      <c r="M219">
        <v>2274.1431889873602</v>
      </c>
      <c r="N219">
        <v>0.99526482227978796</v>
      </c>
    </row>
    <row r="220" spans="1:14" x14ac:dyDescent="0.25">
      <c r="A220">
        <v>219</v>
      </c>
      <c r="B220" t="s">
        <v>322</v>
      </c>
      <c r="C220">
        <v>-13.3907407117579</v>
      </c>
      <c r="D220">
        <v>2277.0235428544702</v>
      </c>
      <c r="E220">
        <v>0.99530782028077003</v>
      </c>
      <c r="F220" t="s">
        <v>173</v>
      </c>
      <c r="G220" t="s">
        <v>173</v>
      </c>
      <c r="H220" t="s">
        <v>173</v>
      </c>
      <c r="I220">
        <v>-13.254474657196599</v>
      </c>
      <c r="J220">
        <v>2280.46889199616</v>
      </c>
      <c r="K220">
        <v>0.99536258478012496</v>
      </c>
      <c r="L220">
        <v>-13.496357621454001</v>
      </c>
      <c r="M220">
        <v>2274.1431889936198</v>
      </c>
      <c r="N220">
        <v>0.99526482227979796</v>
      </c>
    </row>
    <row r="221" spans="1:14" x14ac:dyDescent="0.25">
      <c r="A221">
        <v>220</v>
      </c>
      <c r="B221" t="s">
        <v>323</v>
      </c>
      <c r="C221">
        <v>-13.390740711758101</v>
      </c>
      <c r="D221">
        <v>2277.0235428545798</v>
      </c>
      <c r="E221">
        <v>0.99530782028077003</v>
      </c>
      <c r="F221" t="s">
        <v>173</v>
      </c>
      <c r="G221" t="s">
        <v>173</v>
      </c>
      <c r="H221" t="s">
        <v>173</v>
      </c>
      <c r="I221">
        <v>-13.254474657196001</v>
      </c>
      <c r="J221">
        <v>2280.4688919956202</v>
      </c>
      <c r="K221">
        <v>0.99536258478012396</v>
      </c>
      <c r="L221">
        <v>-13.4963576214559</v>
      </c>
      <c r="M221">
        <v>2274.14318899414</v>
      </c>
      <c r="N221">
        <v>0.99526482227979896</v>
      </c>
    </row>
    <row r="222" spans="1:14" x14ac:dyDescent="0.25">
      <c r="A222">
        <v>221</v>
      </c>
      <c r="B222" t="s">
        <v>324</v>
      </c>
      <c r="C222">
        <v>-13.390740711756299</v>
      </c>
      <c r="D222">
        <v>2277.0235428544001</v>
      </c>
      <c r="E222">
        <v>0.99530782028077003</v>
      </c>
      <c r="F222" t="s">
        <v>173</v>
      </c>
      <c r="G222" t="s">
        <v>173</v>
      </c>
      <c r="H222" t="s">
        <v>173</v>
      </c>
      <c r="I222">
        <v>-13.2544746571961</v>
      </c>
      <c r="J222">
        <v>2280.4688919958799</v>
      </c>
      <c r="K222">
        <v>0.99536258478012396</v>
      </c>
      <c r="L222">
        <v>-13.496357621454599</v>
      </c>
      <c r="M222">
        <v>2274.1431889924402</v>
      </c>
      <c r="N222">
        <v>0.99526482227979596</v>
      </c>
    </row>
    <row r="223" spans="1:14" x14ac:dyDescent="0.25">
      <c r="A223">
        <v>222</v>
      </c>
      <c r="B223" t="s">
        <v>325</v>
      </c>
      <c r="C223">
        <v>3.4902329046698402</v>
      </c>
      <c r="D223">
        <v>1.23789988906019</v>
      </c>
      <c r="E223">
        <v>4.8101658539778701E-3</v>
      </c>
      <c r="F223" t="s">
        <v>173</v>
      </c>
      <c r="G223" t="s">
        <v>173</v>
      </c>
      <c r="H223" t="s">
        <v>173</v>
      </c>
      <c r="I223">
        <v>3.62278462878675</v>
      </c>
      <c r="J223">
        <v>1.2420766386298501</v>
      </c>
      <c r="K223">
        <v>3.5373786014278302E-3</v>
      </c>
      <c r="L223">
        <v>3.3881973243971202</v>
      </c>
      <c r="M223">
        <v>1.23962726745128</v>
      </c>
      <c r="N223">
        <v>6.2714847435493999E-3</v>
      </c>
    </row>
    <row r="224" spans="1:14" x14ac:dyDescent="0.25">
      <c r="A224">
        <v>223</v>
      </c>
      <c r="B224" t="s">
        <v>326</v>
      </c>
      <c r="C224">
        <v>-13.238030936357999</v>
      </c>
      <c r="D224">
        <v>2796.9866463780099</v>
      </c>
      <c r="E224">
        <v>0.99622365695642801</v>
      </c>
      <c r="F224" t="s">
        <v>173</v>
      </c>
      <c r="G224" t="s">
        <v>173</v>
      </c>
      <c r="H224" t="s">
        <v>173</v>
      </c>
      <c r="I224">
        <v>-13.150857046020199</v>
      </c>
      <c r="J224">
        <v>2796.3724484066802</v>
      </c>
      <c r="K224">
        <v>0.99624770043535404</v>
      </c>
      <c r="L224">
        <v>-13.311256545521401</v>
      </c>
      <c r="M224">
        <v>2796.8941969184698</v>
      </c>
      <c r="N224">
        <v>0.99620264291761296</v>
      </c>
    </row>
    <row r="225" spans="1:14" x14ac:dyDescent="0.25">
      <c r="A225">
        <v>224</v>
      </c>
      <c r="B225" t="s">
        <v>327</v>
      </c>
      <c r="C225">
        <v>-13.238030936344099</v>
      </c>
      <c r="D225">
        <v>2796.9866463636199</v>
      </c>
      <c r="E225">
        <v>0.99622365695641202</v>
      </c>
      <c r="F225" t="s">
        <v>173</v>
      </c>
      <c r="G225" t="s">
        <v>173</v>
      </c>
      <c r="H225" t="s">
        <v>173</v>
      </c>
      <c r="I225">
        <v>-13.1508570460151</v>
      </c>
      <c r="J225">
        <v>2796.3724484030599</v>
      </c>
      <c r="K225">
        <v>0.99624770043535005</v>
      </c>
      <c r="L225">
        <v>-13.311256545523699</v>
      </c>
      <c r="M225">
        <v>2796.8941969227099</v>
      </c>
      <c r="N225">
        <v>0.99620264291761895</v>
      </c>
    </row>
    <row r="226" spans="1:14" x14ac:dyDescent="0.25">
      <c r="A226">
        <v>225</v>
      </c>
      <c r="B226" t="s">
        <v>328</v>
      </c>
      <c r="C226">
        <v>-13.238030936357699</v>
      </c>
      <c r="D226">
        <v>2796.9866463776498</v>
      </c>
      <c r="E226">
        <v>0.99622365695642701</v>
      </c>
      <c r="F226" t="s">
        <v>173</v>
      </c>
      <c r="G226" t="s">
        <v>173</v>
      </c>
      <c r="H226" t="s">
        <v>173</v>
      </c>
      <c r="I226">
        <v>-13.1508570460204</v>
      </c>
      <c r="J226">
        <v>2796.3724484071399</v>
      </c>
      <c r="K226">
        <v>0.99624770043535404</v>
      </c>
      <c r="L226">
        <v>-13.311256545520299</v>
      </c>
      <c r="M226">
        <v>2796.8941969130201</v>
      </c>
      <c r="N226">
        <v>0.99620264291760596</v>
      </c>
    </row>
    <row r="227" spans="1:14" x14ac:dyDescent="0.25">
      <c r="A227">
        <v>226</v>
      </c>
      <c r="B227" t="s">
        <v>329</v>
      </c>
      <c r="C227">
        <v>-13.2380309363576</v>
      </c>
      <c r="D227">
        <v>2796.9866463773801</v>
      </c>
      <c r="E227">
        <v>0.99622365695642701</v>
      </c>
      <c r="F227" t="s">
        <v>173</v>
      </c>
      <c r="G227" t="s">
        <v>173</v>
      </c>
      <c r="H227" t="s">
        <v>173</v>
      </c>
      <c r="I227">
        <v>-13.1508570460208</v>
      </c>
      <c r="J227">
        <v>2796.37244840734</v>
      </c>
      <c r="K227">
        <v>0.99624770043535404</v>
      </c>
      <c r="L227">
        <v>-13.311256545526801</v>
      </c>
      <c r="M227">
        <v>2796.8941969226198</v>
      </c>
      <c r="N227">
        <v>0.99620264291761795</v>
      </c>
    </row>
    <row r="228" spans="1:14" x14ac:dyDescent="0.25">
      <c r="A228">
        <v>227</v>
      </c>
      <c r="B228" t="s">
        <v>330</v>
      </c>
      <c r="C228">
        <v>-13.238030936357401</v>
      </c>
      <c r="D228">
        <v>2796.9866463778399</v>
      </c>
      <c r="E228">
        <v>0.99622365695642801</v>
      </c>
      <c r="F228" t="s">
        <v>173</v>
      </c>
      <c r="G228" t="s">
        <v>173</v>
      </c>
      <c r="H228" t="s">
        <v>173</v>
      </c>
      <c r="I228">
        <v>-13.150857046020599</v>
      </c>
      <c r="J228">
        <v>2796.3724484071799</v>
      </c>
      <c r="K228">
        <v>0.99624770043535404</v>
      </c>
      <c r="L228">
        <v>-13.311256545521699</v>
      </c>
      <c r="M228">
        <v>2796.8941969189</v>
      </c>
      <c r="N228">
        <v>0.99620264291761396</v>
      </c>
    </row>
    <row r="229" spans="1:14" x14ac:dyDescent="0.25">
      <c r="A229">
        <v>228</v>
      </c>
      <c r="B229" t="s">
        <v>331</v>
      </c>
      <c r="C229">
        <v>-13.2380309363576</v>
      </c>
      <c r="D229">
        <v>2796.9866463775202</v>
      </c>
      <c r="E229">
        <v>0.99622365695642701</v>
      </c>
      <c r="F229" t="s">
        <v>173</v>
      </c>
      <c r="G229" t="s">
        <v>173</v>
      </c>
      <c r="H229" t="s">
        <v>173</v>
      </c>
      <c r="I229">
        <v>-13.1508570460205</v>
      </c>
      <c r="J229">
        <v>2796.3724484068898</v>
      </c>
      <c r="K229">
        <v>0.99624770043535404</v>
      </c>
      <c r="L229">
        <v>-13.3112565455199</v>
      </c>
      <c r="M229">
        <v>2796.8941969193102</v>
      </c>
      <c r="N229">
        <v>0.99620264291761496</v>
      </c>
    </row>
    <row r="230" spans="1:14" x14ac:dyDescent="0.25">
      <c r="A230">
        <v>229</v>
      </c>
      <c r="B230" t="s">
        <v>332</v>
      </c>
      <c r="C230">
        <v>-13.2380309363578</v>
      </c>
      <c r="D230">
        <v>2796.9866463778299</v>
      </c>
      <c r="E230">
        <v>0.99622365695642801</v>
      </c>
      <c r="F230" t="s">
        <v>173</v>
      </c>
      <c r="G230" t="s">
        <v>173</v>
      </c>
      <c r="H230" t="s">
        <v>173</v>
      </c>
      <c r="I230">
        <v>-13.150857046020899</v>
      </c>
      <c r="J230">
        <v>2796.3724484074701</v>
      </c>
      <c r="K230">
        <v>0.99624770043535404</v>
      </c>
      <c r="L230">
        <v>-13.311256545521299</v>
      </c>
      <c r="M230">
        <v>2796.8941969183602</v>
      </c>
      <c r="N230">
        <v>0.99620264291761296</v>
      </c>
    </row>
    <row r="231" spans="1:14" x14ac:dyDescent="0.25">
      <c r="A231">
        <v>230</v>
      </c>
      <c r="B231" t="s">
        <v>333</v>
      </c>
      <c r="C231">
        <v>-13.2380309363569</v>
      </c>
      <c r="D231">
        <v>2796.9866463799899</v>
      </c>
      <c r="E231">
        <v>0.996223656956431</v>
      </c>
      <c r="F231" t="s">
        <v>173</v>
      </c>
      <c r="G231" t="s">
        <v>173</v>
      </c>
      <c r="H231" t="s">
        <v>173</v>
      </c>
      <c r="I231">
        <v>-13.150857046004701</v>
      </c>
      <c r="J231">
        <v>2796.3724483879901</v>
      </c>
      <c r="K231">
        <v>0.99624770043533295</v>
      </c>
      <c r="L231">
        <v>-13.311256545521401</v>
      </c>
      <c r="M231">
        <v>2796.8941969183702</v>
      </c>
      <c r="N231">
        <v>0.99620264291761296</v>
      </c>
    </row>
    <row r="232" spans="1:14" x14ac:dyDescent="0.25">
      <c r="A232">
        <v>231</v>
      </c>
      <c r="B232" t="s">
        <v>334</v>
      </c>
      <c r="C232">
        <v>-13.238030936357401</v>
      </c>
      <c r="D232">
        <v>2796.9866463773401</v>
      </c>
      <c r="E232">
        <v>0.99622365695642701</v>
      </c>
      <c r="F232" t="s">
        <v>173</v>
      </c>
      <c r="G232" t="s">
        <v>173</v>
      </c>
      <c r="H232" t="s">
        <v>173</v>
      </c>
      <c r="I232">
        <v>-13.1508570460212</v>
      </c>
      <c r="J232">
        <v>2796.3724484078698</v>
      </c>
      <c r="K232">
        <v>0.99624770043535504</v>
      </c>
      <c r="L232">
        <v>-13.3112565455215</v>
      </c>
      <c r="M232">
        <v>2796.8941969185198</v>
      </c>
      <c r="N232">
        <v>0.99620264291761396</v>
      </c>
    </row>
    <row r="233" spans="1:14" x14ac:dyDescent="0.25">
      <c r="A233">
        <v>232</v>
      </c>
      <c r="B233" t="s">
        <v>335</v>
      </c>
      <c r="C233">
        <v>-13.2380309363578</v>
      </c>
      <c r="D233">
        <v>2796.9866463777698</v>
      </c>
      <c r="E233">
        <v>0.99622365695642701</v>
      </c>
      <c r="F233" t="s">
        <v>173</v>
      </c>
      <c r="G233" t="s">
        <v>173</v>
      </c>
      <c r="H233" t="s">
        <v>173</v>
      </c>
      <c r="I233">
        <v>-13.1508570460207</v>
      </c>
      <c r="J233">
        <v>2796.3724484071599</v>
      </c>
      <c r="K233">
        <v>0.99624770043535404</v>
      </c>
      <c r="L233">
        <v>-13.3112565455215</v>
      </c>
      <c r="M233">
        <v>2796.8941969185598</v>
      </c>
      <c r="N233">
        <v>0.99620264291761396</v>
      </c>
    </row>
    <row r="234" spans="1:14" x14ac:dyDescent="0.25">
      <c r="A234">
        <v>233</v>
      </c>
      <c r="B234" t="s">
        <v>336</v>
      </c>
      <c r="C234">
        <v>-13.238030936358101</v>
      </c>
      <c r="D234">
        <v>2796.9866463772801</v>
      </c>
      <c r="E234">
        <v>0.99622365695642701</v>
      </c>
      <c r="F234" t="s">
        <v>173</v>
      </c>
      <c r="G234" t="s">
        <v>173</v>
      </c>
      <c r="H234" t="s">
        <v>173</v>
      </c>
      <c r="I234">
        <v>-13.1508570460205</v>
      </c>
      <c r="J234">
        <v>2796.3724484068498</v>
      </c>
      <c r="K234">
        <v>0.99624770043535404</v>
      </c>
      <c r="L234">
        <v>-13.3112565455218</v>
      </c>
      <c r="M234">
        <v>2796.8941969187899</v>
      </c>
      <c r="N234">
        <v>0.99620264291761396</v>
      </c>
    </row>
    <row r="235" spans="1:14" x14ac:dyDescent="0.25">
      <c r="A235">
        <v>234</v>
      </c>
      <c r="B235" t="s">
        <v>337</v>
      </c>
      <c r="C235">
        <v>-13.238030936358999</v>
      </c>
      <c r="D235">
        <v>2796.98664636787</v>
      </c>
      <c r="E235">
        <v>0.99622365695641402</v>
      </c>
      <c r="F235" t="s">
        <v>173</v>
      </c>
      <c r="G235" t="s">
        <v>173</v>
      </c>
      <c r="H235" t="s">
        <v>173</v>
      </c>
      <c r="I235">
        <v>-13.1508570460204</v>
      </c>
      <c r="J235">
        <v>2796.3724484068998</v>
      </c>
      <c r="K235">
        <v>0.99624770043535404</v>
      </c>
      <c r="L235">
        <v>-13.3112565455184</v>
      </c>
      <c r="M235">
        <v>2796.8941969114999</v>
      </c>
      <c r="N235">
        <v>0.99620264291760496</v>
      </c>
    </row>
    <row r="236" spans="1:14" x14ac:dyDescent="0.25">
      <c r="A236">
        <v>235</v>
      </c>
      <c r="B236" t="s">
        <v>338</v>
      </c>
      <c r="C236">
        <v>-13.238030936357401</v>
      </c>
      <c r="D236">
        <v>2796.98664637711</v>
      </c>
      <c r="E236">
        <v>0.99622365695642701</v>
      </c>
      <c r="F236" t="s">
        <v>173</v>
      </c>
      <c r="G236" t="s">
        <v>173</v>
      </c>
      <c r="H236" t="s">
        <v>173</v>
      </c>
      <c r="I236">
        <v>-13.150857046020199</v>
      </c>
      <c r="J236">
        <v>2796.3724484067802</v>
      </c>
      <c r="K236">
        <v>0.99624770043535404</v>
      </c>
      <c r="L236">
        <v>-13.311256545521699</v>
      </c>
      <c r="M236">
        <v>2796.8941969187699</v>
      </c>
      <c r="N236">
        <v>0.99620264291761396</v>
      </c>
    </row>
    <row r="237" spans="1:14" x14ac:dyDescent="0.25">
      <c r="A237">
        <v>236</v>
      </c>
      <c r="B237" t="s">
        <v>339</v>
      </c>
      <c r="C237">
        <v>-13.2380309363683</v>
      </c>
      <c r="D237">
        <v>2796.9866463836802</v>
      </c>
      <c r="E237">
        <v>0.996223656956432</v>
      </c>
      <c r="F237" t="s">
        <v>173</v>
      </c>
      <c r="G237" t="s">
        <v>173</v>
      </c>
      <c r="H237" t="s">
        <v>173</v>
      </c>
      <c r="I237">
        <v>-13.150857046020199</v>
      </c>
      <c r="J237">
        <v>2796.3724484066702</v>
      </c>
      <c r="K237">
        <v>0.99624770043535404</v>
      </c>
      <c r="L237">
        <v>-13.3112565455161</v>
      </c>
      <c r="M237">
        <v>2796.8941969143798</v>
      </c>
      <c r="N237">
        <v>0.99620264291760896</v>
      </c>
    </row>
    <row r="238" spans="1:14" x14ac:dyDescent="0.25">
      <c r="A238">
        <v>237</v>
      </c>
      <c r="B238" t="s">
        <v>340</v>
      </c>
      <c r="C238">
        <v>-13.2380309363575</v>
      </c>
      <c r="D238">
        <v>2796.9866463774101</v>
      </c>
      <c r="E238">
        <v>0.99622365695642701</v>
      </c>
      <c r="F238" t="s">
        <v>173</v>
      </c>
      <c r="G238" t="s">
        <v>173</v>
      </c>
      <c r="H238" t="s">
        <v>173</v>
      </c>
      <c r="I238">
        <v>-13.1508570460204</v>
      </c>
      <c r="J238">
        <v>2796.3724484068698</v>
      </c>
      <c r="K238">
        <v>0.99624770043535404</v>
      </c>
      <c r="L238">
        <v>-13.3112565455185</v>
      </c>
      <c r="M238">
        <v>2796.8941969131001</v>
      </c>
      <c r="N238">
        <v>0.99620264291760696</v>
      </c>
    </row>
    <row r="239" spans="1:14" x14ac:dyDescent="0.25">
      <c r="A239">
        <v>238</v>
      </c>
      <c r="B239" t="s">
        <v>341</v>
      </c>
      <c r="C239">
        <v>-13.2380309363575</v>
      </c>
      <c r="D239">
        <v>2796.9866463775602</v>
      </c>
      <c r="E239">
        <v>0.99622365695642701</v>
      </c>
      <c r="F239" t="s">
        <v>173</v>
      </c>
      <c r="G239" t="s">
        <v>173</v>
      </c>
      <c r="H239" t="s">
        <v>173</v>
      </c>
      <c r="I239">
        <v>-13.150857046019199</v>
      </c>
      <c r="J239">
        <v>2796.3724484047598</v>
      </c>
      <c r="K239">
        <v>0.99624770043535105</v>
      </c>
      <c r="L239">
        <v>-13.311256545521401</v>
      </c>
      <c r="M239">
        <v>2796.8941969185698</v>
      </c>
      <c r="N239">
        <v>0.99620264291761396</v>
      </c>
    </row>
    <row r="240" spans="1:14" x14ac:dyDescent="0.25">
      <c r="A240">
        <v>239</v>
      </c>
      <c r="B240" t="s">
        <v>342</v>
      </c>
      <c r="C240">
        <v>-13.2380309363576</v>
      </c>
      <c r="D240">
        <v>2796.9866463772801</v>
      </c>
      <c r="E240">
        <v>0.99622365695642701</v>
      </c>
      <c r="F240" t="s">
        <v>173</v>
      </c>
      <c r="G240" t="s">
        <v>173</v>
      </c>
      <c r="H240" t="s">
        <v>173</v>
      </c>
      <c r="I240">
        <v>-13.1508570460205</v>
      </c>
      <c r="J240">
        <v>2796.3724484068298</v>
      </c>
      <c r="K240">
        <v>0.99624770043535404</v>
      </c>
      <c r="L240">
        <v>-13.311256545521699</v>
      </c>
      <c r="M240">
        <v>2796.8941969228299</v>
      </c>
      <c r="N240">
        <v>0.99620264291761895</v>
      </c>
    </row>
    <row r="241" spans="1:14" x14ac:dyDescent="0.25">
      <c r="A241">
        <v>240</v>
      </c>
      <c r="B241" t="s">
        <v>343</v>
      </c>
      <c r="C241">
        <v>-13.238030936357299</v>
      </c>
      <c r="D241">
        <v>2796.98664637718</v>
      </c>
      <c r="E241">
        <v>0.99622365695642701</v>
      </c>
      <c r="F241" t="s">
        <v>173</v>
      </c>
      <c r="G241" t="s">
        <v>173</v>
      </c>
      <c r="H241" t="s">
        <v>173</v>
      </c>
      <c r="I241">
        <v>-13.1508570460204</v>
      </c>
      <c r="J241">
        <v>2796.3724484075001</v>
      </c>
      <c r="K241">
        <v>0.99624770043535504</v>
      </c>
      <c r="L241">
        <v>-13.311256545521699</v>
      </c>
      <c r="M241">
        <v>2796.8941969189</v>
      </c>
      <c r="N241">
        <v>0.99620264291761396</v>
      </c>
    </row>
    <row r="242" spans="1:14" x14ac:dyDescent="0.25">
      <c r="A242">
        <v>241</v>
      </c>
      <c r="B242" t="s">
        <v>344</v>
      </c>
      <c r="C242">
        <v>-13.238030936357699</v>
      </c>
      <c r="D242">
        <v>2796.9866463775202</v>
      </c>
      <c r="E242">
        <v>0.99622365695642701</v>
      </c>
      <c r="F242" t="s">
        <v>173</v>
      </c>
      <c r="G242" t="s">
        <v>173</v>
      </c>
      <c r="H242" t="s">
        <v>173</v>
      </c>
      <c r="I242">
        <v>-13.1508570460207</v>
      </c>
      <c r="J242">
        <v>2796.37244840737</v>
      </c>
      <c r="K242">
        <v>0.99624770043535404</v>
      </c>
      <c r="L242">
        <v>-13.3112565455215</v>
      </c>
      <c r="M242">
        <v>2796.8941969186099</v>
      </c>
      <c r="N242">
        <v>0.99620264291761396</v>
      </c>
    </row>
    <row r="243" spans="1:14" x14ac:dyDescent="0.25">
      <c r="A243">
        <v>242</v>
      </c>
      <c r="B243" t="s">
        <v>345</v>
      </c>
      <c r="C243">
        <v>-13.2380309363629</v>
      </c>
      <c r="D243">
        <v>2796.9866463769299</v>
      </c>
      <c r="E243">
        <v>0.99622365695642501</v>
      </c>
      <c r="F243" t="s">
        <v>173</v>
      </c>
      <c r="G243" t="s">
        <v>173</v>
      </c>
      <c r="H243" t="s">
        <v>173</v>
      </c>
      <c r="I243">
        <v>-13.1508570460205</v>
      </c>
      <c r="J243">
        <v>2796.3724484071699</v>
      </c>
      <c r="K243">
        <v>0.99624770043535404</v>
      </c>
      <c r="L243">
        <v>-13.3112565455216</v>
      </c>
      <c r="M243">
        <v>2796.8941969187399</v>
      </c>
      <c r="N243">
        <v>0.99620264291761396</v>
      </c>
    </row>
    <row r="244" spans="1:14" x14ac:dyDescent="0.25">
      <c r="A244">
        <v>243</v>
      </c>
      <c r="B244" t="s">
        <v>346</v>
      </c>
      <c r="C244">
        <v>-13.2380309363576</v>
      </c>
      <c r="D244">
        <v>2796.9866463774902</v>
      </c>
      <c r="E244">
        <v>0.99622365695642701</v>
      </c>
      <c r="F244" t="s">
        <v>173</v>
      </c>
      <c r="G244" t="s">
        <v>173</v>
      </c>
      <c r="H244" t="s">
        <v>173</v>
      </c>
      <c r="I244">
        <v>-13.1508570460205</v>
      </c>
      <c r="J244">
        <v>2796.3724484070099</v>
      </c>
      <c r="K244">
        <v>0.99624770043535404</v>
      </c>
      <c r="L244">
        <v>-13.311256545522101</v>
      </c>
      <c r="M244">
        <v>2796.8941969202601</v>
      </c>
      <c r="N244">
        <v>0.99620264291761595</v>
      </c>
    </row>
    <row r="245" spans="1:14" x14ac:dyDescent="0.25">
      <c r="A245">
        <v>244</v>
      </c>
      <c r="B245" t="s">
        <v>347</v>
      </c>
      <c r="C245">
        <v>-13.238030936357401</v>
      </c>
      <c r="D245">
        <v>2796.9866463773301</v>
      </c>
      <c r="E245">
        <v>0.99622365695642701</v>
      </c>
      <c r="F245" t="s">
        <v>173</v>
      </c>
      <c r="G245" t="s">
        <v>173</v>
      </c>
      <c r="H245" t="s">
        <v>173</v>
      </c>
      <c r="I245">
        <v>-13.1508570460207</v>
      </c>
      <c r="J245">
        <v>2796.37244840726</v>
      </c>
      <c r="K245">
        <v>0.99624770043535404</v>
      </c>
      <c r="L245">
        <v>-13.3112565455212</v>
      </c>
      <c r="M245">
        <v>2796.89419691885</v>
      </c>
      <c r="N245">
        <v>0.99620264291761396</v>
      </c>
    </row>
    <row r="246" spans="1:14" x14ac:dyDescent="0.25">
      <c r="A246">
        <v>245</v>
      </c>
      <c r="B246" t="s">
        <v>348</v>
      </c>
      <c r="C246">
        <v>-13.2380309363571</v>
      </c>
      <c r="D246">
        <v>2796.98664637704</v>
      </c>
      <c r="E246">
        <v>0.99622365695642701</v>
      </c>
      <c r="F246" t="s">
        <v>173</v>
      </c>
      <c r="G246" t="s">
        <v>173</v>
      </c>
      <c r="H246" t="s">
        <v>173</v>
      </c>
      <c r="I246">
        <v>-13.1508570460086</v>
      </c>
      <c r="J246">
        <v>2796.3724483849201</v>
      </c>
      <c r="K246">
        <v>0.99624770043532795</v>
      </c>
      <c r="L246">
        <v>-13.3112565455236</v>
      </c>
      <c r="M246">
        <v>2796.89419693533</v>
      </c>
      <c r="N246">
        <v>0.99620264291763605</v>
      </c>
    </row>
    <row r="247" spans="1:14" x14ac:dyDescent="0.25">
      <c r="A247">
        <v>246</v>
      </c>
      <c r="B247" t="s">
        <v>349</v>
      </c>
      <c r="C247">
        <v>-13.238030936365799</v>
      </c>
      <c r="D247">
        <v>2796.9866463830199</v>
      </c>
      <c r="E247">
        <v>0.996223656956432</v>
      </c>
      <c r="F247" t="s">
        <v>173</v>
      </c>
      <c r="G247" t="s">
        <v>173</v>
      </c>
      <c r="H247" t="s">
        <v>173</v>
      </c>
      <c r="I247">
        <v>-13.1508570460163</v>
      </c>
      <c r="J247">
        <v>2796.37244840841</v>
      </c>
      <c r="K247">
        <v>0.99624770043535704</v>
      </c>
      <c r="L247">
        <v>-13.311256545521401</v>
      </c>
      <c r="M247">
        <v>2796.8941969194898</v>
      </c>
      <c r="N247">
        <v>0.99620264291761496</v>
      </c>
    </row>
    <row r="248" spans="1:14" x14ac:dyDescent="0.25">
      <c r="A248">
        <v>247</v>
      </c>
      <c r="B248" t="s">
        <v>350</v>
      </c>
      <c r="C248">
        <v>-13.2380309363576</v>
      </c>
      <c r="D248">
        <v>2796.9866463774702</v>
      </c>
      <c r="E248">
        <v>0.99622365695642701</v>
      </c>
      <c r="F248" t="s">
        <v>173</v>
      </c>
      <c r="G248" t="s">
        <v>173</v>
      </c>
      <c r="H248" t="s">
        <v>173</v>
      </c>
      <c r="I248">
        <v>-13.150857046021001</v>
      </c>
      <c r="J248">
        <v>2796.3724484074501</v>
      </c>
      <c r="K248">
        <v>0.99624770043535404</v>
      </c>
      <c r="L248">
        <v>-13.3112565455219</v>
      </c>
      <c r="M248">
        <v>2796.8941969187399</v>
      </c>
      <c r="N248">
        <v>0.99620264291761396</v>
      </c>
    </row>
    <row r="249" spans="1:14" x14ac:dyDescent="0.25">
      <c r="A249">
        <v>248</v>
      </c>
      <c r="B249" t="s">
        <v>351</v>
      </c>
      <c r="C249">
        <v>-13.2380309363596</v>
      </c>
      <c r="D249">
        <v>2796.9866463755602</v>
      </c>
      <c r="E249">
        <v>0.99622365695642401</v>
      </c>
      <c r="F249" t="s">
        <v>173</v>
      </c>
      <c r="G249" t="s">
        <v>173</v>
      </c>
      <c r="H249" t="s">
        <v>173</v>
      </c>
      <c r="I249">
        <v>-13.1508570460221</v>
      </c>
      <c r="J249">
        <v>2796.37244840823</v>
      </c>
      <c r="K249">
        <v>0.99624770043535504</v>
      </c>
      <c r="L249">
        <v>-13.311256545521299</v>
      </c>
      <c r="M249">
        <v>2796.89419691903</v>
      </c>
      <c r="N249">
        <v>0.99620264291761396</v>
      </c>
    </row>
    <row r="250" spans="1:14" x14ac:dyDescent="0.25">
      <c r="A250">
        <v>249</v>
      </c>
      <c r="B250" t="s">
        <v>352</v>
      </c>
      <c r="C250">
        <v>-13.2380309363575</v>
      </c>
      <c r="D250">
        <v>2796.9866463775302</v>
      </c>
      <c r="E250">
        <v>0.99622365695642701</v>
      </c>
      <c r="F250" t="s">
        <v>173</v>
      </c>
      <c r="G250" t="s">
        <v>173</v>
      </c>
      <c r="H250" t="s">
        <v>173</v>
      </c>
      <c r="I250">
        <v>-13.150857046020599</v>
      </c>
      <c r="J250">
        <v>2796.3724484071299</v>
      </c>
      <c r="K250">
        <v>0.99624770043535404</v>
      </c>
      <c r="L250">
        <v>-13.3112565455229</v>
      </c>
      <c r="M250">
        <v>2796.8941969194798</v>
      </c>
      <c r="N250">
        <v>0.99620264291761396</v>
      </c>
    </row>
    <row r="251" spans="1:14" x14ac:dyDescent="0.25">
      <c r="A251">
        <v>250</v>
      </c>
      <c r="B251" t="s">
        <v>353</v>
      </c>
      <c r="C251">
        <v>-13.2380309363575</v>
      </c>
      <c r="D251">
        <v>2796.98664637721</v>
      </c>
      <c r="E251">
        <v>0.99622365695642701</v>
      </c>
      <c r="F251" t="s">
        <v>173</v>
      </c>
      <c r="G251" t="s">
        <v>173</v>
      </c>
      <c r="H251" t="s">
        <v>173</v>
      </c>
      <c r="I251">
        <v>-13.150857046020301</v>
      </c>
      <c r="J251">
        <v>2796.3724484065601</v>
      </c>
      <c r="K251">
        <v>0.99624770043535305</v>
      </c>
      <c r="L251">
        <v>-13.311256545513601</v>
      </c>
      <c r="M251">
        <v>2796.8941969058101</v>
      </c>
      <c r="N251">
        <v>0.99620264291759897</v>
      </c>
    </row>
    <row r="252" spans="1:14" x14ac:dyDescent="0.25">
      <c r="A252">
        <v>251</v>
      </c>
      <c r="B252" t="s">
        <v>354</v>
      </c>
      <c r="C252">
        <v>-13.238030936357299</v>
      </c>
      <c r="D252">
        <v>2796.9866463772601</v>
      </c>
      <c r="E252">
        <v>0.99622365695642701</v>
      </c>
      <c r="F252" t="s">
        <v>173</v>
      </c>
      <c r="G252" t="s">
        <v>173</v>
      </c>
      <c r="H252" t="s">
        <v>173</v>
      </c>
      <c r="I252">
        <v>-13.1508570460207</v>
      </c>
      <c r="J252">
        <v>2796.37244840723</v>
      </c>
      <c r="K252">
        <v>0.99624770043535404</v>
      </c>
      <c r="L252">
        <v>-13.311256545486399</v>
      </c>
      <c r="M252">
        <v>2796.8941968885001</v>
      </c>
      <c r="N252">
        <v>0.99620264291758298</v>
      </c>
    </row>
    <row r="253" spans="1:14" x14ac:dyDescent="0.25">
      <c r="A253">
        <v>252</v>
      </c>
      <c r="B253" t="s">
        <v>355</v>
      </c>
      <c r="C253">
        <v>-13.238030936357299</v>
      </c>
      <c r="D253">
        <v>2796.98664637714</v>
      </c>
      <c r="E253">
        <v>0.99622365695642701</v>
      </c>
      <c r="F253" t="s">
        <v>173</v>
      </c>
      <c r="G253" t="s">
        <v>173</v>
      </c>
      <c r="H253" t="s">
        <v>173</v>
      </c>
      <c r="I253">
        <v>-13.1508570460205</v>
      </c>
      <c r="J253">
        <v>2796.3724484071399</v>
      </c>
      <c r="K253">
        <v>0.99624770043535404</v>
      </c>
      <c r="L253">
        <v>-13.3112565455223</v>
      </c>
      <c r="M253">
        <v>2796.8941969189</v>
      </c>
      <c r="N253">
        <v>0.99620264291761396</v>
      </c>
    </row>
    <row r="254" spans="1:14" x14ac:dyDescent="0.25">
      <c r="A254">
        <v>253</v>
      </c>
      <c r="B254" t="s">
        <v>356</v>
      </c>
      <c r="C254">
        <v>4.3286795133989902</v>
      </c>
      <c r="D254">
        <v>1.4220130639106701</v>
      </c>
      <c r="E254">
        <v>2.3341599028144401E-3</v>
      </c>
      <c r="F254" t="s">
        <v>173</v>
      </c>
      <c r="G254" t="s">
        <v>173</v>
      </c>
      <c r="H254" t="s">
        <v>173</v>
      </c>
      <c r="I254">
        <v>4.4167908574718799</v>
      </c>
      <c r="J254">
        <v>1.4290649462713001</v>
      </c>
      <c r="K254">
        <v>1.9969476615876798E-3</v>
      </c>
      <c r="L254">
        <v>4.25561735902075</v>
      </c>
      <c r="M254">
        <v>1.42193148714934</v>
      </c>
      <c r="N254">
        <v>2.7639210820845301E-3</v>
      </c>
    </row>
    <row r="255" spans="1:14" x14ac:dyDescent="0.25">
      <c r="A255">
        <v>254</v>
      </c>
      <c r="B255" t="s">
        <v>357</v>
      </c>
      <c r="C255">
        <v>-13.193393288348499</v>
      </c>
      <c r="D255">
        <v>3956.18033160605</v>
      </c>
      <c r="E255">
        <v>0.99733915433199305</v>
      </c>
      <c r="F255" t="s">
        <v>173</v>
      </c>
      <c r="G255" t="s">
        <v>173</v>
      </c>
      <c r="H255" t="s">
        <v>173</v>
      </c>
      <c r="I255">
        <v>-13.0807791557356</v>
      </c>
      <c r="J255">
        <v>3956.1803350351202</v>
      </c>
      <c r="K255">
        <v>0.99736186628742995</v>
      </c>
      <c r="L255">
        <v>-13.261511611084201</v>
      </c>
      <c r="M255">
        <v>3956.1803315168199</v>
      </c>
      <c r="N255">
        <v>0.99732541626903504</v>
      </c>
    </row>
    <row r="256" spans="1:14" x14ac:dyDescent="0.25">
      <c r="A256">
        <v>255</v>
      </c>
      <c r="B256" t="s">
        <v>358</v>
      </c>
      <c r="C256">
        <v>-13.193393288343</v>
      </c>
      <c r="D256">
        <v>3956.1803315979701</v>
      </c>
      <c r="E256">
        <v>0.99733915433198905</v>
      </c>
      <c r="F256" t="s">
        <v>173</v>
      </c>
      <c r="G256" t="s">
        <v>173</v>
      </c>
      <c r="H256" t="s">
        <v>173</v>
      </c>
      <c r="I256">
        <v>-13.0807791557285</v>
      </c>
      <c r="J256">
        <v>3956.1803350287</v>
      </c>
      <c r="K256">
        <v>0.99736186628742696</v>
      </c>
      <c r="L256">
        <v>-13.2615116110827</v>
      </c>
      <c r="M256">
        <v>3956.1803315157999</v>
      </c>
      <c r="N256">
        <v>0.99732541626903504</v>
      </c>
    </row>
    <row r="257" spans="1:14" x14ac:dyDescent="0.25">
      <c r="A257">
        <v>256</v>
      </c>
      <c r="B257" t="s">
        <v>359</v>
      </c>
      <c r="C257">
        <v>-13.193393288343501</v>
      </c>
      <c r="D257">
        <v>3956.18033159897</v>
      </c>
      <c r="E257">
        <v>0.99733915433198905</v>
      </c>
      <c r="F257" t="s">
        <v>173</v>
      </c>
      <c r="G257" t="s">
        <v>173</v>
      </c>
      <c r="H257" t="s">
        <v>173</v>
      </c>
      <c r="I257">
        <v>-13.0807791557289</v>
      </c>
      <c r="J257">
        <v>3956.1803350302198</v>
      </c>
      <c r="K257">
        <v>0.99736186628742796</v>
      </c>
      <c r="L257">
        <v>-13.261511611083501</v>
      </c>
      <c r="M257">
        <v>3956.1803315155498</v>
      </c>
      <c r="N257">
        <v>0.99732541626903504</v>
      </c>
    </row>
    <row r="258" spans="1:14" x14ac:dyDescent="0.25">
      <c r="A258">
        <v>257</v>
      </c>
      <c r="B258" t="s">
        <v>360</v>
      </c>
      <c r="C258">
        <v>-13.1933932883436</v>
      </c>
      <c r="D258">
        <v>3956.1803315992402</v>
      </c>
      <c r="E258">
        <v>0.99733915433198905</v>
      </c>
      <c r="F258" t="s">
        <v>173</v>
      </c>
      <c r="G258" t="s">
        <v>173</v>
      </c>
      <c r="H258" t="s">
        <v>173</v>
      </c>
      <c r="I258">
        <v>-13.080779155730299</v>
      </c>
      <c r="J258">
        <v>3956.18033503075</v>
      </c>
      <c r="K258">
        <v>0.99736186628742796</v>
      </c>
      <c r="L258">
        <v>-13.261511611082501</v>
      </c>
      <c r="M258">
        <v>3956.1803315157599</v>
      </c>
      <c r="N258">
        <v>0.99732541626903504</v>
      </c>
    </row>
    <row r="259" spans="1:14" x14ac:dyDescent="0.25">
      <c r="A259">
        <v>258</v>
      </c>
      <c r="B259" t="s">
        <v>361</v>
      </c>
      <c r="C259">
        <v>-13.193393288375599</v>
      </c>
      <c r="D259">
        <v>3956.1803316293999</v>
      </c>
      <c r="E259">
        <v>0.99733915433200304</v>
      </c>
      <c r="F259" t="s">
        <v>173</v>
      </c>
      <c r="G259" t="s">
        <v>173</v>
      </c>
      <c r="H259" t="s">
        <v>173</v>
      </c>
      <c r="I259">
        <v>-13.0807791557302</v>
      </c>
      <c r="J259">
        <v>3956.1803350309801</v>
      </c>
      <c r="K259">
        <v>0.99736186628742796</v>
      </c>
      <c r="L259">
        <v>-13.2615116110805</v>
      </c>
      <c r="M259">
        <v>3956.18033152814</v>
      </c>
      <c r="N259">
        <v>0.99732541626904403</v>
      </c>
    </row>
    <row r="260" spans="1:14" x14ac:dyDescent="0.25">
      <c r="A260">
        <v>259</v>
      </c>
      <c r="B260" t="s">
        <v>362</v>
      </c>
      <c r="C260">
        <v>-13.193393288342801</v>
      </c>
      <c r="D260">
        <v>3956.1803315976199</v>
      </c>
      <c r="E260">
        <v>0.99733915433198805</v>
      </c>
      <c r="F260" t="s">
        <v>173</v>
      </c>
      <c r="G260" t="s">
        <v>173</v>
      </c>
      <c r="H260" t="s">
        <v>173</v>
      </c>
      <c r="I260">
        <v>-13.080779155729401</v>
      </c>
      <c r="J260">
        <v>3956.18033502968</v>
      </c>
      <c r="K260">
        <v>0.99736186628742796</v>
      </c>
      <c r="L260">
        <v>-13.2615116110822</v>
      </c>
      <c r="M260">
        <v>3956.1803315158299</v>
      </c>
      <c r="N260">
        <v>0.99732541626903504</v>
      </c>
    </row>
    <row r="261" spans="1:14" x14ac:dyDescent="0.25">
      <c r="A261">
        <v>260</v>
      </c>
      <c r="B261" t="s">
        <v>363</v>
      </c>
      <c r="C261">
        <v>-13.193393288336299</v>
      </c>
      <c r="D261">
        <v>3956.1803315982002</v>
      </c>
      <c r="E261">
        <v>0.99733915433199005</v>
      </c>
      <c r="F261" t="s">
        <v>173</v>
      </c>
      <c r="G261" t="s">
        <v>173</v>
      </c>
      <c r="H261" t="s">
        <v>173</v>
      </c>
      <c r="I261">
        <v>-13.080779155729701</v>
      </c>
      <c r="J261">
        <v>3956.1803350303799</v>
      </c>
      <c r="K261">
        <v>0.99736186628742796</v>
      </c>
      <c r="L261">
        <v>-13.2615116110812</v>
      </c>
      <c r="M261">
        <v>3956.18033151397</v>
      </c>
      <c r="N261">
        <v>0.99732541626903404</v>
      </c>
    </row>
    <row r="262" spans="1:14" x14ac:dyDescent="0.25">
      <c r="A262">
        <v>261</v>
      </c>
      <c r="B262" t="s">
        <v>364</v>
      </c>
      <c r="C262">
        <v>-13.193393288343801</v>
      </c>
      <c r="D262">
        <v>3956.1803315994098</v>
      </c>
      <c r="E262">
        <v>0.99733915433198905</v>
      </c>
      <c r="F262" t="s">
        <v>173</v>
      </c>
      <c r="G262" t="s">
        <v>173</v>
      </c>
      <c r="H262" t="s">
        <v>173</v>
      </c>
      <c r="I262">
        <v>-13.080779155698799</v>
      </c>
      <c r="J262">
        <v>3956.1803349962101</v>
      </c>
      <c r="K262">
        <v>0.99736186628741197</v>
      </c>
      <c r="L262">
        <v>-13.2615116110826</v>
      </c>
      <c r="M262">
        <v>3956.1803315155698</v>
      </c>
      <c r="N262">
        <v>0.99732541626903504</v>
      </c>
    </row>
    <row r="263" spans="1:14" x14ac:dyDescent="0.25">
      <c r="A263">
        <v>262</v>
      </c>
      <c r="B263" t="s">
        <v>365</v>
      </c>
      <c r="C263">
        <v>-13.193393288343801</v>
      </c>
      <c r="D263">
        <v>3956.1803315993998</v>
      </c>
      <c r="E263">
        <v>0.99733915433198905</v>
      </c>
      <c r="F263" t="s">
        <v>173</v>
      </c>
      <c r="G263" t="s">
        <v>173</v>
      </c>
      <c r="H263" t="s">
        <v>173</v>
      </c>
      <c r="I263">
        <v>-13.0807791557333</v>
      </c>
      <c r="J263">
        <v>3956.1803350259602</v>
      </c>
      <c r="K263">
        <v>0.99736186628742396</v>
      </c>
      <c r="L263">
        <v>-13.2615116110809</v>
      </c>
      <c r="M263">
        <v>3956.1803315146199</v>
      </c>
      <c r="N263">
        <v>0.99732541626903504</v>
      </c>
    </row>
    <row r="264" spans="1:14" x14ac:dyDescent="0.25">
      <c r="A264">
        <v>263</v>
      </c>
      <c r="B264" t="s">
        <v>366</v>
      </c>
      <c r="C264">
        <v>-13.1933932883436</v>
      </c>
      <c r="D264">
        <v>3956.1803315990901</v>
      </c>
      <c r="E264">
        <v>0.99733915433198905</v>
      </c>
      <c r="F264" t="s">
        <v>173</v>
      </c>
      <c r="G264" t="s">
        <v>173</v>
      </c>
      <c r="H264" t="s">
        <v>173</v>
      </c>
      <c r="I264">
        <v>-13.0807791557302</v>
      </c>
      <c r="J264">
        <v>3956.18033503065</v>
      </c>
      <c r="K264">
        <v>0.99736186628742796</v>
      </c>
      <c r="L264">
        <v>-13.261511611082</v>
      </c>
      <c r="M264">
        <v>3956.1803315168199</v>
      </c>
      <c r="N264">
        <v>0.99732541626903604</v>
      </c>
    </row>
    <row r="265" spans="1:14" x14ac:dyDescent="0.25">
      <c r="A265">
        <v>264</v>
      </c>
      <c r="B265" t="s">
        <v>367</v>
      </c>
      <c r="C265">
        <v>-13.193393288344</v>
      </c>
      <c r="D265">
        <v>3956.1803315999</v>
      </c>
      <c r="E265">
        <v>0.99733915433199005</v>
      </c>
      <c r="F265" t="s">
        <v>173</v>
      </c>
      <c r="G265" t="s">
        <v>173</v>
      </c>
      <c r="H265" t="s">
        <v>173</v>
      </c>
      <c r="I265">
        <v>-13.0807791557282</v>
      </c>
      <c r="J265">
        <v>3956.18033502862</v>
      </c>
      <c r="K265">
        <v>0.99736186628742696</v>
      </c>
      <c r="L265">
        <v>-13.2615116110822</v>
      </c>
      <c r="M265">
        <v>3956.1803315162001</v>
      </c>
      <c r="N265">
        <v>0.99732541626903504</v>
      </c>
    </row>
    <row r="266" spans="1:14" x14ac:dyDescent="0.25">
      <c r="A266">
        <v>265</v>
      </c>
      <c r="B266" t="s">
        <v>368</v>
      </c>
      <c r="C266">
        <v>-13.193393288348201</v>
      </c>
      <c r="D266">
        <v>3956.1803316598198</v>
      </c>
      <c r="E266">
        <v>0.99733915433202902</v>
      </c>
      <c r="F266" t="s">
        <v>173</v>
      </c>
      <c r="G266" t="s">
        <v>173</v>
      </c>
      <c r="H266" t="s">
        <v>173</v>
      </c>
      <c r="I266">
        <v>-13.0807791557291</v>
      </c>
      <c r="J266">
        <v>3956.1803350292398</v>
      </c>
      <c r="K266">
        <v>0.99736186628742796</v>
      </c>
      <c r="L266">
        <v>-13.261511611083399</v>
      </c>
      <c r="M266">
        <v>3956.1803315151801</v>
      </c>
      <c r="N266">
        <v>0.99732541626903404</v>
      </c>
    </row>
    <row r="267" spans="1:14" x14ac:dyDescent="0.25">
      <c r="A267">
        <v>266</v>
      </c>
      <c r="B267" t="s">
        <v>369</v>
      </c>
      <c r="C267">
        <v>-13.193393288344</v>
      </c>
      <c r="D267">
        <v>3956.1803315983898</v>
      </c>
      <c r="E267">
        <v>0.99733915433198905</v>
      </c>
      <c r="F267" t="s">
        <v>173</v>
      </c>
      <c r="G267" t="s">
        <v>173</v>
      </c>
      <c r="H267" t="s">
        <v>173</v>
      </c>
      <c r="I267">
        <v>-13.080779155729701</v>
      </c>
      <c r="J267">
        <v>3956.1803350299601</v>
      </c>
      <c r="K267">
        <v>0.99736186628742796</v>
      </c>
      <c r="L267">
        <v>-13.2615116110805</v>
      </c>
      <c r="M267">
        <v>3956.1803315146299</v>
      </c>
      <c r="N267">
        <v>0.99732541626903504</v>
      </c>
    </row>
    <row r="268" spans="1:14" x14ac:dyDescent="0.25">
      <c r="A268">
        <v>267</v>
      </c>
      <c r="B268" t="s">
        <v>370</v>
      </c>
      <c r="C268">
        <v>-13.1933932883429</v>
      </c>
      <c r="D268">
        <v>3956.1803315977099</v>
      </c>
      <c r="E268">
        <v>0.99733915433198805</v>
      </c>
      <c r="F268" t="s">
        <v>173</v>
      </c>
      <c r="G268" t="s">
        <v>173</v>
      </c>
      <c r="H268" t="s">
        <v>173</v>
      </c>
      <c r="I268">
        <v>-13.0807791557298</v>
      </c>
      <c r="J268">
        <v>3956.1803350301502</v>
      </c>
      <c r="K268">
        <v>0.99736186628742796</v>
      </c>
      <c r="L268">
        <v>-13.2615116110827</v>
      </c>
      <c r="M268">
        <v>3956.18033151602</v>
      </c>
      <c r="N268">
        <v>0.99732541626903504</v>
      </c>
    </row>
    <row r="269" spans="1:14" x14ac:dyDescent="0.25">
      <c r="A269">
        <v>268</v>
      </c>
      <c r="B269" t="s">
        <v>371</v>
      </c>
      <c r="C269">
        <v>-13.193393288343101</v>
      </c>
      <c r="D269">
        <v>3956.1803315983002</v>
      </c>
      <c r="E269">
        <v>0.99733915433198905</v>
      </c>
      <c r="F269" t="s">
        <v>173</v>
      </c>
      <c r="G269" t="s">
        <v>173</v>
      </c>
      <c r="H269" t="s">
        <v>173</v>
      </c>
      <c r="I269">
        <v>-13.080779155730101</v>
      </c>
      <c r="J269">
        <v>3956.1803350300502</v>
      </c>
      <c r="K269">
        <v>0.99736186628742796</v>
      </c>
      <c r="L269">
        <v>-13.261511611082501</v>
      </c>
      <c r="M269">
        <v>3956.1803315156599</v>
      </c>
      <c r="N269">
        <v>0.99732541626903504</v>
      </c>
    </row>
    <row r="270" spans="1:14" x14ac:dyDescent="0.25">
      <c r="A270">
        <v>269</v>
      </c>
      <c r="B270" t="s">
        <v>372</v>
      </c>
      <c r="C270">
        <v>-13.1933932883439</v>
      </c>
      <c r="D270">
        <v>3956.1803315993002</v>
      </c>
      <c r="E270">
        <v>0.99733915433198905</v>
      </c>
      <c r="F270" t="s">
        <v>173</v>
      </c>
      <c r="G270" t="s">
        <v>173</v>
      </c>
      <c r="H270" t="s">
        <v>173</v>
      </c>
      <c r="I270">
        <v>-13.0807791557286</v>
      </c>
      <c r="J270">
        <v>3956.1803350286</v>
      </c>
      <c r="K270">
        <v>0.99736186628742696</v>
      </c>
      <c r="L270">
        <v>-13.261511611078999</v>
      </c>
      <c r="M270">
        <v>3956.1803315152301</v>
      </c>
      <c r="N270">
        <v>0.99732541626903504</v>
      </c>
    </row>
    <row r="271" spans="1:14" x14ac:dyDescent="0.25">
      <c r="A271">
        <v>270</v>
      </c>
      <c r="B271" t="s">
        <v>373</v>
      </c>
      <c r="C271">
        <v>-13.193393288351301</v>
      </c>
      <c r="D271">
        <v>3956.18033158869</v>
      </c>
      <c r="E271">
        <v>0.99733915433198095</v>
      </c>
      <c r="F271" t="s">
        <v>173</v>
      </c>
      <c r="G271" t="s">
        <v>173</v>
      </c>
      <c r="H271" t="s">
        <v>173</v>
      </c>
      <c r="I271">
        <v>-13.080779155728999</v>
      </c>
      <c r="J271">
        <v>3956.18033503577</v>
      </c>
      <c r="K271">
        <v>0.99736186628743195</v>
      </c>
      <c r="L271">
        <v>-13.2615116110833</v>
      </c>
      <c r="M271">
        <v>3956.1803315161101</v>
      </c>
      <c r="N271">
        <v>0.99732541626903504</v>
      </c>
    </row>
    <row r="272" spans="1:14" x14ac:dyDescent="0.25">
      <c r="A272">
        <v>271</v>
      </c>
      <c r="B272" t="s">
        <v>374</v>
      </c>
      <c r="C272">
        <v>-13.1933932883433</v>
      </c>
      <c r="D272">
        <v>3956.1803315982002</v>
      </c>
      <c r="E272">
        <v>0.99733915433198905</v>
      </c>
      <c r="F272" t="s">
        <v>173</v>
      </c>
      <c r="G272" t="s">
        <v>173</v>
      </c>
      <c r="H272" t="s">
        <v>173</v>
      </c>
      <c r="I272">
        <v>-13.0807791557295</v>
      </c>
      <c r="J272">
        <v>3956.1803350291302</v>
      </c>
      <c r="K272">
        <v>0.99736186628742696</v>
      </c>
      <c r="L272">
        <v>-13.261511611082399</v>
      </c>
      <c r="M272">
        <v>3956.1803315153602</v>
      </c>
      <c r="N272">
        <v>0.99732541626903504</v>
      </c>
    </row>
    <row r="273" spans="1:14" x14ac:dyDescent="0.25">
      <c r="A273">
        <v>272</v>
      </c>
      <c r="B273" t="s">
        <v>375</v>
      </c>
      <c r="C273">
        <v>-13.1933932883416</v>
      </c>
      <c r="D273">
        <v>3956.1803315935799</v>
      </c>
      <c r="E273">
        <v>0.99733915433198606</v>
      </c>
      <c r="F273" t="s">
        <v>173</v>
      </c>
      <c r="G273" t="s">
        <v>173</v>
      </c>
      <c r="H273" t="s">
        <v>173</v>
      </c>
      <c r="I273">
        <v>-13.0807791557319</v>
      </c>
      <c r="J273">
        <v>3956.1803350340901</v>
      </c>
      <c r="K273">
        <v>0.99736186628742995</v>
      </c>
      <c r="L273">
        <v>-13.261511611087</v>
      </c>
      <c r="M273">
        <v>3956.1803315194702</v>
      </c>
      <c r="N273">
        <v>0.99732541626903704</v>
      </c>
    </row>
    <row r="274" spans="1:14" x14ac:dyDescent="0.25">
      <c r="A274">
        <v>273</v>
      </c>
      <c r="B274" t="s">
        <v>376</v>
      </c>
      <c r="C274">
        <v>-13.193393288343801</v>
      </c>
      <c r="D274">
        <v>3956.1803315993102</v>
      </c>
      <c r="E274">
        <v>0.99733915433198905</v>
      </c>
      <c r="F274" t="s">
        <v>173</v>
      </c>
      <c r="G274" t="s">
        <v>173</v>
      </c>
      <c r="H274" t="s">
        <v>173</v>
      </c>
      <c r="I274">
        <v>-13.0807791557298</v>
      </c>
      <c r="J274">
        <v>3956.1803350300602</v>
      </c>
      <c r="K274">
        <v>0.99736186628742796</v>
      </c>
      <c r="L274">
        <v>-13.2615116110701</v>
      </c>
      <c r="M274">
        <v>3956.1803314915701</v>
      </c>
      <c r="N274">
        <v>0.99732541626902105</v>
      </c>
    </row>
    <row r="275" spans="1:14" x14ac:dyDescent="0.25">
      <c r="A275">
        <v>274</v>
      </c>
      <c r="B275" t="s">
        <v>377</v>
      </c>
      <c r="C275">
        <v>-13.1933932883433</v>
      </c>
      <c r="D275">
        <v>3956.1803315984098</v>
      </c>
      <c r="E275">
        <v>0.99733915433198905</v>
      </c>
      <c r="F275" t="s">
        <v>173</v>
      </c>
      <c r="G275" t="s">
        <v>173</v>
      </c>
      <c r="H275" t="s">
        <v>173</v>
      </c>
      <c r="I275">
        <v>-13.0807791557295</v>
      </c>
      <c r="J275">
        <v>3956.1803350300902</v>
      </c>
      <c r="K275">
        <v>0.99736186628742796</v>
      </c>
      <c r="L275">
        <v>-13.261511611083201</v>
      </c>
      <c r="M275">
        <v>3956.18033151687</v>
      </c>
      <c r="N275">
        <v>0.99732541626903604</v>
      </c>
    </row>
    <row r="276" spans="1:14" x14ac:dyDescent="0.25">
      <c r="A276">
        <v>275</v>
      </c>
      <c r="B276" t="s">
        <v>378</v>
      </c>
      <c r="C276">
        <v>-13.1933932883433</v>
      </c>
      <c r="D276">
        <v>3956.1803315983898</v>
      </c>
      <c r="E276">
        <v>0.99733915433198905</v>
      </c>
      <c r="F276" t="s">
        <v>173</v>
      </c>
      <c r="G276" t="s">
        <v>173</v>
      </c>
      <c r="H276" t="s">
        <v>173</v>
      </c>
      <c r="I276">
        <v>-13.0807791557299</v>
      </c>
      <c r="J276">
        <v>3956.18033502964</v>
      </c>
      <c r="K276">
        <v>0.99736186628742796</v>
      </c>
      <c r="L276">
        <v>-13.261511611079699</v>
      </c>
      <c r="M276">
        <v>3956.18033153018</v>
      </c>
      <c r="N276">
        <v>0.99732541626904503</v>
      </c>
    </row>
    <row r="277" spans="1:14" x14ac:dyDescent="0.25">
      <c r="A277">
        <v>276</v>
      </c>
      <c r="B277" t="s">
        <v>379</v>
      </c>
      <c r="C277">
        <v>-13.193393288343399</v>
      </c>
      <c r="D277">
        <v>3956.1803315984498</v>
      </c>
      <c r="E277">
        <v>0.99733915433198905</v>
      </c>
      <c r="F277" t="s">
        <v>173</v>
      </c>
      <c r="G277" t="s">
        <v>173</v>
      </c>
      <c r="H277" t="s">
        <v>173</v>
      </c>
      <c r="I277">
        <v>-13.080779155729401</v>
      </c>
      <c r="J277">
        <v>3956.18033502968</v>
      </c>
      <c r="K277">
        <v>0.99736186628742796</v>
      </c>
      <c r="L277">
        <v>-13.261511611082399</v>
      </c>
      <c r="M277">
        <v>3956.1803315177499</v>
      </c>
      <c r="N277">
        <v>0.99732541626903604</v>
      </c>
    </row>
    <row r="278" spans="1:14" x14ac:dyDescent="0.25">
      <c r="A278">
        <v>277</v>
      </c>
      <c r="B278" t="s">
        <v>380</v>
      </c>
      <c r="C278">
        <v>-13.193393288256299</v>
      </c>
      <c r="D278">
        <v>3956.1803316045998</v>
      </c>
      <c r="E278">
        <v>0.99733915433201104</v>
      </c>
      <c r="F278" t="s">
        <v>173</v>
      </c>
      <c r="G278" t="s">
        <v>173</v>
      </c>
      <c r="H278" t="s">
        <v>173</v>
      </c>
      <c r="I278">
        <v>-13.0807791557309</v>
      </c>
      <c r="J278">
        <v>3956.18033503161</v>
      </c>
      <c r="K278">
        <v>0.99736186628742896</v>
      </c>
      <c r="L278">
        <v>-13.2615116110861</v>
      </c>
      <c r="M278">
        <v>3956.1803315192401</v>
      </c>
      <c r="N278">
        <v>0.99732541626903704</v>
      </c>
    </row>
    <row r="279" spans="1:14" x14ac:dyDescent="0.25">
      <c r="A279">
        <v>278</v>
      </c>
      <c r="B279" t="s">
        <v>381</v>
      </c>
      <c r="C279">
        <v>-13.193393288346</v>
      </c>
      <c r="D279">
        <v>3956.1803316024102</v>
      </c>
      <c r="E279">
        <v>0.99733915433199105</v>
      </c>
      <c r="F279" t="s">
        <v>173</v>
      </c>
      <c r="G279" t="s">
        <v>173</v>
      </c>
      <c r="H279" t="s">
        <v>173</v>
      </c>
      <c r="I279">
        <v>-13.080779155723601</v>
      </c>
      <c r="J279">
        <v>3956.18033502153</v>
      </c>
      <c r="K279">
        <v>0.99736186628742296</v>
      </c>
      <c r="L279">
        <v>-13.261511611083399</v>
      </c>
      <c r="M279">
        <v>3956.1803315171601</v>
      </c>
      <c r="N279">
        <v>0.99732541626903604</v>
      </c>
    </row>
    <row r="280" spans="1:14" x14ac:dyDescent="0.25">
      <c r="A280">
        <v>279</v>
      </c>
      <c r="B280" t="s">
        <v>382</v>
      </c>
      <c r="C280">
        <v>-13.1933932883429</v>
      </c>
      <c r="D280">
        <v>3956.18033159781</v>
      </c>
      <c r="E280">
        <v>0.99733915433198805</v>
      </c>
      <c r="F280" t="s">
        <v>173</v>
      </c>
      <c r="G280" t="s">
        <v>173</v>
      </c>
      <c r="H280" t="s">
        <v>173</v>
      </c>
      <c r="I280">
        <v>-13.0807791557296</v>
      </c>
      <c r="J280">
        <v>3956.1803350300802</v>
      </c>
      <c r="K280">
        <v>0.99736186628742796</v>
      </c>
      <c r="L280">
        <v>-13.2615116110836</v>
      </c>
      <c r="M280">
        <v>3956.1803315182001</v>
      </c>
      <c r="N280">
        <v>0.99732541626903604</v>
      </c>
    </row>
    <row r="281" spans="1:14" x14ac:dyDescent="0.25">
      <c r="A281">
        <v>280</v>
      </c>
      <c r="B281" t="s">
        <v>383</v>
      </c>
      <c r="C281">
        <v>-13.1933932883429</v>
      </c>
      <c r="D281">
        <v>3956.18033159785</v>
      </c>
      <c r="E281">
        <v>0.99733915433198905</v>
      </c>
      <c r="F281" t="s">
        <v>173</v>
      </c>
      <c r="G281" t="s">
        <v>173</v>
      </c>
      <c r="H281" t="s">
        <v>173</v>
      </c>
      <c r="I281">
        <v>-13.0807791557282</v>
      </c>
      <c r="J281">
        <v>3956.18033502656</v>
      </c>
      <c r="K281">
        <v>0.99736186628742596</v>
      </c>
      <c r="L281">
        <v>-13.261511611082801</v>
      </c>
      <c r="M281">
        <v>3956.1803315162101</v>
      </c>
      <c r="N281">
        <v>0.99732541626903504</v>
      </c>
    </row>
    <row r="282" spans="1:14" x14ac:dyDescent="0.25">
      <c r="A282">
        <v>281</v>
      </c>
      <c r="B282" t="s">
        <v>384</v>
      </c>
      <c r="C282">
        <v>-13.193393288343801</v>
      </c>
      <c r="D282">
        <v>3956.1803315986199</v>
      </c>
      <c r="E282">
        <v>0.99733915433198905</v>
      </c>
      <c r="F282" t="s">
        <v>173</v>
      </c>
      <c r="G282" t="s">
        <v>173</v>
      </c>
      <c r="H282" t="s">
        <v>173</v>
      </c>
      <c r="I282">
        <v>-13.080779155729701</v>
      </c>
      <c r="J282">
        <v>3956.1803350301302</v>
      </c>
      <c r="K282">
        <v>0.99736186628742796</v>
      </c>
      <c r="L282">
        <v>-13.261511611083399</v>
      </c>
      <c r="M282">
        <v>3956.1803315174402</v>
      </c>
      <c r="N282">
        <v>0.99732541626903604</v>
      </c>
    </row>
    <row r="283" spans="1:14" x14ac:dyDescent="0.25">
      <c r="A283">
        <v>282</v>
      </c>
      <c r="B283" t="s">
        <v>385</v>
      </c>
      <c r="C283">
        <v>-13.193393288359401</v>
      </c>
      <c r="D283">
        <v>3956.1803316096202</v>
      </c>
      <c r="E283">
        <v>0.99733915433199305</v>
      </c>
      <c r="F283" t="s">
        <v>173</v>
      </c>
      <c r="G283" t="s">
        <v>173</v>
      </c>
      <c r="H283" t="s">
        <v>173</v>
      </c>
      <c r="I283">
        <v>-13.0807791557299</v>
      </c>
      <c r="J283">
        <v>3956.1803350302398</v>
      </c>
      <c r="K283">
        <v>0.99736186628742796</v>
      </c>
      <c r="L283">
        <v>-13.261511611083201</v>
      </c>
      <c r="M283">
        <v>3956.18033151695</v>
      </c>
      <c r="N283">
        <v>0.99732541626903604</v>
      </c>
    </row>
    <row r="284" spans="1:14" x14ac:dyDescent="0.25">
      <c r="A284">
        <v>283</v>
      </c>
      <c r="B284" t="s">
        <v>386</v>
      </c>
      <c r="C284">
        <v>-13.193393288343</v>
      </c>
      <c r="D284">
        <v>3956.1803315983602</v>
      </c>
      <c r="E284">
        <v>0.99733915433198905</v>
      </c>
      <c r="F284" t="s">
        <v>173</v>
      </c>
      <c r="G284" t="s">
        <v>173</v>
      </c>
      <c r="H284" t="s">
        <v>173</v>
      </c>
      <c r="I284">
        <v>-13.080779155730101</v>
      </c>
      <c r="J284">
        <v>3956.1803350314799</v>
      </c>
      <c r="K284">
        <v>0.99736186628742896</v>
      </c>
      <c r="L284">
        <v>-13.2615116110829</v>
      </c>
      <c r="M284">
        <v>3956.1803315163502</v>
      </c>
      <c r="N284">
        <v>0.99732541626903504</v>
      </c>
    </row>
    <row r="285" spans="1:14" x14ac:dyDescent="0.25">
      <c r="A285">
        <v>284</v>
      </c>
      <c r="B285" t="s">
        <v>387</v>
      </c>
      <c r="C285">
        <v>-13.193393288332899</v>
      </c>
      <c r="D285">
        <v>3956.18033158766</v>
      </c>
      <c r="E285">
        <v>0.99733915433198395</v>
      </c>
      <c r="F285" t="s">
        <v>173</v>
      </c>
      <c r="G285" t="s">
        <v>173</v>
      </c>
      <c r="H285" t="s">
        <v>173</v>
      </c>
      <c r="I285">
        <v>-13.080779155729999</v>
      </c>
      <c r="J285">
        <v>3956.1803350308101</v>
      </c>
      <c r="K285">
        <v>0.99736186628742796</v>
      </c>
      <c r="L285">
        <v>-13.2615116110833</v>
      </c>
      <c r="M285">
        <v>3956.1803315175398</v>
      </c>
      <c r="N285">
        <v>0.99732541626903604</v>
      </c>
    </row>
    <row r="286" spans="1:14" x14ac:dyDescent="0.25">
      <c r="A286">
        <v>285</v>
      </c>
      <c r="B286" t="s">
        <v>388</v>
      </c>
      <c r="C286">
        <v>-13.1933932883425</v>
      </c>
      <c r="D286">
        <v>3956.1803315973002</v>
      </c>
      <c r="E286">
        <v>0.99733915433198805</v>
      </c>
      <c r="F286" t="s">
        <v>173</v>
      </c>
      <c r="G286" t="s">
        <v>173</v>
      </c>
      <c r="H286" t="s">
        <v>173</v>
      </c>
      <c r="I286">
        <v>-13.080779155732399</v>
      </c>
      <c r="J286">
        <v>3956.1803350323798</v>
      </c>
      <c r="K286">
        <v>0.99736186628742896</v>
      </c>
      <c r="L286">
        <v>-13.261511611083799</v>
      </c>
      <c r="M286">
        <v>3956.1803315181601</v>
      </c>
      <c r="N286">
        <v>0.99732541626903604</v>
      </c>
    </row>
    <row r="287" spans="1:14" x14ac:dyDescent="0.25">
      <c r="A287">
        <v>286</v>
      </c>
      <c r="B287" t="s">
        <v>389</v>
      </c>
      <c r="C287">
        <v>-13.1933932883423</v>
      </c>
      <c r="D287">
        <v>3956.1803315965199</v>
      </c>
      <c r="E287">
        <v>0.99733915433198805</v>
      </c>
      <c r="F287" t="s">
        <v>173</v>
      </c>
      <c r="G287" t="s">
        <v>173</v>
      </c>
      <c r="H287" t="s">
        <v>173</v>
      </c>
      <c r="I287">
        <v>-13.080779155734101</v>
      </c>
      <c r="J287">
        <v>3956.1803350355099</v>
      </c>
      <c r="K287">
        <v>0.99736186628743095</v>
      </c>
      <c r="L287">
        <v>-13.2615116110829</v>
      </c>
      <c r="M287">
        <v>3956.1803315165598</v>
      </c>
      <c r="N287">
        <v>0.99732541626903504</v>
      </c>
    </row>
    <row r="288" spans="1:14" x14ac:dyDescent="0.25">
      <c r="A288">
        <v>287</v>
      </c>
      <c r="B288" t="s">
        <v>390</v>
      </c>
      <c r="C288">
        <v>-13.1933932883432</v>
      </c>
      <c r="D288">
        <v>3956.1803315983602</v>
      </c>
      <c r="E288">
        <v>0.99733915433198905</v>
      </c>
      <c r="F288" t="s">
        <v>173</v>
      </c>
      <c r="G288" t="s">
        <v>173</v>
      </c>
      <c r="H288" t="s">
        <v>173</v>
      </c>
      <c r="I288">
        <v>-13.0807791557299</v>
      </c>
      <c r="J288">
        <v>3956.1803350309401</v>
      </c>
      <c r="K288">
        <v>0.99736186628742796</v>
      </c>
      <c r="L288">
        <v>-13.2615116110827</v>
      </c>
      <c r="M288">
        <v>3956.18033151794</v>
      </c>
      <c r="N288">
        <v>0.99732541626903604</v>
      </c>
    </row>
    <row r="289" spans="1:14" x14ac:dyDescent="0.25">
      <c r="A289">
        <v>288</v>
      </c>
      <c r="B289" t="s">
        <v>391</v>
      </c>
      <c r="C289">
        <v>-13.1933932883429</v>
      </c>
      <c r="D289">
        <v>3956.18033159782</v>
      </c>
      <c r="E289">
        <v>0.99733915433198805</v>
      </c>
      <c r="F289" t="s">
        <v>173</v>
      </c>
      <c r="G289" t="s">
        <v>173</v>
      </c>
      <c r="H289" t="s">
        <v>173</v>
      </c>
      <c r="I289">
        <v>-13.0807791557312</v>
      </c>
      <c r="J289">
        <v>3956.1803350311302</v>
      </c>
      <c r="K289">
        <v>0.99736186628742796</v>
      </c>
      <c r="L289">
        <v>-13.261511611085099</v>
      </c>
      <c r="M289">
        <v>3956.1803315186398</v>
      </c>
      <c r="N289">
        <v>0.99732541626903604</v>
      </c>
    </row>
    <row r="290" spans="1:14" x14ac:dyDescent="0.25">
      <c r="A290">
        <v>289</v>
      </c>
      <c r="B290" t="s">
        <v>392</v>
      </c>
      <c r="C290">
        <v>-13.1933932884049</v>
      </c>
      <c r="D290">
        <v>3956.1803315091702</v>
      </c>
      <c r="E290">
        <v>0.997339154331916</v>
      </c>
      <c r="F290" t="s">
        <v>173</v>
      </c>
      <c r="G290" t="s">
        <v>173</v>
      </c>
      <c r="H290" t="s">
        <v>173</v>
      </c>
      <c r="I290">
        <v>-13.0807791557298</v>
      </c>
      <c r="J290">
        <v>3956.1803350302598</v>
      </c>
      <c r="K290">
        <v>0.99736186628742796</v>
      </c>
      <c r="L290">
        <v>-13.261511611083099</v>
      </c>
      <c r="M290">
        <v>3956.1803315165698</v>
      </c>
      <c r="N290">
        <v>0.99732541626903504</v>
      </c>
    </row>
    <row r="291" spans="1:14" x14ac:dyDescent="0.25">
      <c r="A291">
        <v>290</v>
      </c>
      <c r="B291" t="s">
        <v>393</v>
      </c>
      <c r="C291">
        <v>-13.1933932883432</v>
      </c>
      <c r="D291">
        <v>3956.1803315992101</v>
      </c>
      <c r="E291">
        <v>0.99733915433198905</v>
      </c>
      <c r="F291" t="s">
        <v>173</v>
      </c>
      <c r="G291" t="s">
        <v>173</v>
      </c>
      <c r="H291" t="s">
        <v>173</v>
      </c>
      <c r="I291">
        <v>-13.080779155729701</v>
      </c>
      <c r="J291">
        <v>3956.1803350300302</v>
      </c>
      <c r="K291">
        <v>0.99736186628742796</v>
      </c>
      <c r="L291">
        <v>-13.2615116110843</v>
      </c>
      <c r="M291">
        <v>3956.1803315171301</v>
      </c>
      <c r="N291">
        <v>0.99732541626903604</v>
      </c>
    </row>
    <row r="292" spans="1:14" x14ac:dyDescent="0.25">
      <c r="A292">
        <v>291</v>
      </c>
      <c r="B292" t="s">
        <v>394</v>
      </c>
      <c r="C292">
        <v>-13.193393288343399</v>
      </c>
      <c r="D292">
        <v>3956.18033159882</v>
      </c>
      <c r="E292">
        <v>0.99733915433198905</v>
      </c>
      <c r="F292" t="s">
        <v>173</v>
      </c>
      <c r="G292" t="s">
        <v>173</v>
      </c>
      <c r="H292" t="s">
        <v>173</v>
      </c>
      <c r="I292">
        <v>-13.080779155732801</v>
      </c>
      <c r="J292">
        <v>3956.1803350287901</v>
      </c>
      <c r="K292">
        <v>0.99736186628742596</v>
      </c>
      <c r="L292">
        <v>-13.261511611083</v>
      </c>
      <c r="M292">
        <v>3956.1803315162201</v>
      </c>
      <c r="N292">
        <v>0.99732541626903504</v>
      </c>
    </row>
    <row r="293" spans="1:14" x14ac:dyDescent="0.25">
      <c r="A293">
        <v>292</v>
      </c>
      <c r="B293" t="s">
        <v>395</v>
      </c>
      <c r="C293">
        <v>-13.193393288343101</v>
      </c>
      <c r="D293">
        <v>3956.1803315981301</v>
      </c>
      <c r="E293">
        <v>0.99733915433198905</v>
      </c>
      <c r="F293" t="s">
        <v>173</v>
      </c>
      <c r="G293" t="s">
        <v>173</v>
      </c>
      <c r="H293" t="s">
        <v>173</v>
      </c>
      <c r="I293">
        <v>-13.0807791557193</v>
      </c>
      <c r="J293">
        <v>3956.1803350295299</v>
      </c>
      <c r="K293">
        <v>0.99736186628742995</v>
      </c>
      <c r="L293">
        <v>-13.2615116110833</v>
      </c>
      <c r="M293">
        <v>3956.1803315164998</v>
      </c>
      <c r="N293">
        <v>0.99732541626903504</v>
      </c>
    </row>
    <row r="294" spans="1:14" x14ac:dyDescent="0.25">
      <c r="A294">
        <v>293</v>
      </c>
      <c r="B294" t="s">
        <v>396</v>
      </c>
      <c r="C294">
        <v>-13.1933932883429</v>
      </c>
      <c r="D294">
        <v>3956.1803315977199</v>
      </c>
      <c r="E294">
        <v>0.99733915433198805</v>
      </c>
      <c r="F294" t="s">
        <v>173</v>
      </c>
      <c r="G294" t="s">
        <v>173</v>
      </c>
      <c r="H294" t="s">
        <v>173</v>
      </c>
      <c r="I294">
        <v>-13.080779155731999</v>
      </c>
      <c r="J294">
        <v>3956.1803350229202</v>
      </c>
      <c r="K294">
        <v>0.99736186628742296</v>
      </c>
      <c r="L294">
        <v>-13.261511611083201</v>
      </c>
      <c r="M294">
        <v>3956.1803315166399</v>
      </c>
      <c r="N294">
        <v>0.99732541626903504</v>
      </c>
    </row>
    <row r="295" spans="1:14" x14ac:dyDescent="0.25">
      <c r="A295">
        <v>294</v>
      </c>
      <c r="B295" t="s">
        <v>397</v>
      </c>
      <c r="C295">
        <v>-13.193393288335701</v>
      </c>
      <c r="D295">
        <v>3956.1803316135401</v>
      </c>
      <c r="E295">
        <v>0.99733915433200104</v>
      </c>
      <c r="F295" t="s">
        <v>173</v>
      </c>
      <c r="G295" t="s">
        <v>173</v>
      </c>
      <c r="H295" t="s">
        <v>173</v>
      </c>
      <c r="I295">
        <v>-13.080779155736099</v>
      </c>
      <c r="J295">
        <v>3956.1803350350201</v>
      </c>
      <c r="K295">
        <v>0.99736186628742995</v>
      </c>
      <c r="L295">
        <v>-13.261511611082099</v>
      </c>
      <c r="M295">
        <v>3956.1803315134698</v>
      </c>
      <c r="N295">
        <v>0.99732541626903404</v>
      </c>
    </row>
    <row r="296" spans="1:14" x14ac:dyDescent="0.25">
      <c r="A296">
        <v>295</v>
      </c>
      <c r="B296" t="s">
        <v>398</v>
      </c>
      <c r="C296">
        <v>-13.193393288343399</v>
      </c>
      <c r="D296">
        <v>3956.1803315985699</v>
      </c>
      <c r="E296">
        <v>0.99733915433198905</v>
      </c>
      <c r="F296" t="s">
        <v>173</v>
      </c>
      <c r="G296" t="s">
        <v>173</v>
      </c>
      <c r="H296" t="s">
        <v>173</v>
      </c>
      <c r="I296">
        <v>-13.080779155735501</v>
      </c>
      <c r="J296">
        <v>3956.1803350278801</v>
      </c>
      <c r="K296">
        <v>0.99736186628742496</v>
      </c>
      <c r="L296">
        <v>-13.261511611082501</v>
      </c>
      <c r="M296">
        <v>3956.1803315155298</v>
      </c>
      <c r="N296">
        <v>0.99732541626903504</v>
      </c>
    </row>
    <row r="297" spans="1:14" x14ac:dyDescent="0.25">
      <c r="A297">
        <v>296</v>
      </c>
      <c r="B297" t="s">
        <v>399</v>
      </c>
      <c r="C297">
        <v>-13.1933932883388</v>
      </c>
      <c r="D297">
        <v>3956.18033159475</v>
      </c>
      <c r="E297">
        <v>0.99733915433198705</v>
      </c>
      <c r="F297" t="s">
        <v>173</v>
      </c>
      <c r="G297" t="s">
        <v>173</v>
      </c>
      <c r="H297" t="s">
        <v>173</v>
      </c>
      <c r="I297">
        <v>-13.080779155719</v>
      </c>
      <c r="J297">
        <v>3956.1803350239702</v>
      </c>
      <c r="K297">
        <v>0.99736186628742596</v>
      </c>
      <c r="L297">
        <v>-13.2615116110639</v>
      </c>
      <c r="M297">
        <v>3956.1803315171701</v>
      </c>
      <c r="N297">
        <v>0.99732541626904003</v>
      </c>
    </row>
    <row r="298" spans="1:14" x14ac:dyDescent="0.25">
      <c r="A298">
        <v>297</v>
      </c>
      <c r="B298" t="s">
        <v>400</v>
      </c>
      <c r="C298">
        <v>-13.1933932883432</v>
      </c>
      <c r="D298">
        <v>3956.1803315983302</v>
      </c>
      <c r="E298">
        <v>0.99733915433198905</v>
      </c>
      <c r="F298" t="s">
        <v>173</v>
      </c>
      <c r="G298" t="s">
        <v>173</v>
      </c>
      <c r="H298" t="s">
        <v>173</v>
      </c>
      <c r="I298">
        <v>-13.0807791557221</v>
      </c>
      <c r="J298">
        <v>3956.1803350096002</v>
      </c>
      <c r="K298">
        <v>0.99736186628741597</v>
      </c>
      <c r="L298">
        <v>-13.2615116110827</v>
      </c>
      <c r="M298">
        <v>3956.1803315163502</v>
      </c>
      <c r="N298">
        <v>0.99732541626903504</v>
      </c>
    </row>
    <row r="299" spans="1:14" x14ac:dyDescent="0.25">
      <c r="A299">
        <v>298</v>
      </c>
      <c r="B299" t="s">
        <v>401</v>
      </c>
      <c r="C299">
        <v>21.938743683970401</v>
      </c>
      <c r="D299">
        <v>3956.1803307925802</v>
      </c>
      <c r="E299">
        <v>0.99557540514101295</v>
      </c>
      <c r="F299" t="s">
        <v>173</v>
      </c>
      <c r="G299" t="s">
        <v>173</v>
      </c>
      <c r="H299" t="s">
        <v>173</v>
      </c>
      <c r="I299">
        <v>22.051357817019301</v>
      </c>
      <c r="J299">
        <v>3956.1803350703699</v>
      </c>
      <c r="K299">
        <v>0.99555269341837105</v>
      </c>
      <c r="L299">
        <v>21.8706253612078</v>
      </c>
      <c r="M299">
        <v>3956.1803306639599</v>
      </c>
      <c r="N299">
        <v>0.99558914306998403</v>
      </c>
    </row>
    <row r="300" spans="1:14" x14ac:dyDescent="0.25">
      <c r="A300">
        <v>299</v>
      </c>
      <c r="B300" t="s">
        <v>402</v>
      </c>
      <c r="C300">
        <v>0.18429171653453399</v>
      </c>
      <c r="D300">
        <v>1.02150837476694</v>
      </c>
      <c r="E300">
        <v>0.85682963559207304</v>
      </c>
      <c r="F300">
        <v>-12.737722012503401</v>
      </c>
      <c r="G300">
        <v>686.01546281964499</v>
      </c>
      <c r="H300">
        <v>0.98518597854303103</v>
      </c>
      <c r="I300">
        <v>0.67626918702969596</v>
      </c>
      <c r="J300">
        <v>1.0364218330064801</v>
      </c>
      <c r="K300">
        <v>0.51407622065293601</v>
      </c>
      <c r="L300">
        <v>5.7078610948441598E-2</v>
      </c>
      <c r="M300">
        <v>1.0210766753240099</v>
      </c>
      <c r="N300">
        <v>0.95542113940640405</v>
      </c>
    </row>
    <row r="301" spans="1:14" x14ac:dyDescent="0.25">
      <c r="A301">
        <v>300</v>
      </c>
      <c r="B301" t="s">
        <v>403</v>
      </c>
      <c r="C301">
        <v>0.22842677217335999</v>
      </c>
      <c r="D301">
        <v>1.02200492208558</v>
      </c>
      <c r="E301">
        <v>0.82313977979292496</v>
      </c>
      <c r="F301">
        <v>1.4207764486582</v>
      </c>
      <c r="G301">
        <v>1.0613682236448101</v>
      </c>
      <c r="H301">
        <v>0.180692043607242</v>
      </c>
      <c r="I301">
        <v>-13.663637187387</v>
      </c>
      <c r="J301">
        <v>795.023876737926</v>
      </c>
      <c r="K301">
        <v>0.986287872849957</v>
      </c>
      <c r="L301">
        <v>0.102413146535661</v>
      </c>
      <c r="M301">
        <v>1.02152391508082</v>
      </c>
      <c r="N301">
        <v>0.920141675172649</v>
      </c>
    </row>
    <row r="302" spans="1:14" x14ac:dyDescent="0.25">
      <c r="A302">
        <v>301</v>
      </c>
      <c r="B302" t="s">
        <v>404</v>
      </c>
      <c r="C302">
        <v>1.40842540488587</v>
      </c>
      <c r="D302">
        <v>0.61675038925591297</v>
      </c>
      <c r="E302">
        <v>2.2393693943583499E-2</v>
      </c>
      <c r="F302">
        <v>2.26234830218191</v>
      </c>
      <c r="G302">
        <v>0.80265269644252002</v>
      </c>
      <c r="H302">
        <v>4.8235191606170102E-3</v>
      </c>
      <c r="I302">
        <v>0.74576897231058203</v>
      </c>
      <c r="J302">
        <v>1.03781060879424</v>
      </c>
      <c r="K302">
        <v>0.47238844147877201</v>
      </c>
      <c r="L302">
        <v>1.2855151712091599</v>
      </c>
      <c r="M302">
        <v>0.616076509217937</v>
      </c>
      <c r="N302">
        <v>3.6922849550459998E-2</v>
      </c>
    </row>
    <row r="303" spans="1:14" x14ac:dyDescent="0.25">
      <c r="A303">
        <v>302</v>
      </c>
      <c r="B303" t="s">
        <v>405</v>
      </c>
      <c r="C303">
        <v>1.07075518866526</v>
      </c>
      <c r="D303">
        <v>0.741617648508476</v>
      </c>
      <c r="E303">
        <v>0.14879234802365601</v>
      </c>
      <c r="F303">
        <v>-12.7823673261708</v>
      </c>
      <c r="G303">
        <v>794.44747006213504</v>
      </c>
      <c r="H303">
        <v>0.98716288502223304</v>
      </c>
      <c r="I303">
        <v>1.54972996320315</v>
      </c>
      <c r="J303">
        <v>0.76306344078803001</v>
      </c>
      <c r="K303">
        <v>4.2261892672636303E-2</v>
      </c>
      <c r="L303">
        <v>0.93386087095400205</v>
      </c>
      <c r="M303">
        <v>0.74080143019964295</v>
      </c>
      <c r="N303">
        <v>0.20744979296957999</v>
      </c>
    </row>
    <row r="304" spans="1:14" x14ac:dyDescent="0.25">
      <c r="A304">
        <v>303</v>
      </c>
      <c r="B304" t="s">
        <v>406</v>
      </c>
      <c r="C304">
        <v>0.42523639278721798</v>
      </c>
      <c r="D304">
        <v>1.0254912093971</v>
      </c>
      <c r="E304">
        <v>0.678386386170448</v>
      </c>
      <c r="F304">
        <v>-12.782367326169499</v>
      </c>
      <c r="G304">
        <v>794.44747006194302</v>
      </c>
      <c r="H304">
        <v>0.98716288502223104</v>
      </c>
      <c r="I304">
        <v>0.94842722545198899</v>
      </c>
      <c r="J304">
        <v>1.0424815199584101</v>
      </c>
      <c r="K304">
        <v>0.36293935967332902</v>
      </c>
      <c r="L304">
        <v>0.277923403551459</v>
      </c>
      <c r="M304">
        <v>1.02480554588308</v>
      </c>
      <c r="N304">
        <v>0.78624011012525497</v>
      </c>
    </row>
    <row r="305" spans="1:14" x14ac:dyDescent="0.25">
      <c r="A305">
        <v>304</v>
      </c>
      <c r="B305" t="s">
        <v>407</v>
      </c>
      <c r="C305">
        <v>-13.7410922826598</v>
      </c>
      <c r="D305">
        <v>726.19719961517205</v>
      </c>
      <c r="E305">
        <v>0.98490334144460301</v>
      </c>
      <c r="F305">
        <v>-12.782367326171</v>
      </c>
      <c r="G305">
        <v>794.44747006160901</v>
      </c>
      <c r="H305">
        <v>0.98716288502222405</v>
      </c>
      <c r="I305">
        <v>-13.5676506045327</v>
      </c>
      <c r="J305">
        <v>870.95662397514502</v>
      </c>
      <c r="K305">
        <v>0.98757115931213002</v>
      </c>
      <c r="L305">
        <v>-13.890183441565499</v>
      </c>
      <c r="M305">
        <v>726.76542893964495</v>
      </c>
      <c r="N305">
        <v>0.98475149231180303</v>
      </c>
    </row>
    <row r="306" spans="1:14" x14ac:dyDescent="0.25">
      <c r="A306">
        <v>305</v>
      </c>
      <c r="B306" t="s">
        <v>408</v>
      </c>
      <c r="C306">
        <v>-13.741092282657201</v>
      </c>
      <c r="D306">
        <v>726.19719961516205</v>
      </c>
      <c r="E306">
        <v>0.98490334144460501</v>
      </c>
      <c r="F306">
        <v>-12.7823673261686</v>
      </c>
      <c r="G306">
        <v>794.44747006183695</v>
      </c>
      <c r="H306">
        <v>0.98716288502223004</v>
      </c>
      <c r="I306">
        <v>-13.567650604528</v>
      </c>
      <c r="J306">
        <v>870.95662396519504</v>
      </c>
      <c r="K306">
        <v>0.98757115931199302</v>
      </c>
      <c r="L306">
        <v>-13.8901834415715</v>
      </c>
      <c r="M306">
        <v>726.76542894043098</v>
      </c>
      <c r="N306">
        <v>0.98475149231181303</v>
      </c>
    </row>
    <row r="307" spans="1:14" x14ac:dyDescent="0.25">
      <c r="A307">
        <v>306</v>
      </c>
      <c r="B307" t="s">
        <v>409</v>
      </c>
      <c r="C307">
        <v>-13.7410922826556</v>
      </c>
      <c r="D307">
        <v>726.197199615268</v>
      </c>
      <c r="E307">
        <v>0.984903341444609</v>
      </c>
      <c r="F307">
        <v>-12.7823673261696</v>
      </c>
      <c r="G307">
        <v>794.44747006192301</v>
      </c>
      <c r="H307">
        <v>0.98716288502223004</v>
      </c>
      <c r="I307">
        <v>-13.5676506045419</v>
      </c>
      <c r="J307">
        <v>870.956623978533</v>
      </c>
      <c r="K307">
        <v>0.98757115931216999</v>
      </c>
      <c r="L307">
        <v>-13.890183441572599</v>
      </c>
      <c r="M307">
        <v>726.76542894025999</v>
      </c>
      <c r="N307">
        <v>0.98475149231180803</v>
      </c>
    </row>
    <row r="308" spans="1:14" x14ac:dyDescent="0.25">
      <c r="A308">
        <v>307</v>
      </c>
      <c r="B308" t="s">
        <v>410</v>
      </c>
      <c r="C308">
        <v>0.47527636767498199</v>
      </c>
      <c r="D308">
        <v>1.0261879314623099</v>
      </c>
      <c r="E308">
        <v>0.64325864966458901</v>
      </c>
      <c r="F308">
        <v>1.70088519423705</v>
      </c>
      <c r="G308">
        <v>1.07798148012059</v>
      </c>
      <c r="H308">
        <v>0.114601754617722</v>
      </c>
      <c r="I308">
        <v>-13.567650604531501</v>
      </c>
      <c r="J308">
        <v>870.95662397430499</v>
      </c>
      <c r="K308">
        <v>0.98757115931212003</v>
      </c>
      <c r="L308">
        <v>0.32708854134600301</v>
      </c>
      <c r="M308">
        <v>1.0255201459051999</v>
      </c>
      <c r="N308">
        <v>0.74976524843402703</v>
      </c>
    </row>
    <row r="309" spans="1:14" x14ac:dyDescent="0.25">
      <c r="A309">
        <v>308</v>
      </c>
      <c r="B309" t="s">
        <v>411</v>
      </c>
      <c r="C309">
        <v>-13.735767322017301</v>
      </c>
      <c r="D309">
        <v>738.76923490659397</v>
      </c>
      <c r="E309">
        <v>0.98516596962215697</v>
      </c>
      <c r="F309">
        <v>-12.7711652780539</v>
      </c>
      <c r="G309">
        <v>841.95800219221496</v>
      </c>
      <c r="H309">
        <v>0.98789782288987404</v>
      </c>
      <c r="I309">
        <v>-13.567650604536199</v>
      </c>
      <c r="J309">
        <v>870.95662397637795</v>
      </c>
      <c r="K309">
        <v>0.98757115931214501</v>
      </c>
      <c r="L309">
        <v>-13.8893787408956</v>
      </c>
      <c r="M309">
        <v>739.34481320831196</v>
      </c>
      <c r="N309">
        <v>0.98501177143636998</v>
      </c>
    </row>
    <row r="310" spans="1:14" x14ac:dyDescent="0.25">
      <c r="A310">
        <v>309</v>
      </c>
      <c r="B310" t="s">
        <v>412</v>
      </c>
      <c r="C310">
        <v>1.2535693943966999</v>
      </c>
      <c r="D310">
        <v>0.74586296681489905</v>
      </c>
      <c r="E310">
        <v>9.2821850412008106E-2</v>
      </c>
      <c r="F310">
        <v>2.7072767057820402</v>
      </c>
      <c r="G310">
        <v>0.84157469160335596</v>
      </c>
      <c r="H310">
        <v>1.2957566363855099E-3</v>
      </c>
      <c r="I310">
        <v>-13.567650604534199</v>
      </c>
      <c r="J310">
        <v>870.95662397467595</v>
      </c>
      <c r="K310">
        <v>0.98757115931212203</v>
      </c>
      <c r="L310">
        <v>1.1000866908513101</v>
      </c>
      <c r="M310">
        <v>0.744889364806542</v>
      </c>
      <c r="N310">
        <v>0.13971699041254401</v>
      </c>
    </row>
    <row r="311" spans="1:14" x14ac:dyDescent="0.25">
      <c r="A311">
        <v>310</v>
      </c>
      <c r="B311" t="s">
        <v>413</v>
      </c>
      <c r="C311">
        <v>0.59123446846128802</v>
      </c>
      <c r="D311">
        <v>1.0289041596761099</v>
      </c>
      <c r="E311">
        <v>0.56554466724397201</v>
      </c>
      <c r="F311">
        <v>-12.886814866846199</v>
      </c>
      <c r="G311">
        <v>974.54918976340798</v>
      </c>
      <c r="H311">
        <v>0.98944959260810905</v>
      </c>
      <c r="I311">
        <v>1.0364883915926899</v>
      </c>
      <c r="J311">
        <v>1.0440232330586401</v>
      </c>
      <c r="K311">
        <v>0.32081577498806002</v>
      </c>
      <c r="L311">
        <v>0.453837424837229</v>
      </c>
      <c r="M311">
        <v>1.0279902283918501</v>
      </c>
      <c r="N311">
        <v>0.65886532701472</v>
      </c>
    </row>
    <row r="312" spans="1:14" x14ac:dyDescent="0.25">
      <c r="A312">
        <v>311</v>
      </c>
      <c r="B312" t="s">
        <v>414</v>
      </c>
      <c r="C312">
        <v>-13.7424303894781</v>
      </c>
      <c r="D312">
        <v>781.00637197188303</v>
      </c>
      <c r="E312">
        <v>0.98596130883709798</v>
      </c>
      <c r="F312">
        <v>-12.8868148668458</v>
      </c>
      <c r="G312">
        <v>974.54918976334704</v>
      </c>
      <c r="H312">
        <v>0.98944959260810905</v>
      </c>
      <c r="I312">
        <v>-13.5692617462652</v>
      </c>
      <c r="J312">
        <v>892.87366870487404</v>
      </c>
      <c r="K312">
        <v>0.98787478218814295</v>
      </c>
      <c r="L312">
        <v>-13.8737223798814</v>
      </c>
      <c r="M312">
        <v>782.38252487072202</v>
      </c>
      <c r="N312">
        <v>0.98585212676963896</v>
      </c>
    </row>
    <row r="313" spans="1:14" x14ac:dyDescent="0.25">
      <c r="A313">
        <v>312</v>
      </c>
      <c r="B313" t="s">
        <v>415</v>
      </c>
      <c r="C313">
        <v>0.62688441253253002</v>
      </c>
      <c r="D313">
        <v>1.0299395317236</v>
      </c>
      <c r="E313">
        <v>0.54274891330752995</v>
      </c>
      <c r="F313">
        <v>-12.8868148668481</v>
      </c>
      <c r="G313">
        <v>974.54918976336603</v>
      </c>
      <c r="H313">
        <v>0.98944959260810705</v>
      </c>
      <c r="I313">
        <v>1.08872963582094</v>
      </c>
      <c r="J313">
        <v>1.04612473798334</v>
      </c>
      <c r="K313">
        <v>0.298002545578825</v>
      </c>
      <c r="L313">
        <v>0.49783993873561799</v>
      </c>
      <c r="M313">
        <v>1.02906915600673</v>
      </c>
      <c r="N313">
        <v>0.62854417447257005</v>
      </c>
    </row>
    <row r="314" spans="1:14" x14ac:dyDescent="0.25">
      <c r="A314">
        <v>313</v>
      </c>
      <c r="B314" t="s">
        <v>416</v>
      </c>
      <c r="C314">
        <v>1.39841600520397</v>
      </c>
      <c r="D314">
        <v>0.75148378023204598</v>
      </c>
      <c r="E314">
        <v>6.2762089296590204E-2</v>
      </c>
      <c r="F314">
        <v>2.0707196650300799</v>
      </c>
      <c r="G314">
        <v>1.11276211393881</v>
      </c>
      <c r="H314">
        <v>6.2760756299730505E-2</v>
      </c>
      <c r="I314">
        <v>1.13904240343138</v>
      </c>
      <c r="J314">
        <v>1.0484646824782</v>
      </c>
      <c r="K314">
        <v>0.277306122411762</v>
      </c>
      <c r="L314">
        <v>1.26239344778256</v>
      </c>
      <c r="M314">
        <v>0.750044221537012</v>
      </c>
      <c r="N314">
        <v>9.2357278064756798E-2</v>
      </c>
    </row>
    <row r="315" spans="1:14" x14ac:dyDescent="0.25">
      <c r="A315">
        <v>314</v>
      </c>
      <c r="B315" t="s">
        <v>417</v>
      </c>
      <c r="C315">
        <v>1.5175205578067099</v>
      </c>
      <c r="D315">
        <v>0.75456075020811597</v>
      </c>
      <c r="E315">
        <v>4.4311615716587101E-2</v>
      </c>
      <c r="F315">
        <v>2.3650235120090799</v>
      </c>
      <c r="G315">
        <v>1.13703046149858</v>
      </c>
      <c r="H315">
        <v>3.7525520600893099E-2</v>
      </c>
      <c r="I315">
        <v>1.1764502215101</v>
      </c>
      <c r="J315">
        <v>1.05048146340766</v>
      </c>
      <c r="K315">
        <v>0.26274987463932997</v>
      </c>
      <c r="L315">
        <v>1.37584844713343</v>
      </c>
      <c r="M315">
        <v>0.75329986612647504</v>
      </c>
      <c r="N315">
        <v>6.7785721672147095E-2</v>
      </c>
    </row>
    <row r="316" spans="1:14" x14ac:dyDescent="0.25">
      <c r="A316">
        <v>315</v>
      </c>
      <c r="B316" t="s">
        <v>418</v>
      </c>
      <c r="C316">
        <v>-13.685103631225401</v>
      </c>
      <c r="D316">
        <v>875.32048466268498</v>
      </c>
      <c r="E316">
        <v>0.98752606813958799</v>
      </c>
      <c r="F316">
        <v>-12.828893502995699</v>
      </c>
      <c r="G316">
        <v>1193.1996931024801</v>
      </c>
      <c r="H316">
        <v>0.99142157099916794</v>
      </c>
      <c r="I316">
        <v>-13.5131600927809</v>
      </c>
      <c r="J316">
        <v>976.92406270007996</v>
      </c>
      <c r="K316">
        <v>0.988963729729053</v>
      </c>
      <c r="L316">
        <v>-13.8372255939542</v>
      </c>
      <c r="M316">
        <v>876.49685577534797</v>
      </c>
      <c r="N316">
        <v>0.98740434719303305</v>
      </c>
    </row>
    <row r="317" spans="1:14" x14ac:dyDescent="0.25">
      <c r="A317">
        <v>316</v>
      </c>
      <c r="B317" t="s">
        <v>419</v>
      </c>
      <c r="C317">
        <v>0.92270903203865295</v>
      </c>
      <c r="D317">
        <v>1.0356701442210601</v>
      </c>
      <c r="E317">
        <v>0.37296701983173902</v>
      </c>
      <c r="F317">
        <v>-12.828893503030899</v>
      </c>
      <c r="G317">
        <v>1193.19969310805</v>
      </c>
      <c r="H317">
        <v>0.99142157099918504</v>
      </c>
      <c r="I317">
        <v>1.3328487590728</v>
      </c>
      <c r="J317">
        <v>1.0511293048121999</v>
      </c>
      <c r="K317">
        <v>0.20479224276063099</v>
      </c>
      <c r="L317">
        <v>0.77226566236007199</v>
      </c>
      <c r="M317">
        <v>1.0348121282354801</v>
      </c>
      <c r="N317">
        <v>0.45549474933874401</v>
      </c>
    </row>
    <row r="318" spans="1:14" x14ac:dyDescent="0.25">
      <c r="A318">
        <v>317</v>
      </c>
      <c r="B318" t="s">
        <v>420</v>
      </c>
      <c r="C318">
        <v>-13.7067478381489</v>
      </c>
      <c r="D318">
        <v>898.40540443798204</v>
      </c>
      <c r="E318">
        <v>0.98782734591228005</v>
      </c>
      <c r="F318">
        <v>-12.828893502998</v>
      </c>
      <c r="G318">
        <v>1193.19969310192</v>
      </c>
      <c r="H318">
        <v>0.99142157099916295</v>
      </c>
      <c r="I318">
        <v>-13.5325526163737</v>
      </c>
      <c r="J318">
        <v>1008.80531611094</v>
      </c>
      <c r="K318">
        <v>0.98929715098640603</v>
      </c>
      <c r="L318">
        <v>-13.8591128016465</v>
      </c>
      <c r="M318">
        <v>899.66741175872596</v>
      </c>
      <c r="N318">
        <v>0.987709308295599</v>
      </c>
    </row>
    <row r="319" spans="1:14" x14ac:dyDescent="0.25">
      <c r="A319">
        <v>318</v>
      </c>
      <c r="B319" t="s">
        <v>421</v>
      </c>
      <c r="C319">
        <v>-13.7067478381484</v>
      </c>
      <c r="D319">
        <v>898.40540443795101</v>
      </c>
      <c r="E319">
        <v>0.98782734591228005</v>
      </c>
      <c r="F319">
        <v>-12.8288935029975</v>
      </c>
      <c r="G319">
        <v>1193.1996931011299</v>
      </c>
      <c r="H319">
        <v>0.99142157099915795</v>
      </c>
      <c r="I319">
        <v>-13.5325526163791</v>
      </c>
      <c r="J319">
        <v>1008.80531611097</v>
      </c>
      <c r="K319">
        <v>0.98929715098640203</v>
      </c>
      <c r="L319">
        <v>-13.8591128016472</v>
      </c>
      <c r="M319">
        <v>899.66741175888797</v>
      </c>
      <c r="N319">
        <v>0.987709308295601</v>
      </c>
    </row>
    <row r="320" spans="1:14" x14ac:dyDescent="0.25">
      <c r="A320">
        <v>319</v>
      </c>
      <c r="B320" t="s">
        <v>422</v>
      </c>
      <c r="C320">
        <v>-13.706747838155801</v>
      </c>
      <c r="D320">
        <v>898.40540444048395</v>
      </c>
      <c r="E320">
        <v>0.98782734591230803</v>
      </c>
      <c r="F320">
        <v>-12.828893502995699</v>
      </c>
      <c r="G320">
        <v>1193.19969310071</v>
      </c>
      <c r="H320">
        <v>0.99142157099915595</v>
      </c>
      <c r="I320">
        <v>-13.532552616378799</v>
      </c>
      <c r="J320">
        <v>1008.80531611113</v>
      </c>
      <c r="K320">
        <v>0.98929715098640403</v>
      </c>
      <c r="L320">
        <v>-13.859112801647001</v>
      </c>
      <c r="M320">
        <v>899.66741175887603</v>
      </c>
      <c r="N320">
        <v>0.987709308295601</v>
      </c>
    </row>
    <row r="321" spans="1:14" x14ac:dyDescent="0.25">
      <c r="A321">
        <v>320</v>
      </c>
      <c r="B321" t="s">
        <v>423</v>
      </c>
      <c r="C321">
        <v>-13.7067478381437</v>
      </c>
      <c r="D321">
        <v>898.405404436048</v>
      </c>
      <c r="E321">
        <v>0.98782734591225796</v>
      </c>
      <c r="F321">
        <v>-12.828893502998699</v>
      </c>
      <c r="G321">
        <v>1193.1996931039801</v>
      </c>
      <c r="H321">
        <v>0.99142157099917705</v>
      </c>
      <c r="I321">
        <v>-13.532552616375501</v>
      </c>
      <c r="J321">
        <v>1008.80531611122</v>
      </c>
      <c r="K321">
        <v>0.98929715098640802</v>
      </c>
      <c r="L321">
        <v>-13.8591128016495</v>
      </c>
      <c r="M321">
        <v>899.667411759581</v>
      </c>
      <c r="N321">
        <v>0.98770930829560799</v>
      </c>
    </row>
    <row r="322" spans="1:14" x14ac:dyDescent="0.25">
      <c r="A322">
        <v>321</v>
      </c>
      <c r="B322" t="s">
        <v>424</v>
      </c>
      <c r="C322">
        <v>0.95591973985633705</v>
      </c>
      <c r="D322">
        <v>1.0370836636704199</v>
      </c>
      <c r="E322">
        <v>0.35666509431277399</v>
      </c>
      <c r="F322">
        <v>-12.8288935029973</v>
      </c>
      <c r="G322">
        <v>1193.19969310231</v>
      </c>
      <c r="H322">
        <v>0.99142157099916595</v>
      </c>
      <c r="I322">
        <v>1.3829444853394099</v>
      </c>
      <c r="J322">
        <v>1.05386321676128</v>
      </c>
      <c r="K322">
        <v>0.18943180245111199</v>
      </c>
      <c r="L322">
        <v>0.80528207345184699</v>
      </c>
      <c r="M322">
        <v>1.03618845575897</v>
      </c>
      <c r="N322">
        <v>0.43706560059163602</v>
      </c>
    </row>
    <row r="323" spans="1:14" x14ac:dyDescent="0.25">
      <c r="A323">
        <v>322</v>
      </c>
      <c r="B323" t="s">
        <v>425</v>
      </c>
      <c r="C323">
        <v>1.81851142488781</v>
      </c>
      <c r="D323">
        <v>0.76300207687051702</v>
      </c>
      <c r="E323">
        <v>1.7155237703178301E-2</v>
      </c>
      <c r="F323">
        <v>-12.828893502994401</v>
      </c>
      <c r="G323">
        <v>1193.1996931020201</v>
      </c>
      <c r="H323">
        <v>0.99142157099916595</v>
      </c>
      <c r="I323">
        <v>2.3305071090545599</v>
      </c>
      <c r="J323">
        <v>0.78676646252916205</v>
      </c>
      <c r="K323">
        <v>3.0551552179384602E-3</v>
      </c>
      <c r="L323">
        <v>1.6562684050194401</v>
      </c>
      <c r="M323">
        <v>0.76206588555405697</v>
      </c>
      <c r="N323">
        <v>2.9750776513682901E-2</v>
      </c>
    </row>
    <row r="324" spans="1:14" x14ac:dyDescent="0.25">
      <c r="A324">
        <v>323</v>
      </c>
      <c r="B324" t="s">
        <v>426</v>
      </c>
      <c r="C324">
        <v>-13.6557135609775</v>
      </c>
      <c r="D324">
        <v>979.61155898500704</v>
      </c>
      <c r="E324">
        <v>0.98887790772810802</v>
      </c>
      <c r="F324">
        <v>-12.8288935029958</v>
      </c>
      <c r="G324">
        <v>1193.19969310192</v>
      </c>
      <c r="H324">
        <v>0.99142157099916395</v>
      </c>
      <c r="I324">
        <v>-13.454009080878899</v>
      </c>
      <c r="J324">
        <v>1132.58795642885</v>
      </c>
      <c r="K324">
        <v>0.99052215449883196</v>
      </c>
      <c r="L324">
        <v>-13.818044253963199</v>
      </c>
      <c r="M324">
        <v>980.22692532438202</v>
      </c>
      <c r="N324">
        <v>0.98875276862588701</v>
      </c>
    </row>
    <row r="325" spans="1:14" x14ac:dyDescent="0.25">
      <c r="A325">
        <v>324</v>
      </c>
      <c r="B325" t="s">
        <v>427</v>
      </c>
      <c r="C325">
        <v>1.19136675456277</v>
      </c>
      <c r="D325">
        <v>1.04293500512717</v>
      </c>
      <c r="E325">
        <v>0.25332053705309099</v>
      </c>
      <c r="F325">
        <v>-12.8288935029942</v>
      </c>
      <c r="G325">
        <v>1193.19969310072</v>
      </c>
      <c r="H325">
        <v>0.99142157099915695</v>
      </c>
      <c r="I325">
        <v>1.7072597071642399</v>
      </c>
      <c r="J325">
        <v>1.0619260198349001</v>
      </c>
      <c r="K325">
        <v>0.107900641674352</v>
      </c>
      <c r="L325">
        <v>1.0298850492484699</v>
      </c>
      <c r="M325">
        <v>1.04228444329389</v>
      </c>
      <c r="N325">
        <v>0.32310189471476097</v>
      </c>
    </row>
    <row r="326" spans="1:14" x14ac:dyDescent="0.25">
      <c r="A326">
        <v>325</v>
      </c>
      <c r="B326" t="s">
        <v>428</v>
      </c>
      <c r="C326">
        <v>1.2678883934190801</v>
      </c>
      <c r="D326">
        <v>1.0458739943236599</v>
      </c>
      <c r="E326">
        <v>0.225406582655273</v>
      </c>
      <c r="F326">
        <v>-12.8288935029972</v>
      </c>
      <c r="G326">
        <v>1193.1996931021699</v>
      </c>
      <c r="H326">
        <v>0.99142157099916495</v>
      </c>
      <c r="I326">
        <v>1.83997645960047</v>
      </c>
      <c r="J326">
        <v>1.0668986146942701</v>
      </c>
      <c r="K326">
        <v>8.4599057983366102E-2</v>
      </c>
      <c r="L326">
        <v>1.1269391243921301</v>
      </c>
      <c r="M326">
        <v>1.0450392811705</v>
      </c>
      <c r="N326">
        <v>0.28086862054473899</v>
      </c>
    </row>
    <row r="327" spans="1:14" x14ac:dyDescent="0.25">
      <c r="B327" t="s">
        <v>429</v>
      </c>
      <c r="C327">
        <v>-13.6303465197139</v>
      </c>
      <c r="D327">
        <v>1046.1125104380101</v>
      </c>
      <c r="E327">
        <v>0.98960423928790398</v>
      </c>
      <c r="F327">
        <v>-12.828893502994999</v>
      </c>
      <c r="G327">
        <v>1193.1996930999701</v>
      </c>
      <c r="H327">
        <v>0.99142157099915096</v>
      </c>
      <c r="I327">
        <v>-13.383859470706</v>
      </c>
      <c r="J327">
        <v>1240.5543678423201</v>
      </c>
      <c r="K327">
        <v>0.99139210021080204</v>
      </c>
      <c r="L327">
        <v>-13.7793775648954</v>
      </c>
      <c r="M327">
        <v>1047.4425406841401</v>
      </c>
      <c r="N327">
        <v>0.98950392495777895</v>
      </c>
    </row>
    <row r="328" spans="1:14" x14ac:dyDescent="0.25">
      <c r="B328" t="s">
        <v>430</v>
      </c>
      <c r="C328">
        <v>1.36029067833805</v>
      </c>
      <c r="D328">
        <v>1.04920839118262</v>
      </c>
      <c r="E328">
        <v>0.19480590553471</v>
      </c>
      <c r="F328">
        <v>-12.828893502995999</v>
      </c>
      <c r="G328">
        <v>1193.19969310228</v>
      </c>
      <c r="H328">
        <v>0.99142157099916695</v>
      </c>
      <c r="I328">
        <v>1.9808275583836801</v>
      </c>
      <c r="J328">
        <v>1.07325717601894</v>
      </c>
      <c r="K328">
        <v>6.4947041792867505E-2</v>
      </c>
      <c r="L328">
        <v>1.2128146167724401</v>
      </c>
      <c r="M328">
        <v>1.04829731723869</v>
      </c>
      <c r="N328">
        <v>0.24729784198994501</v>
      </c>
    </row>
    <row r="329" spans="1:14" x14ac:dyDescent="0.25">
      <c r="B329" t="s">
        <v>431</v>
      </c>
      <c r="C329">
        <v>-13.6017363526104</v>
      </c>
      <c r="D329">
        <v>1085.3908787026801</v>
      </c>
      <c r="E329">
        <v>0.99000145329909095</v>
      </c>
      <c r="F329">
        <v>-12.8288935029986</v>
      </c>
      <c r="G329">
        <v>1193.1996931024</v>
      </c>
      <c r="H329">
        <v>0.99142157099916595</v>
      </c>
      <c r="I329">
        <v>-13.2994238659719</v>
      </c>
      <c r="J329">
        <v>1311.2432918177201</v>
      </c>
      <c r="K329">
        <v>0.99190751014523604</v>
      </c>
      <c r="L329">
        <v>-13.7237005439728</v>
      </c>
      <c r="M329">
        <v>1088.85622827829</v>
      </c>
      <c r="N329">
        <v>0.98994390756572404</v>
      </c>
    </row>
    <row r="330" spans="1:14" x14ac:dyDescent="0.25">
      <c r="B330" t="s">
        <v>432</v>
      </c>
      <c r="C330">
        <v>-13.601736352611001</v>
      </c>
      <c r="D330">
        <v>1085.3908787025</v>
      </c>
      <c r="E330">
        <v>0.99000145329908795</v>
      </c>
      <c r="F330">
        <v>-12.8288935029993</v>
      </c>
      <c r="G330">
        <v>1193.19969310231</v>
      </c>
      <c r="H330">
        <v>0.99142157099916495</v>
      </c>
      <c r="I330">
        <v>-13.2994238659556</v>
      </c>
      <c r="J330">
        <v>1311.2432918157599</v>
      </c>
      <c r="K330">
        <v>0.99190751014523304</v>
      </c>
      <c r="L330">
        <v>-13.7237005439714</v>
      </c>
      <c r="M330">
        <v>1088.85622827829</v>
      </c>
      <c r="N330">
        <v>0.98994390756572503</v>
      </c>
    </row>
    <row r="331" spans="1:14" x14ac:dyDescent="0.25">
      <c r="B331" t="s">
        <v>433</v>
      </c>
      <c r="C331">
        <v>-13.6017363526138</v>
      </c>
      <c r="D331">
        <v>1085.3908787047601</v>
      </c>
      <c r="E331">
        <v>0.99000145329910705</v>
      </c>
      <c r="F331">
        <v>-12.8288935030003</v>
      </c>
      <c r="G331">
        <v>1193.1996931025001</v>
      </c>
      <c r="H331">
        <v>0.99142157099916495</v>
      </c>
      <c r="I331">
        <v>-13.299423865950599</v>
      </c>
      <c r="J331">
        <v>1311.2432917992101</v>
      </c>
      <c r="K331">
        <v>0.99190751014513401</v>
      </c>
      <c r="L331">
        <v>-13.723700543971001</v>
      </c>
      <c r="M331">
        <v>1088.8562282780899</v>
      </c>
      <c r="N331">
        <v>0.98994390756572304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70C22-12D7-4CAB-B9EE-C6CBFF7C6DC7}">
  <sheetPr>
    <pageSetUpPr fitToPage="1"/>
  </sheetPr>
  <dimension ref="B1:H72"/>
  <sheetViews>
    <sheetView topLeftCell="A45" workbookViewId="0"/>
  </sheetViews>
  <sheetFormatPr defaultRowHeight="15" x14ac:dyDescent="0.25"/>
  <cols>
    <col min="1" max="1" width="3" bestFit="1" customWidth="1"/>
    <col min="2" max="2" width="23.140625" bestFit="1" customWidth="1"/>
    <col min="3" max="6" width="15.7109375" style="2" customWidth="1"/>
  </cols>
  <sheetData>
    <row r="1" spans="2:8" x14ac:dyDescent="0.25">
      <c r="B1" s="81" t="s">
        <v>505</v>
      </c>
      <c r="C1" s="81"/>
      <c r="D1" s="81"/>
      <c r="E1" s="81"/>
      <c r="F1" s="81"/>
    </row>
    <row r="2" spans="2:8" ht="15.75" thickBot="1" x14ac:dyDescent="0.3">
      <c r="B2" s="6"/>
      <c r="C2" s="11" t="s">
        <v>114</v>
      </c>
      <c r="D2" s="11" t="s">
        <v>115</v>
      </c>
      <c r="E2" s="11" t="s">
        <v>116</v>
      </c>
      <c r="F2" s="11" t="s">
        <v>117</v>
      </c>
    </row>
    <row r="3" spans="2:8" x14ac:dyDescent="0.25">
      <c r="B3" s="78" t="s">
        <v>123</v>
      </c>
      <c r="C3" s="4" t="str">
        <f>_xlfn.CONCAT(ROUND(VLOOKUP($H3,logit.main!$B:$N,11,0),4)," ",VLOOKUP($H3,logit.main!$B:$S,18,0))</f>
        <v xml:space="preserve">0.0002 </v>
      </c>
      <c r="D3" s="4" t="str">
        <f>_xlfn.CONCAT(ROUND(VLOOKUP($H3,logit.main!$B:$N,8,0),4)," ",VLOOKUP($H3,logit.main!$B:$S,17,0))</f>
        <v xml:space="preserve">-0.0549 </v>
      </c>
      <c r="E3" s="4" t="str">
        <f>_xlfn.CONCAT(ROUND(VLOOKUP($H3,logit.main!$B:$N,5,0),4)," ",VLOOKUP($H3,logit.main!$B:$S,16,0))</f>
        <v xml:space="preserve">-0.0548 </v>
      </c>
      <c r="F3" s="4" t="str">
        <f>_xlfn.CONCAT(ROUND(VLOOKUP($H3,logit.main!$B:$N,2,0),4)," ",VLOOKUP($H3,logit.main!$B:$S,15,0))</f>
        <v xml:space="preserve">-0.0539 </v>
      </c>
      <c r="H3" t="s">
        <v>120</v>
      </c>
    </row>
    <row r="4" spans="2:8" x14ac:dyDescent="0.25">
      <c r="B4" s="79" t="s">
        <v>1</v>
      </c>
      <c r="C4" s="5" t="str">
        <f>_xlfn.CONCAT("(",ROUND(VLOOKUP($H3,logit.main!$B:$S,12,0),4),")")</f>
        <v>(0.0553)</v>
      </c>
      <c r="D4" s="5" t="str">
        <f>_xlfn.CONCAT("(",ROUND(VLOOKUP($H3,logit.main!$B:$S,9,0),4),")")</f>
        <v>(0.0562)</v>
      </c>
      <c r="E4" s="5" t="str">
        <f>_xlfn.CONCAT("(",ROUND(VLOOKUP($H3,logit.main!$B:$S,6,0),4),")")</f>
        <v>(0.0562)</v>
      </c>
      <c r="F4" s="5" t="str">
        <f>_xlfn.CONCAT("(",ROUND(VLOOKUP($H3,logit.main!$B:$S,3,0),4),")")</f>
        <v>(0.0563)</v>
      </c>
    </row>
    <row r="5" spans="2:8" x14ac:dyDescent="0.25">
      <c r="B5" s="78" t="s">
        <v>0</v>
      </c>
      <c r="C5" s="4" t="str">
        <f>_xlfn.CONCAT(ROUND(VLOOKUP($H5,logit.main!$B:$N,11,0),4)," ",VLOOKUP($H5,logit.main!$B:$S,18,0))</f>
        <v>-0.1078 ***</v>
      </c>
      <c r="D5" s="4" t="str">
        <f>_xlfn.CONCAT(ROUND(VLOOKUP($H5,logit.main!$B:$N,8,0),4)," ",VLOOKUP($H5,logit.main!$B:$S,17,0))</f>
        <v xml:space="preserve">-0.03 </v>
      </c>
      <c r="E5" s="4" t="str">
        <f>_xlfn.CONCAT(ROUND(VLOOKUP($H5,logit.main!$B:$N,5,0),4)," ",VLOOKUP($H5,logit.main!$B:$S,16,0))</f>
        <v xml:space="preserve">-0.0269 </v>
      </c>
      <c r="F5" s="4" t="str">
        <f>_xlfn.CONCAT(ROUND(VLOOKUP($H5,logit.main!$B:$N,2,0),4)," ",VLOOKUP($H5,logit.main!$B:$S,15,0))</f>
        <v xml:space="preserve">-0.0278 </v>
      </c>
      <c r="H5" t="s">
        <v>10</v>
      </c>
    </row>
    <row r="6" spans="2:8" x14ac:dyDescent="0.25">
      <c r="B6" s="79" t="s">
        <v>1</v>
      </c>
      <c r="C6" s="5" t="str">
        <f>_xlfn.CONCAT("(",ROUND(VLOOKUP($H5,logit.main!$B:$S,12,0),4),")")</f>
        <v>(0.0208)</v>
      </c>
      <c r="D6" s="5" t="str">
        <f>_xlfn.CONCAT("(",ROUND(VLOOKUP($H5,logit.main!$B:$S,9,0),4),")")</f>
        <v>(0.0226)</v>
      </c>
      <c r="E6" s="5" t="str">
        <f>_xlfn.CONCAT("(",ROUND(VLOOKUP($H5,logit.main!$B:$S,6,0),4),")")</f>
        <v>(0.0227)</v>
      </c>
      <c r="F6" s="5" t="str">
        <f>_xlfn.CONCAT("(",ROUND(VLOOKUP($H5,logit.main!$B:$S,3,0),4),")")</f>
        <v>(0.0227)</v>
      </c>
    </row>
    <row r="7" spans="2:8" x14ac:dyDescent="0.25">
      <c r="B7" s="78" t="s">
        <v>2</v>
      </c>
      <c r="C7" s="4" t="str">
        <f>_xlfn.CONCAT(ROUND(VLOOKUP($H7,logit.main!$B:$N,11,0),4)," ",VLOOKUP($H7,logit.main!$B:$S,18,0))</f>
        <v>-0.2123 ***</v>
      </c>
      <c r="D7" s="4" t="str">
        <f>_xlfn.CONCAT(ROUND(VLOOKUP($H7,logit.main!$B:$N,8,0),4)," ",VLOOKUP($H7,logit.main!$B:$S,17,0))</f>
        <v>-0.0788 **</v>
      </c>
      <c r="E7" s="4" t="str">
        <f>_xlfn.CONCAT(ROUND(VLOOKUP($H7,logit.main!$B:$N,5,0),4)," ",VLOOKUP($H7,logit.main!$B:$S,16,0))</f>
        <v>-0.0722 **</v>
      </c>
      <c r="F7" s="4" t="str">
        <f>_xlfn.CONCAT(ROUND(VLOOKUP($H7,logit.main!$B:$N,2,0),4)," ",VLOOKUP($H7,logit.main!$B:$S,15,0))</f>
        <v>-0.0731 **</v>
      </c>
      <c r="H7" t="s">
        <v>12</v>
      </c>
    </row>
    <row r="8" spans="2:8" x14ac:dyDescent="0.25">
      <c r="B8" s="79" t="s">
        <v>1</v>
      </c>
      <c r="C8" s="5" t="str">
        <f>_xlfn.CONCAT("(",ROUND(VLOOKUP($H7,logit.main!$B:$S,12,0),4),")")</f>
        <v>(0.0215)</v>
      </c>
      <c r="D8" s="5" t="str">
        <f>_xlfn.CONCAT("(",ROUND(VLOOKUP($H7,logit.main!$B:$S,9,0),4),")")</f>
        <v>(0.0258)</v>
      </c>
      <c r="E8" s="5" t="str">
        <f>_xlfn.CONCAT("(",ROUND(VLOOKUP($H7,logit.main!$B:$S,6,0),4),")")</f>
        <v>(0.0258)</v>
      </c>
      <c r="F8" s="5" t="str">
        <f>_xlfn.CONCAT("(",ROUND(VLOOKUP($H7,logit.main!$B:$S,3,0),4),")")</f>
        <v>(0.0259)</v>
      </c>
    </row>
    <row r="9" spans="2:8" x14ac:dyDescent="0.25">
      <c r="B9" s="78" t="s">
        <v>89</v>
      </c>
      <c r="C9" s="4"/>
      <c r="D9" s="4" t="str">
        <f>_xlfn.CONCAT(ROUND(VLOOKUP($H9,logit.main!$B:$N,8,0),4)," ",VLOOKUP($H9,logit.main!$B:$S,17,0))</f>
        <v>0.0648 ***</v>
      </c>
      <c r="E9" s="4" t="str">
        <f>_xlfn.CONCAT(ROUND(VLOOKUP($H9,logit.main!$B:$N,5,0),4)," ",VLOOKUP($H9,logit.main!$B:$S,16,0))</f>
        <v>0.0538 **</v>
      </c>
      <c r="F9" s="4" t="str">
        <f>_xlfn.CONCAT(ROUND(VLOOKUP($H9,logit.main!$B:$N,2,0),4)," ",VLOOKUP($H9,logit.main!$B:$S,15,0))</f>
        <v>0.0584 **</v>
      </c>
      <c r="H9" t="s">
        <v>127</v>
      </c>
    </row>
    <row r="10" spans="2:8" x14ac:dyDescent="0.25">
      <c r="B10" s="79"/>
      <c r="C10" s="5"/>
      <c r="D10" s="5" t="str">
        <f>_xlfn.CONCAT("(",ROUND(VLOOKUP($H9,logit.main!$B:$S,9,0),4),")")</f>
        <v>(0.0194)</v>
      </c>
      <c r="E10" s="5" t="str">
        <f>_xlfn.CONCAT("(",ROUND(VLOOKUP($H9,logit.main!$B:$S,6,0),4),")")</f>
        <v>(0.0195)</v>
      </c>
      <c r="F10" s="5" t="str">
        <f>_xlfn.CONCAT("(",ROUND(VLOOKUP($H9,logit.main!$B:$S,3,0),4),")")</f>
        <v>(0.0202)</v>
      </c>
    </row>
    <row r="11" spans="2:8" x14ac:dyDescent="0.25">
      <c r="B11" s="78" t="s">
        <v>31</v>
      </c>
      <c r="C11" s="4"/>
      <c r="D11" s="4" t="str">
        <f>_xlfn.CONCAT(ROUND(VLOOKUP($H11,logit.main!$B:$N,8,0),4)," ",VLOOKUP($H11,logit.main!$B:$S,17,0))</f>
        <v>-0.0912 ***</v>
      </c>
      <c r="E11" s="4" t="str">
        <f>_xlfn.CONCAT(ROUND(VLOOKUP($H11,logit.main!$B:$N,5,0),4)," ",VLOOKUP($H11,logit.main!$B:$S,16,0))</f>
        <v>-0.057 ***</v>
      </c>
      <c r="F11" s="4" t="str">
        <f>_xlfn.CONCAT(ROUND(VLOOKUP($H11,logit.main!$B:$N,2,0),4)," ",VLOOKUP($H11,logit.main!$B:$S,15,0))</f>
        <v>-0.0569 ***</v>
      </c>
      <c r="H11" t="s">
        <v>31</v>
      </c>
    </row>
    <row r="12" spans="2:8" x14ac:dyDescent="0.25">
      <c r="B12" s="79"/>
      <c r="C12" s="5"/>
      <c r="D12" s="5" t="str">
        <f>_xlfn.CONCAT("(",ROUND(VLOOKUP($H11,logit.main!$B:$S,9,0),4),")")</f>
        <v>(0.0055)</v>
      </c>
      <c r="E12" s="5" t="str">
        <f>_xlfn.CONCAT("(",ROUND(VLOOKUP($H11,logit.main!$B:$S,6,0),4),")")</f>
        <v>(0.0064)</v>
      </c>
      <c r="F12" s="5" t="str">
        <f>_xlfn.CONCAT("(",ROUND(VLOOKUP($H11,logit.main!$B:$S,3,0),4),")")</f>
        <v>(0.0064)</v>
      </c>
    </row>
    <row r="13" spans="2:8" x14ac:dyDescent="0.25">
      <c r="B13" s="78" t="s">
        <v>90</v>
      </c>
      <c r="C13" s="4"/>
      <c r="D13" s="4" t="str">
        <f>_xlfn.CONCAT(ROUND(VLOOKUP($H13,logit.main!$B:$N,8,0),4)," ",VLOOKUP($H13,logit.main!$B:$S,17,0))</f>
        <v>-0.1543 ***</v>
      </c>
      <c r="E13" s="4" t="str">
        <f>_xlfn.CONCAT(ROUND(VLOOKUP($H13,logit.main!$B:$N,5,0),4)," ",VLOOKUP($H13,logit.main!$B:$S,16,0))</f>
        <v>-0.1614 ***</v>
      </c>
      <c r="F13" s="4" t="str">
        <f>_xlfn.CONCAT(ROUND(VLOOKUP($H13,logit.main!$B:$N,2,0),4)," ",VLOOKUP($H13,logit.main!$B:$S,15,0))</f>
        <v>-0.155 ***</v>
      </c>
      <c r="H13" t="s">
        <v>23</v>
      </c>
    </row>
    <row r="14" spans="2:8" x14ac:dyDescent="0.25">
      <c r="B14" s="79"/>
      <c r="C14" s="5"/>
      <c r="D14" s="5" t="str">
        <f>_xlfn.CONCAT("(",ROUND(VLOOKUP($H13,logit.main!$B:$S,9,0),4),")")</f>
        <v>(0.0231)</v>
      </c>
      <c r="E14" s="5" t="str">
        <f>_xlfn.CONCAT("(",ROUND(VLOOKUP($H13,logit.main!$B:$S,6,0),4),")")</f>
        <v>(0.0231)</v>
      </c>
      <c r="F14" s="5" t="str">
        <f>_xlfn.CONCAT("(",ROUND(VLOOKUP($H13,logit.main!$B:$S,3,0),4),")")</f>
        <v>(0.0233)</v>
      </c>
    </row>
    <row r="15" spans="2:8" x14ac:dyDescent="0.25">
      <c r="B15" s="78" t="s">
        <v>91</v>
      </c>
      <c r="C15" s="4"/>
      <c r="D15" s="4" t="str">
        <f>_xlfn.CONCAT(ROUND(VLOOKUP($H15,logit.main!$B:$N,8,0),4)," ",VLOOKUP($H15,logit.main!$B:$S,17,0))</f>
        <v xml:space="preserve">-0.0151 </v>
      </c>
      <c r="E15" s="4" t="str">
        <f>_xlfn.CONCAT(ROUND(VLOOKUP($H15,logit.main!$B:$N,5,0),4)," ",VLOOKUP($H15,logit.main!$B:$S,16,0))</f>
        <v xml:space="preserve">-0.0214 </v>
      </c>
      <c r="F15" s="4" t="str">
        <f>_xlfn.CONCAT(ROUND(VLOOKUP($H15,logit.main!$B:$N,2,0),4)," ",VLOOKUP($H15,logit.main!$B:$S,15,0))</f>
        <v xml:space="preserve">-0.0172 </v>
      </c>
      <c r="H15" t="s">
        <v>24</v>
      </c>
    </row>
    <row r="16" spans="2:8" x14ac:dyDescent="0.25">
      <c r="B16" s="79"/>
      <c r="C16" s="5"/>
      <c r="D16" s="5" t="str">
        <f>_xlfn.CONCAT("(",ROUND(VLOOKUP($H15,logit.main!$B:$S,9,0),4),")")</f>
        <v>(0.0257)</v>
      </c>
      <c r="E16" s="5" t="str">
        <f>_xlfn.CONCAT("(",ROUND(VLOOKUP($H15,logit.main!$B:$S,6,0),4),")")</f>
        <v>(0.0257)</v>
      </c>
      <c r="F16" s="5" t="str">
        <f>_xlfn.CONCAT("(",ROUND(VLOOKUP($H15,logit.main!$B:$S,3,0),4),")")</f>
        <v>(0.0258)</v>
      </c>
    </row>
    <row r="17" spans="2:8" x14ac:dyDescent="0.25">
      <c r="B17" s="78" t="s">
        <v>92</v>
      </c>
      <c r="C17" s="4"/>
      <c r="D17" s="4" t="str">
        <f>_xlfn.CONCAT(ROUND(VLOOKUP($H17,logit.main!$B:$N,8,0),4)," ",VLOOKUP($H17,logit.main!$B:$S,17,0))</f>
        <v xml:space="preserve">0.0345 </v>
      </c>
      <c r="E17" s="4" t="str">
        <f>_xlfn.CONCAT(ROUND(VLOOKUP($H17,logit.main!$B:$N,5,0),4)," ",VLOOKUP($H17,logit.main!$B:$S,16,0))</f>
        <v xml:space="preserve">0.0332 </v>
      </c>
      <c r="F17" s="4" t="str">
        <f>_xlfn.CONCAT(ROUND(VLOOKUP($H17,logit.main!$B:$N,2,0),4)," ",VLOOKUP($H17,logit.main!$B:$S,15,0))</f>
        <v xml:space="preserve">0.0296 </v>
      </c>
      <c r="H17" t="s">
        <v>25</v>
      </c>
    </row>
    <row r="18" spans="2:8" x14ac:dyDescent="0.25">
      <c r="B18" s="79"/>
      <c r="C18" s="5"/>
      <c r="D18" s="5" t="str">
        <f>_xlfn.CONCAT("(",ROUND(VLOOKUP($H17,logit.main!$B:$S,9,0),4),")")</f>
        <v>(0.0283)</v>
      </c>
      <c r="E18" s="5" t="str">
        <f>_xlfn.CONCAT("(",ROUND(VLOOKUP($H17,logit.main!$B:$S,6,0),4),")")</f>
        <v>(0.0284)</v>
      </c>
      <c r="F18" s="5" t="str">
        <f>_xlfn.CONCAT("(",ROUND(VLOOKUP($H17,logit.main!$B:$S,3,0),4),")")</f>
        <v>(0.0285)</v>
      </c>
    </row>
    <row r="19" spans="2:8" x14ac:dyDescent="0.25">
      <c r="B19" s="78" t="s">
        <v>93</v>
      </c>
      <c r="C19" s="4"/>
      <c r="D19" s="4" t="str">
        <f>_xlfn.CONCAT(ROUND(VLOOKUP($H19,logit.main!$B:$N,8,0),4)," ",VLOOKUP($H19,logit.main!$B:$S,17,0))</f>
        <v xml:space="preserve">-0.0778 </v>
      </c>
      <c r="E19" s="4" t="str">
        <f>_xlfn.CONCAT(ROUND(VLOOKUP($H19,logit.main!$B:$N,5,0),4)," ",VLOOKUP($H19,logit.main!$B:$S,16,0))</f>
        <v xml:space="preserve">-0.0745 </v>
      </c>
      <c r="F19" s="4" t="str">
        <f>_xlfn.CONCAT(ROUND(VLOOKUP($H19,logit.main!$B:$N,2,0),4)," ",VLOOKUP($H19,logit.main!$B:$S,15,0))</f>
        <v xml:space="preserve">-0.0677 </v>
      </c>
      <c r="H19" t="s">
        <v>26</v>
      </c>
    </row>
    <row r="20" spans="2:8" x14ac:dyDescent="0.25">
      <c r="B20" s="79"/>
      <c r="C20" s="5"/>
      <c r="D20" s="5" t="str">
        <f>_xlfn.CONCAT("(",ROUND(VLOOKUP($H19,logit.main!$B:$S,9,0),4),")")</f>
        <v>(0.0484)</v>
      </c>
      <c r="E20" s="5" t="str">
        <f>_xlfn.CONCAT("(",ROUND(VLOOKUP($H19,logit.main!$B:$S,6,0),4),")")</f>
        <v>(0.0485)</v>
      </c>
      <c r="F20" s="5" t="str">
        <f>_xlfn.CONCAT("(",ROUND(VLOOKUP($H19,logit.main!$B:$S,3,0),4),")")</f>
        <v>(0.0487)</v>
      </c>
    </row>
    <row r="21" spans="2:8" x14ac:dyDescent="0.25">
      <c r="B21" s="78" t="s">
        <v>32</v>
      </c>
      <c r="C21" s="4"/>
      <c r="D21" s="4" t="str">
        <f>_xlfn.CONCAT(ROUND(VLOOKUP($H21,logit.main!$B:$N,8,0),4)," ",VLOOKUP($H21,logit.main!$B:$S,17,0))</f>
        <v xml:space="preserve">0.0179 </v>
      </c>
      <c r="E21" s="4" t="str">
        <f>_xlfn.CONCAT(ROUND(VLOOKUP($H21,logit.main!$B:$N,5,0),4)," ",VLOOKUP($H21,logit.main!$B:$S,16,0))</f>
        <v xml:space="preserve">0.014 </v>
      </c>
      <c r="F21" s="4" t="str">
        <f>_xlfn.CONCAT(ROUND(VLOOKUP($H21,logit.main!$B:$N,2,0),4)," ",VLOOKUP($H21,logit.main!$B:$S,15,0))</f>
        <v xml:space="preserve">0.0115 </v>
      </c>
      <c r="H21" t="s">
        <v>32</v>
      </c>
    </row>
    <row r="22" spans="2:8" x14ac:dyDescent="0.25">
      <c r="B22" s="79"/>
      <c r="C22" s="5"/>
      <c r="D22" s="5" t="str">
        <f>_xlfn.CONCAT("(",ROUND(VLOOKUP($H21,logit.main!$B:$S,9,0),4),")")</f>
        <v>(0.0137)</v>
      </c>
      <c r="E22" s="5" t="str">
        <f>_xlfn.CONCAT("(",ROUND(VLOOKUP($H21,logit.main!$B:$S,6,0),4),")")</f>
        <v>(0.0137)</v>
      </c>
      <c r="F22" s="5" t="str">
        <f>_xlfn.CONCAT("(",ROUND(VLOOKUP($H21,logit.main!$B:$S,3,0),4),")")</f>
        <v>(0.0137)</v>
      </c>
    </row>
    <row r="23" spans="2:8" x14ac:dyDescent="0.25">
      <c r="B23" s="78" t="s">
        <v>94</v>
      </c>
      <c r="C23" s="4"/>
      <c r="D23" s="4" t="str">
        <f>_xlfn.CONCAT(ROUND(VLOOKUP($H23,logit.main!$B:$N,8,0),4)," ",VLOOKUP($H23,logit.main!$B:$S,17,0))</f>
        <v>0.0121 **</v>
      </c>
      <c r="E23" s="4" t="str">
        <f>_xlfn.CONCAT(ROUND(VLOOKUP($H23,logit.main!$B:$N,5,0),4)," ",VLOOKUP($H23,logit.main!$B:$S,16,0))</f>
        <v>0.0132 ***</v>
      </c>
      <c r="F23" s="4" t="str">
        <f>_xlfn.CONCAT(ROUND(VLOOKUP($H23,logit.main!$B:$N,2,0),4)," ",VLOOKUP($H23,logit.main!$B:$S,15,0))</f>
        <v>0.0136 ***</v>
      </c>
      <c r="H23" t="s">
        <v>33</v>
      </c>
    </row>
    <row r="24" spans="2:8" x14ac:dyDescent="0.25">
      <c r="B24" s="79"/>
      <c r="C24" s="5"/>
      <c r="D24" s="5" t="str">
        <f>_xlfn.CONCAT("(",ROUND(VLOOKUP($H23,logit.main!$B:$S,9,0),4),")")</f>
        <v>(0.0037)</v>
      </c>
      <c r="E24" s="5" t="str">
        <f>_xlfn.CONCAT("(",ROUND(VLOOKUP($H23,logit.main!$B:$S,6,0),4),")")</f>
        <v>(0.0037)</v>
      </c>
      <c r="F24" s="5" t="str">
        <f>_xlfn.CONCAT("(",ROUND(VLOOKUP($H23,logit.main!$B:$S,3,0),4),")")</f>
        <v>(0.0037)</v>
      </c>
    </row>
    <row r="25" spans="2:8" x14ac:dyDescent="0.25">
      <c r="B25" s="78" t="s">
        <v>128</v>
      </c>
      <c r="C25" s="4"/>
      <c r="D25" s="4" t="str">
        <f>_xlfn.CONCAT(ROUND(VLOOKUP($H25,logit.main!$B:$N,8,0),4)," ",VLOOKUP($H25,logit.main!$B:$S,17,0))</f>
        <v xml:space="preserve">-0.0085 </v>
      </c>
      <c r="E25" s="4" t="str">
        <f>_xlfn.CONCAT(ROUND(VLOOKUP($H25,logit.main!$B:$N,5,0),4)," ",VLOOKUP($H25,logit.main!$B:$S,16,0))</f>
        <v xml:space="preserve">-0.0079 </v>
      </c>
      <c r="F25" s="4" t="str">
        <f>_xlfn.CONCAT(ROUND(VLOOKUP($H25,logit.main!$B:$N,2,0),4)," ",VLOOKUP($H25,logit.main!$B:$S,15,0))</f>
        <v xml:space="preserve">-0.0077 </v>
      </c>
      <c r="H25" t="s">
        <v>118</v>
      </c>
    </row>
    <row r="26" spans="2:8" x14ac:dyDescent="0.25">
      <c r="B26" s="79"/>
      <c r="C26" s="5"/>
      <c r="D26" s="5" t="str">
        <f>_xlfn.CONCAT("(",ROUND(VLOOKUP($H25,logit.main!$B:$S,9,0),4),")")</f>
        <v>(0.0058)</v>
      </c>
      <c r="E26" s="5" t="str">
        <f>_xlfn.CONCAT("(",ROUND(VLOOKUP($H25,logit.main!$B:$S,6,0),4),")")</f>
        <v>(0.0058)</v>
      </c>
      <c r="F26" s="5" t="str">
        <f>_xlfn.CONCAT("(",ROUND(VLOOKUP($H25,logit.main!$B:$S,3,0),4),")")</f>
        <v>(0.0058)</v>
      </c>
    </row>
    <row r="27" spans="2:8" x14ac:dyDescent="0.25">
      <c r="B27" s="78" t="s">
        <v>95</v>
      </c>
      <c r="C27" s="4"/>
      <c r="D27" s="4" t="str">
        <f>_xlfn.CONCAT(ROUND(VLOOKUP($H27,logit.main!$B:$N,8,0),4)," ",VLOOKUP($H27,logit.main!$B:$S,17,0))</f>
        <v>0.0883 ***</v>
      </c>
      <c r="E27" s="4" t="str">
        <f>_xlfn.CONCAT(ROUND(VLOOKUP($H27,logit.main!$B:$N,5,0),4)," ",VLOOKUP($H27,logit.main!$B:$S,16,0))</f>
        <v>0.0873 ***</v>
      </c>
      <c r="F27" s="4" t="str">
        <f>_xlfn.CONCAT(ROUND(VLOOKUP($H27,logit.main!$B:$N,2,0),4)," ",VLOOKUP($H27,logit.main!$B:$S,15,0))</f>
        <v>0.091 ***</v>
      </c>
      <c r="H27" t="s">
        <v>29</v>
      </c>
    </row>
    <row r="28" spans="2:8" x14ac:dyDescent="0.25">
      <c r="B28" s="79"/>
      <c r="C28" s="5"/>
      <c r="D28" s="5" t="str">
        <f>_xlfn.CONCAT("(",ROUND(VLOOKUP($H27,logit.main!$B:$S,9,0),4),")")</f>
        <v>(0.0249)</v>
      </c>
      <c r="E28" s="5" t="str">
        <f>_xlfn.CONCAT("(",ROUND(VLOOKUP($H27,logit.main!$B:$S,6,0),4),")")</f>
        <v>(0.0249)</v>
      </c>
      <c r="F28" s="5" t="str">
        <f>_xlfn.CONCAT("(",ROUND(VLOOKUP($H27,logit.main!$B:$S,3,0),4),")")</f>
        <v>(0.025)</v>
      </c>
    </row>
    <row r="29" spans="2:8" x14ac:dyDescent="0.25">
      <c r="B29" s="78" t="s">
        <v>96</v>
      </c>
      <c r="C29" s="4"/>
      <c r="D29" s="4" t="str">
        <f>_xlfn.CONCAT(ROUND(VLOOKUP($H29,logit.main!$B:$N,8,0),4)," ",VLOOKUP($H29,logit.main!$B:$S,17,0))</f>
        <v>0.1771 ***</v>
      </c>
      <c r="E29" s="4" t="str">
        <f>_xlfn.CONCAT(ROUND(VLOOKUP($H29,logit.main!$B:$N,5,0),4)," ",VLOOKUP($H29,logit.main!$B:$S,16,0))</f>
        <v>0.1741 ***</v>
      </c>
      <c r="F29" s="4" t="str">
        <f>_xlfn.CONCAT(ROUND(VLOOKUP($H29,logit.main!$B:$N,2,0),4)," ",VLOOKUP($H29,logit.main!$B:$S,15,0))</f>
        <v>0.1819 ***</v>
      </c>
      <c r="H29" t="s">
        <v>30</v>
      </c>
    </row>
    <row r="30" spans="2:8" x14ac:dyDescent="0.25">
      <c r="B30" s="79"/>
      <c r="C30" s="5"/>
      <c r="D30" s="5" t="str">
        <f>_xlfn.CONCAT("(",ROUND(VLOOKUP($H29,logit.main!$B:$S,9,0),4),")")</f>
        <v>(0.0272)</v>
      </c>
      <c r="E30" s="5" t="str">
        <f>_xlfn.CONCAT("(",ROUND(VLOOKUP($H29,logit.main!$B:$S,6,0),4),")")</f>
        <v>(0.0273)</v>
      </c>
      <c r="F30" s="5" t="str">
        <f>_xlfn.CONCAT("(",ROUND(VLOOKUP($H29,logit.main!$B:$S,3,0),4),")")</f>
        <v>(0.0274)</v>
      </c>
    </row>
    <row r="31" spans="2:8" x14ac:dyDescent="0.25">
      <c r="B31" s="78" t="s">
        <v>97</v>
      </c>
      <c r="C31" s="4"/>
      <c r="D31" s="4" t="str">
        <f>_xlfn.CONCAT(ROUND(VLOOKUP($H31,logit.main!$B:$N,8,0),4)," ",VLOOKUP($H31,logit.main!$B:$S,17,0))</f>
        <v>0.1561 ***</v>
      </c>
      <c r="E31" s="4" t="str">
        <f>_xlfn.CONCAT(ROUND(VLOOKUP($H31,logit.main!$B:$N,5,0),4)," ",VLOOKUP($H31,logit.main!$B:$S,16,0))</f>
        <v>0.1496 ***</v>
      </c>
      <c r="F31" s="4" t="str">
        <f>_xlfn.CONCAT(ROUND(VLOOKUP($H31,logit.main!$B:$N,2,0),4)," ",VLOOKUP($H31,logit.main!$B:$S,15,0))</f>
        <v>0.1702 ***</v>
      </c>
      <c r="H31" t="s">
        <v>27</v>
      </c>
    </row>
    <row r="32" spans="2:8" x14ac:dyDescent="0.25">
      <c r="B32" s="79"/>
      <c r="C32" s="5"/>
      <c r="D32" s="5" t="str">
        <f>_xlfn.CONCAT("(",ROUND(VLOOKUP($H31,logit.main!$B:$S,9,0),4),")")</f>
        <v>(0.0425)</v>
      </c>
      <c r="E32" s="5" t="str">
        <f>_xlfn.CONCAT("(",ROUND(VLOOKUP($H31,logit.main!$B:$S,6,0),4),")")</f>
        <v>(0.0426)</v>
      </c>
      <c r="F32" s="5" t="str">
        <f>_xlfn.CONCAT("(",ROUND(VLOOKUP($H31,logit.main!$B:$S,3,0),4),")")</f>
        <v>(0.0437)</v>
      </c>
    </row>
    <row r="33" spans="2:8" x14ac:dyDescent="0.25">
      <c r="B33" s="78" t="s">
        <v>98</v>
      </c>
      <c r="C33" s="4"/>
      <c r="D33" s="4" t="str">
        <f>_xlfn.CONCAT(ROUND(VLOOKUP($H33,logit.main!$B:$N,8,0),4)," ",VLOOKUP($H33,logit.main!$B:$S,17,0))</f>
        <v xml:space="preserve">0.1083 </v>
      </c>
      <c r="E33" s="4" t="str">
        <f>_xlfn.CONCAT(ROUND(VLOOKUP($H33,logit.main!$B:$N,5,0),4)," ",VLOOKUP($H33,logit.main!$B:$S,16,0))</f>
        <v xml:space="preserve">0.1076 </v>
      </c>
      <c r="F33" s="4" t="str">
        <f>_xlfn.CONCAT(ROUND(VLOOKUP($H33,logit.main!$B:$N,2,0),4)," ",VLOOKUP($H33,logit.main!$B:$S,15,0))</f>
        <v>0.1208 ^</v>
      </c>
      <c r="H33" t="s">
        <v>28</v>
      </c>
    </row>
    <row r="34" spans="2:8" x14ac:dyDescent="0.25">
      <c r="B34" s="79"/>
      <c r="C34" s="5"/>
      <c r="D34" s="5" t="str">
        <f>_xlfn.CONCAT("(",ROUND(VLOOKUP($H33,logit.main!$B:$S,9,0),4),")")</f>
        <v>(0.0661)</v>
      </c>
      <c r="E34" s="5" t="str">
        <f>_xlfn.CONCAT("(",ROUND(VLOOKUP($H33,logit.main!$B:$S,6,0),4),")")</f>
        <v>(0.0664)</v>
      </c>
      <c r="F34" s="5" t="str">
        <f>_xlfn.CONCAT("(",ROUND(VLOOKUP($H33,logit.main!$B:$S,3,0),4),")")</f>
        <v>(0.0675)</v>
      </c>
    </row>
    <row r="35" spans="2:8" x14ac:dyDescent="0.25">
      <c r="B35" s="78" t="s">
        <v>34</v>
      </c>
      <c r="C35" s="4"/>
      <c r="D35" s="4" t="str">
        <f>_xlfn.CONCAT(ROUND(VLOOKUP($H35,logit.main!$B:$N,8,0),4)," ",VLOOKUP($H35,logit.main!$B:$S,17,0))</f>
        <v>0.0039 ***</v>
      </c>
      <c r="E35" s="4" t="str">
        <f>_xlfn.CONCAT(ROUND(VLOOKUP($H35,logit.main!$B:$N,5,0),4)," ",VLOOKUP($H35,logit.main!$B:$S,16,0))</f>
        <v>0.0038 ***</v>
      </c>
      <c r="F35" s="4" t="str">
        <f>_xlfn.CONCAT(ROUND(VLOOKUP($H35,logit.main!$B:$N,2,0),4)," ",VLOOKUP($H35,logit.main!$B:$S,15,0))</f>
        <v>0.0039 ***</v>
      </c>
      <c r="H35" t="s">
        <v>34</v>
      </c>
    </row>
    <row r="36" spans="2:8" x14ac:dyDescent="0.25">
      <c r="B36" s="79"/>
      <c r="C36" s="5"/>
      <c r="D36" s="5" t="str">
        <f>_xlfn.CONCAT("(",ROUND(VLOOKUP($H35,logit.main!$B:$S,9,0),4),")")</f>
        <v>(0.0004)</v>
      </c>
      <c r="E36" s="5" t="str">
        <f>_xlfn.CONCAT("(",ROUND(VLOOKUP($H35,logit.main!$B:$S,6,0),4),")")</f>
        <v>(0.0004)</v>
      </c>
      <c r="F36" s="5" t="str">
        <f>_xlfn.CONCAT("(",ROUND(VLOOKUP($H35,logit.main!$B:$S,3,0),4),")")</f>
        <v>(0.0004)</v>
      </c>
    </row>
    <row r="37" spans="2:8" x14ac:dyDescent="0.25">
      <c r="B37" s="78" t="s">
        <v>99</v>
      </c>
      <c r="C37" s="4"/>
      <c r="D37" s="4" t="str">
        <f>_xlfn.CONCAT(ROUND(VLOOKUP($H37,logit.main!$B:$N,8,0),4)," ",VLOOKUP($H37,logit.main!$B:$S,17,0))</f>
        <v>-0.0011 ***</v>
      </c>
      <c r="E37" s="4" t="str">
        <f>_xlfn.CONCAT(ROUND(VLOOKUP($H37,logit.main!$B:$N,5,0),4)," ",VLOOKUP($H37,logit.main!$B:$S,16,0))</f>
        <v>-0.0005 *</v>
      </c>
      <c r="F37" s="4" t="str">
        <f>_xlfn.CONCAT(ROUND(VLOOKUP($H37,logit.main!$B:$N,2,0),4)," ",VLOOKUP($H37,logit.main!$B:$S,15,0))</f>
        <v>-0.0005 *</v>
      </c>
      <c r="H37" t="s">
        <v>35</v>
      </c>
    </row>
    <row r="38" spans="2:8" x14ac:dyDescent="0.25">
      <c r="B38" s="79"/>
      <c r="C38" s="5"/>
      <c r="D38" s="5" t="str">
        <f>_xlfn.CONCAT("(",ROUND(VLOOKUP($H37,logit.main!$B:$S,9,0),4),")")</f>
        <v>(0.0002)</v>
      </c>
      <c r="E38" s="5" t="str">
        <f>_xlfn.CONCAT("(",ROUND(VLOOKUP($H37,logit.main!$B:$S,6,0),4),")")</f>
        <v>(0.0002)</v>
      </c>
      <c r="F38" s="5" t="str">
        <f>_xlfn.CONCAT("(",ROUND(VLOOKUP($H37,logit.main!$B:$S,3,0),4),")")</f>
        <v>(0.0002)</v>
      </c>
    </row>
    <row r="39" spans="2:8" x14ac:dyDescent="0.25">
      <c r="B39" s="78" t="s">
        <v>100</v>
      </c>
      <c r="C39" s="4"/>
      <c r="D39" s="4" t="str">
        <f>_xlfn.CONCAT(ROUND(VLOOKUP($H39,logit.main!$B:$N,8,0),4)," ",VLOOKUP($H39,logit.main!$B:$S,17,0))</f>
        <v>0.0004 ***</v>
      </c>
      <c r="E39" s="4" t="str">
        <f>_xlfn.CONCAT(ROUND(VLOOKUP($H39,logit.main!$B:$N,5,0),4)," ",VLOOKUP($H39,logit.main!$B:$S,16,0))</f>
        <v>0.0006 ***</v>
      </c>
      <c r="F39" s="4" t="str">
        <f>_xlfn.CONCAT(ROUND(VLOOKUP($H39,logit.main!$B:$N,2,0),4)," ",VLOOKUP($H39,logit.main!$B:$S,15,0))</f>
        <v>0.0006 ***</v>
      </c>
      <c r="H39" t="s">
        <v>36</v>
      </c>
    </row>
    <row r="40" spans="2:8" x14ac:dyDescent="0.25">
      <c r="B40" s="79"/>
      <c r="C40" s="5"/>
      <c r="D40" s="5" t="str">
        <f>_xlfn.CONCAT("(",ROUND(VLOOKUP($H39,logit.main!$B:$S,9,0),4),")")</f>
        <v>(0.0001)</v>
      </c>
      <c r="E40" s="5" t="str">
        <f>_xlfn.CONCAT("(",ROUND(VLOOKUP($H39,logit.main!$B:$S,6,0),4),")")</f>
        <v>(0.0001)</v>
      </c>
      <c r="F40" s="5" t="str">
        <f>_xlfn.CONCAT("(",ROUND(VLOOKUP($H39,logit.main!$B:$S,3,0),4),")")</f>
        <v>(0.0001)</v>
      </c>
    </row>
    <row r="41" spans="2:8" x14ac:dyDescent="0.25">
      <c r="B41" s="78" t="s">
        <v>101</v>
      </c>
      <c r="C41" s="4"/>
      <c r="D41" s="4" t="str">
        <f>_xlfn.CONCAT(ROUND(VLOOKUP($H41,logit.main!$B:$N,8,0),4)," ",VLOOKUP($H41,logit.main!$B:$S,17,0))</f>
        <v xml:space="preserve">-0.0114 </v>
      </c>
      <c r="E41" s="4" t="str">
        <f>_xlfn.CONCAT(ROUND(VLOOKUP($H41,logit.main!$B:$N,5,0),4)," ",VLOOKUP($H41,logit.main!$B:$S,16,0))</f>
        <v xml:space="preserve">-0.0051 </v>
      </c>
      <c r="F41" s="4" t="str">
        <f>_xlfn.CONCAT(ROUND(VLOOKUP($H41,logit.main!$B:$N,2,0),4)," ",VLOOKUP($H41,logit.main!$B:$S,15,0))</f>
        <v xml:space="preserve">-0.0081 </v>
      </c>
      <c r="H41" t="s">
        <v>37</v>
      </c>
    </row>
    <row r="42" spans="2:8" x14ac:dyDescent="0.25">
      <c r="B42" s="79"/>
      <c r="C42" s="5"/>
      <c r="D42" s="5" t="str">
        <f>_xlfn.CONCAT("(",ROUND(VLOOKUP($H41,logit.main!$B:$S,9,0),4),")")</f>
        <v>(0.0198)</v>
      </c>
      <c r="E42" s="5" t="str">
        <f>_xlfn.CONCAT("(",ROUND(VLOOKUP($H41,logit.main!$B:$S,6,0),4),")")</f>
        <v>(0.0199)</v>
      </c>
      <c r="F42" s="5" t="str">
        <f>_xlfn.CONCAT("(",ROUND(VLOOKUP($H41,logit.main!$B:$S,3,0),4),")")</f>
        <v>(0.0199)</v>
      </c>
    </row>
    <row r="43" spans="2:8" x14ac:dyDescent="0.25">
      <c r="B43" s="78" t="s">
        <v>102</v>
      </c>
      <c r="C43" s="4"/>
      <c r="D43" s="4" t="str">
        <f>_xlfn.CONCAT(ROUND(VLOOKUP($H43,logit.main!$B:$N,8,0),4)," ",VLOOKUP($H43,logit.main!$B:$S,17,0))</f>
        <v xml:space="preserve">-0.0364 </v>
      </c>
      <c r="E43" s="4" t="str">
        <f>_xlfn.CONCAT(ROUND(VLOOKUP($H43,logit.main!$B:$N,5,0),4)," ",VLOOKUP($H43,logit.main!$B:$S,16,0))</f>
        <v xml:space="preserve">-0.029 </v>
      </c>
      <c r="F43" s="4" t="str">
        <f>_xlfn.CONCAT(ROUND(VLOOKUP($H43,logit.main!$B:$N,2,0),4)," ",VLOOKUP($H43,logit.main!$B:$S,15,0))</f>
        <v xml:space="preserve">-0.0363 </v>
      </c>
      <c r="H43" t="s">
        <v>38</v>
      </c>
    </row>
    <row r="44" spans="2:8" x14ac:dyDescent="0.25">
      <c r="B44" s="79"/>
      <c r="C44" s="5"/>
      <c r="D44" s="5" t="str">
        <f>_xlfn.CONCAT("(",ROUND(VLOOKUP($H43,logit.main!$B:$S,9,0),4),")")</f>
        <v>(0.0289)</v>
      </c>
      <c r="E44" s="5" t="str">
        <f>_xlfn.CONCAT("(",ROUND(VLOOKUP($H43,logit.main!$B:$S,6,0),4),")")</f>
        <v>(0.029)</v>
      </c>
      <c r="F44" s="5" t="str">
        <f>_xlfn.CONCAT("(",ROUND(VLOOKUP($H43,logit.main!$B:$S,3,0),4),")")</f>
        <v>(0.029)</v>
      </c>
    </row>
    <row r="45" spans="2:8" x14ac:dyDescent="0.25">
      <c r="B45" s="78" t="s">
        <v>130</v>
      </c>
      <c r="C45" s="4"/>
      <c r="D45" s="4" t="str">
        <f>_xlfn.CONCAT(ROUND(VLOOKUP($H45,logit.main!$B:$N,8,0),4)," ",VLOOKUP($H45,logit.main!$B:$S,17,0))</f>
        <v>-0.0935 ***</v>
      </c>
      <c r="E45" s="4" t="str">
        <f>_xlfn.CONCAT(ROUND(VLOOKUP($H45,logit.main!$B:$N,5,0),4)," ",VLOOKUP($H45,logit.main!$B:$S,16,0))</f>
        <v>-0.129 ***</v>
      </c>
      <c r="F45" s="4" t="str">
        <f>_xlfn.CONCAT(ROUND(VLOOKUP($H45,logit.main!$B:$N,2,0),4)," ",VLOOKUP($H45,logit.main!$B:$S,15,0))</f>
        <v>-0.1357 ***</v>
      </c>
      <c r="H45" t="s">
        <v>39</v>
      </c>
    </row>
    <row r="46" spans="2:8" x14ac:dyDescent="0.25">
      <c r="B46" s="79"/>
      <c r="C46" s="5"/>
      <c r="D46" s="5" t="str">
        <f>_xlfn.CONCAT("(",ROUND(VLOOKUP($H45,logit.main!$B:$S,9,0),4),")")</f>
        <v>(0.028)</v>
      </c>
      <c r="E46" s="5" t="str">
        <f>_xlfn.CONCAT("(",ROUND(VLOOKUP($H45,logit.main!$B:$S,6,0),4),")")</f>
        <v>(0.0284)</v>
      </c>
      <c r="F46" s="5" t="str">
        <f>_xlfn.CONCAT("(",ROUND(VLOOKUP($H45,logit.main!$B:$S,3,0),4),")")</f>
        <v>(0.0285)</v>
      </c>
    </row>
    <row r="47" spans="2:8" x14ac:dyDescent="0.25">
      <c r="B47" s="78" t="s">
        <v>129</v>
      </c>
      <c r="C47" s="4"/>
      <c r="D47" s="4" t="str">
        <f>_xlfn.CONCAT(ROUND(VLOOKUP($H47,logit.main!$B:$N,8,0),4)," ",VLOOKUP($H47,logit.main!$B:$S,17,0))</f>
        <v>-0.1476 ***</v>
      </c>
      <c r="E47" s="4" t="str">
        <f>_xlfn.CONCAT(ROUND(VLOOKUP($H47,logit.main!$B:$N,5,0),4)," ",VLOOKUP($H47,logit.main!$B:$S,16,0))</f>
        <v>-0.2177 ***</v>
      </c>
      <c r="F47" s="4" t="str">
        <f>_xlfn.CONCAT(ROUND(VLOOKUP($H47,logit.main!$B:$N,2,0),4)," ",VLOOKUP($H47,logit.main!$B:$S,15,0))</f>
        <v>-0.2212 ***</v>
      </c>
      <c r="H47" t="s">
        <v>40</v>
      </c>
    </row>
    <row r="48" spans="2:8" x14ac:dyDescent="0.25">
      <c r="B48" s="79"/>
      <c r="C48" s="5"/>
      <c r="D48" s="5" t="str">
        <f>_xlfn.CONCAT("(",ROUND(VLOOKUP($H47,logit.main!$B:$S,9,0),4),")")</f>
        <v>(0.0303)</v>
      </c>
      <c r="E48" s="5" t="str">
        <f>_xlfn.CONCAT("(",ROUND(VLOOKUP($H47,logit.main!$B:$S,6,0),4),")")</f>
        <v>(0.031)</v>
      </c>
      <c r="F48" s="5" t="str">
        <f>_xlfn.CONCAT("(",ROUND(VLOOKUP($H47,logit.main!$B:$S,3,0),4),")")</f>
        <v>(0.0311)</v>
      </c>
    </row>
    <row r="49" spans="2:8" x14ac:dyDescent="0.25">
      <c r="B49" s="78" t="s">
        <v>103</v>
      </c>
      <c r="C49" s="4"/>
      <c r="D49" s="4" t="str">
        <f>_xlfn.CONCAT(ROUND(VLOOKUP($H49,logit.main!$B:$N,8,0),4)," ",VLOOKUP($H49,logit.main!$B:$S,17,0))</f>
        <v>-0.0478 ^</v>
      </c>
      <c r="E49" s="4" t="str">
        <f>_xlfn.CONCAT(ROUND(VLOOKUP($H49,logit.main!$B:$N,5,0),4)," ",VLOOKUP($H49,logit.main!$B:$S,16,0))</f>
        <v>-0.1012 ***</v>
      </c>
      <c r="F49" s="4" t="str">
        <f>_xlfn.CONCAT(ROUND(VLOOKUP($H49,logit.main!$B:$N,2,0),4)," ",VLOOKUP($H49,logit.main!$B:$S,15,0))</f>
        <v>-0.1078 ***</v>
      </c>
      <c r="H49" t="s">
        <v>41</v>
      </c>
    </row>
    <row r="50" spans="2:8" x14ac:dyDescent="0.25">
      <c r="B50" s="79"/>
      <c r="C50" s="5"/>
      <c r="D50" s="5" t="str">
        <f>_xlfn.CONCAT("(",ROUND(VLOOKUP($H49,logit.main!$B:$S,9,0),4),")")</f>
        <v>(0.025)</v>
      </c>
      <c r="E50" s="5" t="str">
        <f>_xlfn.CONCAT("(",ROUND(VLOOKUP($H49,logit.main!$B:$S,6,0),4),")")</f>
        <v>(0.0256)</v>
      </c>
      <c r="F50" s="5" t="str">
        <f>_xlfn.CONCAT("(",ROUND(VLOOKUP($H49,logit.main!$B:$S,3,0),4),")")</f>
        <v>(0.0257)</v>
      </c>
    </row>
    <row r="51" spans="2:8" x14ac:dyDescent="0.25">
      <c r="B51" s="78" t="s">
        <v>104</v>
      </c>
      <c r="C51" s="4"/>
      <c r="D51" s="4"/>
      <c r="E51" s="4" t="str">
        <f>_xlfn.CONCAT(ROUND(VLOOKUP($H51,logit.main!$B:$N,5,0),4)," ",VLOOKUP($H51,logit.main!$B:$S,16,0))</f>
        <v xml:space="preserve">-0.0772 </v>
      </c>
      <c r="F51" s="4" t="str">
        <f>_xlfn.CONCAT(ROUND(VLOOKUP($H51,logit.main!$B:$N,2,0),4)," ",VLOOKUP($H51,logit.main!$B:$S,15,0))</f>
        <v xml:space="preserve">-0.078 </v>
      </c>
      <c r="H51" t="s">
        <v>43</v>
      </c>
    </row>
    <row r="52" spans="2:8" x14ac:dyDescent="0.25">
      <c r="B52" s="79"/>
      <c r="C52" s="5"/>
      <c r="D52" s="5"/>
      <c r="E52" s="5" t="str">
        <f>_xlfn.CONCAT("(",ROUND(VLOOKUP($H51,logit.main!$B:$S,6,0),4),")")</f>
        <v>(0.0069)</v>
      </c>
      <c r="F52" s="5" t="str">
        <f>_xlfn.CONCAT("(",ROUND(VLOOKUP($H51,logit.main!$B:$S,3,0),4),")")</f>
        <v>(0.0069)</v>
      </c>
    </row>
    <row r="53" spans="2:8" x14ac:dyDescent="0.25">
      <c r="B53" s="78" t="s">
        <v>105</v>
      </c>
      <c r="C53" s="4"/>
      <c r="D53" s="4"/>
      <c r="E53" s="4" t="str">
        <f>_xlfn.CONCAT(ROUND(VLOOKUP($H53,logit.main!$B:$N,5,0),4)," ",VLOOKUP($H53,logit.main!$B:$S,16,0))</f>
        <v xml:space="preserve">0.0252 </v>
      </c>
      <c r="F53" s="4" t="str">
        <f>_xlfn.CONCAT(ROUND(VLOOKUP($H53,logit.main!$B:$N,2,0),4)," ",VLOOKUP($H53,logit.main!$B:$S,15,0))</f>
        <v xml:space="preserve">0.0277 </v>
      </c>
      <c r="H53" t="s">
        <v>44</v>
      </c>
    </row>
    <row r="54" spans="2:8" x14ac:dyDescent="0.25">
      <c r="B54" s="79"/>
      <c r="C54" s="5"/>
      <c r="D54" s="5"/>
      <c r="E54" s="5" t="str">
        <f>_xlfn.CONCAT("(",ROUND(VLOOKUP($H53,logit.main!$B:$S,6,0),4),")")</f>
        <v>(0.0172)</v>
      </c>
      <c r="F54" s="5" t="str">
        <f>_xlfn.CONCAT("(",ROUND(VLOOKUP($H53,logit.main!$B:$S,3,0),4),")")</f>
        <v>(0.0173)</v>
      </c>
    </row>
    <row r="55" spans="2:8" x14ac:dyDescent="0.25">
      <c r="B55" s="78" t="s">
        <v>135</v>
      </c>
      <c r="C55" s="4"/>
      <c r="D55" s="4"/>
      <c r="E55" s="4" t="str">
        <f>_xlfn.CONCAT(ROUND(VLOOKUP($H55,logit.main!$B:$N,5,0),4)," ",VLOOKUP($H55,logit.main!$B:$S,16,0))</f>
        <v xml:space="preserve">-0.2126 </v>
      </c>
      <c r="F55" s="4" t="str">
        <f>_xlfn.CONCAT(ROUND(VLOOKUP($H55,logit.main!$B:$N,2,0),4)," ",VLOOKUP($H55,logit.main!$B:$S,15,0))</f>
        <v xml:space="preserve">0.4273 </v>
      </c>
      <c r="H55" t="s">
        <v>45</v>
      </c>
    </row>
    <row r="56" spans="2:8" x14ac:dyDescent="0.25">
      <c r="B56" s="79"/>
      <c r="C56" s="5"/>
      <c r="D56" s="5"/>
      <c r="E56" s="5" t="str">
        <f>_xlfn.CONCAT("(",ROUND(VLOOKUP($H55,logit.main!$B:$S,6,0),4),")")</f>
        <v>(0.1887)</v>
      </c>
      <c r="F56" s="5" t="str">
        <f>_xlfn.CONCAT("(",ROUND(VLOOKUP($H55,logit.main!$B:$S,3,0),4),")")</f>
        <v>(0.2815)</v>
      </c>
    </row>
    <row r="57" spans="2:8" x14ac:dyDescent="0.25">
      <c r="B57" s="78" t="s">
        <v>136</v>
      </c>
      <c r="C57" s="4"/>
      <c r="E57" s="4" t="str">
        <f>_xlfn.CONCAT(ROUND(VLOOKUP($H57,logit.main!$B:$N,5,0),4)," ",VLOOKUP($H57,logit.main!$B:$S,16,0))</f>
        <v xml:space="preserve">-0.5104 </v>
      </c>
      <c r="F57" s="4" t="str">
        <f>_xlfn.CONCAT(ROUND(VLOOKUP($H57,logit.main!$B:$N,2,0),4)," ",VLOOKUP($H57,logit.main!$B:$S,15,0))</f>
        <v xml:space="preserve">0.1355 </v>
      </c>
      <c r="H57" t="s">
        <v>132</v>
      </c>
    </row>
    <row r="58" spans="2:8" x14ac:dyDescent="0.25">
      <c r="B58" s="79"/>
      <c r="C58" s="5"/>
      <c r="D58" s="3"/>
      <c r="E58" s="5" t="str">
        <f>_xlfn.CONCAT("(",ROUND(VLOOKUP($H57,logit.main!$B:$S,6,0),4),")")</f>
        <v>(0.0817)</v>
      </c>
      <c r="F58" s="5" t="str">
        <f>_xlfn.CONCAT("(",ROUND(VLOOKUP($H57,logit.main!$B:$S,3,0),4),")")</f>
        <v>(0.2224)</v>
      </c>
    </row>
    <row r="59" spans="2:8" x14ac:dyDescent="0.25">
      <c r="B59" s="78" t="s">
        <v>137</v>
      </c>
      <c r="C59" s="4"/>
      <c r="E59" s="4" t="str">
        <f>_xlfn.CONCAT(ROUND(VLOOKUP($H59,logit.main!$B:$N,5,0),4)," ",VLOOKUP($H59,logit.main!$B:$S,16,0))</f>
        <v xml:space="preserve">-0.3128 </v>
      </c>
      <c r="F59" s="4" t="str">
        <f>_xlfn.CONCAT(ROUND(VLOOKUP($H59,logit.main!$B:$N,2,0),4)," ",VLOOKUP($H59,logit.main!$B:$S,15,0))</f>
        <v xml:space="preserve">0.3121 </v>
      </c>
      <c r="H59" t="s">
        <v>133</v>
      </c>
    </row>
    <row r="60" spans="2:8" x14ac:dyDescent="0.25">
      <c r="B60" s="79"/>
      <c r="C60" s="5"/>
      <c r="D60" s="3"/>
      <c r="E60" s="5" t="str">
        <f>_xlfn.CONCAT("(",ROUND(VLOOKUP($H59,logit.main!$B:$S,6,0),4),")")</f>
        <v>(0.0734)</v>
      </c>
      <c r="F60" s="5" t="str">
        <f>_xlfn.CONCAT("(",ROUND(VLOOKUP($H59,logit.main!$B:$S,3,0),4),")")</f>
        <v>(0.2185)</v>
      </c>
    </row>
    <row r="61" spans="2:8" x14ac:dyDescent="0.25">
      <c r="B61" s="78" t="s">
        <v>139</v>
      </c>
      <c r="C61" s="4"/>
      <c r="E61" s="4" t="str">
        <f>_xlfn.CONCAT(ROUND(VLOOKUP($H61,logit.main!$B:$N,5,0),4)," ",VLOOKUP($H61,logit.main!$B:$S,16,0))</f>
        <v xml:space="preserve">-0.344 </v>
      </c>
      <c r="F61" s="4" t="str">
        <f>_xlfn.CONCAT(ROUND(VLOOKUP($H61,logit.main!$B:$N,2,0),4)," ",VLOOKUP($H61,logit.main!$B:$S,15,0))</f>
        <v xml:space="preserve">0.3009 </v>
      </c>
      <c r="H61" t="s">
        <v>46</v>
      </c>
    </row>
    <row r="62" spans="2:8" x14ac:dyDescent="0.25">
      <c r="B62" s="79"/>
      <c r="C62" s="5"/>
      <c r="D62" s="3"/>
      <c r="E62" s="5" t="str">
        <f>_xlfn.CONCAT("(",ROUND(VLOOKUP($H61,logit.main!$B:$S,6,0),4),")")</f>
        <v>(0.0652)</v>
      </c>
      <c r="F62" s="5" t="str">
        <f>_xlfn.CONCAT("(",ROUND(VLOOKUP($H61,logit.main!$B:$S,3,0),4),")")</f>
        <v>(0.2179)</v>
      </c>
    </row>
    <row r="63" spans="2:8" x14ac:dyDescent="0.25">
      <c r="B63" s="78" t="s">
        <v>138</v>
      </c>
      <c r="C63" s="4"/>
      <c r="E63" s="4" t="str">
        <f>_xlfn.CONCAT(ROUND(VLOOKUP($H63,logit.main!$B:$N,5,0),4)," ",VLOOKUP($H63,logit.main!$B:$S,16,0))</f>
        <v xml:space="preserve">-0.108 </v>
      </c>
      <c r="F63" s="4" t="str">
        <f>_xlfn.CONCAT(ROUND(VLOOKUP($H63,logit.main!$B:$N,2,0),4)," ",VLOOKUP($H63,logit.main!$B:$S,15,0))</f>
        <v xml:space="preserve">0.5383 </v>
      </c>
      <c r="H63" t="s">
        <v>134</v>
      </c>
    </row>
    <row r="64" spans="2:8" x14ac:dyDescent="0.25">
      <c r="B64" s="79"/>
      <c r="C64" s="5"/>
      <c r="D64" s="3"/>
      <c r="E64" s="5" t="str">
        <f>_xlfn.CONCAT("(",ROUND(VLOOKUP($H63,logit.main!$B:$S,6,0),4),")")</f>
        <v>(0.0237)</v>
      </c>
      <c r="F64" s="5" t="str">
        <f>_xlfn.CONCAT("(",ROUND(VLOOKUP($H63,logit.main!$B:$S,3,0),4),")")</f>
        <v>(0.2083)</v>
      </c>
    </row>
    <row r="65" spans="2:8" x14ac:dyDescent="0.25">
      <c r="B65" s="78" t="s">
        <v>106</v>
      </c>
      <c r="C65" s="4"/>
      <c r="E65" s="4"/>
      <c r="F65" s="4" t="str">
        <f>_xlfn.CONCAT(ROUND(VLOOKUP($H65,logit.main!$B:$N,2,0),4)," ",VLOOKUP($H65,logit.main!$B:$S,15,0))</f>
        <v xml:space="preserve">0.0332 </v>
      </c>
      <c r="H65" t="s">
        <v>106</v>
      </c>
    </row>
    <row r="66" spans="2:8" x14ac:dyDescent="0.25">
      <c r="B66" s="79"/>
      <c r="C66" s="5"/>
      <c r="D66" s="3"/>
      <c r="E66" s="5"/>
      <c r="F66" s="5" t="str">
        <f>_xlfn.CONCAT("(",ROUND(VLOOKUP($H65,logit.main!$B:$S,3,0),4),")")</f>
        <v>(0.0653)</v>
      </c>
    </row>
    <row r="67" spans="2:8" x14ac:dyDescent="0.25">
      <c r="B67" s="78" t="s">
        <v>20</v>
      </c>
      <c r="C67" s="4" t="str">
        <f>_xlfn.CONCAT(ROUND(VLOOKUP($H67,logit.main!$B:$N,11,0),4)," ",VLOOKUP($H67,logit.main!$B:$S,18,0))</f>
        <v>-3.2693 ***</v>
      </c>
      <c r="D67" s="4" t="str">
        <f>_xlfn.CONCAT(ROUND(VLOOKUP($H67,logit.main!$B:$N,8,0),4)," ",VLOOKUP($H67,logit.main!$B:$S,17,0))</f>
        <v>-1.6139 ***</v>
      </c>
      <c r="E67" s="4" t="str">
        <f>_xlfn.CONCAT(ROUND(VLOOKUP($H67,logit.main!$B:$N,5,0),4)," ",VLOOKUP($H67,logit.main!$B:$S,16,0))</f>
        <v>-1.8327 ***</v>
      </c>
      <c r="F67" s="4" t="str">
        <f>_xlfn.CONCAT(ROUND(VLOOKUP($H67,logit.main!$B:$N,2,0),4)," ",VLOOKUP($H67,logit.main!$B:$S,15,0))</f>
        <v>-1.8507 ***</v>
      </c>
      <c r="H67" t="s">
        <v>175</v>
      </c>
    </row>
    <row r="68" spans="2:8" x14ac:dyDescent="0.25">
      <c r="B68" s="79"/>
      <c r="C68" s="5" t="str">
        <f>_xlfn.CONCAT("(",ROUND(VLOOKUP($H67,logit.main!$B:$S,12,0),4),")")</f>
        <v>(0.0455)</v>
      </c>
      <c r="D68" s="5" t="str">
        <f>_xlfn.CONCAT("(",ROUND(VLOOKUP($H67,logit.main!$B:$S,9,0),4),")")</f>
        <v>(0.1239)</v>
      </c>
      <c r="E68" s="5" t="str">
        <f>_xlfn.CONCAT("(",ROUND(VLOOKUP($H67,logit.main!$B:$S,6,0),4),")")</f>
        <v>(0.1276)</v>
      </c>
      <c r="F68" s="5" t="str">
        <f>_xlfn.CONCAT("(",ROUND(VLOOKUP($H67,logit.main!$B:$S,3,0),4),")")</f>
        <v>(0.128)</v>
      </c>
    </row>
    <row r="69" spans="2:8" x14ac:dyDescent="0.25">
      <c r="B69" s="21" t="s">
        <v>107</v>
      </c>
      <c r="C69" s="4" t="s">
        <v>631</v>
      </c>
      <c r="D69" s="85" t="s">
        <v>631</v>
      </c>
      <c r="E69" s="4" t="s">
        <v>631</v>
      </c>
      <c r="F69" s="86" t="s">
        <v>112</v>
      </c>
    </row>
    <row r="70" spans="2:8" x14ac:dyDescent="0.25">
      <c r="B70" s="21" t="s">
        <v>108</v>
      </c>
      <c r="C70" s="4" t="s">
        <v>631</v>
      </c>
      <c r="D70" s="84" t="s">
        <v>631</v>
      </c>
      <c r="E70" s="4" t="s">
        <v>631</v>
      </c>
      <c r="F70" s="4" t="s">
        <v>112</v>
      </c>
    </row>
    <row r="71" spans="2:8" x14ac:dyDescent="0.25">
      <c r="B71" s="21" t="s">
        <v>174</v>
      </c>
      <c r="C71" s="97">
        <v>191985</v>
      </c>
      <c r="D71" s="97">
        <v>191985</v>
      </c>
      <c r="E71" s="97">
        <v>191985</v>
      </c>
      <c r="F71" s="49">
        <v>191985</v>
      </c>
    </row>
    <row r="72" spans="2:8" ht="15.75" thickBot="1" x14ac:dyDescent="0.3">
      <c r="B72" s="10" t="s">
        <v>633</v>
      </c>
      <c r="C72" s="7"/>
      <c r="D72" s="7"/>
      <c r="E72" s="7"/>
      <c r="F72" s="7"/>
    </row>
  </sheetData>
  <mergeCells count="34">
    <mergeCell ref="B67:B68"/>
    <mergeCell ref="B63:B64"/>
    <mergeCell ref="B65:B66"/>
    <mergeCell ref="B1:F1"/>
    <mergeCell ref="B51:B52"/>
    <mergeCell ref="B53:B54"/>
    <mergeCell ref="B55:B56"/>
    <mergeCell ref="B57:B58"/>
    <mergeCell ref="B59:B60"/>
    <mergeCell ref="B61:B62"/>
    <mergeCell ref="B39:B40"/>
    <mergeCell ref="B41:B42"/>
    <mergeCell ref="B43:B44"/>
    <mergeCell ref="B45:B46"/>
    <mergeCell ref="B47:B48"/>
    <mergeCell ref="B49:B50"/>
    <mergeCell ref="B27:B28"/>
    <mergeCell ref="B29:B30"/>
    <mergeCell ref="B31:B32"/>
    <mergeCell ref="B33:B34"/>
    <mergeCell ref="B35:B36"/>
    <mergeCell ref="B37:B38"/>
    <mergeCell ref="B25:B26"/>
    <mergeCell ref="B3:B4"/>
    <mergeCell ref="B5:B6"/>
    <mergeCell ref="B7:B8"/>
    <mergeCell ref="B9:B10"/>
    <mergeCell ref="B11:B12"/>
    <mergeCell ref="B13:B14"/>
    <mergeCell ref="B15:B16"/>
    <mergeCell ref="B17:B18"/>
    <mergeCell ref="B19:B20"/>
    <mergeCell ref="B21:B22"/>
    <mergeCell ref="B23:B24"/>
  </mergeCells>
  <pageMargins left="0.7" right="0.7" top="0.75" bottom="0.75" header="0.3" footer="0.3"/>
  <pageSetup scale="68"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27DD0-2D71-47A3-9FE6-8A607B48E5EA}">
  <sheetPr>
    <pageSetUpPr fitToPage="1"/>
  </sheetPr>
  <dimension ref="B1:L68"/>
  <sheetViews>
    <sheetView topLeftCell="A39" workbookViewId="0">
      <selection activeCell="D68" sqref="D68"/>
    </sheetView>
  </sheetViews>
  <sheetFormatPr defaultRowHeight="15" x14ac:dyDescent="0.25"/>
  <cols>
    <col min="1" max="1" width="3" style="14" bestFit="1" customWidth="1"/>
    <col min="2" max="2" width="22.85546875" style="14" bestFit="1" customWidth="1"/>
    <col min="3" max="11" width="15.7109375" style="23" customWidth="1"/>
    <col min="12" max="12" width="2.28515625" style="14" customWidth="1"/>
    <col min="13" max="16384" width="9.140625" style="14"/>
  </cols>
  <sheetData>
    <row r="1" spans="2:12" ht="21" thickBot="1" x14ac:dyDescent="0.35">
      <c r="B1" s="82" t="s">
        <v>506</v>
      </c>
      <c r="C1" s="82"/>
      <c r="D1" s="82"/>
      <c r="E1" s="82"/>
      <c r="F1" s="82"/>
      <c r="G1" s="82"/>
      <c r="H1" s="82"/>
      <c r="I1" s="82"/>
      <c r="J1" s="82"/>
      <c r="K1" s="82"/>
    </row>
    <row r="2" spans="2:12" x14ac:dyDescent="0.25">
      <c r="B2" s="15"/>
      <c r="C2" s="16" t="s">
        <v>164</v>
      </c>
      <c r="D2" s="25" t="s">
        <v>165</v>
      </c>
      <c r="E2" s="17" t="s">
        <v>166</v>
      </c>
      <c r="F2" s="16" t="s">
        <v>167</v>
      </c>
      <c r="G2" s="25" t="s">
        <v>168</v>
      </c>
      <c r="H2" s="17" t="s">
        <v>169</v>
      </c>
      <c r="I2" s="16" t="s">
        <v>170</v>
      </c>
      <c r="J2" s="25" t="s">
        <v>171</v>
      </c>
      <c r="K2" s="17" t="s">
        <v>172</v>
      </c>
    </row>
    <row r="3" spans="2:12" x14ac:dyDescent="0.25">
      <c r="B3" s="72" t="s">
        <v>123</v>
      </c>
      <c r="C3" s="18" t="str">
        <f>_xlfn.CONCAT(FIXED(VLOOKUP($L3,logit.white!$B:$S,2,0),4)," ",VLOOKUP($L3,logit.white!$B:$S,15,0))</f>
        <v xml:space="preserve">-0.0100 </v>
      </c>
      <c r="D3" s="26" t="str">
        <f>_xlfn.CONCAT(FIXED(VLOOKUP($L3,logit.white!$B:$S,5,0),4)," ",VLOOKUP($L3,logit.white!$B:$S,16,0))</f>
        <v xml:space="preserve">0.1312 </v>
      </c>
      <c r="E3" s="23" t="str">
        <f>_xlfn.CONCAT(FIXED(VLOOKUP($L3,logit.white!$B:$S,8,0),4)," ",VLOOKUP($L3,logit.white!$B:$S,17,0))</f>
        <v xml:space="preserve">-0.1958 </v>
      </c>
      <c r="F3" s="18" t="str">
        <f>_xlfn.CONCAT(FIXED(VLOOKUP($L3,logit.black!$B:$S,2,0),4)," ",VLOOKUP($L3,logit.black!$B:$S,15,0))</f>
        <v xml:space="preserve">-0.0916 </v>
      </c>
      <c r="G3" s="22" t="str">
        <f>_xlfn.CONCAT(FIXED(VLOOKUP($L3,logit.black!$B:$S,5,0),4)," ",VLOOKUP($L3,logit.black!$B:$S,16,0))</f>
        <v xml:space="preserve">-0.0112 </v>
      </c>
      <c r="H3" s="23" t="str">
        <f>_xlfn.CONCAT(FIXED(VLOOKUP($L3,logit.black!$B:$S,8,0),4)," ",VLOOKUP($L3,logit.black!$B:$S,17,0))</f>
        <v xml:space="preserve">-0.1771 </v>
      </c>
      <c r="I3" s="18" t="str">
        <f>_xlfn.CONCAT(FIXED(VLOOKUP($L3,logit.hispan!$B:$S,2,0),4)," ",VLOOKUP($L3,logit.hispan!$B:$S,15,0))</f>
        <v xml:space="preserve">-0.2293 </v>
      </c>
      <c r="J3" s="22" t="str">
        <f>_xlfn.CONCAT(FIXED(VLOOKUP($L3,logit.hispan!$B:$S,5,0),4)," ",VLOOKUP($L3,logit.hispan!$B:$S,16,0))</f>
        <v xml:space="preserve">0.0675 </v>
      </c>
      <c r="K3" s="23" t="str">
        <f>_xlfn.CONCAT(FIXED(VLOOKUP($L3,logit.hispan!$B:$S,8,0),4)," ",VLOOKUP($L3,logit.hispan!$B:$S,17,0))</f>
        <v>-0.6047 *</v>
      </c>
      <c r="L3" s="14" t="s">
        <v>120</v>
      </c>
    </row>
    <row r="4" spans="2:12" x14ac:dyDescent="0.25">
      <c r="B4" s="73" t="s">
        <v>1</v>
      </c>
      <c r="C4" s="16" t="str">
        <f>_xlfn.CONCAT("(",FIXED(VLOOKUP($L3,logit.white!$B:$S,3,0),4),")")</f>
        <v>(0.0758)</v>
      </c>
      <c r="D4" s="27" t="str">
        <f>_xlfn.CONCAT("(",FIXED(VLOOKUP($L3,logit.white!$B:$S,6,0),4),")")</f>
        <v>(0.1010)</v>
      </c>
      <c r="E4" s="17" t="str">
        <f>_xlfn.CONCAT("(",FIXED(VLOOKUP($L3,logit.white!$B:$S,9,0),4),")")</f>
        <v>(0.1319)</v>
      </c>
      <c r="F4" s="16" t="str">
        <f>_xlfn.CONCAT("(",FIXED(VLOOKUP($L3,logit.black!$B:$S,3,0),4),")")</f>
        <v>(0.1056)</v>
      </c>
      <c r="G4" s="27" t="str">
        <f>_xlfn.CONCAT("(",FIXED(VLOOKUP($L3,logit.black!$B:$S,6,0),4),")")</f>
        <v>(0.1318)</v>
      </c>
      <c r="H4" s="17" t="str">
        <f>_xlfn.CONCAT("(",FIXED(VLOOKUP($L3,logit.black!$B:$S,9,0),4),")")</f>
        <v>(0.1850)</v>
      </c>
      <c r="I4" s="16" t="str">
        <f>_xlfn.CONCAT("(",FIXED(VLOOKUP($L3,logit.hispan!$B:$S,3,0),4),")")</f>
        <v>(0.1529)</v>
      </c>
      <c r="J4" s="27" t="str">
        <f>_xlfn.CONCAT("(",FIXED(VLOOKUP($L3,logit.hispan!$B:$S,6,0),4),")")</f>
        <v>(0.1962)</v>
      </c>
      <c r="K4" s="17" t="str">
        <f>_xlfn.CONCAT("(",FIXED(VLOOKUP($L3,logit.hispan!$B:$S,9,0),4),")")</f>
        <v>(0.2653)</v>
      </c>
    </row>
    <row r="5" spans="2:12" x14ac:dyDescent="0.25">
      <c r="B5" s="72" t="s">
        <v>0</v>
      </c>
      <c r="C5" s="18" t="str">
        <f>_xlfn.CONCAT(FIXED(VLOOKUP($L5,logit.white!$B:$S,2,0),4)," ",VLOOKUP($L5,logit.white!$B:$S,15,0))</f>
        <v xml:space="preserve">-0.0563 </v>
      </c>
      <c r="D5" s="26" t="str">
        <f>_xlfn.CONCAT(FIXED(VLOOKUP($L5,logit.white!$B:$S,5,0),4)," ",VLOOKUP($L5,logit.white!$B:$S,16,0))</f>
        <v xml:space="preserve">-0.0456 </v>
      </c>
      <c r="E5" s="23" t="str">
        <f>_xlfn.CONCAT(FIXED(VLOOKUP($L5,logit.white!$B:$S,8,0),4)," ",VLOOKUP($L5,logit.white!$B:$S,17,0))</f>
        <v xml:space="preserve">-0.0362 </v>
      </c>
      <c r="F5" s="18" t="str">
        <f>_xlfn.CONCAT(FIXED(VLOOKUP($L5,logit.black!$B:$S,2,0),4)," ",VLOOKUP($L5,logit.black!$B:$S,15,0))</f>
        <v xml:space="preserve">0.0222 </v>
      </c>
      <c r="G5" s="22" t="str">
        <f>_xlfn.CONCAT(FIXED(VLOOKUP($L5,logit.black!$B:$S,5,0),4)," ",VLOOKUP($L5,logit.black!$B:$S,16,0))</f>
        <v xml:space="preserve">0.0191 </v>
      </c>
      <c r="H5" s="23" t="str">
        <f>_xlfn.CONCAT(FIXED(VLOOKUP($L5,logit.black!$B:$S,8,0),4)," ",VLOOKUP($L5,logit.black!$B:$S,17,0))</f>
        <v xml:space="preserve">0.0043 </v>
      </c>
      <c r="I5" s="18" t="str">
        <f>_xlfn.CONCAT(FIXED(VLOOKUP($L5,logit.hispan!$B:$S,2,0),4)," ",VLOOKUP($L5,logit.hispan!$B:$S,15,0))</f>
        <v xml:space="preserve">-0.0028 </v>
      </c>
      <c r="J5" s="22" t="str">
        <f>_xlfn.CONCAT(FIXED(VLOOKUP($L5,logit.hispan!$B:$S,5,0),4)," ",VLOOKUP($L5,logit.hispan!$B:$S,16,0))</f>
        <v xml:space="preserve">-0.0245 </v>
      </c>
      <c r="K5" s="23" t="str">
        <f>_xlfn.CONCAT(FIXED(VLOOKUP($L5,logit.hispan!$B:$S,8,0),4)," ",VLOOKUP($L5,logit.hispan!$B:$S,17,0))</f>
        <v xml:space="preserve">-0.0097 </v>
      </c>
      <c r="L5" s="14" t="s">
        <v>10</v>
      </c>
    </row>
    <row r="6" spans="2:12" x14ac:dyDescent="0.25">
      <c r="B6" s="73" t="s">
        <v>1</v>
      </c>
      <c r="C6" s="16" t="str">
        <f>_xlfn.CONCAT("(",FIXED(VLOOKUP($L5,logit.white!$B:$S,3,0),4),")")</f>
        <v>(0.0343)</v>
      </c>
      <c r="D6" s="27" t="str">
        <f>_xlfn.CONCAT("(",FIXED(VLOOKUP($L5,logit.white!$B:$S,6,0),4),")")</f>
        <v>(0.0541)</v>
      </c>
      <c r="E6" s="17" t="str">
        <f>_xlfn.CONCAT("(",FIXED(VLOOKUP($L5,logit.white!$B:$S,9,0),4),")")</f>
        <v>(0.0463)</v>
      </c>
      <c r="F6" s="16" t="str">
        <f>_xlfn.CONCAT("(",FIXED(VLOOKUP($L5,logit.black!$B:$S,3,0),4),")")</f>
        <v>(0.0384)</v>
      </c>
      <c r="G6" s="27" t="str">
        <f>_xlfn.CONCAT("(",FIXED(VLOOKUP($L5,logit.black!$B:$S,6,0),4),")")</f>
        <v>(0.0562)</v>
      </c>
      <c r="H6" s="17" t="str">
        <f>_xlfn.CONCAT("(",FIXED(VLOOKUP($L5,logit.black!$B:$S,9,0),4),")")</f>
        <v>(0.0537)</v>
      </c>
      <c r="I6" s="16" t="str">
        <f>_xlfn.CONCAT("(",FIXED(VLOOKUP($L5,logit.hispan!$B:$S,3,0),4),")")</f>
        <v>(0.0538)</v>
      </c>
      <c r="J6" s="27" t="str">
        <f>_xlfn.CONCAT("(",FIXED(VLOOKUP($L5,logit.hispan!$B:$S,6,0),4),")")</f>
        <v>(0.0808)</v>
      </c>
      <c r="K6" s="17" t="str">
        <f>_xlfn.CONCAT("(",FIXED(VLOOKUP($L5,logit.hispan!$B:$S,9,0),4),")")</f>
        <v>(0.0770)</v>
      </c>
    </row>
    <row r="7" spans="2:12" x14ac:dyDescent="0.25">
      <c r="B7" s="72" t="s">
        <v>2</v>
      </c>
      <c r="C7" s="18" t="str">
        <f>_xlfn.CONCAT(FIXED(VLOOKUP($L7,logit.white!$B:$S,2,0),4)," ",VLOOKUP($L7,logit.white!$B:$S,15,0))</f>
        <v xml:space="preserve">-0.0290 </v>
      </c>
      <c r="D7" s="26" t="str">
        <f>_xlfn.CONCAT(FIXED(VLOOKUP($L7,logit.white!$B:$S,5,0),4)," ",VLOOKUP($L7,logit.white!$B:$S,16,0))</f>
        <v>-0.0991 ^</v>
      </c>
      <c r="E7" s="23" t="str">
        <f>_xlfn.CONCAT(FIXED(VLOOKUP($L7,logit.white!$B:$S,8,0),4)," ",VLOOKUP($L7,logit.white!$B:$S,17,0))</f>
        <v xml:space="preserve">0.0653 </v>
      </c>
      <c r="F7" s="18" t="str">
        <f>_xlfn.CONCAT(FIXED(VLOOKUP($L7,logit.black!$B:$S,2,0),4)," ",VLOOKUP($L7,logit.black!$B:$S,15,0))</f>
        <v>-0.0793 ^</v>
      </c>
      <c r="G7" s="22" t="str">
        <f>_xlfn.CONCAT(FIXED(VLOOKUP($L7,logit.black!$B:$S,5,0),4)," ",VLOOKUP($L7,logit.black!$B:$S,16,0))</f>
        <v>-0.1200 *</v>
      </c>
      <c r="H7" s="23" t="str">
        <f>_xlfn.CONCAT(FIXED(VLOOKUP($L7,logit.black!$B:$S,8,0),4)," ",VLOOKUP($L7,logit.black!$B:$S,17,0))</f>
        <v xml:space="preserve">-0.0193 </v>
      </c>
      <c r="I7" s="18" t="str">
        <f>_xlfn.CONCAT(FIXED(VLOOKUP($L7,logit.hispan!$B:$S,2,0),4)," ",VLOOKUP($L7,logit.hispan!$B:$S,15,0))</f>
        <v>-0.1472 *</v>
      </c>
      <c r="J7" s="22" t="str">
        <f>_xlfn.CONCAT(FIXED(VLOOKUP($L7,logit.hispan!$B:$S,5,0),4)," ",VLOOKUP($L7,logit.hispan!$B:$S,16,0))</f>
        <v xml:space="preserve">-0.1318 </v>
      </c>
      <c r="K7" s="23" t="str">
        <f>_xlfn.CONCAT(FIXED(VLOOKUP($L7,logit.hispan!$B:$S,8,0),4)," ",VLOOKUP($L7,logit.hispan!$B:$S,17,0))</f>
        <v>-0.1575 ^</v>
      </c>
      <c r="L7" s="14" t="s">
        <v>12</v>
      </c>
    </row>
    <row r="8" spans="2:12" x14ac:dyDescent="0.25">
      <c r="B8" s="73" t="s">
        <v>1</v>
      </c>
      <c r="C8" s="16" t="str">
        <f>_xlfn.CONCAT("(",FIXED(VLOOKUP($L7,logit.white!$B:$S,3,0),4),")")</f>
        <v>(0.0393)</v>
      </c>
      <c r="D8" s="27" t="str">
        <f>_xlfn.CONCAT("(",FIXED(VLOOKUP($L7,logit.white!$B:$S,6,0),4),")")</f>
        <v>(0.0540)</v>
      </c>
      <c r="E8" s="17" t="str">
        <f>_xlfn.CONCAT("(",FIXED(VLOOKUP($L7,logit.white!$B:$S,9,0),4),")")</f>
        <v>(0.0595)</v>
      </c>
      <c r="F8" s="16" t="str">
        <f>_xlfn.CONCAT("(",FIXED(VLOOKUP($L7,logit.black!$B:$S,3,0),4),")")</f>
        <v>(0.0444)</v>
      </c>
      <c r="G8" s="27" t="str">
        <f>_xlfn.CONCAT("(",FIXED(VLOOKUP($L7,logit.black!$B:$S,6,0),4),")")</f>
        <v>(0.0595)</v>
      </c>
      <c r="H8" s="17" t="str">
        <f>_xlfn.CONCAT("(",FIXED(VLOOKUP($L7,logit.black!$B:$S,9,0),4),")")</f>
        <v>(0.0705)</v>
      </c>
      <c r="I8" s="16" t="str">
        <f>_xlfn.CONCAT("(",FIXED(VLOOKUP($L7,logit.hispan!$B:$S,3,0),4),")")</f>
        <v>(0.0602)</v>
      </c>
      <c r="J8" s="27" t="str">
        <f>_xlfn.CONCAT("(",FIXED(VLOOKUP($L7,logit.hispan!$B:$S,6,0),4),")")</f>
        <v>(0.0834)</v>
      </c>
      <c r="K8" s="17" t="str">
        <f>_xlfn.CONCAT("(",FIXED(VLOOKUP($L7,logit.hispan!$B:$S,9,0),4),")")</f>
        <v>(0.0945)</v>
      </c>
    </row>
    <row r="9" spans="2:12" x14ac:dyDescent="0.25">
      <c r="B9" s="72" t="s">
        <v>92</v>
      </c>
      <c r="C9" s="18" t="str">
        <f>_xlfn.CONCAT(FIXED(VLOOKUP($L9,logit.white!$B:$S,2,0),4)," ",VLOOKUP($L9,logit.white!$B:$S,15,0))</f>
        <v>0.0762 ^</v>
      </c>
      <c r="D9" s="26" t="str">
        <f>_xlfn.CONCAT(FIXED(VLOOKUP($L9,logit.white!$B:$S,5,0),4)," ",VLOOKUP($L9,logit.white!$B:$S,16,0))</f>
        <v xml:space="preserve">0.0762 </v>
      </c>
      <c r="E9" s="23" t="str">
        <f>_xlfn.CONCAT(FIXED(VLOOKUP($L9,logit.white!$B:$S,8,0),4)," ",VLOOKUP($L9,logit.white!$B:$S,17,0))</f>
        <v xml:space="preserve">0.0712 </v>
      </c>
      <c r="F9" s="18" t="str">
        <f>_xlfn.CONCAT(FIXED(VLOOKUP($L9,logit.black!$B:$S,2,0),4)," ",VLOOKUP($L9,logit.black!$B:$S,15,0))</f>
        <v xml:space="preserve">-0.0384 </v>
      </c>
      <c r="G9" s="22" t="str">
        <f>_xlfn.CONCAT(FIXED(VLOOKUP($L9,logit.black!$B:$S,5,0),4)," ",VLOOKUP($L9,logit.black!$B:$S,16,0))</f>
        <v xml:space="preserve">-0.0645 </v>
      </c>
      <c r="H9" s="23" t="str">
        <f>_xlfn.CONCAT(FIXED(VLOOKUP($L9,logit.black!$B:$S,8,0),4)," ",VLOOKUP($L9,logit.black!$B:$S,17,0))</f>
        <v xml:space="preserve">-0.0424 </v>
      </c>
      <c r="I9" s="18" t="str">
        <f>_xlfn.CONCAT(FIXED(VLOOKUP($L9,logit.hispan!$B:$S,2,0),4)," ",VLOOKUP($L9,logit.hispan!$B:$S,15,0))</f>
        <v xml:space="preserve">0.0567 </v>
      </c>
      <c r="J9" s="22" t="str">
        <f>_xlfn.CONCAT(FIXED(VLOOKUP($L9,logit.hispan!$B:$S,5,0),4)," ",VLOOKUP($L9,logit.hispan!$B:$S,16,0))</f>
        <v xml:space="preserve">0.0170 </v>
      </c>
      <c r="K9" s="23" t="str">
        <f>_xlfn.CONCAT(FIXED(VLOOKUP($L9,logit.hispan!$B:$S,8,0),4)," ",VLOOKUP($L9,logit.hispan!$B:$S,17,0))</f>
        <v xml:space="preserve">0.0816 </v>
      </c>
      <c r="L9" s="14" t="s">
        <v>25</v>
      </c>
    </row>
    <row r="10" spans="2:12" x14ac:dyDescent="0.25">
      <c r="B10" s="73"/>
      <c r="C10" s="16" t="str">
        <f>_xlfn.CONCAT("(",FIXED(VLOOKUP($L9,logit.white!$B:$S,3,0),4),")")</f>
        <v>(0.0424)</v>
      </c>
      <c r="D10" s="27" t="str">
        <f>_xlfn.CONCAT("(",FIXED(VLOOKUP($L9,logit.white!$B:$S,6,0),4),")")</f>
        <v>(0.0561)</v>
      </c>
      <c r="E10" s="17" t="str">
        <f>_xlfn.CONCAT("(",FIXED(VLOOKUP($L9,logit.white!$B:$S,9,0),4),")")</f>
        <v>(0.0691)</v>
      </c>
      <c r="F10" s="16" t="str">
        <f>_xlfn.CONCAT("(",FIXED(VLOOKUP($L9,logit.black!$B:$S,3,0),4),")")</f>
        <v>(0.0561)</v>
      </c>
      <c r="G10" s="27" t="str">
        <f>_xlfn.CONCAT("(",FIXED(VLOOKUP($L9,logit.black!$B:$S,6,0),4),")")</f>
        <v>(0.0753)</v>
      </c>
      <c r="H10" s="17" t="str">
        <f>_xlfn.CONCAT("(",FIXED(VLOOKUP($L9,logit.black!$B:$S,9,0),4),")")</f>
        <v>(0.0889)</v>
      </c>
      <c r="I10" s="16" t="str">
        <f>_xlfn.CONCAT("(",FIXED(VLOOKUP($L9,logit.hispan!$B:$S,3,0),4),")")</f>
        <v>(0.0586)</v>
      </c>
      <c r="J10" s="27" t="str">
        <f>_xlfn.CONCAT("(",FIXED(VLOOKUP($L9,logit.hispan!$B:$S,6,0),4),")")</f>
        <v>(0.0795)</v>
      </c>
      <c r="K10" s="17" t="str">
        <f>_xlfn.CONCAT("(",FIXED(VLOOKUP($L9,logit.hispan!$B:$S,9,0),4),")")</f>
        <v>(0.0962)</v>
      </c>
    </row>
    <row r="11" spans="2:12" x14ac:dyDescent="0.25">
      <c r="B11" s="72" t="s">
        <v>93</v>
      </c>
      <c r="C11" s="18" t="str">
        <f>_xlfn.CONCAT(FIXED(VLOOKUP($L11,logit.white!$B:$S,2,0),4)," ",VLOOKUP($L11,logit.white!$B:$S,15,0))</f>
        <v xml:space="preserve">-0.0833 </v>
      </c>
      <c r="D11" s="26" t="str">
        <f>_xlfn.CONCAT(FIXED(VLOOKUP($L11,logit.white!$B:$S,5,0),4)," ",VLOOKUP($L11,logit.white!$B:$S,16,0))</f>
        <v>-0.1611 ^</v>
      </c>
      <c r="E11" s="23" t="str">
        <f>_xlfn.CONCAT(FIXED(VLOOKUP($L11,logit.white!$B:$S,8,0),4)," ",VLOOKUP($L11,logit.white!$B:$S,17,0))</f>
        <v xml:space="preserve">0.0472 </v>
      </c>
      <c r="F11" s="18" t="str">
        <f>_xlfn.CONCAT(FIXED(VLOOKUP($L11,logit.black!$B:$S,2,0),4)," ",VLOOKUP($L11,logit.black!$B:$S,15,0))</f>
        <v xml:space="preserve">0.0351 </v>
      </c>
      <c r="G11" s="22" t="str">
        <f>_xlfn.CONCAT(FIXED(VLOOKUP($L11,logit.black!$B:$S,5,0),4)," ",VLOOKUP($L11,logit.black!$B:$S,16,0))</f>
        <v xml:space="preserve">0.0980 </v>
      </c>
      <c r="H11" s="23" t="str">
        <f>_xlfn.CONCAT(FIXED(VLOOKUP($L11,logit.black!$B:$S,8,0),4)," ",VLOOKUP($L11,logit.black!$B:$S,17,0))</f>
        <v xml:space="preserve">-0.1381 </v>
      </c>
      <c r="I11" s="18" t="str">
        <f>_xlfn.CONCAT(FIXED(VLOOKUP($L11,logit.hispan!$B:$S,2,0),4)," ",VLOOKUP($L11,logit.hispan!$B:$S,15,0))</f>
        <v xml:space="preserve">0.1455 </v>
      </c>
      <c r="J11" s="22" t="str">
        <f>_xlfn.CONCAT(FIXED(VLOOKUP($L11,logit.hispan!$B:$S,5,0),4)," ",VLOOKUP($L11,logit.hispan!$B:$S,16,0))</f>
        <v xml:space="preserve">0.1384 </v>
      </c>
      <c r="K11" s="23" t="str">
        <f>_xlfn.CONCAT(FIXED(VLOOKUP($L11,logit.hispan!$B:$S,8,0),4)," ",VLOOKUP($L11,logit.hispan!$B:$S,17,0))</f>
        <v xml:space="preserve">0.1287 </v>
      </c>
      <c r="L11" s="14" t="s">
        <v>26</v>
      </c>
    </row>
    <row r="12" spans="2:12" x14ac:dyDescent="0.25">
      <c r="B12" s="73"/>
      <c r="C12" s="16" t="str">
        <f>_xlfn.CONCAT("(",FIXED(VLOOKUP($L11,logit.white!$B:$S,3,0),4),")")</f>
        <v>(0.0635)</v>
      </c>
      <c r="D12" s="27" t="str">
        <f>_xlfn.CONCAT("(",FIXED(VLOOKUP($L11,logit.white!$B:$S,6,0),4),")")</f>
        <v>(0.0826)</v>
      </c>
      <c r="E12" s="17" t="str">
        <f>_xlfn.CONCAT("(",FIXED(VLOOKUP($L11,logit.white!$B:$S,9,0),4),")")</f>
        <v>(0.1045)</v>
      </c>
      <c r="F12" s="16" t="str">
        <f>_xlfn.CONCAT("(",FIXED(VLOOKUP($L11,logit.black!$B:$S,3,0),4),")")</f>
        <v>(0.1174)</v>
      </c>
      <c r="G12" s="27" t="str">
        <f>_xlfn.CONCAT("(",FIXED(VLOOKUP($L11,logit.black!$B:$S,6,0),4),")")</f>
        <v>(0.1383)</v>
      </c>
      <c r="H12" s="17" t="str">
        <f>_xlfn.CONCAT("(",FIXED(VLOOKUP($L11,logit.black!$B:$S,9,0),4),")")</f>
        <v>(0.2392)</v>
      </c>
      <c r="I12" s="16" t="str">
        <f>_xlfn.CONCAT("(",FIXED(VLOOKUP($L11,logit.hispan!$B:$S,3,0),4),")")</f>
        <v>(0.1125)</v>
      </c>
      <c r="J12" s="27" t="str">
        <f>_xlfn.CONCAT("(",FIXED(VLOOKUP($L11,logit.hispan!$B:$S,6,0),4),")")</f>
        <v>(0.1464)</v>
      </c>
      <c r="K12" s="17" t="str">
        <f>_xlfn.CONCAT("(",FIXED(VLOOKUP($L11,logit.hispan!$B:$S,9,0),4),")")</f>
        <v>(0.1922)</v>
      </c>
    </row>
    <row r="13" spans="2:12" x14ac:dyDescent="0.25">
      <c r="B13" s="72" t="s">
        <v>32</v>
      </c>
      <c r="C13" s="18" t="str">
        <f>_xlfn.CONCAT(FIXED(VLOOKUP($L13,logit.white!$B:$S,2,0),4)," ",VLOOKUP($L13,logit.white!$B:$S,15,0))</f>
        <v xml:space="preserve">-0.0065 </v>
      </c>
      <c r="D13" s="26" t="str">
        <f>_xlfn.CONCAT(FIXED(VLOOKUP($L13,logit.white!$B:$S,5,0),4)," ",VLOOKUP($L13,logit.white!$B:$S,16,0))</f>
        <v xml:space="preserve">-0.0125 </v>
      </c>
      <c r="E13" s="23" t="str">
        <f>_xlfn.CONCAT(FIXED(VLOOKUP($L13,logit.white!$B:$S,8,0),4)," ",VLOOKUP($L13,logit.white!$B:$S,17,0))</f>
        <v xml:space="preserve">-0.0188 </v>
      </c>
      <c r="F13" s="18" t="str">
        <f>_xlfn.CONCAT(FIXED(VLOOKUP($L13,logit.black!$B:$S,2,0),4)," ",VLOOKUP($L13,logit.black!$B:$S,15,0))</f>
        <v xml:space="preserve">0.0283 </v>
      </c>
      <c r="G13" s="22" t="str">
        <f>_xlfn.CONCAT(FIXED(VLOOKUP($L13,logit.black!$B:$S,5,0),4)," ",VLOOKUP($L13,logit.black!$B:$S,16,0))</f>
        <v xml:space="preserve">0.0206 </v>
      </c>
      <c r="H13" s="23" t="str">
        <f>_xlfn.CONCAT(FIXED(VLOOKUP($L13,logit.black!$B:$S,8,0),4)," ",VLOOKUP($L13,logit.black!$B:$S,17,0))</f>
        <v xml:space="preserve">0.0552 </v>
      </c>
      <c r="I13" s="18" t="str">
        <f>_xlfn.CONCAT(FIXED(VLOOKUP($L13,logit.hispan!$B:$S,2,0),4)," ",VLOOKUP($L13,logit.hispan!$B:$S,15,0))</f>
        <v xml:space="preserve">0.0194 </v>
      </c>
      <c r="J13" s="22" t="str">
        <f>_xlfn.CONCAT(FIXED(VLOOKUP($L13,logit.hispan!$B:$S,5,0),4)," ",VLOOKUP($L13,logit.hispan!$B:$S,16,0))</f>
        <v xml:space="preserve">0.0134 </v>
      </c>
      <c r="K13" s="23" t="str">
        <f>_xlfn.CONCAT(FIXED(VLOOKUP($L13,logit.hispan!$B:$S,8,0),4)," ",VLOOKUP($L13,logit.hispan!$B:$S,17,0))</f>
        <v xml:space="preserve">0.0197 </v>
      </c>
      <c r="L13" s="14" t="s">
        <v>32</v>
      </c>
    </row>
    <row r="14" spans="2:12" x14ac:dyDescent="0.25">
      <c r="B14" s="73"/>
      <c r="C14" s="16" t="str">
        <f>_xlfn.CONCAT("(",FIXED(VLOOKUP($L13,logit.white!$B:$S,3,0),4),")")</f>
        <v>(0.0250)</v>
      </c>
      <c r="D14" s="27" t="str">
        <f>_xlfn.CONCAT("(",FIXED(VLOOKUP($L13,logit.white!$B:$S,6,0),4),")")</f>
        <v>(0.0334)</v>
      </c>
      <c r="E14" s="17" t="str">
        <f>_xlfn.CONCAT("(",FIXED(VLOOKUP($L13,logit.white!$B:$S,9,0),4),")")</f>
        <v>(0.0400)</v>
      </c>
      <c r="F14" s="16" t="str">
        <f>_xlfn.CONCAT("(",FIXED(VLOOKUP($L13,logit.black!$B:$S,3,0),4),")")</f>
        <v>(0.0205)</v>
      </c>
      <c r="G14" s="27" t="str">
        <f>_xlfn.CONCAT("(",FIXED(VLOOKUP($L13,logit.black!$B:$S,6,0),4),")")</f>
        <v>(0.0257)</v>
      </c>
      <c r="H14" s="17" t="str">
        <f>_xlfn.CONCAT("(",FIXED(VLOOKUP($L13,logit.black!$B:$S,9,0),4),")")</f>
        <v>(0.0361)</v>
      </c>
      <c r="I14" s="16" t="str">
        <f>_xlfn.CONCAT("(",FIXED(VLOOKUP($L13,logit.hispan!$B:$S,3,0),4),")")</f>
        <v>(0.0297)</v>
      </c>
      <c r="J14" s="27" t="str">
        <f>_xlfn.CONCAT("(",FIXED(VLOOKUP($L13,logit.hispan!$B:$S,6,0),4),")")</f>
        <v>(0.0406)</v>
      </c>
      <c r="K14" s="17" t="str">
        <f>_xlfn.CONCAT("(",FIXED(VLOOKUP($L13,logit.hispan!$B:$S,9,0),4),")")</f>
        <v>(0.0493)</v>
      </c>
    </row>
    <row r="15" spans="2:12" x14ac:dyDescent="0.25">
      <c r="B15" s="72" t="s">
        <v>94</v>
      </c>
      <c r="C15" s="18" t="str">
        <f>_xlfn.CONCAT(FIXED(VLOOKUP($L15,logit.white!$B:$S,2,0),4)," ",VLOOKUP($L15,logit.white!$B:$S,15,0))</f>
        <v>0.0229 ***</v>
      </c>
      <c r="D15" s="26" t="str">
        <f>_xlfn.CONCAT(FIXED(VLOOKUP($L15,logit.white!$B:$S,5,0),4)," ",VLOOKUP($L15,logit.white!$B:$S,16,0))</f>
        <v>0.0380 ***</v>
      </c>
      <c r="E15" s="23" t="str">
        <f>_xlfn.CONCAT(FIXED(VLOOKUP($L15,logit.white!$B:$S,8,0),4)," ",VLOOKUP($L15,logit.white!$B:$S,17,0))</f>
        <v xml:space="preserve">0.0069 </v>
      </c>
      <c r="F15" s="18" t="str">
        <f>_xlfn.CONCAT(FIXED(VLOOKUP($L15,logit.black!$B:$S,2,0),4)," ",VLOOKUP($L15,logit.black!$B:$S,15,0))</f>
        <v>0.0103 ^</v>
      </c>
      <c r="G15" s="22" t="str">
        <f>_xlfn.CONCAT(FIXED(VLOOKUP($L15,logit.black!$B:$S,5,0),4)," ",VLOOKUP($L15,logit.black!$B:$S,16,0))</f>
        <v>0.0182 *</v>
      </c>
      <c r="H15" s="23" t="str">
        <f>_xlfn.CONCAT(FIXED(VLOOKUP($L15,logit.black!$B:$S,8,0),4)," ",VLOOKUP($L15,logit.black!$B:$S,17,0))</f>
        <v xml:space="preserve">0.0050 </v>
      </c>
      <c r="I15" s="18" t="str">
        <f>_xlfn.CONCAT(FIXED(VLOOKUP($L15,logit.hispan!$B:$S,2,0),4)," ",VLOOKUP($L15,logit.hispan!$B:$S,15,0))</f>
        <v>0.0136 ^</v>
      </c>
      <c r="J15" s="22" t="str">
        <f>_xlfn.CONCAT(FIXED(VLOOKUP($L15,logit.hispan!$B:$S,5,0),4)," ",VLOOKUP($L15,logit.hispan!$B:$S,16,0))</f>
        <v xml:space="preserve">0.0134 </v>
      </c>
      <c r="K15" s="23" t="str">
        <f>_xlfn.CONCAT(FIXED(VLOOKUP($L15,logit.hispan!$B:$S,8,0),4)," ",VLOOKUP($L15,logit.hispan!$B:$S,17,0))</f>
        <v xml:space="preserve">0.0124 </v>
      </c>
      <c r="L15" s="14" t="s">
        <v>33</v>
      </c>
    </row>
    <row r="16" spans="2:12" x14ac:dyDescent="0.25">
      <c r="B16" s="73"/>
      <c r="C16" s="16" t="str">
        <f>_xlfn.CONCAT("(",FIXED(VLOOKUP($L15,logit.white!$B:$S,3,0),4),")")</f>
        <v>(0.0068)</v>
      </c>
      <c r="D16" s="27" t="str">
        <f>_xlfn.CONCAT("(",FIXED(VLOOKUP($L15,logit.white!$B:$S,6,0),4),")")</f>
        <v>(0.0104)</v>
      </c>
      <c r="E16" s="17" t="str">
        <f>_xlfn.CONCAT("(",FIXED(VLOOKUP($L15,logit.white!$B:$S,9,0),4),")")</f>
        <v>(0.0093)</v>
      </c>
      <c r="F16" s="16" t="str">
        <f>_xlfn.CONCAT("(",FIXED(VLOOKUP($L15,logit.black!$B:$S,3,0),4),")")</f>
        <v>(0.0054)</v>
      </c>
      <c r="G16" s="27" t="str">
        <f>_xlfn.CONCAT("(",FIXED(VLOOKUP($L15,logit.black!$B:$S,6,0),4),")")</f>
        <v>(0.0083)</v>
      </c>
      <c r="H16" s="17" t="str">
        <f>_xlfn.CONCAT("(",FIXED(VLOOKUP($L15,logit.black!$B:$S,9,0),4),")")</f>
        <v>(0.0074)</v>
      </c>
      <c r="I16" s="16" t="str">
        <f>_xlfn.CONCAT("(",FIXED(VLOOKUP($L15,logit.hispan!$B:$S,3,0),4),")")</f>
        <v>(0.0081)</v>
      </c>
      <c r="J16" s="27" t="str">
        <f>_xlfn.CONCAT("(",FIXED(VLOOKUP($L15,logit.hispan!$B:$S,6,0),4),")")</f>
        <v>(0.0145)</v>
      </c>
      <c r="K16" s="17" t="str">
        <f>_xlfn.CONCAT("(",FIXED(VLOOKUP($L15,logit.hispan!$B:$S,9,0),4),")")</f>
        <v>(0.0101)</v>
      </c>
    </row>
    <row r="17" spans="2:12" x14ac:dyDescent="0.25">
      <c r="B17" s="72" t="s">
        <v>128</v>
      </c>
      <c r="C17" s="18" t="str">
        <f>_xlfn.CONCAT(FIXED(VLOOKUP($L17,logit.white!$B:$S,2,0),4)," ",VLOOKUP($L17,logit.white!$B:$S,15,0))</f>
        <v xml:space="preserve">0.0045 </v>
      </c>
      <c r="D17" s="26" t="str">
        <f>_xlfn.CONCAT(FIXED(VLOOKUP($L17,logit.white!$B:$S,5,0),4)," ",VLOOKUP($L17,logit.white!$B:$S,16,0))</f>
        <v>0.0328 *</v>
      </c>
      <c r="E17" s="23" t="str">
        <f>_xlfn.CONCAT(FIXED(VLOOKUP($L17,logit.white!$B:$S,8,0),4)," ",VLOOKUP($L17,logit.white!$B:$S,17,0))</f>
        <v xml:space="preserve">-0.0167 </v>
      </c>
      <c r="F17" s="18" t="str">
        <f>_xlfn.CONCAT(FIXED(VLOOKUP($L17,logit.black!$B:$S,2,0),4)," ",VLOOKUP($L17,logit.black!$B:$S,15,0))</f>
        <v>-0.0177 ^</v>
      </c>
      <c r="G17" s="22" t="str">
        <f>_xlfn.CONCAT(FIXED(VLOOKUP($L17,logit.black!$B:$S,5,0),4)," ",VLOOKUP($L17,logit.black!$B:$S,16,0))</f>
        <v>-0.0355 **</v>
      </c>
      <c r="H17" s="23" t="str">
        <f>_xlfn.CONCAT(FIXED(VLOOKUP($L17,logit.black!$B:$S,8,0),4)," ",VLOOKUP($L17,logit.black!$B:$S,17,0))</f>
        <v xml:space="preserve">0.0047 </v>
      </c>
      <c r="I17" s="18" t="str">
        <f>_xlfn.CONCAT(FIXED(VLOOKUP($L17,logit.hispan!$B:$S,2,0),4)," ",VLOOKUP($L17,logit.hispan!$B:$S,15,0))</f>
        <v xml:space="preserve">-0.0078 </v>
      </c>
      <c r="J17" s="22" t="str">
        <f>_xlfn.CONCAT(FIXED(VLOOKUP($L17,logit.hispan!$B:$S,5,0),4)," ",VLOOKUP($L17,logit.hispan!$B:$S,16,0))</f>
        <v xml:space="preserve">-0.0019 </v>
      </c>
      <c r="K17" s="23" t="str">
        <f>_xlfn.CONCAT(FIXED(VLOOKUP($L17,logit.hispan!$B:$S,8,0),4)," ",VLOOKUP($L17,logit.hispan!$B:$S,17,0))</f>
        <v xml:space="preserve">-0.0141 </v>
      </c>
      <c r="L17" s="14" t="s">
        <v>118</v>
      </c>
    </row>
    <row r="18" spans="2:12" x14ac:dyDescent="0.25">
      <c r="B18" s="73"/>
      <c r="C18" s="16" t="str">
        <f>_xlfn.CONCAT("(",FIXED(VLOOKUP($L17,logit.white!$B:$S,3,0),4),")")</f>
        <v>(0.0103)</v>
      </c>
      <c r="D18" s="27" t="str">
        <f>_xlfn.CONCAT("(",FIXED(VLOOKUP($L17,logit.white!$B:$S,6,0),4),")")</f>
        <v>(0.0154)</v>
      </c>
      <c r="E18" s="17" t="str">
        <f>_xlfn.CONCAT("(",FIXED(VLOOKUP($L17,logit.white!$B:$S,9,0),4),")")</f>
        <v>(0.0144)</v>
      </c>
      <c r="F18" s="16" t="str">
        <f>_xlfn.CONCAT("(",FIXED(VLOOKUP($L17,logit.black!$B:$S,3,0),4),")")</f>
        <v>(0.0091)</v>
      </c>
      <c r="G18" s="27" t="str">
        <f>_xlfn.CONCAT("(",FIXED(VLOOKUP($L17,logit.black!$B:$S,6,0),4),")")</f>
        <v>(0.0125)</v>
      </c>
      <c r="H18" s="17" t="str">
        <f>_xlfn.CONCAT("(",FIXED(VLOOKUP($L17,logit.black!$B:$S,9,0),4),")")</f>
        <v>(0.0137)</v>
      </c>
      <c r="I18" s="16" t="str">
        <f>_xlfn.CONCAT("(",FIXED(VLOOKUP($L17,logit.hispan!$B:$S,3,0),4),")")</f>
        <v>(0.0120)</v>
      </c>
      <c r="J18" s="27" t="str">
        <f>_xlfn.CONCAT("(",FIXED(VLOOKUP($L17,logit.hispan!$B:$S,6,0),4),")")</f>
        <v>(0.0176)</v>
      </c>
      <c r="K18" s="17" t="str">
        <f>_xlfn.CONCAT("(",FIXED(VLOOKUP($L17,logit.hispan!$B:$S,9,0),4),")")</f>
        <v>(0.0173)</v>
      </c>
    </row>
    <row r="19" spans="2:12" x14ac:dyDescent="0.25">
      <c r="B19" s="72" t="s">
        <v>95</v>
      </c>
      <c r="C19" s="18" t="str">
        <f>_xlfn.CONCAT(FIXED(VLOOKUP($L19,logit.white!$B:$S,2,0),4)," ",VLOOKUP($L19,logit.white!$B:$S,15,0))</f>
        <v>0.1296 **</v>
      </c>
      <c r="D19" s="26" t="str">
        <f>_xlfn.CONCAT(FIXED(VLOOKUP($L19,logit.white!$B:$S,5,0),4)," ",VLOOKUP($L19,logit.white!$B:$S,16,0))</f>
        <v>0.1124 ^</v>
      </c>
      <c r="E19" s="23" t="str">
        <f>_xlfn.CONCAT(FIXED(VLOOKUP($L19,logit.white!$B:$S,8,0),4)," ",VLOOKUP($L19,logit.white!$B:$S,17,0))</f>
        <v>0.1376 *</v>
      </c>
      <c r="F19" s="18" t="str">
        <f>_xlfn.CONCAT(FIXED(VLOOKUP($L19,logit.black!$B:$S,2,0),4)," ",VLOOKUP($L19,logit.black!$B:$S,15,0))</f>
        <v>0.1520 ***</v>
      </c>
      <c r="G19" s="22" t="str">
        <f>_xlfn.CONCAT(FIXED(VLOOKUP($L19,logit.black!$B:$S,5,0),4)," ",VLOOKUP($L19,logit.black!$B:$S,16,0))</f>
        <v xml:space="preserve">0.0377 </v>
      </c>
      <c r="H19" s="23" t="str">
        <f>_xlfn.CONCAT(FIXED(VLOOKUP($L19,logit.black!$B:$S,8,0),4)," ",VLOOKUP($L19,logit.black!$B:$S,17,0))</f>
        <v>0.2348 ***</v>
      </c>
      <c r="I19" s="18" t="str">
        <f>_xlfn.CONCAT(FIXED(VLOOKUP($L19,logit.hispan!$B:$S,2,0),4)," ",VLOOKUP($L19,logit.hispan!$B:$S,15,0))</f>
        <v xml:space="preserve">-0.0785 </v>
      </c>
      <c r="J19" s="22" t="str">
        <f>_xlfn.CONCAT(FIXED(VLOOKUP($L19,logit.hispan!$B:$S,5,0),4)," ",VLOOKUP($L19,logit.hispan!$B:$S,16,0))</f>
        <v xml:space="preserve">-0.0798 </v>
      </c>
      <c r="K19" s="23" t="str">
        <f>_xlfn.CONCAT(FIXED(VLOOKUP($L19,logit.hispan!$B:$S,8,0),4)," ",VLOOKUP($L19,logit.hispan!$B:$S,17,0))</f>
        <v xml:space="preserve">-0.0766 </v>
      </c>
      <c r="L19" s="14" t="s">
        <v>29</v>
      </c>
    </row>
    <row r="20" spans="2:12" x14ac:dyDescent="0.25">
      <c r="B20" s="73"/>
      <c r="C20" s="16" t="str">
        <f>_xlfn.CONCAT("(",FIXED(VLOOKUP($L19,logit.white!$B:$S,3,0),4),")")</f>
        <v>(0.0417)</v>
      </c>
      <c r="D20" s="27" t="str">
        <f>_xlfn.CONCAT("(",FIXED(VLOOKUP($L19,logit.white!$B:$S,6,0),4),")")</f>
        <v>(0.0627)</v>
      </c>
      <c r="E20" s="17" t="str">
        <f>_xlfn.CONCAT("(",FIXED(VLOOKUP($L19,logit.white!$B:$S,9,0),4),")")</f>
        <v>(0.0571)</v>
      </c>
      <c r="F20" s="16" t="str">
        <f>_xlfn.CONCAT("(",FIXED(VLOOKUP($L19,logit.black!$B:$S,3,0),4),")")</f>
        <v>(0.0394)</v>
      </c>
      <c r="G20" s="27" t="str">
        <f>_xlfn.CONCAT("(",FIXED(VLOOKUP($L19,logit.black!$B:$S,6,0),4),")")</f>
        <v>(0.0592)</v>
      </c>
      <c r="H20" s="17" t="str">
        <f>_xlfn.CONCAT("(",FIXED(VLOOKUP($L19,logit.black!$B:$S,9,0),4),")")</f>
        <v>(0.0544)</v>
      </c>
      <c r="I20" s="16" t="str">
        <f>_xlfn.CONCAT("(",FIXED(VLOOKUP($L19,logit.hispan!$B:$S,3,0),4),")")</f>
        <v>(0.0557)</v>
      </c>
      <c r="J20" s="27" t="str">
        <f>_xlfn.CONCAT("(",FIXED(VLOOKUP($L19,logit.hispan!$B:$S,6,0),4),")")</f>
        <v>(0.0824)</v>
      </c>
      <c r="K20" s="17" t="str">
        <f>_xlfn.CONCAT("(",FIXED(VLOOKUP($L19,logit.hispan!$B:$S,9,0),4),")")</f>
        <v>(0.0785)</v>
      </c>
    </row>
    <row r="21" spans="2:12" x14ac:dyDescent="0.25">
      <c r="B21" s="72" t="s">
        <v>96</v>
      </c>
      <c r="C21" s="18" t="str">
        <f>_xlfn.CONCAT(FIXED(VLOOKUP($L21,logit.white!$B:$S,2,0),4)," ",VLOOKUP($L21,logit.white!$B:$S,15,0))</f>
        <v>0.2916 ***</v>
      </c>
      <c r="D21" s="26" t="str">
        <f>_xlfn.CONCAT(FIXED(VLOOKUP($L21,logit.white!$B:$S,5,0),4)," ",VLOOKUP($L21,logit.white!$B:$S,16,0))</f>
        <v>0.3112 ***</v>
      </c>
      <c r="E21" s="23" t="str">
        <f>_xlfn.CONCAT(FIXED(VLOOKUP($L21,logit.white!$B:$S,8,0),4)," ",VLOOKUP($L21,logit.white!$B:$S,17,0))</f>
        <v>0.2749 ***</v>
      </c>
      <c r="F21" s="18" t="str">
        <f>_xlfn.CONCAT(FIXED(VLOOKUP($L21,logit.black!$B:$S,2,0),4)," ",VLOOKUP($L21,logit.black!$B:$S,15,0))</f>
        <v>0.1842 ***</v>
      </c>
      <c r="G21" s="22" t="str">
        <f>_xlfn.CONCAT(FIXED(VLOOKUP($L21,logit.black!$B:$S,5,0),4)," ",VLOOKUP($L21,logit.black!$B:$S,16,0))</f>
        <v xml:space="preserve">0.0488 </v>
      </c>
      <c r="H21" s="23" t="str">
        <f>_xlfn.CONCAT(FIXED(VLOOKUP($L21,logit.black!$B:$S,8,0),4)," ",VLOOKUP($L21,logit.black!$B:$S,17,0))</f>
        <v>0.3174 ***</v>
      </c>
      <c r="I21" s="18" t="str">
        <f>_xlfn.CONCAT(FIXED(VLOOKUP($L21,logit.hispan!$B:$S,2,0),4)," ",VLOOKUP($L21,logit.hispan!$B:$S,15,0))</f>
        <v xml:space="preserve">0.0195 </v>
      </c>
      <c r="J21" s="22" t="str">
        <f>_xlfn.CONCAT(FIXED(VLOOKUP($L21,logit.hispan!$B:$S,5,0),4)," ",VLOOKUP($L21,logit.hispan!$B:$S,16,0))</f>
        <v xml:space="preserve">0.0801 </v>
      </c>
      <c r="K21" s="23" t="str">
        <f>_xlfn.CONCAT(FIXED(VLOOKUP($L21,logit.hispan!$B:$S,8,0),4)," ",VLOOKUP($L21,logit.hispan!$B:$S,17,0))</f>
        <v xml:space="preserve">-0.0489 </v>
      </c>
      <c r="L21" s="14" t="s">
        <v>30</v>
      </c>
    </row>
    <row r="22" spans="2:12" x14ac:dyDescent="0.25">
      <c r="B22" s="73"/>
      <c r="C22" s="16" t="str">
        <f>_xlfn.CONCAT("(",FIXED(VLOOKUP($L21,logit.white!$B:$S,3,0),4),")")</f>
        <v>(0.0445)</v>
      </c>
      <c r="D22" s="27" t="str">
        <f>_xlfn.CONCAT("(",FIXED(VLOOKUP($L21,logit.white!$B:$S,6,0),4),")")</f>
        <v>(0.0651)</v>
      </c>
      <c r="E22" s="17" t="str">
        <f>_xlfn.CONCAT("(",FIXED(VLOOKUP($L21,logit.white!$B:$S,9,0),4),")")</f>
        <v>(0.0631)</v>
      </c>
      <c r="F22" s="16" t="str">
        <f>_xlfn.CONCAT("(",FIXED(VLOOKUP($L21,logit.black!$B:$S,3,0),4),")")</f>
        <v>(0.0452)</v>
      </c>
      <c r="G22" s="27" t="str">
        <f>_xlfn.CONCAT("(",FIXED(VLOOKUP($L21,logit.black!$B:$S,6,0),4),")")</f>
        <v>(0.0627)</v>
      </c>
      <c r="H22" s="17" t="str">
        <f>_xlfn.CONCAT("(",FIXED(VLOOKUP($L21,logit.black!$B:$S,9,0),4),")")</f>
        <v>(0.0672)</v>
      </c>
      <c r="I22" s="16" t="str">
        <f>_xlfn.CONCAT("(",FIXED(VLOOKUP($L21,logit.hispan!$B:$S,3,0),4),")")</f>
        <v>(0.0612)</v>
      </c>
      <c r="J22" s="27" t="str">
        <f>_xlfn.CONCAT("(",FIXED(VLOOKUP($L21,logit.hispan!$B:$S,6,0),4),")")</f>
        <v>(0.0900)</v>
      </c>
      <c r="K22" s="17" t="str">
        <f>_xlfn.CONCAT("(",FIXED(VLOOKUP($L21,logit.hispan!$B:$S,9,0),4),")")</f>
        <v>(0.0869)</v>
      </c>
    </row>
    <row r="23" spans="2:12" x14ac:dyDescent="0.25">
      <c r="B23" s="72" t="s">
        <v>97</v>
      </c>
      <c r="C23" s="18" t="str">
        <f>_xlfn.CONCAT(FIXED(VLOOKUP($L23,logit.white!$B:$S,2,0),4)," ",VLOOKUP($L23,logit.white!$B:$S,15,0))</f>
        <v>0.2925 ***</v>
      </c>
      <c r="D23" s="26" t="str">
        <f>_xlfn.CONCAT(FIXED(VLOOKUP($L23,logit.white!$B:$S,5,0),4)," ",VLOOKUP($L23,logit.white!$B:$S,16,0))</f>
        <v>0.3247 ***</v>
      </c>
      <c r="E23" s="23" t="str">
        <f>_xlfn.CONCAT(FIXED(VLOOKUP($L23,logit.white!$B:$S,8,0),4)," ",VLOOKUP($L23,logit.white!$B:$S,17,0))</f>
        <v>0.2421 **</v>
      </c>
      <c r="F23" s="18" t="str">
        <f>_xlfn.CONCAT(FIXED(VLOOKUP($L23,logit.black!$B:$S,2,0),4)," ",VLOOKUP($L23,logit.black!$B:$S,15,0))</f>
        <v>0.1827 *</v>
      </c>
      <c r="G23" s="22" t="str">
        <f>_xlfn.CONCAT(FIXED(VLOOKUP($L23,logit.black!$B:$S,5,0),4)," ",VLOOKUP($L23,logit.black!$B:$S,16,0))</f>
        <v xml:space="preserve">0.0678 </v>
      </c>
      <c r="H23" s="23" t="str">
        <f>_xlfn.CONCAT(FIXED(VLOOKUP($L23,logit.black!$B:$S,8,0),4)," ",VLOOKUP($L23,logit.black!$B:$S,17,0))</f>
        <v>0.2793 *</v>
      </c>
      <c r="I23" s="18" t="str">
        <f>_xlfn.CONCAT(FIXED(VLOOKUP($L23,logit.hispan!$B:$S,2,0),4)," ",VLOOKUP($L23,logit.hispan!$B:$S,15,0))</f>
        <v xml:space="preserve">-0.0594 </v>
      </c>
      <c r="J23" s="22" t="str">
        <f>_xlfn.CONCAT(FIXED(VLOOKUP($L23,logit.hispan!$B:$S,5,0),4)," ",VLOOKUP($L23,logit.hispan!$B:$S,16,0))</f>
        <v xml:space="preserve">-0.0963 </v>
      </c>
      <c r="K23" s="23" t="str">
        <f>_xlfn.CONCAT(FIXED(VLOOKUP($L23,logit.hispan!$B:$S,8,0),4)," ",VLOOKUP($L23,logit.hispan!$B:$S,17,0))</f>
        <v xml:space="preserve">-0.0431 </v>
      </c>
      <c r="L23" s="14" t="s">
        <v>27</v>
      </c>
    </row>
    <row r="24" spans="2:12" x14ac:dyDescent="0.25">
      <c r="B24" s="73"/>
      <c r="C24" s="16" t="str">
        <f>_xlfn.CONCAT("(",FIXED(VLOOKUP($L23,logit.white!$B:$S,3,0),4),")")</f>
        <v>(0.0623)</v>
      </c>
      <c r="D24" s="27" t="str">
        <f>_xlfn.CONCAT("(",FIXED(VLOOKUP($L23,logit.white!$B:$S,6,0),4),")")</f>
        <v>(0.0901)</v>
      </c>
      <c r="E24" s="17" t="str">
        <f>_xlfn.CONCAT("(",FIXED(VLOOKUP($L23,logit.white!$B:$S,9,0),4),")")</f>
        <v>(0.0891)</v>
      </c>
      <c r="F24" s="16" t="str">
        <f>_xlfn.CONCAT("(",FIXED(VLOOKUP($L23,logit.black!$B:$S,3,0),4),")")</f>
        <v>(0.0868)</v>
      </c>
      <c r="G24" s="27" t="str">
        <f>_xlfn.CONCAT("(",FIXED(VLOOKUP($L23,logit.black!$B:$S,6,0),4),")")</f>
        <v>(0.1176)</v>
      </c>
      <c r="H24" s="17" t="str">
        <f>_xlfn.CONCAT("(",FIXED(VLOOKUP($L23,logit.black!$B:$S,9,0),4),")")</f>
        <v>(0.1362)</v>
      </c>
      <c r="I24" s="16" t="str">
        <f>_xlfn.CONCAT("(",FIXED(VLOOKUP($L23,logit.hispan!$B:$S,3,0),4),")")</f>
        <v>(0.1117)</v>
      </c>
      <c r="J24" s="27" t="str">
        <f>_xlfn.CONCAT("(",FIXED(VLOOKUP($L23,logit.hispan!$B:$S,6,0),4),")")</f>
        <v>(0.1489)</v>
      </c>
      <c r="K24" s="17" t="str">
        <f>_xlfn.CONCAT("(",FIXED(VLOOKUP($L23,logit.hispan!$B:$S,9,0),4),")")</f>
        <v>(0.1865)</v>
      </c>
    </row>
    <row r="25" spans="2:12" x14ac:dyDescent="0.25">
      <c r="B25" s="72" t="s">
        <v>98</v>
      </c>
      <c r="C25" s="18" t="str">
        <f>_xlfn.CONCAT(FIXED(VLOOKUP($L25,logit.white!$B:$S,2,0),4)," ",VLOOKUP($L25,logit.white!$B:$S,15,0))</f>
        <v>0.2139 *</v>
      </c>
      <c r="D25" s="26" t="str">
        <f>_xlfn.CONCAT(FIXED(VLOOKUP($L25,logit.white!$B:$S,5,0),4)," ",VLOOKUP($L25,logit.white!$B:$S,16,0))</f>
        <v xml:space="preserve">0.1875 </v>
      </c>
      <c r="E25" s="23" t="str">
        <f>_xlfn.CONCAT(FIXED(VLOOKUP($L25,logit.white!$B:$S,8,0),4)," ",VLOOKUP($L25,logit.white!$B:$S,17,0))</f>
        <v>0.2335 ^</v>
      </c>
      <c r="F25" s="18" t="str">
        <f>_xlfn.CONCAT(FIXED(VLOOKUP($L25,logit.black!$B:$S,2,0),4)," ",VLOOKUP($L25,logit.black!$B:$S,15,0))</f>
        <v>0.2444 ^</v>
      </c>
      <c r="G25" s="22" t="str">
        <f>_xlfn.CONCAT(FIXED(VLOOKUP($L25,logit.black!$B:$S,5,0),4)," ",VLOOKUP($L25,logit.black!$B:$S,16,0))</f>
        <v xml:space="preserve">0.0150 </v>
      </c>
      <c r="H25" s="23" t="str">
        <f>_xlfn.CONCAT(FIXED(VLOOKUP($L25,logit.black!$B:$S,8,0),4)," ",VLOOKUP($L25,logit.black!$B:$S,17,0))</f>
        <v>0.9084 **</v>
      </c>
      <c r="I25" s="18" t="str">
        <f>_xlfn.CONCAT(FIXED(VLOOKUP($L25,logit.hispan!$B:$S,2,0),4)," ",VLOOKUP($L25,logit.hispan!$B:$S,15,0))</f>
        <v xml:space="preserve">0.0794 </v>
      </c>
      <c r="J25" s="22" t="str">
        <f>_xlfn.CONCAT(FIXED(VLOOKUP($L25,logit.hispan!$B:$S,5,0),4)," ",VLOOKUP($L25,logit.hispan!$B:$S,16,0))</f>
        <v xml:space="preserve">0.0829 </v>
      </c>
      <c r="K25" s="23" t="str">
        <f>_xlfn.CONCAT(FIXED(VLOOKUP($L25,logit.hispan!$B:$S,8,0),4)," ",VLOOKUP($L25,logit.hispan!$B:$S,17,0))</f>
        <v xml:space="preserve">0.0785 </v>
      </c>
      <c r="L25" s="14" t="s">
        <v>28</v>
      </c>
    </row>
    <row r="26" spans="2:12" x14ac:dyDescent="0.25">
      <c r="B26" s="73"/>
      <c r="C26" s="16" t="str">
        <f>_xlfn.CONCAT("(",FIXED(VLOOKUP($L25,logit.white!$B:$S,3,0),4),")")</f>
        <v>(0.0903)</v>
      </c>
      <c r="D26" s="27" t="str">
        <f>_xlfn.CONCAT("(",FIXED(VLOOKUP($L25,logit.white!$B:$S,6,0),4),")")</f>
        <v>(0.1302)</v>
      </c>
      <c r="E26" s="17" t="str">
        <f>_xlfn.CONCAT("(",FIXED(VLOOKUP($L25,logit.white!$B:$S,9,0),4),")")</f>
        <v>(0.1289)</v>
      </c>
      <c r="F26" s="16" t="str">
        <f>_xlfn.CONCAT("(",FIXED(VLOOKUP($L25,logit.black!$B:$S,3,0),4),")")</f>
        <v>(0.1385)</v>
      </c>
      <c r="G26" s="27" t="str">
        <f>_xlfn.CONCAT("(",FIXED(VLOOKUP($L25,logit.black!$B:$S,6,0),4),")")</f>
        <v>(0.1601)</v>
      </c>
      <c r="H26" s="17" t="str">
        <f>_xlfn.CONCAT("(",FIXED(VLOOKUP($L25,logit.black!$B:$S,9,0),4),")")</f>
        <v>(0.3402)</v>
      </c>
      <c r="I26" s="16" t="str">
        <f>_xlfn.CONCAT("(",FIXED(VLOOKUP($L25,logit.hispan!$B:$S,3,0),4),")")</f>
        <v>(0.1915)</v>
      </c>
      <c r="J26" s="27" t="str">
        <f>_xlfn.CONCAT("(",FIXED(VLOOKUP($L25,logit.hispan!$B:$S,6,0),4),")")</f>
        <v>(0.2749)</v>
      </c>
      <c r="K26" s="17" t="str">
        <f>_xlfn.CONCAT("(",FIXED(VLOOKUP($L25,logit.hispan!$B:$S,9,0),4),")")</f>
        <v>(0.2753)</v>
      </c>
    </row>
    <row r="27" spans="2:12" x14ac:dyDescent="0.25">
      <c r="B27" s="72" t="s">
        <v>31</v>
      </c>
      <c r="C27" s="18" t="str">
        <f>_xlfn.CONCAT(FIXED(VLOOKUP($L27,logit.white!$B:$S,2,0),4)," ",VLOOKUP($L27,logit.white!$B:$S,15,0))</f>
        <v>-0.0640 ***</v>
      </c>
      <c r="D27" s="26" t="str">
        <f>_xlfn.CONCAT(FIXED(VLOOKUP($L27,logit.white!$B:$S,5,0),4)," ",VLOOKUP($L27,logit.white!$B:$S,16,0))</f>
        <v>-0.0459 **</v>
      </c>
      <c r="E27" s="23" t="str">
        <f>_xlfn.CONCAT(FIXED(VLOOKUP($L27,logit.white!$B:$S,8,0),4)," ",VLOOKUP($L27,logit.white!$B:$S,17,0))</f>
        <v>-0.0789 ***</v>
      </c>
      <c r="F27" s="18" t="str">
        <f>_xlfn.CONCAT(FIXED(VLOOKUP($L27,logit.black!$B:$S,2,0),4)," ",VLOOKUP($L27,logit.black!$B:$S,15,0))</f>
        <v>-0.0640 ***</v>
      </c>
      <c r="G27" s="22" t="str">
        <f>_xlfn.CONCAT(FIXED(VLOOKUP($L27,logit.black!$B:$S,5,0),4)," ",VLOOKUP($L27,logit.black!$B:$S,16,0))</f>
        <v>-0.0648 ***</v>
      </c>
      <c r="H27" s="23" t="str">
        <f>_xlfn.CONCAT(FIXED(VLOOKUP($L27,logit.black!$B:$S,8,0),4)," ",VLOOKUP($L27,logit.black!$B:$S,17,0))</f>
        <v>-0.0571 ***</v>
      </c>
      <c r="I27" s="18" t="str">
        <f>_xlfn.CONCAT(FIXED(VLOOKUP($L27,logit.hispan!$B:$S,2,0),4)," ",VLOOKUP($L27,logit.hispan!$B:$S,15,0))</f>
        <v>-0.0417 **</v>
      </c>
      <c r="J27" s="22" t="str">
        <f>_xlfn.CONCAT(FIXED(VLOOKUP($L27,logit.hispan!$B:$S,5,0),4)," ",VLOOKUP($L27,logit.hispan!$B:$S,16,0))</f>
        <v xml:space="preserve">-0.0104 </v>
      </c>
      <c r="K27" s="23" t="str">
        <f>_xlfn.CONCAT(FIXED(VLOOKUP($L27,logit.hispan!$B:$S,8,0),4)," ",VLOOKUP($L27,logit.hispan!$B:$S,17,0))</f>
        <v>-0.0770 ***</v>
      </c>
      <c r="L27" s="14" t="s">
        <v>31</v>
      </c>
    </row>
    <row r="28" spans="2:12" x14ac:dyDescent="0.25">
      <c r="B28" s="73"/>
      <c r="C28" s="16" t="str">
        <f>_xlfn.CONCAT("(",FIXED(VLOOKUP($L27,logit.white!$B:$S,3,0),4),")")</f>
        <v>(0.0105)</v>
      </c>
      <c r="D28" s="27" t="str">
        <f>_xlfn.CONCAT("(",FIXED(VLOOKUP($L27,logit.white!$B:$S,6,0),4),")")</f>
        <v>(0.0156)</v>
      </c>
      <c r="E28" s="17" t="str">
        <f>_xlfn.CONCAT("(",FIXED(VLOOKUP($L27,logit.white!$B:$S,9,0),4),")")</f>
        <v>(0.0145)</v>
      </c>
      <c r="F28" s="16" t="str">
        <f>_xlfn.CONCAT("(",FIXED(VLOOKUP($L27,logit.black!$B:$S,3,0),4),")")</f>
        <v>(0.0100)</v>
      </c>
      <c r="G28" s="27" t="str">
        <f>_xlfn.CONCAT("(",FIXED(VLOOKUP($L27,logit.black!$B:$S,6,0),4),")")</f>
        <v>(0.0139)</v>
      </c>
      <c r="H28" s="17" t="str">
        <f>_xlfn.CONCAT("(",FIXED(VLOOKUP($L27,logit.black!$B:$S,9,0),4),")")</f>
        <v>(0.0149)</v>
      </c>
      <c r="I28" s="16" t="str">
        <f>_xlfn.CONCAT("(",FIXED(VLOOKUP($L27,logit.hispan!$B:$S,3,0),4),")")</f>
        <v>(0.0156)</v>
      </c>
      <c r="J28" s="27" t="str">
        <f>_xlfn.CONCAT("(",FIXED(VLOOKUP($L27,logit.hispan!$B:$S,6,0),4),")")</f>
        <v>(0.0228)</v>
      </c>
      <c r="K28" s="17" t="str">
        <f>_xlfn.CONCAT("(",FIXED(VLOOKUP($L27,logit.hispan!$B:$S,9,0),4),")")</f>
        <v>(0.0228)</v>
      </c>
    </row>
    <row r="29" spans="2:12" x14ac:dyDescent="0.25">
      <c r="B29" s="72" t="s">
        <v>34</v>
      </c>
      <c r="C29" s="18" t="str">
        <f>_xlfn.CONCAT(FIXED(VLOOKUP($L29,logit.white!$B:$S,2,0),4)," ",VLOOKUP($L29,logit.white!$B:$S,15,0))</f>
        <v>0.0034 ***</v>
      </c>
      <c r="D29" s="26" t="str">
        <f>_xlfn.CONCAT(FIXED(VLOOKUP($L29,logit.white!$B:$S,5,0),4)," ",VLOOKUP($L29,logit.white!$B:$S,16,0))</f>
        <v>0.0040 ***</v>
      </c>
      <c r="E29" s="23" t="str">
        <f>_xlfn.CONCAT(FIXED(VLOOKUP($L29,logit.white!$B:$S,8,0),4)," ",VLOOKUP($L29,logit.white!$B:$S,17,0))</f>
        <v>0.0032 ***</v>
      </c>
      <c r="F29" s="18" t="str">
        <f>_xlfn.CONCAT(FIXED(VLOOKUP($L29,logit.black!$B:$S,2,0),4)," ",VLOOKUP($L29,logit.black!$B:$S,15,0))</f>
        <v>0.0035 ***</v>
      </c>
      <c r="G29" s="22" t="str">
        <f>_xlfn.CONCAT(FIXED(VLOOKUP($L29,logit.black!$B:$S,5,0),4)," ",VLOOKUP($L29,logit.black!$B:$S,16,0))</f>
        <v>0.0042 ***</v>
      </c>
      <c r="H29" s="23" t="str">
        <f>_xlfn.CONCAT(FIXED(VLOOKUP($L29,logit.black!$B:$S,8,0),4)," ",VLOOKUP($L29,logit.black!$B:$S,17,0))</f>
        <v>0.0022 ^</v>
      </c>
      <c r="I29" s="18" t="str">
        <f>_xlfn.CONCAT(FIXED(VLOOKUP($L29,logit.hispan!$B:$S,2,0),4)," ",VLOOKUP($L29,logit.hispan!$B:$S,15,0))</f>
        <v>0.0040 ***</v>
      </c>
      <c r="J29" s="22" t="str">
        <f>_xlfn.CONCAT(FIXED(VLOOKUP($L29,logit.hispan!$B:$S,5,0),4)," ",VLOOKUP($L29,logit.hispan!$B:$S,16,0))</f>
        <v>0.0043 **</v>
      </c>
      <c r="K29" s="23" t="str">
        <f>_xlfn.CONCAT(FIXED(VLOOKUP($L29,logit.hispan!$B:$S,8,0),4)," ",VLOOKUP($L29,logit.hispan!$B:$S,17,0))</f>
        <v>0.0037 **</v>
      </c>
      <c r="L29" s="14" t="s">
        <v>34</v>
      </c>
    </row>
    <row r="30" spans="2:12" x14ac:dyDescent="0.25">
      <c r="B30" s="73"/>
      <c r="C30" s="16" t="str">
        <f>_xlfn.CONCAT("(",FIXED(VLOOKUP($L29,logit.white!$B:$S,3,0),4),")")</f>
        <v>(0.0006)</v>
      </c>
      <c r="D30" s="27" t="str">
        <f>_xlfn.CONCAT("(",FIXED(VLOOKUP($L29,logit.white!$B:$S,6,0),4),")")</f>
        <v>(0.0009)</v>
      </c>
      <c r="E30" s="17" t="str">
        <f>_xlfn.CONCAT("(",FIXED(VLOOKUP($L29,logit.white!$B:$S,9,0),4),")")</f>
        <v>(0.0008)</v>
      </c>
      <c r="F30" s="16" t="str">
        <f>_xlfn.CONCAT("(",FIXED(VLOOKUP($L29,logit.black!$B:$S,3,0),4),")")</f>
        <v>(0.0008)</v>
      </c>
      <c r="G30" s="27" t="str">
        <f>_xlfn.CONCAT("(",FIXED(VLOOKUP($L29,logit.black!$B:$S,6,0),4),")")</f>
        <v>(0.0011)</v>
      </c>
      <c r="H30" s="17" t="str">
        <f>_xlfn.CONCAT("(",FIXED(VLOOKUP($L29,logit.black!$B:$S,9,0),4),")")</f>
        <v>(0.0012)</v>
      </c>
      <c r="I30" s="16" t="str">
        <f>_xlfn.CONCAT("(",FIXED(VLOOKUP($L29,logit.hispan!$B:$S,3,0),4),")")</f>
        <v>(0.0009)</v>
      </c>
      <c r="J30" s="27" t="str">
        <f>_xlfn.CONCAT("(",FIXED(VLOOKUP($L29,logit.hispan!$B:$S,6,0),4),")")</f>
        <v>(0.0014)</v>
      </c>
      <c r="K30" s="17" t="str">
        <f>_xlfn.CONCAT("(",FIXED(VLOOKUP($L29,logit.hispan!$B:$S,9,0),4),")")</f>
        <v>(0.0013)</v>
      </c>
    </row>
    <row r="31" spans="2:12" x14ac:dyDescent="0.25">
      <c r="B31" s="72" t="s">
        <v>99</v>
      </c>
      <c r="C31" s="18" t="str">
        <f>_xlfn.CONCAT(FIXED(VLOOKUP($L31,logit.white!$B:$S,2,0),4)," ",VLOOKUP($L31,logit.white!$B:$S,15,0))</f>
        <v xml:space="preserve">0.0000 </v>
      </c>
      <c r="D31" s="26" t="str">
        <f>_xlfn.CONCAT(FIXED(VLOOKUP($L31,logit.white!$B:$S,5,0),4)," ",VLOOKUP($L31,logit.white!$B:$S,16,0))</f>
        <v xml:space="preserve">0.0001 </v>
      </c>
      <c r="E31" s="23" t="str">
        <f>_xlfn.CONCAT(FIXED(VLOOKUP($L31,logit.white!$B:$S,8,0),4)," ",VLOOKUP($L31,logit.white!$B:$S,17,0))</f>
        <v xml:space="preserve">0.0000 </v>
      </c>
      <c r="F31" s="18" t="str">
        <f>_xlfn.CONCAT(FIXED(VLOOKUP($L31,logit.black!$B:$S,2,0),4)," ",VLOOKUP($L31,logit.black!$B:$S,15,0))</f>
        <v>-0.0008 ^</v>
      </c>
      <c r="G31" s="22" t="str">
        <f>_xlfn.CONCAT(FIXED(VLOOKUP($L31,logit.black!$B:$S,5,0),4)," ",VLOOKUP($L31,logit.black!$B:$S,16,0))</f>
        <v>-0.0011 ^</v>
      </c>
      <c r="H31" s="23" t="str">
        <f>_xlfn.CONCAT(FIXED(VLOOKUP($L31,logit.black!$B:$S,8,0),4)," ",VLOOKUP($L31,logit.black!$B:$S,17,0))</f>
        <v xml:space="preserve">-0.0003 </v>
      </c>
      <c r="I31" s="18" t="str">
        <f>_xlfn.CONCAT(FIXED(VLOOKUP($L31,logit.hispan!$B:$S,2,0),4)," ",VLOOKUP($L31,logit.hispan!$B:$S,15,0))</f>
        <v>-0.0015 **</v>
      </c>
      <c r="J31" s="22" t="str">
        <f>_xlfn.CONCAT(FIXED(VLOOKUP($L31,logit.hispan!$B:$S,5,0),4)," ",VLOOKUP($L31,logit.hispan!$B:$S,16,0))</f>
        <v>-0.0022 *</v>
      </c>
      <c r="K31" s="23" t="str">
        <f>_xlfn.CONCAT(FIXED(VLOOKUP($L31,logit.hispan!$B:$S,8,0),4)," ",VLOOKUP($L31,logit.hispan!$B:$S,17,0))</f>
        <v xml:space="preserve">-0.0009 </v>
      </c>
      <c r="L31" s="14" t="s">
        <v>35</v>
      </c>
    </row>
    <row r="32" spans="2:12" x14ac:dyDescent="0.25">
      <c r="B32" s="73"/>
      <c r="C32" s="16" t="str">
        <f>_xlfn.CONCAT("(",FIXED(VLOOKUP($L31,logit.white!$B:$S,3,0),4),")")</f>
        <v>(0.0003)</v>
      </c>
      <c r="D32" s="27" t="str">
        <f>_xlfn.CONCAT("(",FIXED(VLOOKUP($L31,logit.white!$B:$S,6,0),4),")")</f>
        <v>(0.0005)</v>
      </c>
      <c r="E32" s="17" t="str">
        <f>_xlfn.CONCAT("(",FIXED(VLOOKUP($L31,logit.white!$B:$S,9,0),4),")")</f>
        <v>(0.0004)</v>
      </c>
      <c r="F32" s="16" t="str">
        <f>_xlfn.CONCAT("(",FIXED(VLOOKUP($L31,logit.black!$B:$S,3,0),4),")")</f>
        <v>(0.0004)</v>
      </c>
      <c r="G32" s="27" t="str">
        <f>_xlfn.CONCAT("(",FIXED(VLOOKUP($L31,logit.black!$B:$S,6,0),4),")")</f>
        <v>(0.0006)</v>
      </c>
      <c r="H32" s="17" t="str">
        <f>_xlfn.CONCAT("(",FIXED(VLOOKUP($L31,logit.black!$B:$S,9,0),4),")")</f>
        <v>(0.0006)</v>
      </c>
      <c r="I32" s="16" t="str">
        <f>_xlfn.CONCAT("(",FIXED(VLOOKUP($L31,logit.hispan!$B:$S,3,0),4),")")</f>
        <v>(0.0005)</v>
      </c>
      <c r="J32" s="27" t="str">
        <f>_xlfn.CONCAT("(",FIXED(VLOOKUP($L31,logit.hispan!$B:$S,6,0),4),")")</f>
        <v>(0.0009)</v>
      </c>
      <c r="K32" s="17" t="str">
        <f>_xlfn.CONCAT("(",FIXED(VLOOKUP($L31,logit.hispan!$B:$S,9,0),4),")")</f>
        <v>(0.0007)</v>
      </c>
    </row>
    <row r="33" spans="2:12" x14ac:dyDescent="0.25">
      <c r="B33" s="72" t="s">
        <v>100</v>
      </c>
      <c r="C33" s="18" t="str">
        <f>_xlfn.CONCAT(FIXED(VLOOKUP($L33,logit.white!$B:$S,2,0),4)," ",VLOOKUP($L33,logit.white!$B:$S,15,0))</f>
        <v>0.0006 ***</v>
      </c>
      <c r="D33" s="26" t="str">
        <f>_xlfn.CONCAT(FIXED(VLOOKUP($L33,logit.white!$B:$S,5,0),4)," ",VLOOKUP($L33,logit.white!$B:$S,16,0))</f>
        <v xml:space="preserve">0.0004 </v>
      </c>
      <c r="E33" s="23" t="str">
        <f>_xlfn.CONCAT(FIXED(VLOOKUP($L33,logit.white!$B:$S,8,0),4)," ",VLOOKUP($L33,logit.white!$B:$S,17,0))</f>
        <v>0.0008 ***</v>
      </c>
      <c r="F33" s="18" t="str">
        <f>_xlfn.CONCAT(FIXED(VLOOKUP($L33,logit.black!$B:$S,2,0),4)," ",VLOOKUP($L33,logit.black!$B:$S,15,0))</f>
        <v>0.0007 ***</v>
      </c>
      <c r="G33" s="22" t="str">
        <f>_xlfn.CONCAT(FIXED(VLOOKUP($L33,logit.black!$B:$S,5,0),4)," ",VLOOKUP($L33,logit.black!$B:$S,16,0))</f>
        <v>0.0006 *</v>
      </c>
      <c r="H33" s="23" t="str">
        <f>_xlfn.CONCAT(FIXED(VLOOKUP($L33,logit.black!$B:$S,8,0),4)," ",VLOOKUP($L33,logit.black!$B:$S,17,0))</f>
        <v>0.0009 ***</v>
      </c>
      <c r="I33" s="18" t="str">
        <f>_xlfn.CONCAT(FIXED(VLOOKUP($L33,logit.hispan!$B:$S,2,0),4)," ",VLOOKUP($L33,logit.hispan!$B:$S,15,0))</f>
        <v>0.0009 ***</v>
      </c>
      <c r="J33" s="22" t="str">
        <f>_xlfn.CONCAT(FIXED(VLOOKUP($L33,logit.hispan!$B:$S,5,0),4)," ",VLOOKUP($L33,logit.hispan!$B:$S,16,0))</f>
        <v>0.0006 ^</v>
      </c>
      <c r="K33" s="23" t="str">
        <f>_xlfn.CONCAT(FIXED(VLOOKUP($L33,logit.hispan!$B:$S,8,0),4)," ",VLOOKUP($L33,logit.hispan!$B:$S,17,0))</f>
        <v>0.0012 ***</v>
      </c>
      <c r="L33" s="14" t="s">
        <v>36</v>
      </c>
    </row>
    <row r="34" spans="2:12" x14ac:dyDescent="0.25">
      <c r="B34" s="73"/>
      <c r="C34" s="16" t="str">
        <f>_xlfn.CONCAT("(",FIXED(VLOOKUP($L33,logit.white!$B:$S,3,0),4),")")</f>
        <v>(0.0002)</v>
      </c>
      <c r="D34" s="27" t="str">
        <f>_xlfn.CONCAT("(",FIXED(VLOOKUP($L33,logit.white!$B:$S,6,0),4),")")</f>
        <v>(0.0002)</v>
      </c>
      <c r="E34" s="17" t="str">
        <f>_xlfn.CONCAT("(",FIXED(VLOOKUP($L33,logit.white!$B:$S,9,0),4),")")</f>
        <v>(0.0002)</v>
      </c>
      <c r="F34" s="16" t="str">
        <f>_xlfn.CONCAT("(",FIXED(VLOOKUP($L33,logit.black!$B:$S,3,0),4),")")</f>
        <v>(0.0002)</v>
      </c>
      <c r="G34" s="27" t="str">
        <f>_xlfn.CONCAT("(",FIXED(VLOOKUP($L33,logit.black!$B:$S,6,0),4),")")</f>
        <v>(0.0002)</v>
      </c>
      <c r="H34" s="17" t="str">
        <f>_xlfn.CONCAT("(",FIXED(VLOOKUP($L33,logit.black!$B:$S,9,0),4),")")</f>
        <v>(0.0002)</v>
      </c>
      <c r="I34" s="16" t="str">
        <f>_xlfn.CONCAT("(",FIXED(VLOOKUP($L33,logit.hispan!$B:$S,3,0),4),")")</f>
        <v>(0.0003)</v>
      </c>
      <c r="J34" s="27" t="str">
        <f>_xlfn.CONCAT("(",FIXED(VLOOKUP($L33,logit.hispan!$B:$S,6,0),4),")")</f>
        <v>(0.0004)</v>
      </c>
      <c r="K34" s="17" t="str">
        <f>_xlfn.CONCAT("(",FIXED(VLOOKUP($L33,logit.hispan!$B:$S,9,0),4),")")</f>
        <v>(0.0004)</v>
      </c>
    </row>
    <row r="35" spans="2:12" x14ac:dyDescent="0.25">
      <c r="B35" s="72" t="s">
        <v>101</v>
      </c>
      <c r="C35" s="18" t="str">
        <f>_xlfn.CONCAT(FIXED(VLOOKUP($L35,logit.white!$B:$S,2,0),4)," ",VLOOKUP($L35,logit.white!$B:$S,15,0))</f>
        <v xml:space="preserve">0.0100 </v>
      </c>
      <c r="D35" s="26" t="str">
        <f>_xlfn.CONCAT(FIXED(VLOOKUP($L35,logit.white!$B:$S,5,0),4)," ",VLOOKUP($L35,logit.white!$B:$S,16,0))</f>
        <v xml:space="preserve">-0.0242 </v>
      </c>
      <c r="E35" s="23" t="str">
        <f>_xlfn.CONCAT(FIXED(VLOOKUP($L35,logit.white!$B:$S,8,0),4)," ",VLOOKUP($L35,logit.white!$B:$S,17,0))</f>
        <v xml:space="preserve">0.0468 </v>
      </c>
      <c r="F35" s="18" t="str">
        <f>_xlfn.CONCAT(FIXED(VLOOKUP($L35,logit.black!$B:$S,2,0),4)," ",VLOOKUP($L35,logit.black!$B:$S,15,0))</f>
        <v xml:space="preserve">-0.0089 </v>
      </c>
      <c r="G35" s="22" t="str">
        <f>_xlfn.CONCAT(FIXED(VLOOKUP($L35,logit.black!$B:$S,5,0),4)," ",VLOOKUP($L35,logit.black!$B:$S,16,0))</f>
        <v xml:space="preserve">0.0328 </v>
      </c>
      <c r="H35" s="23" t="str">
        <f>_xlfn.CONCAT(FIXED(VLOOKUP($L35,logit.black!$B:$S,8,0),4)," ",VLOOKUP($L35,logit.black!$B:$S,17,0))</f>
        <v xml:space="preserve">-0.0577 </v>
      </c>
      <c r="I35" s="18" t="str">
        <f>_xlfn.CONCAT(FIXED(VLOOKUP($L35,logit.hispan!$B:$S,2,0),4)," ",VLOOKUP($L35,logit.hispan!$B:$S,15,0))</f>
        <v xml:space="preserve">-0.0261 </v>
      </c>
      <c r="J35" s="22" t="str">
        <f>_xlfn.CONCAT(FIXED(VLOOKUP($L35,logit.hispan!$B:$S,5,0),4)," ",VLOOKUP($L35,logit.hispan!$B:$S,16,0))</f>
        <v xml:space="preserve">0.0279 </v>
      </c>
      <c r="K35" s="23" t="str">
        <f>_xlfn.CONCAT(FIXED(VLOOKUP($L35,logit.hispan!$B:$S,8,0),4)," ",VLOOKUP($L35,logit.hispan!$B:$S,17,0))</f>
        <v xml:space="preserve">-0.1000 </v>
      </c>
      <c r="L35" s="14" t="s">
        <v>37</v>
      </c>
    </row>
    <row r="36" spans="2:12" x14ac:dyDescent="0.25">
      <c r="B36" s="73"/>
      <c r="C36" s="16" t="str">
        <f>_xlfn.CONCAT("(",FIXED(VLOOKUP($L35,logit.white!$B:$S,3,0),4),")")</f>
        <v>(0.0304)</v>
      </c>
      <c r="D36" s="27" t="str">
        <f>_xlfn.CONCAT("(",FIXED(VLOOKUP($L35,logit.white!$B:$S,6,0),4),")")</f>
        <v>(0.0444)</v>
      </c>
      <c r="E36" s="17" t="str">
        <f>_xlfn.CONCAT("(",FIXED(VLOOKUP($L35,logit.white!$B:$S,9,0),4),")")</f>
        <v>(0.0425)</v>
      </c>
      <c r="F36" s="16" t="str">
        <f>_xlfn.CONCAT("(",FIXED(VLOOKUP($L35,logit.black!$B:$S,3,0),4),")")</f>
        <v>(0.0333)</v>
      </c>
      <c r="G36" s="27" t="str">
        <f>_xlfn.CONCAT("(",FIXED(VLOOKUP($L35,logit.black!$B:$S,6,0),4),")")</f>
        <v>(0.0452)</v>
      </c>
      <c r="H36" s="17" t="str">
        <f>_xlfn.CONCAT("(",FIXED(VLOOKUP($L35,logit.black!$B:$S,9,0),4),")")</f>
        <v>(0.0509)</v>
      </c>
      <c r="I36" s="16" t="str">
        <f>_xlfn.CONCAT("(",FIXED(VLOOKUP($L35,logit.hispan!$B:$S,3,0),4),")")</f>
        <v>(0.0459)</v>
      </c>
      <c r="J36" s="27" t="str">
        <f>_xlfn.CONCAT("(",FIXED(VLOOKUP($L35,logit.hispan!$B:$S,6,0),4),")")</f>
        <v>(0.0650)</v>
      </c>
      <c r="K36" s="17" t="str">
        <f>_xlfn.CONCAT("(",FIXED(VLOOKUP($L35,logit.hispan!$B:$S,9,0),4),")")</f>
        <v>(0.0685)</v>
      </c>
    </row>
    <row r="37" spans="2:12" x14ac:dyDescent="0.25">
      <c r="B37" s="72" t="s">
        <v>102</v>
      </c>
      <c r="C37" s="18" t="str">
        <f>_xlfn.CONCAT(FIXED(VLOOKUP($L37,logit.white!$B:$S,2,0),4)," ",VLOOKUP($L37,logit.white!$B:$S,15,0))</f>
        <v xml:space="preserve">-0.0407 </v>
      </c>
      <c r="D37" s="26" t="str">
        <f>_xlfn.CONCAT(FIXED(VLOOKUP($L37,logit.white!$B:$S,5,0),4)," ",VLOOKUP($L37,logit.white!$B:$S,16,0))</f>
        <v xml:space="preserve">-0.0362 </v>
      </c>
      <c r="E37" s="23" t="str">
        <f>_xlfn.CONCAT(FIXED(VLOOKUP($L37,logit.white!$B:$S,8,0),4)," ",VLOOKUP($L37,logit.white!$B:$S,17,0))</f>
        <v xml:space="preserve">-0.0303 </v>
      </c>
      <c r="F37" s="18" t="str">
        <f>_xlfn.CONCAT(FIXED(VLOOKUP($L37,logit.black!$B:$S,2,0),4)," ",VLOOKUP($L37,logit.black!$B:$S,15,0))</f>
        <v xml:space="preserve">0.0290 </v>
      </c>
      <c r="G37" s="22" t="str">
        <f>_xlfn.CONCAT(FIXED(VLOOKUP($L37,logit.black!$B:$S,5,0),4)," ",VLOOKUP($L37,logit.black!$B:$S,16,0))</f>
        <v>0.1113 ^</v>
      </c>
      <c r="H37" s="23" t="str">
        <f>_xlfn.CONCAT(FIXED(VLOOKUP($L37,logit.black!$B:$S,8,0),4)," ",VLOOKUP($L37,logit.black!$B:$S,17,0))</f>
        <v xml:space="preserve">-0.0881 </v>
      </c>
      <c r="I37" s="18" t="str">
        <f>_xlfn.CONCAT(FIXED(VLOOKUP($L37,logit.hispan!$B:$S,2,0),4)," ",VLOOKUP($L37,logit.hispan!$B:$S,15,0))</f>
        <v xml:space="preserve">-0.0720 </v>
      </c>
      <c r="J37" s="22" t="str">
        <f>_xlfn.CONCAT(FIXED(VLOOKUP($L37,logit.hispan!$B:$S,5,0),4)," ",VLOOKUP($L37,logit.hispan!$B:$S,16,0))</f>
        <v xml:space="preserve">0.0385 </v>
      </c>
      <c r="K37" s="23" t="str">
        <f>_xlfn.CONCAT(FIXED(VLOOKUP($L37,logit.hispan!$B:$S,8,0),4)," ",VLOOKUP($L37,logit.hispan!$B:$S,17,0))</f>
        <v>-0.2043 *</v>
      </c>
      <c r="L37" s="14" t="s">
        <v>38</v>
      </c>
    </row>
    <row r="38" spans="2:12" x14ac:dyDescent="0.25">
      <c r="B38" s="73"/>
      <c r="C38" s="16" t="str">
        <f>_xlfn.CONCAT("(",FIXED(VLOOKUP($L37,logit.white!$B:$S,3,0),4),")")</f>
        <v>(0.0461)</v>
      </c>
      <c r="D38" s="27" t="str">
        <f>_xlfn.CONCAT("(",FIXED(VLOOKUP($L37,logit.white!$B:$S,6,0),4),")")</f>
        <v>(0.0678)</v>
      </c>
      <c r="E38" s="17" t="str">
        <f>_xlfn.CONCAT("(",FIXED(VLOOKUP($L37,logit.white!$B:$S,9,0),4),")")</f>
        <v>(0.0651)</v>
      </c>
      <c r="F38" s="16" t="str">
        <f>_xlfn.CONCAT("(",FIXED(VLOOKUP($L37,logit.black!$B:$S,3,0),4),")")</f>
        <v>(0.0462)</v>
      </c>
      <c r="G38" s="27" t="str">
        <f>_xlfn.CONCAT("(",FIXED(VLOOKUP($L37,logit.black!$B:$S,6,0),4),")")</f>
        <v>(0.0613)</v>
      </c>
      <c r="H38" s="17" t="str">
        <f>_xlfn.CONCAT("(",FIXED(VLOOKUP($L37,logit.black!$B:$S,9,0),4),")")</f>
        <v>(0.0742)</v>
      </c>
      <c r="I38" s="16" t="str">
        <f>_xlfn.CONCAT("(",FIXED(VLOOKUP($L37,logit.hispan!$B:$S,3,0),4),")")</f>
        <v>(0.0675)</v>
      </c>
      <c r="J38" s="27" t="str">
        <f>_xlfn.CONCAT("(",FIXED(VLOOKUP($L37,logit.hispan!$B:$S,6,0),4),")")</f>
        <v>(0.0942)</v>
      </c>
      <c r="K38" s="17" t="str">
        <f>_xlfn.CONCAT("(",FIXED(VLOOKUP($L37,logit.hispan!$B:$S,9,0),4),")")</f>
        <v>(0.1015)</v>
      </c>
    </row>
    <row r="39" spans="2:12" x14ac:dyDescent="0.25">
      <c r="B39" s="72" t="s">
        <v>130</v>
      </c>
      <c r="C39" s="18" t="str">
        <f>_xlfn.CONCAT(FIXED(VLOOKUP($L39,logit.white!$B:$S,2,0),4)," ",VLOOKUP($L39,logit.white!$B:$S,15,0))</f>
        <v>-0.1488 ***</v>
      </c>
      <c r="D39" s="26" t="str">
        <f>_xlfn.CONCAT(FIXED(VLOOKUP($L39,logit.white!$B:$S,5,0),4)," ",VLOOKUP($L39,logit.white!$B:$S,16,0))</f>
        <v xml:space="preserve">-0.0864 </v>
      </c>
      <c r="E39" s="23" t="str">
        <f>_xlfn.CONCAT(FIXED(VLOOKUP($L39,logit.white!$B:$S,8,0),4)," ",VLOOKUP($L39,logit.white!$B:$S,17,0))</f>
        <v>-0.2280 ***</v>
      </c>
      <c r="F39" s="18" t="str">
        <f>_xlfn.CONCAT(FIXED(VLOOKUP($L39,logit.black!$B:$S,2,0),4)," ",VLOOKUP($L39,logit.black!$B:$S,15,0))</f>
        <v xml:space="preserve">-0.1000 </v>
      </c>
      <c r="G39" s="22" t="str">
        <f>_xlfn.CONCAT(FIXED(VLOOKUP($L39,logit.black!$B:$S,5,0),4)," ",VLOOKUP($L39,logit.black!$B:$S,16,0))</f>
        <v xml:space="preserve">-0.0807 </v>
      </c>
      <c r="H39" s="23" t="str">
        <f>_xlfn.CONCAT(FIXED(VLOOKUP($L39,logit.black!$B:$S,8,0),4)," ",VLOOKUP($L39,logit.black!$B:$S,17,0))</f>
        <v xml:space="preserve">-0.1220 </v>
      </c>
      <c r="I39" s="18" t="str">
        <f>_xlfn.CONCAT(FIXED(VLOOKUP($L39,logit.hispan!$B:$S,2,0),4)," ",VLOOKUP($L39,logit.hispan!$B:$S,15,0))</f>
        <v>-0.1342 ^</v>
      </c>
      <c r="J39" s="22" t="str">
        <f>_xlfn.CONCAT(FIXED(VLOOKUP($L39,logit.hispan!$B:$S,5,0),4)," ",VLOOKUP($L39,logit.hispan!$B:$S,16,0))</f>
        <v xml:space="preserve">0.0372 </v>
      </c>
      <c r="K39" s="23" t="str">
        <f>_xlfn.CONCAT(FIXED(VLOOKUP($L39,logit.hispan!$B:$S,8,0),4)," ",VLOOKUP($L39,logit.hispan!$B:$S,17,0))</f>
        <v>-0.2418 *</v>
      </c>
      <c r="L39" s="14" t="s">
        <v>39</v>
      </c>
    </row>
    <row r="40" spans="2:12" x14ac:dyDescent="0.25">
      <c r="B40" s="73"/>
      <c r="C40" s="16" t="str">
        <f>_xlfn.CONCAT("(",FIXED(VLOOKUP($L39,logit.white!$B:$S,3,0),4),")")</f>
        <v>(0.0380)</v>
      </c>
      <c r="D40" s="27" t="str">
        <f>_xlfn.CONCAT("(",FIXED(VLOOKUP($L39,logit.white!$B:$S,6,0),4),")")</f>
        <v>(0.0576)</v>
      </c>
      <c r="E40" s="17" t="str">
        <f>_xlfn.CONCAT("(",FIXED(VLOOKUP($L39,logit.white!$B:$S,9,0),4),")")</f>
        <v>(0.0520)</v>
      </c>
      <c r="F40" s="16" t="str">
        <f>_xlfn.CONCAT("(",FIXED(VLOOKUP($L39,logit.black!$B:$S,3,0),4),")")</f>
        <v>(0.0717)</v>
      </c>
      <c r="G40" s="27" t="str">
        <f>_xlfn.CONCAT("(",FIXED(VLOOKUP($L39,logit.black!$B:$S,6,0),4),")")</f>
        <v>(0.1067)</v>
      </c>
      <c r="H40" s="17" t="str">
        <f>_xlfn.CONCAT("(",FIXED(VLOOKUP($L39,logit.black!$B:$S,9,0),4),")")</f>
        <v>(0.1000)</v>
      </c>
      <c r="I40" s="16" t="str">
        <f>_xlfn.CONCAT("(",FIXED(VLOOKUP($L39,logit.hispan!$B:$S,3,0),4),")")</f>
        <v>(0.0742)</v>
      </c>
      <c r="J40" s="27" t="str">
        <f>_xlfn.CONCAT("(",FIXED(VLOOKUP($L39,logit.hispan!$B:$S,6,0),4),")")</f>
        <v>(0.1143)</v>
      </c>
      <c r="K40" s="17" t="str">
        <f>_xlfn.CONCAT("(",FIXED(VLOOKUP($L39,logit.hispan!$B:$S,9,0),4),")")</f>
        <v>(0.1045)</v>
      </c>
    </row>
    <row r="41" spans="2:12" x14ac:dyDescent="0.25">
      <c r="B41" s="72" t="s">
        <v>129</v>
      </c>
      <c r="C41" s="18" t="str">
        <f>_xlfn.CONCAT(FIXED(VLOOKUP($L41,logit.white!$B:$S,2,0),4)," ",VLOOKUP($L41,logit.white!$B:$S,15,0))</f>
        <v>-0.1526 ***</v>
      </c>
      <c r="D41" s="26" t="str">
        <f>_xlfn.CONCAT(FIXED(VLOOKUP($L41,logit.white!$B:$S,5,0),4)," ",VLOOKUP($L41,logit.white!$B:$S,16,0))</f>
        <v xml:space="preserve">-0.0929 </v>
      </c>
      <c r="E41" s="23" t="str">
        <f>_xlfn.CONCAT(FIXED(VLOOKUP($L41,logit.white!$B:$S,8,0),4)," ",VLOOKUP($L41,logit.white!$B:$S,17,0))</f>
        <v>-0.2149 ***</v>
      </c>
      <c r="F41" s="18" t="str">
        <f>_xlfn.CONCAT(FIXED(VLOOKUP($L41,logit.black!$B:$S,2,0),4)," ",VLOOKUP($L41,logit.black!$B:$S,15,0))</f>
        <v>-0.2560 ***</v>
      </c>
      <c r="G41" s="22" t="str">
        <f>_xlfn.CONCAT(FIXED(VLOOKUP($L41,logit.black!$B:$S,5,0),4)," ",VLOOKUP($L41,logit.black!$B:$S,16,0))</f>
        <v xml:space="preserve">-0.1281 </v>
      </c>
      <c r="H41" s="23" t="str">
        <f>_xlfn.CONCAT(FIXED(VLOOKUP($L41,logit.black!$B:$S,8,0),4)," ",VLOOKUP($L41,logit.black!$B:$S,17,0))</f>
        <v>-0.4075 ***</v>
      </c>
      <c r="I41" s="18" t="str">
        <f>_xlfn.CONCAT(FIXED(VLOOKUP($L41,logit.hispan!$B:$S,2,0),4)," ",VLOOKUP($L41,logit.hispan!$B:$S,15,0))</f>
        <v>-0.3572 ***</v>
      </c>
      <c r="J41" s="22" t="str">
        <f>_xlfn.CONCAT(FIXED(VLOOKUP($L41,logit.hispan!$B:$S,5,0),4)," ",VLOOKUP($L41,logit.hispan!$B:$S,16,0))</f>
        <v>-0.3507 ***</v>
      </c>
      <c r="K41" s="23" t="str">
        <f>_xlfn.CONCAT(FIXED(VLOOKUP($L41,logit.hispan!$B:$S,8,0),4)," ",VLOOKUP($L41,logit.hispan!$B:$S,17,0))</f>
        <v>-0.3411 ***</v>
      </c>
      <c r="L41" s="14" t="s">
        <v>40</v>
      </c>
    </row>
    <row r="42" spans="2:12" x14ac:dyDescent="0.25">
      <c r="B42" s="73"/>
      <c r="C42" s="16" t="str">
        <f>_xlfn.CONCAT("(",FIXED(VLOOKUP($L41,logit.white!$B:$S,3,0),4),")")</f>
        <v>(0.0445)</v>
      </c>
      <c r="D42" s="27" t="str">
        <f>_xlfn.CONCAT("(",FIXED(VLOOKUP($L41,logit.white!$B:$S,6,0),4),")")</f>
        <v>(0.0684)</v>
      </c>
      <c r="E42" s="17" t="str">
        <f>_xlfn.CONCAT("(",FIXED(VLOOKUP($L41,logit.white!$B:$S,9,0),4),")")</f>
        <v>(0.0600)</v>
      </c>
      <c r="F42" s="16" t="str">
        <f>_xlfn.CONCAT("(",FIXED(VLOOKUP($L41,logit.black!$B:$S,3,0),4),")")</f>
        <v>(0.0753)</v>
      </c>
      <c r="G42" s="27" t="str">
        <f>_xlfn.CONCAT("(",FIXED(VLOOKUP($L41,logit.black!$B:$S,6,0),4),")")</f>
        <v>(0.1100)</v>
      </c>
      <c r="H42" s="17" t="str">
        <f>_xlfn.CONCAT("(",FIXED(VLOOKUP($L41,logit.black!$B:$S,9,0),4),")")</f>
        <v>(0.1085)</v>
      </c>
      <c r="I42" s="16" t="str">
        <f>_xlfn.CONCAT("(",FIXED(VLOOKUP($L41,logit.hispan!$B:$S,3,0),4),")")</f>
        <v>(0.0648)</v>
      </c>
      <c r="J42" s="27" t="str">
        <f>_xlfn.CONCAT("(",FIXED(VLOOKUP($L41,logit.hispan!$B:$S,6,0),4),")")</f>
        <v>(0.0942)</v>
      </c>
      <c r="K42" s="17" t="str">
        <f>_xlfn.CONCAT("(",FIXED(VLOOKUP($L41,logit.hispan!$B:$S,9,0),4),")")</f>
        <v>(0.0937)</v>
      </c>
    </row>
    <row r="43" spans="2:12" x14ac:dyDescent="0.25">
      <c r="B43" s="72" t="s">
        <v>103</v>
      </c>
      <c r="C43" s="18" t="str">
        <f>_xlfn.CONCAT(FIXED(VLOOKUP($L43,logit.white!$B:$S,2,0),4)," ",VLOOKUP($L43,logit.white!$B:$S,15,0))</f>
        <v>-0.1584 ***</v>
      </c>
      <c r="D43" s="26" t="str">
        <f>_xlfn.CONCAT(FIXED(VLOOKUP($L43,logit.white!$B:$S,5,0),4)," ",VLOOKUP($L43,logit.white!$B:$S,16,0))</f>
        <v>-0.1348 *</v>
      </c>
      <c r="E43" s="23" t="str">
        <f>_xlfn.CONCAT(FIXED(VLOOKUP($L43,logit.white!$B:$S,8,0),4)," ",VLOOKUP($L43,logit.white!$B:$S,17,0))</f>
        <v>-0.2040 ***</v>
      </c>
      <c r="F43" s="18" t="str">
        <f>_xlfn.CONCAT(FIXED(VLOOKUP($L43,logit.black!$B:$S,2,0),4)," ",VLOOKUP($L43,logit.black!$B:$S,15,0))</f>
        <v xml:space="preserve">-0.0744 </v>
      </c>
      <c r="G43" s="22" t="str">
        <f>_xlfn.CONCAT(FIXED(VLOOKUP($L43,logit.black!$B:$S,5,0),4)," ",VLOOKUP($L43,logit.black!$B:$S,16,0))</f>
        <v xml:space="preserve">0.0164 </v>
      </c>
      <c r="H43" s="23" t="str">
        <f>_xlfn.CONCAT(FIXED(VLOOKUP($L43,logit.black!$B:$S,8,0),4)," ",VLOOKUP($L43,logit.black!$B:$S,17,0))</f>
        <v>-0.1727 ^</v>
      </c>
      <c r="I43" s="18" t="str">
        <f>_xlfn.CONCAT(FIXED(VLOOKUP($L43,logit.hispan!$B:$S,2,0),4)," ",VLOOKUP($L43,logit.hispan!$B:$S,15,0))</f>
        <v xml:space="preserve">-0.0009 </v>
      </c>
      <c r="J43" s="22" t="str">
        <f>_xlfn.CONCAT(FIXED(VLOOKUP($L43,logit.hispan!$B:$S,5,0),4)," ",VLOOKUP($L43,logit.hispan!$B:$S,16,0))</f>
        <v xml:space="preserve">0.0640 </v>
      </c>
      <c r="K43" s="23" t="str">
        <f>_xlfn.CONCAT(FIXED(VLOOKUP($L43,logit.hispan!$B:$S,8,0),4)," ",VLOOKUP($L43,logit.hispan!$B:$S,17,0))</f>
        <v xml:space="preserve">-0.0407 </v>
      </c>
      <c r="L43" s="14" t="s">
        <v>41</v>
      </c>
    </row>
    <row r="44" spans="2:12" x14ac:dyDescent="0.25">
      <c r="B44" s="73"/>
      <c r="C44" s="16" t="str">
        <f>_xlfn.CONCAT("(",FIXED(VLOOKUP($L43,logit.white!$B:$S,3,0),4),")")</f>
        <v>(0.0375)</v>
      </c>
      <c r="D44" s="27" t="str">
        <f>_xlfn.CONCAT("(",FIXED(VLOOKUP($L43,logit.white!$B:$S,6,0),4),")")</f>
        <v>(0.0541)</v>
      </c>
      <c r="E44" s="17" t="str">
        <f>_xlfn.CONCAT("(",FIXED(VLOOKUP($L43,logit.white!$B:$S,9,0),4),")")</f>
        <v>(0.0534)</v>
      </c>
      <c r="F44" s="16" t="str">
        <f>_xlfn.CONCAT("(",FIXED(VLOOKUP($L43,logit.black!$B:$S,3,0),4),")")</f>
        <v>(0.0658)</v>
      </c>
      <c r="G44" s="27" t="str">
        <f>_xlfn.CONCAT("(",FIXED(VLOOKUP($L43,logit.black!$B:$S,6,0),4),")")</f>
        <v>(0.0975)</v>
      </c>
      <c r="H44" s="17" t="str">
        <f>_xlfn.CONCAT("(",FIXED(VLOOKUP($L43,logit.black!$B:$S,9,0),4),")")</f>
        <v>(0.0926)</v>
      </c>
      <c r="I44" s="16" t="str">
        <f>_xlfn.CONCAT("(",FIXED(VLOOKUP($L43,logit.hispan!$B:$S,3,0),4),")")</f>
        <v>(0.0494)</v>
      </c>
      <c r="J44" s="27" t="str">
        <f>_xlfn.CONCAT("(",FIXED(VLOOKUP($L43,logit.hispan!$B:$S,6,0),4),")")</f>
        <v>(0.0719)</v>
      </c>
      <c r="K44" s="17" t="str">
        <f>_xlfn.CONCAT("(",FIXED(VLOOKUP($L43,logit.hispan!$B:$S,9,0),4),")")</f>
        <v>(0.0719)</v>
      </c>
    </row>
    <row r="45" spans="2:12" x14ac:dyDescent="0.25">
      <c r="B45" s="72" t="s">
        <v>104</v>
      </c>
      <c r="C45" s="18" t="str">
        <f>_xlfn.CONCAT(FIXED(VLOOKUP($L45,logit.white!$B:$S,2,0),4)," ",VLOOKUP($L45,logit.white!$B:$S,15,0))</f>
        <v>-0.0791 ***</v>
      </c>
      <c r="D45" s="26" t="str">
        <f>_xlfn.CONCAT(FIXED(VLOOKUP($L45,logit.white!$B:$S,5,0),4)," ",VLOOKUP($L45,logit.white!$B:$S,16,0))</f>
        <v>-0.0874 ***</v>
      </c>
      <c r="E45" s="23" t="str">
        <f>_xlfn.CONCAT(FIXED(VLOOKUP($L45,logit.white!$B:$S,8,0),4)," ",VLOOKUP($L45,logit.white!$B:$S,17,0))</f>
        <v>-0.0790 ***</v>
      </c>
      <c r="F45" s="18" t="str">
        <f>_xlfn.CONCAT(FIXED(VLOOKUP($L45,logit.black!$B:$S,2,0),4)," ",VLOOKUP($L45,logit.black!$B:$S,15,0))</f>
        <v>-0.0839 ***</v>
      </c>
      <c r="G45" s="22" t="str">
        <f>_xlfn.CONCAT(FIXED(VLOOKUP($L45,logit.black!$B:$S,5,0),4)," ",VLOOKUP($L45,logit.black!$B:$S,16,0))</f>
        <v>-0.0850 ***</v>
      </c>
      <c r="H45" s="23" t="str">
        <f>_xlfn.CONCAT(FIXED(VLOOKUP($L45,logit.black!$B:$S,8,0),4)," ",VLOOKUP($L45,logit.black!$B:$S,17,0))</f>
        <v>-0.0947 ***</v>
      </c>
      <c r="I45" s="18" t="str">
        <f>_xlfn.CONCAT(FIXED(VLOOKUP($L45,logit.hispan!$B:$S,2,0),4)," ",VLOOKUP($L45,logit.hispan!$B:$S,15,0))</f>
        <v>-0.0742 ***</v>
      </c>
      <c r="J45" s="22" t="str">
        <f>_xlfn.CONCAT(FIXED(VLOOKUP($L45,logit.hispan!$B:$S,5,0),4)," ",VLOOKUP($L45,logit.hispan!$B:$S,16,0))</f>
        <v>-0.0807 ***</v>
      </c>
      <c r="K45" s="23" t="str">
        <f>_xlfn.CONCAT(FIXED(VLOOKUP($L45,logit.hispan!$B:$S,8,0),4)," ",VLOOKUP($L45,logit.hispan!$B:$S,17,0))</f>
        <v>-0.0684 **</v>
      </c>
      <c r="L45" s="14" t="s">
        <v>43</v>
      </c>
    </row>
    <row r="46" spans="2:12" x14ac:dyDescent="0.25">
      <c r="B46" s="73"/>
      <c r="C46" s="16" t="str">
        <f>_xlfn.CONCAT("(",FIXED(VLOOKUP($L45,logit.white!$B:$S,3,0),4),")")</f>
        <v>(0.0107)</v>
      </c>
      <c r="D46" s="27" t="str">
        <f>_xlfn.CONCAT("(",FIXED(VLOOKUP($L45,logit.white!$B:$S,6,0),4),")")</f>
        <v>(0.0162)</v>
      </c>
      <c r="E46" s="17" t="str">
        <f>_xlfn.CONCAT("(",FIXED(VLOOKUP($L45,logit.white!$B:$S,9,0),4),")")</f>
        <v>(0.0145)</v>
      </c>
      <c r="F46" s="16" t="str">
        <f>_xlfn.CONCAT("(",FIXED(VLOOKUP($L45,logit.black!$B:$S,3,0),4),")")</f>
        <v>(0.0116)</v>
      </c>
      <c r="G46" s="27" t="str">
        <f>_xlfn.CONCAT("(",FIXED(VLOOKUP($L45,logit.black!$B:$S,6,0),4),")")</f>
        <v>(0.0164)</v>
      </c>
      <c r="H46" s="17" t="str">
        <f>_xlfn.CONCAT("(",FIXED(VLOOKUP($L45,logit.black!$B:$S,9,0),4),")")</f>
        <v>(0.0170)</v>
      </c>
      <c r="I46" s="16" t="str">
        <f>_xlfn.CONCAT("(",FIXED(VLOOKUP($L45,logit.hispan!$B:$S,3,0),4),")")</f>
        <v>(0.0153)</v>
      </c>
      <c r="J46" s="27" t="str">
        <f>_xlfn.CONCAT("(",FIXED(VLOOKUP($L45,logit.hispan!$B:$S,6,0),4),")")</f>
        <v>(0.0232)</v>
      </c>
      <c r="K46" s="17" t="str">
        <f>_xlfn.CONCAT("(",FIXED(VLOOKUP($L45,logit.hispan!$B:$S,9,0),4),")")</f>
        <v>(0.0215)</v>
      </c>
    </row>
    <row r="47" spans="2:12" x14ac:dyDescent="0.25">
      <c r="B47" s="72" t="s">
        <v>105</v>
      </c>
      <c r="C47" s="18" t="str">
        <f>_xlfn.CONCAT(FIXED(VLOOKUP($L47,logit.white!$B:$S,2,0),4)," ",VLOOKUP($L47,logit.white!$B:$S,15,0))</f>
        <v xml:space="preserve">0.0367 </v>
      </c>
      <c r="D47" s="26" t="str">
        <f>_xlfn.CONCAT(FIXED(VLOOKUP($L47,logit.white!$B:$S,5,0),4)," ",VLOOKUP($L47,logit.white!$B:$S,16,0))</f>
        <v xml:space="preserve">0.0358 </v>
      </c>
      <c r="E47" s="23" t="str">
        <f>_xlfn.CONCAT(FIXED(VLOOKUP($L47,logit.white!$B:$S,8,0),4)," ",VLOOKUP($L47,logit.white!$B:$S,17,0))</f>
        <v xml:space="preserve">0.0401 </v>
      </c>
      <c r="F47" s="18" t="str">
        <f>_xlfn.CONCAT(FIXED(VLOOKUP($L47,logit.black!$B:$S,2,0),4)," ",VLOOKUP($L47,logit.black!$B:$S,15,0))</f>
        <v xml:space="preserve">-0.0094 </v>
      </c>
      <c r="G47" s="22" t="str">
        <f>_xlfn.CONCAT(FIXED(VLOOKUP($L47,logit.black!$B:$S,5,0),4)," ",VLOOKUP($L47,logit.black!$B:$S,16,0))</f>
        <v xml:space="preserve">0.0429 </v>
      </c>
      <c r="H47" s="23" t="str">
        <f>_xlfn.CONCAT(FIXED(VLOOKUP($L47,logit.black!$B:$S,8,0),4)," ",VLOOKUP($L47,logit.black!$B:$S,17,0))</f>
        <v>-0.0856 ^</v>
      </c>
      <c r="I47" s="18" t="str">
        <f>_xlfn.CONCAT(FIXED(VLOOKUP($L47,logit.hispan!$B:$S,2,0),4)," ",VLOOKUP($L47,logit.hispan!$B:$S,15,0))</f>
        <v xml:space="preserve">0.0573 </v>
      </c>
      <c r="J47" s="22" t="str">
        <f>_xlfn.CONCAT(FIXED(VLOOKUP($L47,logit.hispan!$B:$S,5,0),4)," ",VLOOKUP($L47,logit.hispan!$B:$S,16,0))</f>
        <v xml:space="preserve">0.1051 </v>
      </c>
      <c r="K47" s="23" t="str">
        <f>_xlfn.CONCAT(FIXED(VLOOKUP($L47,logit.hispan!$B:$S,8,0),4)," ",VLOOKUP($L47,logit.hispan!$B:$S,17,0))</f>
        <v xml:space="preserve">0.0165 </v>
      </c>
      <c r="L47" s="14" t="s">
        <v>44</v>
      </c>
    </row>
    <row r="48" spans="2:12" x14ac:dyDescent="0.25">
      <c r="B48" s="73"/>
      <c r="C48" s="16" t="str">
        <f>_xlfn.CONCAT("(",FIXED(VLOOKUP($L47,logit.white!$B:$S,3,0),4),")")</f>
        <v>(0.0235)</v>
      </c>
      <c r="D48" s="27" t="str">
        <f>_xlfn.CONCAT("(",FIXED(VLOOKUP($L47,logit.white!$B:$S,6,0),4),")")</f>
        <v>(0.0342)</v>
      </c>
      <c r="E48" s="17" t="str">
        <f>_xlfn.CONCAT("(",FIXED(VLOOKUP($L47,logit.white!$B:$S,9,0),4),")")</f>
        <v>(0.0332)</v>
      </c>
      <c r="F48" s="16" t="str">
        <f>_xlfn.CONCAT("(",FIXED(VLOOKUP($L47,logit.black!$B:$S,3,0),4),")")</f>
        <v>(0.0317)</v>
      </c>
      <c r="G48" s="27" t="str">
        <f>_xlfn.CONCAT("(",FIXED(VLOOKUP($L47,logit.black!$B:$S,6,0),4),")")</f>
        <v>(0.0435)</v>
      </c>
      <c r="H48" s="17" t="str">
        <f>_xlfn.CONCAT("(",FIXED(VLOOKUP($L47,logit.black!$B:$S,9,0),4),")")</f>
        <v>(0.0502)</v>
      </c>
      <c r="I48" s="16" t="str">
        <f>_xlfn.CONCAT("(",FIXED(VLOOKUP($L47,logit.hispan!$B:$S,3,0),4),")")</f>
        <v>(0.0508)</v>
      </c>
      <c r="J48" s="27" t="str">
        <f>_xlfn.CONCAT("(",FIXED(VLOOKUP($L47,logit.hispan!$B:$S,6,0),4),")")</f>
        <v>(0.0884)</v>
      </c>
      <c r="K48" s="17" t="str">
        <f>_xlfn.CONCAT("(",FIXED(VLOOKUP($L47,logit.hispan!$B:$S,9,0),4),")")</f>
        <v>(0.0663)</v>
      </c>
    </row>
    <row r="49" spans="2:12" x14ac:dyDescent="0.25">
      <c r="B49" s="72" t="s">
        <v>149</v>
      </c>
      <c r="C49" s="18" t="str">
        <f>_xlfn.CONCAT(FIXED(VLOOKUP($L49,logit.white!$B:$S,2,0),4)," ",VLOOKUP($L49,logit.white!$B:$S,15,0))</f>
        <v xml:space="preserve">-0.0738 </v>
      </c>
      <c r="D49" s="26" t="str">
        <f>_xlfn.CONCAT(FIXED(VLOOKUP($L49,logit.white!$B:$S,5,0),4)," ",VLOOKUP($L49,logit.white!$B:$S,16,0))</f>
        <v xml:space="preserve">-0.4623 </v>
      </c>
      <c r="E49" s="23" t="str">
        <f>_xlfn.CONCAT(FIXED(VLOOKUP($L49,logit.white!$B:$S,8,0),4)," ",VLOOKUP($L49,logit.white!$B:$S,17,0))</f>
        <v xml:space="preserve">-0.0179 </v>
      </c>
      <c r="F49" s="18" t="str">
        <f>_xlfn.CONCAT(FIXED(VLOOKUP($L49,logit.black!$B:$S,2,0),4)," ",VLOOKUP($L49,logit.black!$B:$S,15,0))</f>
        <v xml:space="preserve">-0.0167 </v>
      </c>
      <c r="G49" s="22" t="str">
        <f>_xlfn.CONCAT(FIXED(VLOOKUP($L49,logit.black!$B:$S,5,0),4)," ",VLOOKUP($L49,logit.black!$B:$S,16,0))</f>
        <v xml:space="preserve">0.3180 </v>
      </c>
      <c r="H49" s="23" t="str">
        <f>_xlfn.CONCAT(FIXED(VLOOKUP($L49,logit.black!$B:$S,8,0),4)," ",VLOOKUP($L49,logit.black!$B:$S,17,0))</f>
        <v xml:space="preserve">0.0980 </v>
      </c>
      <c r="I49" s="18" t="str">
        <f>_xlfn.CONCAT(FIXED(VLOOKUP($L49,logit.hispan!$B:$S,2,0),4)," ",VLOOKUP($L49,logit.hispan!$B:$S,15,0))</f>
        <v xml:space="preserve">1.3431 </v>
      </c>
      <c r="J49" s="22" t="str">
        <f>_xlfn.CONCAT(FIXED(VLOOKUP($L49,logit.hispan!$B:$S,5,0),4)," ",VLOOKUP($L49,logit.hispan!$B:$S,16,0))</f>
        <v xml:space="preserve">20.1062 </v>
      </c>
      <c r="K49" s="23" t="str">
        <f>_xlfn.CONCAT(FIXED(VLOOKUP($L49,logit.hispan!$B:$S,8,0),4)," ",VLOOKUP($L49,logit.hispan!$B:$S,17,0))</f>
        <v xml:space="preserve">0.6915 </v>
      </c>
      <c r="L49" s="14" t="s">
        <v>148</v>
      </c>
    </row>
    <row r="50" spans="2:12" x14ac:dyDescent="0.25">
      <c r="B50" s="73"/>
      <c r="C50" s="16" t="str">
        <f>_xlfn.CONCAT("(",FIXED(VLOOKUP($L49,logit.white!$B:$S,3,0),4),")")</f>
        <v>(0.3302)</v>
      </c>
      <c r="D50" s="27" t="str">
        <f>_xlfn.CONCAT("(",FIXED(VLOOKUP($L49,logit.white!$B:$S,6,0),4),")")</f>
        <v>(0.6745)</v>
      </c>
      <c r="E50" s="17" t="str">
        <f>_xlfn.CONCAT("(",FIXED(VLOOKUP($L49,logit.white!$B:$S,9,0),4),")")</f>
        <v>(0.3935)</v>
      </c>
      <c r="F50" s="16" t="str">
        <f>_xlfn.CONCAT("(",FIXED(VLOOKUP($L49,logit.black!$B:$S,3,0),4),")")</f>
        <v>(0.4530)</v>
      </c>
      <c r="G50" s="27" t="str">
        <f>_xlfn.CONCAT("(",FIXED(VLOOKUP($L49,logit.black!$B:$S,6,0),4),")")</f>
        <v>(0.8538)</v>
      </c>
      <c r="H50" s="17" t="str">
        <f>_xlfn.CONCAT("(",FIXED(VLOOKUP($L49,logit.black!$B:$S,9,0),4),")")</f>
        <v>(0.5640)</v>
      </c>
      <c r="I50" s="16" t="str">
        <f>_xlfn.CONCAT("(",FIXED(VLOOKUP($L49,logit.hispan!$B:$S,3,0),4),")")</f>
        <v>(0.5792)</v>
      </c>
      <c r="J50" s="27" t="str">
        <f>_xlfn.CONCAT("(",FIXED(VLOOKUP($L49,logit.hispan!$B:$S,6,0),4),")")</f>
        <v>(2,399.5452)</v>
      </c>
      <c r="K50" s="17" t="str">
        <f>_xlfn.CONCAT("(",FIXED(VLOOKUP($L49,logit.hispan!$B:$S,9,0),4),")")</f>
        <v>(0.6715)</v>
      </c>
    </row>
    <row r="51" spans="2:12" x14ac:dyDescent="0.25">
      <c r="B51" s="72" t="s">
        <v>135</v>
      </c>
      <c r="C51" s="18" t="str">
        <f>_xlfn.CONCAT(FIXED(VLOOKUP($L51,logit.white!$B:$S,2,0),4)," ",VLOOKUP($L51,logit.white!$B:$S,15,0))</f>
        <v xml:space="preserve">0.4914 </v>
      </c>
      <c r="D51" s="26" t="str">
        <f>_xlfn.CONCAT(FIXED(VLOOKUP($L51,logit.white!$B:$S,5,0),4)," ",VLOOKUP($L51,logit.white!$B:$S,16,0))</f>
        <v xml:space="preserve">-0.2259 </v>
      </c>
      <c r="E51" s="23" t="str">
        <f>_xlfn.CONCAT(FIXED(VLOOKUP($L51,logit.white!$B:$S,8,0),4)," ",VLOOKUP($L51,logit.white!$B:$S,17,0))</f>
        <v xml:space="preserve">0.5782 </v>
      </c>
      <c r="F51" s="18" t="str">
        <f>_xlfn.CONCAT(FIXED(VLOOKUP($L51,logit.black!$B:$S,2,0),4)," ",VLOOKUP($L51,logit.black!$B:$S,15,0))</f>
        <v xml:space="preserve">-0.1233 </v>
      </c>
      <c r="G51" s="22" t="str">
        <f>_xlfn.CONCAT(FIXED(VLOOKUP($L51,logit.black!$B:$S,5,0),4)," ",VLOOKUP($L51,logit.black!$B:$S,16,0))</f>
        <v xml:space="preserve">0.3223 </v>
      </c>
      <c r="H51" s="23" t="str">
        <f>_xlfn.CONCAT(FIXED(VLOOKUP($L51,logit.black!$B:$S,8,0),4)," ",VLOOKUP($L51,logit.black!$B:$S,17,0))</f>
        <v xml:space="preserve">-0.2108 </v>
      </c>
      <c r="I51" s="18" t="str">
        <f>_xlfn.CONCAT(FIXED(VLOOKUP($L51,logit.hispan!$B:$S,2,0),4)," ",VLOOKUP($L51,logit.hispan!$B:$S,15,0))</f>
        <v xml:space="preserve">2.0973 </v>
      </c>
      <c r="J51" s="22" t="str">
        <f>_xlfn.CONCAT(FIXED(VLOOKUP($L51,logit.hispan!$B:$S,5,0),4)," ",VLOOKUP($L51,logit.hispan!$B:$S,16,0))</f>
        <v xml:space="preserve">20.0730 </v>
      </c>
      <c r="K51" s="23" t="str">
        <f>_xlfn.CONCAT(FIXED(VLOOKUP($L51,logit.hispan!$B:$S,8,0),4)," ",VLOOKUP($L51,logit.hispan!$B:$S,17,0))</f>
        <v xml:space="preserve">1.8362 </v>
      </c>
      <c r="L51" s="14" t="s">
        <v>45</v>
      </c>
    </row>
    <row r="52" spans="2:12" x14ac:dyDescent="0.25">
      <c r="B52" s="73"/>
      <c r="C52" s="16" t="str">
        <f>_xlfn.CONCAT("(",FIXED(VLOOKUP($L51,logit.white!$B:$S,3,0),4),")")</f>
        <v>(0.4316)</v>
      </c>
      <c r="D52" s="27" t="str">
        <f>_xlfn.CONCAT("(",FIXED(VLOOKUP($L51,logit.white!$B:$S,6,0),4),")")</f>
        <v>(0.7623)</v>
      </c>
      <c r="E52" s="17" t="str">
        <f>_xlfn.CONCAT("(",FIXED(VLOOKUP($L51,logit.white!$B:$S,9,0),4),")")</f>
        <v>(0.5970)</v>
      </c>
      <c r="F52" s="16" t="str">
        <f>_xlfn.CONCAT("(",FIXED(VLOOKUP($L51,logit.black!$B:$S,3,0),4),")")</f>
        <v>(0.5074)</v>
      </c>
      <c r="G52" s="27" t="str">
        <f>_xlfn.CONCAT("(",FIXED(VLOOKUP($L51,logit.black!$B:$S,6,0),4),")")</f>
        <v>(0.9653)</v>
      </c>
      <c r="H52" s="17" t="str">
        <f>_xlfn.CONCAT("(",FIXED(VLOOKUP($L51,logit.black!$B:$S,9,0),4),")")</f>
        <v>(0.6099)</v>
      </c>
      <c r="I52" s="16" t="str">
        <f>_xlfn.CONCAT("(",FIXED(VLOOKUP($L51,logit.hispan!$B:$S,3,0),4),")")</f>
        <v>(0.6592)</v>
      </c>
      <c r="J52" s="27" t="str">
        <f>_xlfn.CONCAT("(",FIXED(VLOOKUP($L51,logit.hispan!$B:$S,6,0),4),")")</f>
        <v>(2,399.5453)</v>
      </c>
      <c r="K52" s="17" t="str">
        <f>_xlfn.CONCAT("(",FIXED(VLOOKUP($L51,logit.hispan!$B:$S,9,0),4),")")</f>
        <v>(0.7665)</v>
      </c>
    </row>
    <row r="53" spans="2:12" x14ac:dyDescent="0.25">
      <c r="B53" s="72" t="s">
        <v>136</v>
      </c>
      <c r="C53" s="18" t="str">
        <f>_xlfn.CONCAT(FIXED(VLOOKUP($L53,logit.white!$B:$S,2,0),4)," ",VLOOKUP($L53,logit.white!$B:$S,15,0))</f>
        <v xml:space="preserve">0.0614 </v>
      </c>
      <c r="D53" s="26" t="str">
        <f>_xlfn.CONCAT(FIXED(VLOOKUP($L53,logit.white!$B:$S,5,0),4)," ",VLOOKUP($L53,logit.white!$B:$S,16,0))</f>
        <v xml:space="preserve">-0.7770 </v>
      </c>
      <c r="E53" s="23" t="str">
        <f>_xlfn.CONCAT(FIXED(VLOOKUP($L53,logit.white!$B:$S,8,0),4)," ",VLOOKUP($L53,logit.white!$B:$S,17,0))</f>
        <v xml:space="preserve">0.3882 </v>
      </c>
      <c r="F53" s="18" t="str">
        <f>_xlfn.CONCAT(FIXED(VLOOKUP($L53,logit.black!$B:$S,2,0),4)," ",VLOOKUP($L53,logit.black!$B:$S,15,0))</f>
        <v xml:space="preserve">-0.1517 </v>
      </c>
      <c r="G53" s="22" t="str">
        <f>_xlfn.CONCAT(FIXED(VLOOKUP($L53,logit.black!$B:$S,5,0),4)," ",VLOOKUP($L53,logit.black!$B:$S,16,0))</f>
        <v xml:space="preserve">0.3869 </v>
      </c>
      <c r="H53" s="23" t="str">
        <f>_xlfn.CONCAT(FIXED(VLOOKUP($L53,logit.black!$B:$S,8,0),4)," ",VLOOKUP($L53,logit.black!$B:$S,17,0))</f>
        <v xml:space="preserve">-0.3374 </v>
      </c>
      <c r="I53" s="18" t="str">
        <f>_xlfn.CONCAT(FIXED(VLOOKUP($L53,logit.hispan!$B:$S,2,0),4)," ",VLOOKUP($L53,logit.hispan!$B:$S,15,0))</f>
        <v xml:space="preserve">1.3221 </v>
      </c>
      <c r="J53" s="22" t="str">
        <f>_xlfn.CONCAT(FIXED(VLOOKUP($L53,logit.hispan!$B:$S,5,0),4)," ",VLOOKUP($L53,logit.hispan!$B:$S,16,0))</f>
        <v xml:space="preserve">19.2723 </v>
      </c>
      <c r="K53" s="23" t="str">
        <f>_xlfn.CONCAT(FIXED(VLOOKUP($L53,logit.hispan!$B:$S,8,0),4)," ",VLOOKUP($L53,logit.hispan!$B:$S,17,0))</f>
        <v xml:space="preserve">1.0377 </v>
      </c>
      <c r="L53" s="14" t="s">
        <v>132</v>
      </c>
    </row>
    <row r="54" spans="2:12" x14ac:dyDescent="0.25">
      <c r="B54" s="73"/>
      <c r="C54" s="16" t="str">
        <f>_xlfn.CONCAT("(",FIXED(VLOOKUP($L53,logit.white!$B:$S,3,0),4),")")</f>
        <v>(0.3238)</v>
      </c>
      <c r="D54" s="27" t="str">
        <f>_xlfn.CONCAT("(",FIXED(VLOOKUP($L53,logit.white!$B:$S,6,0),4),")")</f>
        <v>(0.6876)</v>
      </c>
      <c r="E54" s="17" t="str">
        <f>_xlfn.CONCAT("(",FIXED(VLOOKUP($L53,logit.white!$B:$S,9,0),4),")")</f>
        <v>(0.3664)</v>
      </c>
      <c r="F54" s="16" t="str">
        <f>_xlfn.CONCAT("(",FIXED(VLOOKUP($L53,logit.black!$B:$S,3,0),4),")")</f>
        <v>(0.4271)</v>
      </c>
      <c r="G54" s="27" t="str">
        <f>_xlfn.CONCAT("(",FIXED(VLOOKUP($L53,logit.black!$B:$S,6,0),4),")")</f>
        <v>(0.8287)</v>
      </c>
      <c r="H54" s="17" t="str">
        <f>_xlfn.CONCAT("(",FIXED(VLOOKUP($L53,logit.black!$B:$S,9,0),4),")")</f>
        <v>(0.5124)</v>
      </c>
      <c r="I54" s="16" t="str">
        <f>_xlfn.CONCAT("(",FIXED(VLOOKUP($L53,logit.hispan!$B:$S,3,0),4),")")</f>
        <v>(0.5507)</v>
      </c>
      <c r="J54" s="27" t="str">
        <f>_xlfn.CONCAT("(",FIXED(VLOOKUP($L53,logit.hispan!$B:$S,6,0),4),")")</f>
        <v>(2,399.5452)</v>
      </c>
      <c r="K54" s="17" t="str">
        <f>_xlfn.CONCAT("(",FIXED(VLOOKUP($L53,logit.hispan!$B:$S,9,0),4),")")</f>
        <v>(0.6371)</v>
      </c>
    </row>
    <row r="55" spans="2:12" x14ac:dyDescent="0.25">
      <c r="B55" s="72" t="s">
        <v>137</v>
      </c>
      <c r="C55" s="18" t="str">
        <f>_xlfn.CONCAT(FIXED(VLOOKUP($L55,logit.white!$B:$S,2,0),4)," ",VLOOKUP($L55,logit.white!$B:$S,15,0))</f>
        <v xml:space="preserve">0.1402 </v>
      </c>
      <c r="D55" s="26" t="str">
        <f>_xlfn.CONCAT(FIXED(VLOOKUP($L55,logit.white!$B:$S,5,0),4)," ",VLOOKUP($L55,logit.white!$B:$S,16,0))</f>
        <v xml:space="preserve">-0.4276 </v>
      </c>
      <c r="E55" s="23" t="str">
        <f>_xlfn.CONCAT(FIXED(VLOOKUP($L55,logit.white!$B:$S,8,0),4)," ",VLOOKUP($L55,logit.white!$B:$S,17,0))</f>
        <v xml:space="preserve">0.3323 </v>
      </c>
      <c r="F55" s="18" t="str">
        <f>_xlfn.CONCAT(FIXED(VLOOKUP($L55,logit.black!$B:$S,2,0),4)," ",VLOOKUP($L55,logit.black!$B:$S,15,0))</f>
        <v xml:space="preserve">0.1873 </v>
      </c>
      <c r="G55" s="22" t="str">
        <f>_xlfn.CONCAT(FIXED(VLOOKUP($L55,logit.black!$B:$S,5,0),4)," ",VLOOKUP($L55,logit.black!$B:$S,16,0))</f>
        <v xml:space="preserve">0.7381 </v>
      </c>
      <c r="H55" s="23" t="str">
        <f>_xlfn.CONCAT(FIXED(VLOOKUP($L55,logit.black!$B:$S,8,0),4)," ",VLOOKUP($L55,logit.black!$B:$S,17,0))</f>
        <v xml:space="preserve">-0.0398 </v>
      </c>
      <c r="I55" s="18" t="str">
        <f>_xlfn.CONCAT(FIXED(VLOOKUP($L55,logit.hispan!$B:$S,2,0),4)," ",VLOOKUP($L55,logit.hispan!$B:$S,15,0))</f>
        <v xml:space="preserve">1.1871 </v>
      </c>
      <c r="J55" s="22" t="str">
        <f>_xlfn.CONCAT(FIXED(VLOOKUP($L55,logit.hispan!$B:$S,5,0),4)," ",VLOOKUP($L55,logit.hispan!$B:$S,16,0))</f>
        <v xml:space="preserve">19.6607 </v>
      </c>
      <c r="K55" s="23" t="str">
        <f>_xlfn.CONCAT(FIXED(VLOOKUP($L55,logit.hispan!$B:$S,8,0),4)," ",VLOOKUP($L55,logit.hispan!$B:$S,17,0))</f>
        <v xml:space="preserve">0.5695 </v>
      </c>
      <c r="L55" s="14" t="s">
        <v>133</v>
      </c>
    </row>
    <row r="56" spans="2:12" x14ac:dyDescent="0.25">
      <c r="B56" s="73"/>
      <c r="C56" s="16" t="str">
        <f>_xlfn.CONCAT("(",FIXED(VLOOKUP($L55,logit.white!$B:$S,3,0),4),")")</f>
        <v>(0.3204)</v>
      </c>
      <c r="D56" s="27" t="str">
        <f>_xlfn.CONCAT("(",FIXED(VLOOKUP($L55,logit.white!$B:$S,6,0),4),")")</f>
        <v>(0.6743)</v>
      </c>
      <c r="E56" s="17" t="str">
        <f>_xlfn.CONCAT("(",FIXED(VLOOKUP($L55,logit.white!$B:$S,9,0),4),")")</f>
        <v>(0.3659)</v>
      </c>
      <c r="F56" s="16" t="str">
        <f>_xlfn.CONCAT("(",FIXED(VLOOKUP($L55,logit.black!$B:$S,3,0),4),")")</f>
        <v>(0.4125)</v>
      </c>
      <c r="G56" s="27" t="str">
        <f>_xlfn.CONCAT("(",FIXED(VLOOKUP($L55,logit.black!$B:$S,6,0),4),")")</f>
        <v>(0.8253)</v>
      </c>
      <c r="H56" s="17" t="str">
        <f>_xlfn.CONCAT("(",FIXED(VLOOKUP($L55,logit.black!$B:$S,9,0),4),")")</f>
        <v>(0.4844)</v>
      </c>
      <c r="I56" s="16" t="str">
        <f>_xlfn.CONCAT("(",FIXED(VLOOKUP($L55,logit.hispan!$B:$S,3,0),4),")")</f>
        <v>(0.5532)</v>
      </c>
      <c r="J56" s="27" t="str">
        <f>_xlfn.CONCAT("(",FIXED(VLOOKUP($L55,logit.hispan!$B:$S,6,0),4),")")</f>
        <v>(2,399.5452)</v>
      </c>
      <c r="K56" s="17" t="str">
        <f>_xlfn.CONCAT("(",FIXED(VLOOKUP($L55,logit.hispan!$B:$S,9,0),4),")")</f>
        <v>(0.6298)</v>
      </c>
    </row>
    <row r="57" spans="2:12" x14ac:dyDescent="0.25">
      <c r="B57" s="72" t="s">
        <v>139</v>
      </c>
      <c r="C57" s="18" t="str">
        <f>_xlfn.CONCAT(FIXED(VLOOKUP($L57,logit.white!$B:$S,2,0),4)," ",VLOOKUP($L57,logit.white!$B:$S,15,0))</f>
        <v xml:space="preserve">-0.0106 </v>
      </c>
      <c r="D57" s="26" t="str">
        <f>_xlfn.CONCAT(FIXED(VLOOKUP($L57,logit.white!$B:$S,5,0),4)," ",VLOOKUP($L57,logit.white!$B:$S,16,0))</f>
        <v xml:space="preserve">-0.6315 </v>
      </c>
      <c r="E57" s="23" t="str">
        <f>_xlfn.CONCAT(FIXED(VLOOKUP($L57,logit.white!$B:$S,8,0),4)," ",VLOOKUP($L57,logit.white!$B:$S,17,0))</f>
        <v xml:space="preserve">0.3010 </v>
      </c>
      <c r="F57" s="18" t="str">
        <f>_xlfn.CONCAT(FIXED(VLOOKUP($L57,logit.black!$B:$S,2,0),4)," ",VLOOKUP($L57,logit.black!$B:$S,15,0))</f>
        <v xml:space="preserve">0.2227 </v>
      </c>
      <c r="G57" s="22" t="str">
        <f>_xlfn.CONCAT(FIXED(VLOOKUP($L57,logit.black!$B:$S,5,0),4)," ",VLOOKUP($L57,logit.black!$B:$S,16,0))</f>
        <v xml:space="preserve">0.9961 </v>
      </c>
      <c r="H57" s="23" t="str">
        <f>_xlfn.CONCAT(FIXED(VLOOKUP($L57,logit.black!$B:$S,8,0),4)," ",VLOOKUP($L57,logit.black!$B:$S,17,0))</f>
        <v xml:space="preserve">-0.1054 </v>
      </c>
      <c r="I57" s="18" t="str">
        <f>_xlfn.CONCAT(FIXED(VLOOKUP($L57,logit.hispan!$B:$S,2,0),4)," ",VLOOKUP($L57,logit.hispan!$B:$S,15,0))</f>
        <v xml:space="preserve">1.7076 </v>
      </c>
      <c r="J57" s="22" t="str">
        <f>_xlfn.CONCAT(FIXED(VLOOKUP($L57,logit.hispan!$B:$S,5,0),4)," ",VLOOKUP($L57,logit.hispan!$B:$S,16,0))</f>
        <v xml:space="preserve">19.9129 </v>
      </c>
      <c r="K57" s="23" t="str">
        <f>_xlfn.CONCAT(FIXED(VLOOKUP($L57,logit.hispan!$B:$S,8,0),4)," ",VLOOKUP($L57,logit.hispan!$B:$S,17,0))</f>
        <v xml:space="preserve">1.3643 </v>
      </c>
      <c r="L57" s="14" t="s">
        <v>46</v>
      </c>
    </row>
    <row r="58" spans="2:12" x14ac:dyDescent="0.25">
      <c r="B58" s="73"/>
      <c r="C58" s="16" t="str">
        <f>_xlfn.CONCAT("(",FIXED(VLOOKUP($L57,logit.white!$B:$S,3,0),4),")")</f>
        <v>(0.3147)</v>
      </c>
      <c r="D58" s="27" t="str">
        <f>_xlfn.CONCAT("(",FIXED(VLOOKUP($L57,logit.white!$B:$S,6,0),4),")")</f>
        <v>(0.6617)</v>
      </c>
      <c r="E58" s="17" t="str">
        <f>_xlfn.CONCAT("(",FIXED(VLOOKUP($L57,logit.white!$B:$S,9,0),4),")")</f>
        <v>(0.3625)</v>
      </c>
      <c r="F58" s="16" t="str">
        <f>_xlfn.CONCAT("(",FIXED(VLOOKUP($L57,logit.black!$B:$S,3,0),4),")")</f>
        <v>(0.4234)</v>
      </c>
      <c r="G58" s="27" t="str">
        <f>_xlfn.CONCAT("(",FIXED(VLOOKUP($L57,logit.black!$B:$S,6,0),4),")")</f>
        <v>(0.8247)</v>
      </c>
      <c r="H58" s="17" t="str">
        <f>_xlfn.CONCAT("(",FIXED(VLOOKUP($L57,logit.black!$B:$S,9,0),4),")")</f>
        <v>(0.5066)</v>
      </c>
      <c r="I58" s="16" t="str">
        <f>_xlfn.CONCAT("(",FIXED(VLOOKUP($L57,logit.hispan!$B:$S,3,0),4),")")</f>
        <v>(0.5309)</v>
      </c>
      <c r="J58" s="27" t="str">
        <f>_xlfn.CONCAT("(",FIXED(VLOOKUP($L57,logit.hispan!$B:$S,6,0),4),")")</f>
        <v>(2,399.5451)</v>
      </c>
      <c r="K58" s="17" t="str">
        <f>_xlfn.CONCAT("(",FIXED(VLOOKUP($L57,logit.hispan!$B:$S,9,0),4),")")</f>
        <v>(0.6087)</v>
      </c>
    </row>
    <row r="59" spans="2:12" x14ac:dyDescent="0.25">
      <c r="B59" s="72" t="s">
        <v>138</v>
      </c>
      <c r="C59" s="18" t="str">
        <f>_xlfn.CONCAT(FIXED(VLOOKUP($L59,logit.white!$B:$S,2,0),4)," ",VLOOKUP($L59,logit.white!$B:$S,15,0))</f>
        <v xml:space="preserve">0.3740 </v>
      </c>
      <c r="D59" s="26" t="str">
        <f>_xlfn.CONCAT(FIXED(VLOOKUP($L59,logit.white!$B:$S,5,0),4)," ",VLOOKUP($L59,logit.white!$B:$S,16,0))</f>
        <v xml:space="preserve">-0.2148 </v>
      </c>
      <c r="E59" s="23" t="str">
        <f>_xlfn.CONCAT(FIXED(VLOOKUP($L59,logit.white!$B:$S,8,0),4)," ",VLOOKUP($L59,logit.white!$B:$S,17,0))</f>
        <v xml:space="preserve">0.6072 </v>
      </c>
      <c r="F59" s="18" t="str">
        <f>_xlfn.CONCAT(FIXED(VLOOKUP($L59,logit.black!$B:$S,2,0),4)," ",VLOOKUP($L59,logit.black!$B:$S,15,0))</f>
        <v xml:space="preserve">0.3209 </v>
      </c>
      <c r="G59" s="22" t="str">
        <f>_xlfn.CONCAT(FIXED(VLOOKUP($L59,logit.black!$B:$S,5,0),4)," ",VLOOKUP($L59,logit.black!$B:$S,16,0))</f>
        <v xml:space="preserve">0.8198 </v>
      </c>
      <c r="H59" s="23" t="str">
        <f>_xlfn.CONCAT(FIXED(VLOOKUP($L59,logit.black!$B:$S,8,0),4)," ",VLOOKUP($L59,logit.black!$B:$S,17,0))</f>
        <v xml:space="preserve">0.1875 </v>
      </c>
      <c r="I59" s="18" t="str">
        <f>_xlfn.CONCAT(FIXED(VLOOKUP($L59,logit.hispan!$B:$S,2,0),4)," ",VLOOKUP($L59,logit.hispan!$B:$S,15,0))</f>
        <v xml:space="preserve">1.6437 </v>
      </c>
      <c r="J59" s="22" t="str">
        <f>_xlfn.CONCAT(FIXED(VLOOKUP($L59,logit.hispan!$B:$S,5,0),4)," ",VLOOKUP($L59,logit.hispan!$B:$S,16,0))</f>
        <v xml:space="preserve">19.8014 </v>
      </c>
      <c r="K59" s="23" t="str">
        <f>_xlfn.CONCAT(FIXED(VLOOKUP($L59,logit.hispan!$B:$S,8,0),4)," ",VLOOKUP($L59,logit.hispan!$B:$S,17,0))</f>
        <v xml:space="preserve">1.3087 </v>
      </c>
      <c r="L59" s="14" t="s">
        <v>134</v>
      </c>
    </row>
    <row r="60" spans="2:12" x14ac:dyDescent="0.25">
      <c r="B60" s="73"/>
      <c r="C60" s="16" t="str">
        <f>_xlfn.CONCAT("(",FIXED(VLOOKUP($L59,logit.white!$B:$S,3,0),4),")")</f>
        <v>(0.3005)</v>
      </c>
      <c r="D60" s="27" t="str">
        <f>_xlfn.CONCAT("(",FIXED(VLOOKUP($L59,logit.white!$B:$S,6,0),4),")")</f>
        <v>(0.6465)</v>
      </c>
      <c r="E60" s="17" t="str">
        <f>_xlfn.CONCAT("(",FIXED(VLOOKUP($L59,logit.white!$B:$S,9,0),4),")")</f>
        <v>(0.3390)</v>
      </c>
      <c r="F60" s="16" t="str">
        <f>_xlfn.CONCAT("(",FIXED(VLOOKUP($L59,logit.black!$B:$S,3,0),4),")")</f>
        <v>(0.4084)</v>
      </c>
      <c r="G60" s="27" t="str">
        <f>_xlfn.CONCAT("(",FIXED(VLOOKUP($L59,logit.black!$B:$S,6,0),4),")")</f>
        <v>(0.8081)</v>
      </c>
      <c r="H60" s="17" t="str">
        <f>_xlfn.CONCAT("(",FIXED(VLOOKUP($L59,logit.black!$B:$S,9,0),4),")")</f>
        <v>(0.4819)</v>
      </c>
      <c r="I60" s="16" t="str">
        <f>_xlfn.CONCAT("(",FIXED(VLOOKUP($L59,logit.hispan!$B:$S,3,0),4),")")</f>
        <v>(0.5075)</v>
      </c>
      <c r="J60" s="27" t="str">
        <f>_xlfn.CONCAT("(",FIXED(VLOOKUP($L59,logit.hispan!$B:$S,6,0),4),")")</f>
        <v>(2,399.5451)</v>
      </c>
      <c r="K60" s="17" t="str">
        <f>_xlfn.CONCAT("(",FIXED(VLOOKUP($L59,logit.hispan!$B:$S,9,0),4),")")</f>
        <v>(0.5686)</v>
      </c>
    </row>
    <row r="61" spans="2:12" x14ac:dyDescent="0.25">
      <c r="B61" s="98" t="s">
        <v>106</v>
      </c>
      <c r="C61" s="18" t="str">
        <f>_xlfn.CONCAT(FIXED(VLOOKUP($L61,logit.white!$B:$S,2,0),4)," ",VLOOKUP($L61,logit.white!$B:$S,15,0))</f>
        <v xml:space="preserve">-0.0871 </v>
      </c>
      <c r="D61" s="26" t="str">
        <f>_xlfn.CONCAT(FIXED(VLOOKUP($L61,logit.white!$B:$S,5,0),4)," ",VLOOKUP($L61,logit.white!$B:$S,16,0))</f>
        <v xml:space="preserve">-0.2785 </v>
      </c>
      <c r="E61" s="23" t="str">
        <f>_xlfn.CONCAT(FIXED(VLOOKUP($L61,logit.white!$B:$S,8,0),4)," ",VLOOKUP($L61,logit.white!$B:$S,17,0))</f>
        <v xml:space="preserve">-0.0329 </v>
      </c>
      <c r="F61" s="18" t="str">
        <f>_xlfn.CONCAT(FIXED(VLOOKUP($L61,logit.black!$B:$S,2,0),4)," ",VLOOKUP($L61,logit.black!$B:$S,15,0))</f>
        <v xml:space="preserve">0.0886 </v>
      </c>
      <c r="G61" s="22" t="str">
        <f>_xlfn.CONCAT(FIXED(VLOOKUP($L61,logit.black!$B:$S,5,0),4)," ",VLOOKUP($L61,logit.black!$B:$S,16,0))</f>
        <v xml:space="preserve">0.2561 </v>
      </c>
      <c r="H61" s="23" t="str">
        <f>_xlfn.CONCAT(FIXED(VLOOKUP($L61,logit.black!$B:$S,8,0),4)," ",VLOOKUP($L61,logit.black!$B:$S,17,0))</f>
        <v xml:space="preserve">-0.1068 </v>
      </c>
      <c r="I61" s="18" t="str">
        <f>_xlfn.CONCAT(FIXED(VLOOKUP($L61,logit.hispan!$B:$S,2,0),4)," ",VLOOKUP($L61,logit.hispan!$B:$S,15,0))</f>
        <v xml:space="preserve">0.1348 </v>
      </c>
      <c r="J61" s="22" t="str">
        <f>_xlfn.CONCAT(FIXED(VLOOKUP($L61,logit.hispan!$B:$S,5,0),4)," ",VLOOKUP($L61,logit.hispan!$B:$S,16,0))</f>
        <v xml:space="preserve">0.0424 </v>
      </c>
      <c r="K61" s="23" t="str">
        <f>_xlfn.CONCAT(FIXED(VLOOKUP($L61,logit.hispan!$B:$S,8,0),4)," ",VLOOKUP($L61,logit.hispan!$B:$S,17,0))</f>
        <v xml:space="preserve">0.0596 </v>
      </c>
      <c r="L61" s="14" t="s">
        <v>106</v>
      </c>
    </row>
    <row r="62" spans="2:12" x14ac:dyDescent="0.25">
      <c r="B62" s="98"/>
      <c r="C62" s="16" t="str">
        <f>_xlfn.CONCAT("(",FIXED(VLOOKUP($L61,logit.white!$B:$S,3,0),4),")")</f>
        <v>(0.1025)</v>
      </c>
      <c r="D62" s="27" t="str">
        <f>_xlfn.CONCAT("(",FIXED(VLOOKUP($L61,logit.white!$B:$S,6,0),4),")")</f>
        <v>(0.1931)</v>
      </c>
      <c r="E62" s="17" t="str">
        <f>_xlfn.CONCAT("(",FIXED(VLOOKUP($L61,logit.white!$B:$S,9,0),4),")")</f>
        <v>(0.1231)</v>
      </c>
      <c r="F62" s="16" t="str">
        <f>_xlfn.CONCAT("(",FIXED(VLOOKUP($L61,logit.black!$B:$S,3,0),4),")")</f>
        <v>(0.1065)</v>
      </c>
      <c r="G62" s="27" t="str">
        <f>_xlfn.CONCAT("(",FIXED(VLOOKUP($L61,logit.black!$B:$S,6,0),4),")")</f>
        <v>(0.1614)</v>
      </c>
      <c r="H62" s="17" t="str">
        <f>_xlfn.CONCAT("(",FIXED(VLOOKUP($L61,logit.black!$B:$S,9,0),4),")")</f>
        <v>(0.1466)</v>
      </c>
      <c r="I62" s="16" t="str">
        <f>_xlfn.CONCAT("(",FIXED(VLOOKUP($L61,logit.hispan!$B:$S,3,0),4),")")</f>
        <v>(0.1547)</v>
      </c>
      <c r="J62" s="27" t="str">
        <f>_xlfn.CONCAT("(",FIXED(VLOOKUP($L61,logit.hispan!$B:$S,6,0),4),")")</f>
        <v>(0.2793)</v>
      </c>
      <c r="K62" s="17" t="str">
        <f>_xlfn.CONCAT("(",FIXED(VLOOKUP($L61,logit.hispan!$B:$S,9,0),4),")")</f>
        <v>(0.2009)</v>
      </c>
    </row>
    <row r="63" spans="2:12" x14ac:dyDescent="0.25">
      <c r="B63" s="98" t="s">
        <v>20</v>
      </c>
      <c r="C63" s="18" t="str">
        <f>_xlfn.CONCAT(FIXED(VLOOKUP($L63,logit.white!$B:$S,2,0),4)," ",VLOOKUP($L63,logit.white!$B:$S,15,0))</f>
        <v>-1.7331 ***</v>
      </c>
      <c r="D63" s="26" t="str">
        <f>_xlfn.CONCAT(FIXED(VLOOKUP($L63,logit.white!$B:$S,5,0),4)," ",VLOOKUP($L63,logit.white!$B:$S,16,0))</f>
        <v>-2.3511 ***</v>
      </c>
      <c r="E63" s="23" t="str">
        <f>_xlfn.CONCAT(FIXED(VLOOKUP($L63,logit.white!$B:$S,8,0),4)," ",VLOOKUP($L63,logit.white!$B:$S,17,0))</f>
        <v>-1.0986 ***</v>
      </c>
      <c r="F63" s="18" t="str">
        <f>_xlfn.CONCAT(FIXED(VLOOKUP($L63,logit.black!$B:$S,2,0),4)," ",VLOOKUP($L63,logit.black!$B:$S,15,0))</f>
        <v>-2.0935 ***</v>
      </c>
      <c r="G63" s="22" t="str">
        <f>_xlfn.CONCAT(FIXED(VLOOKUP($L63,logit.black!$B:$S,5,0),4)," ",VLOOKUP($L63,logit.black!$B:$S,16,0))</f>
        <v>-1.9679 ***</v>
      </c>
      <c r="H63" s="23" t="str">
        <f>_xlfn.CONCAT(FIXED(VLOOKUP($L63,logit.black!$B:$S,8,0),4)," ",VLOOKUP($L63,logit.black!$B:$S,17,0))</f>
        <v>-2.3068 ***</v>
      </c>
      <c r="I63" s="18" t="str">
        <f>_xlfn.CONCAT(FIXED(VLOOKUP($L63,logit.hispan!$B:$S,2,0),4)," ",VLOOKUP($L63,logit.hispan!$B:$S,15,0))</f>
        <v>-2.2005 ***</v>
      </c>
      <c r="J63" s="22" t="str">
        <f>_xlfn.CONCAT(FIXED(VLOOKUP($L63,logit.hispan!$B:$S,5,0),4)," ",VLOOKUP($L63,logit.hispan!$B:$S,16,0))</f>
        <v>-2.8661 ***</v>
      </c>
      <c r="K63" s="23" t="str">
        <f>_xlfn.CONCAT(FIXED(VLOOKUP($L63,logit.hispan!$B:$S,8,0),4)," ",VLOOKUP($L63,logit.hispan!$B:$S,17,0))</f>
        <v>-1.3851 **</v>
      </c>
      <c r="L63" t="s">
        <v>175</v>
      </c>
    </row>
    <row r="64" spans="2:12" x14ac:dyDescent="0.25">
      <c r="B64" s="98"/>
      <c r="C64" s="16" t="str">
        <f>_xlfn.CONCAT("(",FIXED(VLOOKUP($L63,logit.white!$B:$S,3,0),4),")")</f>
        <v>(0.2061)</v>
      </c>
      <c r="D64" s="27" t="str">
        <f>_xlfn.CONCAT("(",FIXED(VLOOKUP($L63,logit.white!$B:$S,6,0),4),")")</f>
        <v>(0.3002)</v>
      </c>
      <c r="E64" s="17" t="str">
        <f>_xlfn.CONCAT("(",FIXED(VLOOKUP($L63,logit.white!$B:$S,9,0),4),")")</f>
        <v>(0.2853)</v>
      </c>
      <c r="F64" s="16" t="str">
        <f>_xlfn.CONCAT("(",FIXED(VLOOKUP($L63,logit.black!$B:$S,3,0),4),")")</f>
        <v>(0.2110)</v>
      </c>
      <c r="G64" s="27" t="str">
        <f>_xlfn.CONCAT("(",FIXED(VLOOKUP($L63,logit.black!$B:$S,6,0),4),")")</f>
        <v>(0.2921)</v>
      </c>
      <c r="H64" s="17" t="str">
        <f>_xlfn.CONCAT("(",FIXED(VLOOKUP($L63,logit.black!$B:$S,9,0),4),")")</f>
        <v>(0.3162)</v>
      </c>
      <c r="I64" s="16" t="str">
        <f>_xlfn.CONCAT("(",FIXED(VLOOKUP($L63,logit.hispan!$B:$S,3,0),4),")")</f>
        <v>(0.3043)</v>
      </c>
      <c r="J64" s="27" t="str">
        <f>_xlfn.CONCAT("(",FIXED(VLOOKUP($L63,logit.hispan!$B:$S,6,0),4),")")</f>
        <v>(0.4491)</v>
      </c>
      <c r="K64" s="17" t="str">
        <f>_xlfn.CONCAT("(",FIXED(VLOOKUP($L63,logit.hispan!$B:$S,9,0),4),")")</f>
        <v>(0.4357)</v>
      </c>
    </row>
    <row r="65" spans="2:11" x14ac:dyDescent="0.25">
      <c r="B65" s="21" t="s">
        <v>107</v>
      </c>
      <c r="C65" s="18" t="s">
        <v>112</v>
      </c>
      <c r="D65" s="22" t="s">
        <v>112</v>
      </c>
      <c r="E65" s="23" t="s">
        <v>112</v>
      </c>
      <c r="F65" s="18" t="s">
        <v>112</v>
      </c>
      <c r="G65" s="22" t="s">
        <v>112</v>
      </c>
      <c r="H65" s="23" t="s">
        <v>112</v>
      </c>
      <c r="I65" s="18" t="s">
        <v>112</v>
      </c>
      <c r="J65" s="22" t="s">
        <v>112</v>
      </c>
      <c r="K65" s="23" t="s">
        <v>112</v>
      </c>
    </row>
    <row r="66" spans="2:11" x14ac:dyDescent="0.25">
      <c r="B66" s="21" t="s">
        <v>108</v>
      </c>
      <c r="C66" s="18" t="s">
        <v>112</v>
      </c>
      <c r="D66" s="22" t="s">
        <v>112</v>
      </c>
      <c r="E66" s="23" t="s">
        <v>112</v>
      </c>
      <c r="F66" s="18" t="s">
        <v>112</v>
      </c>
      <c r="G66" s="22" t="s">
        <v>112</v>
      </c>
      <c r="H66" s="23" t="s">
        <v>112</v>
      </c>
      <c r="I66" s="18" t="s">
        <v>112</v>
      </c>
      <c r="J66" s="22" t="s">
        <v>112</v>
      </c>
      <c r="K66" s="23" t="s">
        <v>112</v>
      </c>
    </row>
    <row r="67" spans="2:11" x14ac:dyDescent="0.25">
      <c r="B67" s="21" t="s">
        <v>174</v>
      </c>
      <c r="C67" s="93">
        <v>75298</v>
      </c>
      <c r="D67" s="49">
        <v>33508</v>
      </c>
      <c r="E67" s="94">
        <v>41790</v>
      </c>
      <c r="F67" s="93">
        <v>84108</v>
      </c>
      <c r="G67" s="49">
        <v>43657</v>
      </c>
      <c r="H67" s="94">
        <v>40451</v>
      </c>
      <c r="I67" s="93">
        <v>35318</v>
      </c>
      <c r="J67" s="49">
        <v>16300</v>
      </c>
      <c r="K67" s="49">
        <v>19018</v>
      </c>
    </row>
    <row r="68" spans="2:11" ht="15.75" thickBot="1" x14ac:dyDescent="0.3">
      <c r="B68" s="10" t="s">
        <v>633</v>
      </c>
      <c r="C68" s="24">
        <v>0.18459999999999999</v>
      </c>
      <c r="D68" s="96">
        <v>0.1963</v>
      </c>
      <c r="E68" s="95">
        <v>0.1741</v>
      </c>
      <c r="F68" s="24">
        <v>0.1963</v>
      </c>
      <c r="G68" s="96">
        <v>0.18740000000000001</v>
      </c>
      <c r="H68" s="95">
        <v>0.19839999999999999</v>
      </c>
      <c r="I68" s="24">
        <v>0.17560000000000001</v>
      </c>
      <c r="J68" s="96">
        <v>0.19120000000000001</v>
      </c>
      <c r="K68" s="96">
        <v>0.17460000000000001</v>
      </c>
    </row>
  </sheetData>
  <mergeCells count="32">
    <mergeCell ref="B63:B64"/>
    <mergeCell ref="B61:B62"/>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K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52" orientation="landscape"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4A44-0468-4C61-9905-7690D86CC755}">
  <dimension ref="A1:W402"/>
  <sheetViews>
    <sheetView workbookViewId="0">
      <selection activeCell="B2" sqref="B2"/>
    </sheetView>
  </sheetViews>
  <sheetFormatPr defaultRowHeight="15" x14ac:dyDescent="0.25"/>
  <cols>
    <col min="1" max="1" width="4" bestFit="1" customWidth="1"/>
    <col min="2" max="2" width="22.140625" bestFit="1" customWidth="1"/>
    <col min="3" max="3" width="12.7109375" bestFit="1" customWidth="1"/>
    <col min="4" max="4" width="12" bestFit="1" customWidth="1"/>
    <col min="5" max="5" width="12.7109375" bestFit="1" customWidth="1"/>
    <col min="6" max="6" width="12" bestFit="1" customWidth="1"/>
    <col min="7" max="7" width="12.7109375" bestFit="1" customWidth="1"/>
    <col min="8" max="8" width="12" bestFit="1" customWidth="1"/>
    <col min="9" max="9" width="12.7109375" bestFit="1" customWidth="1"/>
    <col min="10" max="10" width="12" bestFit="1" customWidth="1"/>
    <col min="11" max="11" width="12.7109375" bestFit="1" customWidth="1"/>
    <col min="12" max="12" width="12.28515625" bestFit="1" customWidth="1"/>
    <col min="13" max="13" width="12.7109375" bestFit="1" customWidth="1"/>
    <col min="14" max="14" width="12" bestFit="1" customWidth="1"/>
    <col min="15" max="15" width="12.7109375" bestFit="1" customWidth="1"/>
    <col min="16" max="16" width="12.28515625" bestFit="1" customWidth="1"/>
    <col min="17" max="17" width="12.7109375" bestFit="1" customWidth="1"/>
    <col min="18" max="18" width="12" bestFit="1" customWidth="1"/>
    <col min="20" max="23" width="4" bestFit="1" customWidth="1"/>
  </cols>
  <sheetData>
    <row r="1" spans="1:23" x14ac:dyDescent="0.25">
      <c r="B1" t="s">
        <v>618</v>
      </c>
      <c r="C1" t="s">
        <v>614</v>
      </c>
      <c r="D1" t="s">
        <v>615</v>
      </c>
      <c r="E1" t="s">
        <v>616</v>
      </c>
      <c r="F1" t="s">
        <v>617</v>
      </c>
      <c r="G1" t="s">
        <v>619</v>
      </c>
      <c r="H1" t="s">
        <v>620</v>
      </c>
      <c r="I1" t="s">
        <v>621</v>
      </c>
      <c r="J1" t="s">
        <v>622</v>
      </c>
      <c r="K1" t="s">
        <v>623</v>
      </c>
      <c r="L1" t="s">
        <v>624</v>
      </c>
      <c r="M1" t="s">
        <v>625</v>
      </c>
      <c r="N1" t="s">
        <v>626</v>
      </c>
      <c r="O1" t="s">
        <v>627</v>
      </c>
      <c r="P1" t="s">
        <v>628</v>
      </c>
      <c r="Q1" t="s">
        <v>629</v>
      </c>
      <c r="R1" t="s">
        <v>630</v>
      </c>
    </row>
    <row r="2" spans="1:23" x14ac:dyDescent="0.25">
      <c r="A2">
        <v>1</v>
      </c>
      <c r="B2" t="s">
        <v>175</v>
      </c>
      <c r="C2">
        <v>-2.0381014391333299</v>
      </c>
      <c r="D2">
        <v>0.14545719958799899</v>
      </c>
      <c r="E2">
        <v>-14.0116917203559</v>
      </c>
      <c r="F2" s="1">
        <v>1.3221748034631899E-44</v>
      </c>
      <c r="G2">
        <v>-2.0325109948004698</v>
      </c>
      <c r="H2">
        <v>0.14520736509646701</v>
      </c>
      <c r="I2">
        <v>-13.997299609769801</v>
      </c>
      <c r="J2" s="1">
        <v>1.6190663651143E-44</v>
      </c>
      <c r="K2">
        <v>-1.76930849474381</v>
      </c>
      <c r="L2">
        <v>0.14120013649676899</v>
      </c>
      <c r="M2">
        <v>-12.5305013057426</v>
      </c>
      <c r="N2" s="1">
        <v>5.08402977039038E-36</v>
      </c>
      <c r="O2">
        <v>-3.2584315287638401</v>
      </c>
      <c r="P2">
        <v>4.6260683513866203E-2</v>
      </c>
      <c r="Q2">
        <v>-70.436303168481302</v>
      </c>
      <c r="R2">
        <v>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10</v>
      </c>
      <c r="C3">
        <v>-2.0703334720690299E-2</v>
      </c>
      <c r="D3">
        <v>2.5492904339128101E-2</v>
      </c>
      <c r="E3">
        <v>-0.81212146114373995</v>
      </c>
      <c r="F3">
        <v>0.41672193975770599</v>
      </c>
      <c r="G3">
        <v>-2.1567002837766799E-2</v>
      </c>
      <c r="H3">
        <v>2.54649086293374E-2</v>
      </c>
      <c r="I3">
        <v>-0.846930305216961</v>
      </c>
      <c r="J3">
        <v>0.397033969547057</v>
      </c>
      <c r="K3">
        <v>-2.1636764724215801E-2</v>
      </c>
      <c r="L3">
        <v>2.5560764395097801E-2</v>
      </c>
      <c r="M3">
        <v>-0.84648347716727401</v>
      </c>
      <c r="N3">
        <v>0.39728308742989799</v>
      </c>
      <c r="O3">
        <v>-0.15351984992276099</v>
      </c>
      <c r="P3">
        <v>2.5379614844385601E-2</v>
      </c>
      <c r="Q3">
        <v>-6.0489432508753103</v>
      </c>
      <c r="R3" s="1">
        <v>1.45799001160754E-9</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v>
      </c>
    </row>
    <row r="4" spans="1:23" x14ac:dyDescent="0.25">
      <c r="A4">
        <v>3</v>
      </c>
      <c r="B4" t="s">
        <v>12</v>
      </c>
      <c r="C4">
        <v>-8.0519388470403505E-2</v>
      </c>
      <c r="D4">
        <v>2.9494331320523402E-2</v>
      </c>
      <c r="E4">
        <v>-2.7299953877704799</v>
      </c>
      <c r="F4">
        <v>6.3335211635521804E-3</v>
      </c>
      <c r="G4">
        <v>-8.0459049516571901E-2</v>
      </c>
      <c r="H4">
        <v>2.94521960115607E-2</v>
      </c>
      <c r="I4">
        <v>-2.7318523034747502</v>
      </c>
      <c r="J4">
        <v>6.29793669675541E-3</v>
      </c>
      <c r="K4">
        <v>-8.6099994945783201E-2</v>
      </c>
      <c r="L4">
        <v>2.9615258163514301E-2</v>
      </c>
      <c r="M4">
        <v>-2.9072849701461498</v>
      </c>
      <c r="N4">
        <v>3.6458090225644502E-3</v>
      </c>
      <c r="O4">
        <v>-0.306082391929485</v>
      </c>
      <c r="P4">
        <v>2.8438790444318799E-2</v>
      </c>
      <c r="Q4">
        <v>-10.762848459704101</v>
      </c>
      <c r="R4" s="1">
        <v>5.1551621821926501E-27</v>
      </c>
      <c r="T4" t="str">
        <f t="shared" si="0"/>
        <v>**</v>
      </c>
      <c r="U4" t="str">
        <f t="shared" si="1"/>
        <v>**</v>
      </c>
      <c r="V4" t="str">
        <f t="shared" si="2"/>
        <v>**</v>
      </c>
      <c r="W4" t="str">
        <f t="shared" si="3"/>
        <v>***</v>
      </c>
    </row>
    <row r="5" spans="1:23" x14ac:dyDescent="0.25">
      <c r="A5">
        <v>4</v>
      </c>
      <c r="B5" t="s">
        <v>120</v>
      </c>
      <c r="C5">
        <v>-5.2615221774497199E-2</v>
      </c>
      <c r="D5">
        <v>6.5814048017344098E-2</v>
      </c>
      <c r="E5">
        <v>-0.79945275149511397</v>
      </c>
      <c r="F5">
        <v>0.42402793310502201</v>
      </c>
      <c r="G5">
        <v>-5.4777991957291397E-2</v>
      </c>
      <c r="H5">
        <v>6.5723463842575505E-2</v>
      </c>
      <c r="I5">
        <v>-0.83346173123952705</v>
      </c>
      <c r="J5">
        <v>0.404584372011284</v>
      </c>
      <c r="K5">
        <v>-5.4267385516783201E-2</v>
      </c>
      <c r="L5">
        <v>6.5985975792737794E-2</v>
      </c>
      <c r="M5">
        <v>-0.82240786568402302</v>
      </c>
      <c r="N5">
        <v>0.410844804194747</v>
      </c>
      <c r="O5">
        <v>3.2075968020885803E-2</v>
      </c>
      <c r="P5">
        <v>6.7569250592906804E-2</v>
      </c>
      <c r="Q5">
        <v>0.47471250220219302</v>
      </c>
      <c r="R5">
        <v>0.63499190556915597</v>
      </c>
      <c r="T5" t="str">
        <f t="shared" si="0"/>
        <v/>
      </c>
      <c r="U5" t="str">
        <f t="shared" si="1"/>
        <v/>
      </c>
      <c r="V5" t="str">
        <f t="shared" si="2"/>
        <v/>
      </c>
      <c r="W5" t="str">
        <f t="shared" si="3"/>
        <v/>
      </c>
    </row>
    <row r="6" spans="1:23" x14ac:dyDescent="0.25">
      <c r="A6">
        <v>5</v>
      </c>
      <c r="B6" t="s">
        <v>127</v>
      </c>
      <c r="C6">
        <v>9.1246197299937506E-2</v>
      </c>
      <c r="D6">
        <v>2.5283312107618899E-2</v>
      </c>
      <c r="E6">
        <v>3.6089495281135</v>
      </c>
      <c r="F6">
        <v>3.0743941127165698E-4</v>
      </c>
      <c r="G6">
        <v>8.4163227826958703E-2</v>
      </c>
      <c r="H6">
        <v>2.4568096271602901E-2</v>
      </c>
      <c r="I6">
        <v>3.4257122284333898</v>
      </c>
      <c r="J6">
        <v>6.1318967636368705E-4</v>
      </c>
      <c r="K6">
        <v>9.6585734675183804E-2</v>
      </c>
      <c r="L6">
        <v>2.47248258278824E-2</v>
      </c>
      <c r="M6">
        <v>3.9064273029686398</v>
      </c>
      <c r="N6" s="1">
        <v>9.3670807092055504E-5</v>
      </c>
      <c r="O6" t="s">
        <v>173</v>
      </c>
      <c r="P6" t="s">
        <v>173</v>
      </c>
      <c r="Q6" t="s">
        <v>173</v>
      </c>
      <c r="R6" t="s">
        <v>173</v>
      </c>
      <c r="T6" t="str">
        <f t="shared" si="0"/>
        <v>***</v>
      </c>
      <c r="U6" t="str">
        <f t="shared" si="1"/>
        <v>***</v>
      </c>
      <c r="V6" t="str">
        <f t="shared" si="2"/>
        <v>***</v>
      </c>
      <c r="W6" t="str">
        <f t="shared" si="3"/>
        <v/>
      </c>
    </row>
    <row r="7" spans="1:23" x14ac:dyDescent="0.25">
      <c r="A7">
        <v>6</v>
      </c>
      <c r="B7" t="s">
        <v>24</v>
      </c>
      <c r="C7">
        <v>-2.0323055499530399E-2</v>
      </c>
      <c r="D7">
        <v>3.3957668664606998E-2</v>
      </c>
      <c r="E7">
        <v>-0.59848206012777505</v>
      </c>
      <c r="F7">
        <v>0.54951832575152504</v>
      </c>
      <c r="G7">
        <v>-2.39581407480693E-2</v>
      </c>
      <c r="H7">
        <v>3.3905944496961299E-2</v>
      </c>
      <c r="I7">
        <v>-0.70660590948045698</v>
      </c>
      <c r="J7">
        <v>0.47981141552857698</v>
      </c>
      <c r="K7">
        <v>-1.8979325587383002E-2</v>
      </c>
      <c r="L7">
        <v>3.4160020935325601E-2</v>
      </c>
      <c r="M7">
        <v>-0.55560052563539497</v>
      </c>
      <c r="N7">
        <v>0.57848397204453805</v>
      </c>
      <c r="O7" t="s">
        <v>173</v>
      </c>
      <c r="P7" t="s">
        <v>173</v>
      </c>
      <c r="Q7" t="s">
        <v>173</v>
      </c>
      <c r="R7" t="s">
        <v>173</v>
      </c>
      <c r="T7" t="str">
        <f t="shared" si="0"/>
        <v/>
      </c>
      <c r="U7" t="str">
        <f t="shared" si="1"/>
        <v/>
      </c>
      <c r="V7" t="str">
        <f t="shared" si="2"/>
        <v/>
      </c>
      <c r="W7" t="str">
        <f t="shared" si="3"/>
        <v/>
      </c>
    </row>
    <row r="8" spans="1:23" x14ac:dyDescent="0.25">
      <c r="A8">
        <v>7</v>
      </c>
      <c r="B8" t="s">
        <v>23</v>
      </c>
      <c r="C8">
        <v>-0.20670136432935399</v>
      </c>
      <c r="D8">
        <v>3.10586130316086E-2</v>
      </c>
      <c r="E8">
        <v>-6.6552026685477799</v>
      </c>
      <c r="F8" s="1">
        <v>2.8290993686216901E-11</v>
      </c>
      <c r="G8">
        <v>-0.21388940534589099</v>
      </c>
      <c r="H8">
        <v>3.09578228263146E-2</v>
      </c>
      <c r="I8">
        <v>-6.9090583839145703</v>
      </c>
      <c r="J8" s="1">
        <v>4.8788115289773299E-12</v>
      </c>
      <c r="K8">
        <v>-0.20838320579789499</v>
      </c>
      <c r="L8">
        <v>3.1202905920144301E-2</v>
      </c>
      <c r="M8">
        <v>-6.6783268946551599</v>
      </c>
      <c r="N8" s="1">
        <v>2.4168547380872499E-11</v>
      </c>
      <c r="O8" t="s">
        <v>173</v>
      </c>
      <c r="P8" t="s">
        <v>173</v>
      </c>
      <c r="Q8" t="s">
        <v>173</v>
      </c>
      <c r="R8" t="s">
        <v>173</v>
      </c>
      <c r="T8" t="str">
        <f t="shared" si="0"/>
        <v>***</v>
      </c>
      <c r="U8" t="str">
        <f t="shared" si="1"/>
        <v>***</v>
      </c>
      <c r="V8" t="str">
        <f t="shared" si="2"/>
        <v>***</v>
      </c>
      <c r="W8" t="str">
        <f t="shared" si="3"/>
        <v/>
      </c>
    </row>
    <row r="9" spans="1:23" x14ac:dyDescent="0.25">
      <c r="A9">
        <v>8</v>
      </c>
      <c r="B9" t="s">
        <v>25</v>
      </c>
      <c r="C9">
        <v>2.7445043455861299E-2</v>
      </c>
      <c r="D9">
        <v>3.3884936541819399E-2</v>
      </c>
      <c r="E9">
        <v>0.80994820285378899</v>
      </c>
      <c r="F9">
        <v>0.41796994614525301</v>
      </c>
      <c r="G9">
        <v>2.8020650476652802E-2</v>
      </c>
      <c r="H9">
        <v>3.3779916452757797E-2</v>
      </c>
      <c r="I9">
        <v>0.82950621017196702</v>
      </c>
      <c r="J9">
        <v>0.40681802418298502</v>
      </c>
      <c r="K9">
        <v>3.0303711952456399E-2</v>
      </c>
      <c r="L9">
        <v>3.3902742029102297E-2</v>
      </c>
      <c r="M9">
        <v>0.89384250767809603</v>
      </c>
      <c r="N9">
        <v>0.37140616215379901</v>
      </c>
      <c r="O9" t="s">
        <v>173</v>
      </c>
      <c r="P9" t="s">
        <v>173</v>
      </c>
      <c r="Q9" t="s">
        <v>173</v>
      </c>
      <c r="R9" t="s">
        <v>173</v>
      </c>
      <c r="T9" t="str">
        <f t="shared" si="0"/>
        <v/>
      </c>
      <c r="U9" t="str">
        <f t="shared" si="1"/>
        <v/>
      </c>
      <c r="V9" t="str">
        <f t="shared" si="2"/>
        <v/>
      </c>
      <c r="W9" t="str">
        <f t="shared" si="3"/>
        <v/>
      </c>
    </row>
    <row r="10" spans="1:23" x14ac:dyDescent="0.25">
      <c r="A10">
        <v>9</v>
      </c>
      <c r="B10" t="s">
        <v>26</v>
      </c>
      <c r="C10">
        <v>-0.10786592847096201</v>
      </c>
      <c r="D10">
        <v>5.8880644422501301E-2</v>
      </c>
      <c r="E10">
        <v>-1.83194205037846</v>
      </c>
      <c r="F10">
        <v>6.6960054747482095E-2</v>
      </c>
      <c r="G10">
        <v>-0.111929149771081</v>
      </c>
      <c r="H10">
        <v>5.8741812057184102E-2</v>
      </c>
      <c r="I10">
        <v>-1.90544257746288</v>
      </c>
      <c r="J10">
        <v>5.67225650573926E-2</v>
      </c>
      <c r="K10">
        <v>-0.11927661808546999</v>
      </c>
      <c r="L10">
        <v>5.8922331111960997E-2</v>
      </c>
      <c r="M10">
        <v>-2.0243024305814799</v>
      </c>
      <c r="N10">
        <v>4.2939043705275799E-2</v>
      </c>
      <c r="O10" t="s">
        <v>173</v>
      </c>
      <c r="P10" t="s">
        <v>173</v>
      </c>
      <c r="Q10" t="s">
        <v>173</v>
      </c>
      <c r="R10" t="s">
        <v>173</v>
      </c>
      <c r="T10" t="str">
        <f t="shared" si="0"/>
        <v>^</v>
      </c>
      <c r="U10" t="str">
        <f t="shared" si="1"/>
        <v>^</v>
      </c>
      <c r="V10" t="str">
        <f t="shared" si="2"/>
        <v>*</v>
      </c>
      <c r="W10" t="str">
        <f t="shared" si="3"/>
        <v/>
      </c>
    </row>
    <row r="11" spans="1:23" x14ac:dyDescent="0.25">
      <c r="A11">
        <v>10</v>
      </c>
      <c r="B11" t="s">
        <v>30</v>
      </c>
      <c r="C11">
        <v>0.22095740987572501</v>
      </c>
      <c r="D11">
        <v>3.4732183473296603E-2</v>
      </c>
      <c r="E11">
        <v>6.36174832041889</v>
      </c>
      <c r="F11" s="1">
        <v>1.99470099338607E-10</v>
      </c>
      <c r="G11">
        <v>0.215434737340261</v>
      </c>
      <c r="H11">
        <v>3.4637688297590397E-2</v>
      </c>
      <c r="I11">
        <v>6.2196626832988704</v>
      </c>
      <c r="J11" s="1">
        <v>4.9822480890651695E-10</v>
      </c>
      <c r="K11">
        <v>0.22584963519582299</v>
      </c>
      <c r="L11">
        <v>3.4772570035158198E-2</v>
      </c>
      <c r="M11">
        <v>6.49505155838263</v>
      </c>
      <c r="N11" s="1">
        <v>8.3004979153692002E-11</v>
      </c>
      <c r="O11" t="s">
        <v>173</v>
      </c>
      <c r="P11" t="s">
        <v>173</v>
      </c>
      <c r="Q11" t="s">
        <v>173</v>
      </c>
      <c r="R11" t="s">
        <v>173</v>
      </c>
      <c r="T11" t="str">
        <f t="shared" si="0"/>
        <v>***</v>
      </c>
      <c r="U11" t="str">
        <f t="shared" si="1"/>
        <v>***</v>
      </c>
      <c r="V11" t="str">
        <f t="shared" si="2"/>
        <v>***</v>
      </c>
      <c r="W11" t="str">
        <f t="shared" si="3"/>
        <v/>
      </c>
    </row>
    <row r="12" spans="1:23" x14ac:dyDescent="0.25">
      <c r="A12">
        <v>11</v>
      </c>
      <c r="B12" t="s">
        <v>27</v>
      </c>
      <c r="C12">
        <v>0.185821045197687</v>
      </c>
      <c r="D12">
        <v>5.2476368736326898E-2</v>
      </c>
      <c r="E12">
        <v>3.5410423714980102</v>
      </c>
      <c r="F12">
        <v>3.9854956923758502E-4</v>
      </c>
      <c r="G12">
        <v>0.164904843484284</v>
      </c>
      <c r="H12">
        <v>5.16271943391804E-2</v>
      </c>
      <c r="I12">
        <v>3.1941469141416401</v>
      </c>
      <c r="J12">
        <v>1.4024472613114801E-3</v>
      </c>
      <c r="K12">
        <v>0.17479884238387799</v>
      </c>
      <c r="L12">
        <v>5.1709786698155201E-2</v>
      </c>
      <c r="M12">
        <v>3.3803821973629198</v>
      </c>
      <c r="N12">
        <v>7.2385097144574096E-4</v>
      </c>
      <c r="O12" t="s">
        <v>173</v>
      </c>
      <c r="P12" t="s">
        <v>173</v>
      </c>
      <c r="Q12" t="s">
        <v>173</v>
      </c>
      <c r="R12" t="s">
        <v>173</v>
      </c>
      <c r="T12" t="str">
        <f t="shared" si="0"/>
        <v>***</v>
      </c>
      <c r="U12" t="str">
        <f t="shared" si="1"/>
        <v>**</v>
      </c>
      <c r="V12" t="str">
        <f t="shared" si="2"/>
        <v>***</v>
      </c>
      <c r="W12" t="str">
        <f t="shared" si="3"/>
        <v/>
      </c>
    </row>
    <row r="13" spans="1:23" x14ac:dyDescent="0.25">
      <c r="A13">
        <v>12</v>
      </c>
      <c r="B13" t="s">
        <v>29</v>
      </c>
      <c r="C13">
        <v>0.116379102867296</v>
      </c>
      <c r="D13">
        <v>3.1378152050234497E-2</v>
      </c>
      <c r="E13">
        <v>3.7089215031203899</v>
      </c>
      <c r="F13">
        <v>2.0814393848265201E-4</v>
      </c>
      <c r="G13">
        <v>0.11508240937073599</v>
      </c>
      <c r="H13">
        <v>3.1326295249883902E-2</v>
      </c>
      <c r="I13">
        <v>3.6736680304117</v>
      </c>
      <c r="J13">
        <v>2.3909332305957099E-4</v>
      </c>
      <c r="K13">
        <v>0.124854883203824</v>
      </c>
      <c r="L13">
        <v>3.1409728158143697E-2</v>
      </c>
      <c r="M13">
        <v>3.9750386432889999</v>
      </c>
      <c r="N13" s="1">
        <v>7.0367829488777306E-5</v>
      </c>
      <c r="O13" t="s">
        <v>173</v>
      </c>
      <c r="P13" t="s">
        <v>173</v>
      </c>
      <c r="Q13" t="s">
        <v>173</v>
      </c>
      <c r="R13" t="s">
        <v>173</v>
      </c>
      <c r="T13" t="str">
        <f t="shared" si="0"/>
        <v>***</v>
      </c>
      <c r="U13" t="str">
        <f t="shared" si="1"/>
        <v>***</v>
      </c>
      <c r="V13" t="str">
        <f t="shared" si="2"/>
        <v>***</v>
      </c>
      <c r="W13" t="str">
        <f t="shared" si="3"/>
        <v/>
      </c>
    </row>
    <row r="14" spans="1:23" x14ac:dyDescent="0.25">
      <c r="A14">
        <v>13</v>
      </c>
      <c r="B14" t="s">
        <v>28</v>
      </c>
      <c r="C14">
        <v>9.5637363773225598E-2</v>
      </c>
      <c r="D14">
        <v>7.9672277615539105E-2</v>
      </c>
      <c r="E14">
        <v>1.20038445787538</v>
      </c>
      <c r="F14">
        <v>0.22999006216821299</v>
      </c>
      <c r="G14">
        <v>8.6185084498883499E-2</v>
      </c>
      <c r="H14">
        <v>7.8595339418042504E-2</v>
      </c>
      <c r="I14">
        <v>1.0965673682057899</v>
      </c>
      <c r="J14">
        <v>0.27283055876131801</v>
      </c>
      <c r="K14">
        <v>9.1384468999976404E-2</v>
      </c>
      <c r="L14">
        <v>7.8760793173955998E-2</v>
      </c>
      <c r="M14">
        <v>1.1602786782268599</v>
      </c>
      <c r="N14">
        <v>0.24593536261434201</v>
      </c>
      <c r="O14" t="s">
        <v>173</v>
      </c>
      <c r="P14" t="s">
        <v>173</v>
      </c>
      <c r="Q14" t="s">
        <v>173</v>
      </c>
      <c r="R14" t="s">
        <v>173</v>
      </c>
      <c r="T14" t="str">
        <f t="shared" si="0"/>
        <v/>
      </c>
      <c r="U14" t="str">
        <f t="shared" si="1"/>
        <v/>
      </c>
      <c r="V14" t="str">
        <f t="shared" si="2"/>
        <v/>
      </c>
      <c r="W14" t="str">
        <f t="shared" si="3"/>
        <v/>
      </c>
    </row>
    <row r="15" spans="1:23" x14ac:dyDescent="0.25">
      <c r="A15">
        <v>14</v>
      </c>
      <c r="B15" t="s">
        <v>176</v>
      </c>
      <c r="C15">
        <v>1.4937089395753301E-2</v>
      </c>
      <c r="D15">
        <v>9.1403528878093304E-3</v>
      </c>
      <c r="E15">
        <v>1.63419176251666</v>
      </c>
      <c r="F15">
        <v>0.102218591672587</v>
      </c>
      <c r="G15">
        <v>1.6656182377761099E-2</v>
      </c>
      <c r="H15">
        <v>9.1183660025259405E-3</v>
      </c>
      <c r="I15">
        <v>1.82666306366152</v>
      </c>
      <c r="J15">
        <v>6.7750445066280196E-2</v>
      </c>
      <c r="K15">
        <v>1.7443572310405799E-2</v>
      </c>
      <c r="L15">
        <v>9.15040137522952E-3</v>
      </c>
      <c r="M15">
        <v>1.90631772258933</v>
      </c>
      <c r="N15">
        <v>5.6608996249561103E-2</v>
      </c>
      <c r="O15" t="s">
        <v>173</v>
      </c>
      <c r="P15" t="s">
        <v>173</v>
      </c>
      <c r="Q15" t="s">
        <v>173</v>
      </c>
      <c r="R15" t="s">
        <v>173</v>
      </c>
      <c r="T15" t="str">
        <f t="shared" si="0"/>
        <v/>
      </c>
      <c r="U15" t="str">
        <f t="shared" si="1"/>
        <v>^</v>
      </c>
      <c r="V15" t="str">
        <f t="shared" si="2"/>
        <v>^</v>
      </c>
      <c r="W15" t="str">
        <f t="shared" si="3"/>
        <v/>
      </c>
    </row>
    <row r="16" spans="1:23" x14ac:dyDescent="0.25">
      <c r="A16">
        <v>15</v>
      </c>
      <c r="B16" t="s">
        <v>177</v>
      </c>
      <c r="C16">
        <v>-7.0734366013261593E-2</v>
      </c>
      <c r="D16">
        <v>3.57451422067755E-2</v>
      </c>
      <c r="E16">
        <v>-1.9788525557985901</v>
      </c>
      <c r="F16">
        <v>4.7832609271619801E-2</v>
      </c>
      <c r="G16">
        <v>-6.9163095604680105E-2</v>
      </c>
      <c r="H16">
        <v>3.57023138321979E-2</v>
      </c>
      <c r="I16">
        <v>-1.93721605635279</v>
      </c>
      <c r="J16">
        <v>5.2718938345965097E-2</v>
      </c>
      <c r="K16">
        <v>4.0125026769555497E-2</v>
      </c>
      <c r="L16">
        <v>3.4052489166719303E-2</v>
      </c>
      <c r="M16">
        <v>1.1783287434027301</v>
      </c>
      <c r="N16">
        <v>0.238665573056312</v>
      </c>
      <c r="O16" t="s">
        <v>173</v>
      </c>
      <c r="P16" t="s">
        <v>173</v>
      </c>
      <c r="Q16" t="s">
        <v>173</v>
      </c>
      <c r="R16" t="s">
        <v>173</v>
      </c>
      <c r="T16" t="str">
        <f t="shared" si="0"/>
        <v>*</v>
      </c>
      <c r="U16" t="str">
        <f t="shared" si="1"/>
        <v>^</v>
      </c>
      <c r="V16" t="str">
        <f t="shared" si="2"/>
        <v/>
      </c>
      <c r="W16" t="str">
        <f t="shared" si="3"/>
        <v/>
      </c>
    </row>
    <row r="17" spans="1:23" x14ac:dyDescent="0.25">
      <c r="A17">
        <v>16</v>
      </c>
      <c r="B17" t="s">
        <v>31</v>
      </c>
      <c r="C17">
        <v>-4.8675993780118498E-2</v>
      </c>
      <c r="D17">
        <v>7.3743968469120198E-3</v>
      </c>
      <c r="E17">
        <v>-6.6006745759148204</v>
      </c>
      <c r="F17" s="1">
        <v>4.0929109867829202E-11</v>
      </c>
      <c r="G17">
        <v>-4.8464067017830001E-2</v>
      </c>
      <c r="H17">
        <v>7.3673573304012504E-3</v>
      </c>
      <c r="I17">
        <v>-6.57821588452674</v>
      </c>
      <c r="J17" s="1">
        <v>4.7612659951252497E-11</v>
      </c>
      <c r="K17">
        <v>-8.8673152725100596E-2</v>
      </c>
      <c r="L17">
        <v>6.2718875325005899E-3</v>
      </c>
      <c r="M17">
        <v>-14.138192412666999</v>
      </c>
      <c r="N17" s="1">
        <v>2.2088542782078699E-45</v>
      </c>
      <c r="O17" t="s">
        <v>173</v>
      </c>
      <c r="P17" t="s">
        <v>173</v>
      </c>
      <c r="Q17" t="s">
        <v>173</v>
      </c>
      <c r="R17" t="s">
        <v>173</v>
      </c>
      <c r="T17" t="str">
        <f t="shared" si="0"/>
        <v>***</v>
      </c>
      <c r="U17" t="str">
        <f t="shared" si="1"/>
        <v>***</v>
      </c>
      <c r="V17" t="str">
        <f t="shared" si="2"/>
        <v>***</v>
      </c>
      <c r="W17" t="str">
        <f t="shared" si="3"/>
        <v/>
      </c>
    </row>
    <row r="18" spans="1:23" x14ac:dyDescent="0.25">
      <c r="A18">
        <v>17</v>
      </c>
      <c r="B18" t="s">
        <v>32</v>
      </c>
      <c r="C18">
        <v>1.9308003073457199E-2</v>
      </c>
      <c r="D18">
        <v>1.5962815734811502E-2</v>
      </c>
      <c r="E18">
        <v>1.2095612324428799</v>
      </c>
      <c r="F18">
        <v>0.22644730160621199</v>
      </c>
      <c r="G18">
        <v>2.2237515460493198E-2</v>
      </c>
      <c r="H18">
        <v>1.59273434587727E-2</v>
      </c>
      <c r="I18">
        <v>1.39618483886244</v>
      </c>
      <c r="J18">
        <v>0.162658841032426</v>
      </c>
      <c r="K18">
        <v>2.6628388632141099E-2</v>
      </c>
      <c r="L18">
        <v>1.59567712542109E-2</v>
      </c>
      <c r="M18">
        <v>1.6687830017688601</v>
      </c>
      <c r="N18">
        <v>9.5160392641407507E-2</v>
      </c>
      <c r="O18" t="s">
        <v>173</v>
      </c>
      <c r="P18" t="s">
        <v>173</v>
      </c>
      <c r="Q18" t="s">
        <v>173</v>
      </c>
      <c r="R18" t="s">
        <v>173</v>
      </c>
      <c r="T18" t="str">
        <f t="shared" si="0"/>
        <v/>
      </c>
      <c r="U18" t="str">
        <f t="shared" si="1"/>
        <v/>
      </c>
      <c r="V18" t="str">
        <f t="shared" si="2"/>
        <v>^</v>
      </c>
      <c r="W18" t="str">
        <f t="shared" si="3"/>
        <v/>
      </c>
    </row>
    <row r="19" spans="1:23" x14ac:dyDescent="0.25">
      <c r="A19">
        <v>18</v>
      </c>
      <c r="B19" t="s">
        <v>33</v>
      </c>
      <c r="C19">
        <v>1.50415294021064E-2</v>
      </c>
      <c r="D19">
        <v>4.2046238181162E-3</v>
      </c>
      <c r="E19">
        <v>3.5773781562331202</v>
      </c>
      <c r="F19">
        <v>3.47057907372001E-4</v>
      </c>
      <c r="G19">
        <v>1.4676277771601701E-2</v>
      </c>
      <c r="H19">
        <v>4.1981253517103002E-3</v>
      </c>
      <c r="I19">
        <v>3.4959122327356602</v>
      </c>
      <c r="J19">
        <v>4.7244406813341501E-4</v>
      </c>
      <c r="K19">
        <v>1.41321320156482E-2</v>
      </c>
      <c r="L19">
        <v>4.2120508784766102E-3</v>
      </c>
      <c r="M19">
        <v>3.3551665028223598</v>
      </c>
      <c r="N19">
        <v>7.9317228773451598E-4</v>
      </c>
      <c r="O19" t="s">
        <v>173</v>
      </c>
      <c r="P19" t="s">
        <v>173</v>
      </c>
      <c r="Q19" t="s">
        <v>173</v>
      </c>
      <c r="R19" t="s">
        <v>173</v>
      </c>
      <c r="T19" t="str">
        <f t="shared" si="0"/>
        <v>***</v>
      </c>
      <c r="U19" t="str">
        <f t="shared" si="1"/>
        <v>***</v>
      </c>
      <c r="V19" t="str">
        <f t="shared" si="2"/>
        <v>***</v>
      </c>
      <c r="W19" t="str">
        <f t="shared" si="3"/>
        <v/>
      </c>
    </row>
    <row r="20" spans="1:23" x14ac:dyDescent="0.25">
      <c r="A20">
        <v>19</v>
      </c>
      <c r="B20" t="s">
        <v>118</v>
      </c>
      <c r="C20">
        <v>-1.08019444492214E-2</v>
      </c>
      <c r="D20">
        <v>6.8026789905492897E-3</v>
      </c>
      <c r="E20">
        <v>-1.5878956605519901</v>
      </c>
      <c r="F20">
        <v>0.112309934929502</v>
      </c>
      <c r="G20">
        <v>-1.09117627730536E-2</v>
      </c>
      <c r="H20">
        <v>6.7942748660129804E-3</v>
      </c>
      <c r="I20">
        <v>-1.6060231574730099</v>
      </c>
      <c r="J20">
        <v>0.108268821931831</v>
      </c>
      <c r="K20">
        <v>-1.15933549789561E-2</v>
      </c>
      <c r="L20">
        <v>6.804080893496E-3</v>
      </c>
      <c r="M20">
        <v>-1.70388259052567</v>
      </c>
      <c r="N20">
        <v>8.84030240996308E-2</v>
      </c>
      <c r="O20" t="s">
        <v>173</v>
      </c>
      <c r="P20" t="s">
        <v>173</v>
      </c>
      <c r="Q20" t="s">
        <v>173</v>
      </c>
      <c r="R20" t="s">
        <v>173</v>
      </c>
      <c r="T20" t="str">
        <f t="shared" si="0"/>
        <v/>
      </c>
      <c r="U20" t="str">
        <f t="shared" si="1"/>
        <v/>
      </c>
      <c r="V20" t="str">
        <f t="shared" si="2"/>
        <v>^</v>
      </c>
      <c r="W20" t="str">
        <f t="shared" si="3"/>
        <v/>
      </c>
    </row>
    <row r="21" spans="1:23" x14ac:dyDescent="0.25">
      <c r="A21">
        <v>20</v>
      </c>
      <c r="B21" t="s">
        <v>34</v>
      </c>
      <c r="C21">
        <v>4.5281125897340801E-3</v>
      </c>
      <c r="D21">
        <v>5.3419414237236096E-4</v>
      </c>
      <c r="E21">
        <v>8.4765298429232008</v>
      </c>
      <c r="F21" s="1">
        <v>2.32010245885343E-17</v>
      </c>
      <c r="G21">
        <v>4.4640524868427098E-3</v>
      </c>
      <c r="H21">
        <v>5.3305951583145503E-4</v>
      </c>
      <c r="I21">
        <v>8.3743978941634207</v>
      </c>
      <c r="J21" s="1">
        <v>5.5506923098738199E-17</v>
      </c>
      <c r="K21">
        <v>4.5993987922873002E-3</v>
      </c>
      <c r="L21">
        <v>5.3648703054685301E-4</v>
      </c>
      <c r="M21">
        <v>8.5731779715141094</v>
      </c>
      <c r="N21" s="1">
        <v>1.00667752167004E-17</v>
      </c>
      <c r="O21" t="s">
        <v>173</v>
      </c>
      <c r="P21" t="s">
        <v>173</v>
      </c>
      <c r="Q21" t="s">
        <v>173</v>
      </c>
      <c r="R21" t="s">
        <v>173</v>
      </c>
      <c r="T21" t="str">
        <f t="shared" si="0"/>
        <v>***</v>
      </c>
      <c r="U21" t="str">
        <f t="shared" si="1"/>
        <v>***</v>
      </c>
      <c r="V21" t="str">
        <f t="shared" si="2"/>
        <v>***</v>
      </c>
      <c r="W21" t="str">
        <f t="shared" si="3"/>
        <v/>
      </c>
    </row>
    <row r="22" spans="1:23" x14ac:dyDescent="0.25">
      <c r="A22">
        <v>21</v>
      </c>
      <c r="B22" t="s">
        <v>35</v>
      </c>
      <c r="C22">
        <v>2.28574744143287E-4</v>
      </c>
      <c r="D22">
        <v>1.2561127608950399E-4</v>
      </c>
      <c r="E22">
        <v>1.8196992440425199</v>
      </c>
      <c r="F22">
        <v>6.8804818514952903E-2</v>
      </c>
      <c r="G22">
        <v>1.9421461561268199E-4</v>
      </c>
      <c r="H22">
        <v>1.2516379948501901E-4</v>
      </c>
      <c r="I22">
        <v>1.55168360509803</v>
      </c>
      <c r="J22">
        <v>0.12073794746694</v>
      </c>
      <c r="K22" s="1">
        <v>-2.9131475891283402E-6</v>
      </c>
      <c r="L22">
        <v>1.24057116942099E-4</v>
      </c>
      <c r="M22">
        <v>-2.34823092857138E-2</v>
      </c>
      <c r="N22">
        <v>0.98126554973958702</v>
      </c>
      <c r="O22" t="s">
        <v>173</v>
      </c>
      <c r="P22" t="s">
        <v>173</v>
      </c>
      <c r="Q22" t="s">
        <v>173</v>
      </c>
      <c r="R22" t="s">
        <v>173</v>
      </c>
      <c r="T22" t="str">
        <f t="shared" si="0"/>
        <v>^</v>
      </c>
      <c r="U22" t="str">
        <f t="shared" si="1"/>
        <v/>
      </c>
      <c r="V22" t="str">
        <f t="shared" si="2"/>
        <v/>
      </c>
      <c r="W22" t="str">
        <f t="shared" si="3"/>
        <v/>
      </c>
    </row>
    <row r="23" spans="1:23" x14ac:dyDescent="0.25">
      <c r="A23">
        <v>22</v>
      </c>
      <c r="B23" t="s">
        <v>36</v>
      </c>
      <c r="C23" s="1">
        <v>-4.1473844797542502E-5</v>
      </c>
      <c r="D23">
        <v>1.6132250035674501E-4</v>
      </c>
      <c r="E23">
        <v>-0.257086548409726</v>
      </c>
      <c r="F23">
        <v>0.79711196145794105</v>
      </c>
      <c r="G23" s="1">
        <v>-2.5104034518628901E-5</v>
      </c>
      <c r="H23">
        <v>1.5934569138913599E-4</v>
      </c>
      <c r="I23">
        <v>-0.157544482689041</v>
      </c>
      <c r="J23">
        <v>0.87481575345943796</v>
      </c>
      <c r="K23">
        <v>-3.7164899176703398E-4</v>
      </c>
      <c r="L23">
        <v>1.4628754925308701E-4</v>
      </c>
      <c r="M23">
        <v>-2.5405374118617301</v>
      </c>
      <c r="N23">
        <v>1.10682251532872E-2</v>
      </c>
      <c r="O23" t="s">
        <v>173</v>
      </c>
      <c r="P23" t="s">
        <v>173</v>
      </c>
      <c r="Q23" t="s">
        <v>173</v>
      </c>
      <c r="R23" t="s">
        <v>173</v>
      </c>
      <c r="T23" t="str">
        <f t="shared" si="0"/>
        <v/>
      </c>
      <c r="U23" t="str">
        <f t="shared" si="1"/>
        <v/>
      </c>
      <c r="V23" t="str">
        <f t="shared" si="2"/>
        <v>*</v>
      </c>
      <c r="W23" t="str">
        <f t="shared" si="3"/>
        <v/>
      </c>
    </row>
    <row r="24" spans="1:23" x14ac:dyDescent="0.25">
      <c r="A24">
        <v>23</v>
      </c>
      <c r="B24" t="s">
        <v>37</v>
      </c>
      <c r="C24">
        <v>3.4320911923409001E-3</v>
      </c>
      <c r="D24">
        <v>2.2881257511043401E-2</v>
      </c>
      <c r="E24">
        <v>0.14999574174122299</v>
      </c>
      <c r="F24">
        <v>0.88076797485073399</v>
      </c>
      <c r="G24">
        <v>5.8091122327305197E-3</v>
      </c>
      <c r="H24">
        <v>2.2831937739886898E-2</v>
      </c>
      <c r="I24">
        <v>0.254429225364526</v>
      </c>
      <c r="J24">
        <v>0.79916397508078496</v>
      </c>
      <c r="K24">
        <v>-8.8500948530432805E-4</v>
      </c>
      <c r="L24">
        <v>2.2882255429337701E-2</v>
      </c>
      <c r="M24">
        <v>-3.8676671888281E-2</v>
      </c>
      <c r="N24">
        <v>0.96914817262616104</v>
      </c>
      <c r="O24" t="s">
        <v>173</v>
      </c>
      <c r="P24" t="s">
        <v>173</v>
      </c>
      <c r="Q24" t="s">
        <v>173</v>
      </c>
      <c r="R24" t="s">
        <v>173</v>
      </c>
      <c r="T24" t="str">
        <f t="shared" si="0"/>
        <v/>
      </c>
      <c r="U24" t="str">
        <f t="shared" si="1"/>
        <v/>
      </c>
      <c r="V24" t="str">
        <f t="shared" si="2"/>
        <v/>
      </c>
      <c r="W24" t="str">
        <f t="shared" si="3"/>
        <v/>
      </c>
    </row>
    <row r="25" spans="1:23" x14ac:dyDescent="0.25">
      <c r="A25">
        <v>24</v>
      </c>
      <c r="B25" t="s">
        <v>38</v>
      </c>
      <c r="C25">
        <v>1.44728625153053E-3</v>
      </c>
      <c r="D25">
        <v>3.4125458532407199E-2</v>
      </c>
      <c r="E25">
        <v>4.2410748859421699E-2</v>
      </c>
      <c r="F25">
        <v>0.96617125970935602</v>
      </c>
      <c r="G25">
        <v>8.7856041812145597E-3</v>
      </c>
      <c r="H25">
        <v>3.4099575233169602E-2</v>
      </c>
      <c r="I25">
        <v>0.25764556071855599</v>
      </c>
      <c r="J25">
        <v>0.79668046405817905</v>
      </c>
      <c r="K25">
        <v>3.48863720637182E-3</v>
      </c>
      <c r="L25">
        <v>3.4194072683203902E-2</v>
      </c>
      <c r="M25">
        <v>0.10202461808784299</v>
      </c>
      <c r="N25">
        <v>0.91873713463159301</v>
      </c>
      <c r="O25" t="s">
        <v>173</v>
      </c>
      <c r="P25" t="s">
        <v>173</v>
      </c>
      <c r="Q25" t="s">
        <v>173</v>
      </c>
      <c r="R25" t="s">
        <v>173</v>
      </c>
      <c r="T25" t="str">
        <f t="shared" si="0"/>
        <v/>
      </c>
      <c r="U25" t="str">
        <f t="shared" si="1"/>
        <v/>
      </c>
      <c r="V25" t="str">
        <f t="shared" si="2"/>
        <v/>
      </c>
      <c r="W25" t="str">
        <f t="shared" si="3"/>
        <v/>
      </c>
    </row>
    <row r="26" spans="1:23" x14ac:dyDescent="0.25">
      <c r="A26">
        <v>25</v>
      </c>
      <c r="B26" t="s">
        <v>40</v>
      </c>
      <c r="C26">
        <v>-0.25465195014095399</v>
      </c>
      <c r="D26">
        <v>4.0188644958670201E-2</v>
      </c>
      <c r="E26">
        <v>-6.33641543283772</v>
      </c>
      <c r="F26" s="1">
        <v>2.3517216365807301E-10</v>
      </c>
      <c r="G26">
        <v>-0.250385884586319</v>
      </c>
      <c r="H26">
        <v>4.0182621890517897E-2</v>
      </c>
      <c r="I26">
        <v>-6.23119828438581</v>
      </c>
      <c r="J26" s="1">
        <v>4.6288078012505298E-10</v>
      </c>
      <c r="K26">
        <v>-0.16832390757832999</v>
      </c>
      <c r="L26">
        <v>3.9769032394788101E-2</v>
      </c>
      <c r="M26">
        <v>-4.2325371637754596</v>
      </c>
      <c r="N26" s="1">
        <v>2.31069715401767E-5</v>
      </c>
      <c r="O26" t="s">
        <v>173</v>
      </c>
      <c r="P26" t="s">
        <v>173</v>
      </c>
      <c r="Q26" t="s">
        <v>173</v>
      </c>
      <c r="R26" t="s">
        <v>173</v>
      </c>
      <c r="T26" t="str">
        <f t="shared" si="0"/>
        <v>***</v>
      </c>
      <c r="U26" t="str">
        <f t="shared" si="1"/>
        <v>***</v>
      </c>
      <c r="V26" t="str">
        <f t="shared" si="2"/>
        <v>***</v>
      </c>
      <c r="W26" t="str">
        <f t="shared" si="3"/>
        <v/>
      </c>
    </row>
    <row r="27" spans="1:23" x14ac:dyDescent="0.25">
      <c r="A27">
        <v>26</v>
      </c>
      <c r="B27" t="s">
        <v>41</v>
      </c>
      <c r="C27">
        <v>-0.131579612827318</v>
      </c>
      <c r="D27">
        <v>3.3239376330094897E-2</v>
      </c>
      <c r="E27">
        <v>-3.9585463794694098</v>
      </c>
      <c r="F27" s="1">
        <v>7.5407299470797395E-5</v>
      </c>
      <c r="G27">
        <v>-0.123512767315224</v>
      </c>
      <c r="H27">
        <v>3.3167920747341997E-2</v>
      </c>
      <c r="I27">
        <v>-3.7238622298964099</v>
      </c>
      <c r="J27">
        <v>1.9619802018078201E-4</v>
      </c>
      <c r="K27">
        <v>-6.1024659812696898E-2</v>
      </c>
      <c r="L27">
        <v>3.2842443786518002E-2</v>
      </c>
      <c r="M27">
        <v>-1.8581035019613199</v>
      </c>
      <c r="N27">
        <v>6.3154317636177001E-2</v>
      </c>
      <c r="O27" t="s">
        <v>173</v>
      </c>
      <c r="P27" t="s">
        <v>173</v>
      </c>
      <c r="Q27" t="s">
        <v>173</v>
      </c>
      <c r="R27" t="s">
        <v>173</v>
      </c>
      <c r="T27" t="str">
        <f t="shared" si="0"/>
        <v>***</v>
      </c>
      <c r="U27" t="str">
        <f t="shared" si="1"/>
        <v>***</v>
      </c>
      <c r="V27" t="str">
        <f t="shared" si="2"/>
        <v>^</v>
      </c>
      <c r="W27" t="str">
        <f t="shared" si="3"/>
        <v/>
      </c>
    </row>
    <row r="28" spans="1:23" x14ac:dyDescent="0.25">
      <c r="A28">
        <v>27</v>
      </c>
      <c r="B28" t="s">
        <v>39</v>
      </c>
      <c r="C28">
        <v>-0.14459317397319399</v>
      </c>
      <c r="D28">
        <v>3.6952214309653897E-2</v>
      </c>
      <c r="E28">
        <v>-3.9129772511472498</v>
      </c>
      <c r="F28" s="1">
        <v>9.1165125842713297E-5</v>
      </c>
      <c r="G28">
        <v>-0.13614746012588799</v>
      </c>
      <c r="H28">
        <v>3.6928407191144597E-2</v>
      </c>
      <c r="I28">
        <v>-3.68679481411632</v>
      </c>
      <c r="J28">
        <v>2.2709631816562699E-4</v>
      </c>
      <c r="K28">
        <v>-9.0083352265732303E-2</v>
      </c>
      <c r="L28">
        <v>3.6900041858696497E-2</v>
      </c>
      <c r="M28">
        <v>-2.4412804898892402</v>
      </c>
      <c r="N28">
        <v>1.46352826610838E-2</v>
      </c>
      <c r="O28" t="s">
        <v>173</v>
      </c>
      <c r="P28" t="s">
        <v>173</v>
      </c>
      <c r="Q28" t="s">
        <v>173</v>
      </c>
      <c r="R28" t="s">
        <v>173</v>
      </c>
      <c r="T28" t="str">
        <f t="shared" si="0"/>
        <v>***</v>
      </c>
      <c r="U28" t="str">
        <f t="shared" si="1"/>
        <v>***</v>
      </c>
      <c r="V28" t="str">
        <f t="shared" si="2"/>
        <v>*</v>
      </c>
      <c r="W28" t="str">
        <f t="shared" si="3"/>
        <v/>
      </c>
    </row>
    <row r="29" spans="1:23" x14ac:dyDescent="0.25">
      <c r="A29">
        <v>28</v>
      </c>
      <c r="B29" t="s">
        <v>43</v>
      </c>
      <c r="C29">
        <v>-8.7652025940565703E-2</v>
      </c>
      <c r="D29">
        <v>7.6784721466733796E-3</v>
      </c>
      <c r="E29">
        <v>-11.4152951611005</v>
      </c>
      <c r="F29" s="1">
        <v>3.5071136037237302E-30</v>
      </c>
      <c r="G29">
        <v>-8.72288462605154E-2</v>
      </c>
      <c r="H29">
        <v>7.6635433123197804E-3</v>
      </c>
      <c r="I29">
        <v>-11.3823126856069</v>
      </c>
      <c r="J29" s="1">
        <v>5.1223059808947797E-30</v>
      </c>
      <c r="K29" t="s">
        <v>173</v>
      </c>
      <c r="L29" t="s">
        <v>173</v>
      </c>
      <c r="M29" t="s">
        <v>173</v>
      </c>
      <c r="N29" t="s">
        <v>173</v>
      </c>
      <c r="O29" t="s">
        <v>173</v>
      </c>
      <c r="P29" t="s">
        <v>173</v>
      </c>
      <c r="Q29" t="s">
        <v>173</v>
      </c>
      <c r="R29" t="s">
        <v>173</v>
      </c>
      <c r="T29" t="str">
        <f t="shared" si="0"/>
        <v>***</v>
      </c>
      <c r="U29" t="str">
        <f t="shared" si="1"/>
        <v>***</v>
      </c>
      <c r="V29" t="str">
        <f t="shared" si="2"/>
        <v/>
      </c>
      <c r="W29" t="str">
        <f t="shared" si="3"/>
        <v/>
      </c>
    </row>
    <row r="30" spans="1:23" x14ac:dyDescent="0.25">
      <c r="A30">
        <v>29</v>
      </c>
      <c r="B30" t="s">
        <v>44</v>
      </c>
      <c r="C30">
        <v>3.2140077277520003E-2</v>
      </c>
      <c r="D30">
        <v>1.90520533820824E-2</v>
      </c>
      <c r="E30">
        <v>1.6869613281551199</v>
      </c>
      <c r="F30">
        <v>9.1610788221785297E-2</v>
      </c>
      <c r="G30">
        <v>3.1114724898384499E-2</v>
      </c>
      <c r="H30">
        <v>1.8938142396374199E-2</v>
      </c>
      <c r="I30">
        <v>1.6429660442484399</v>
      </c>
      <c r="J30">
        <v>0.10038995892873601</v>
      </c>
      <c r="K30" t="s">
        <v>173</v>
      </c>
      <c r="L30" t="s">
        <v>173</v>
      </c>
      <c r="M30" t="s">
        <v>173</v>
      </c>
      <c r="N30" t="s">
        <v>173</v>
      </c>
      <c r="O30" t="s">
        <v>173</v>
      </c>
      <c r="P30" t="s">
        <v>173</v>
      </c>
      <c r="Q30" t="s">
        <v>173</v>
      </c>
      <c r="R30" t="s">
        <v>173</v>
      </c>
      <c r="T30" t="str">
        <f t="shared" si="0"/>
        <v>^</v>
      </c>
      <c r="U30" t="str">
        <f t="shared" si="1"/>
        <v/>
      </c>
      <c r="V30" t="str">
        <f t="shared" si="2"/>
        <v/>
      </c>
      <c r="W30" t="str">
        <f t="shared" si="3"/>
        <v/>
      </c>
    </row>
    <row r="31" spans="1:23" x14ac:dyDescent="0.25">
      <c r="A31">
        <v>30</v>
      </c>
      <c r="B31" t="s">
        <v>134</v>
      </c>
      <c r="C31">
        <v>0.44635101009955502</v>
      </c>
      <c r="D31">
        <v>0.224696536418929</v>
      </c>
      <c r="E31">
        <v>1.9864614613701499</v>
      </c>
      <c r="F31">
        <v>4.6982107974647601E-2</v>
      </c>
      <c r="G31">
        <v>-0.1176089729411</v>
      </c>
      <c r="H31">
        <v>2.48446362873147E-2</v>
      </c>
      <c r="I31">
        <v>-4.7337772057121699</v>
      </c>
      <c r="J31" s="1">
        <v>2.2037962729826099E-6</v>
      </c>
      <c r="K31" t="s">
        <v>173</v>
      </c>
      <c r="L31" t="s">
        <v>173</v>
      </c>
      <c r="M31" t="s">
        <v>173</v>
      </c>
      <c r="N31" t="s">
        <v>173</v>
      </c>
      <c r="O31" t="s">
        <v>173</v>
      </c>
      <c r="P31" t="s">
        <v>173</v>
      </c>
      <c r="Q31" t="s">
        <v>173</v>
      </c>
      <c r="R31" t="s">
        <v>173</v>
      </c>
      <c r="T31" t="str">
        <f t="shared" si="0"/>
        <v>*</v>
      </c>
      <c r="U31" t="str">
        <f t="shared" si="1"/>
        <v>***</v>
      </c>
      <c r="V31" t="str">
        <f t="shared" si="2"/>
        <v/>
      </c>
      <c r="W31" t="str">
        <f t="shared" si="3"/>
        <v/>
      </c>
    </row>
    <row r="32" spans="1:23" x14ac:dyDescent="0.25">
      <c r="A32">
        <v>31</v>
      </c>
      <c r="B32" t="s">
        <v>148</v>
      </c>
      <c r="C32">
        <v>1.8597941589038901E-2</v>
      </c>
      <c r="D32">
        <v>0.250115405193508</v>
      </c>
      <c r="E32">
        <v>7.4357441416493794E-2</v>
      </c>
      <c r="F32">
        <v>0.94072597184343398</v>
      </c>
      <c r="G32">
        <v>-0.54445275331630905</v>
      </c>
      <c r="H32">
        <v>0.108980141322905</v>
      </c>
      <c r="I32">
        <v>-4.9958895878388603</v>
      </c>
      <c r="J32" s="1">
        <v>5.8565162786004002E-7</v>
      </c>
      <c r="K32" t="s">
        <v>173</v>
      </c>
      <c r="L32" t="s">
        <v>173</v>
      </c>
      <c r="M32" t="s">
        <v>173</v>
      </c>
      <c r="N32" t="s">
        <v>173</v>
      </c>
      <c r="O32" t="s">
        <v>173</v>
      </c>
      <c r="P32" t="s">
        <v>173</v>
      </c>
      <c r="Q32" t="s">
        <v>173</v>
      </c>
      <c r="R32" t="s">
        <v>173</v>
      </c>
      <c r="T32" t="str">
        <f t="shared" si="0"/>
        <v/>
      </c>
      <c r="U32" t="str">
        <f t="shared" si="1"/>
        <v>***</v>
      </c>
      <c r="V32" t="str">
        <f t="shared" si="2"/>
        <v/>
      </c>
      <c r="W32" t="str">
        <f t="shared" si="3"/>
        <v/>
      </c>
    </row>
    <row r="33" spans="1:23" x14ac:dyDescent="0.25">
      <c r="A33">
        <v>32</v>
      </c>
      <c r="B33" t="s">
        <v>46</v>
      </c>
      <c r="C33">
        <v>0.205139290156161</v>
      </c>
      <c r="D33">
        <v>0.23542457773549799</v>
      </c>
      <c r="E33">
        <v>0.87135885356301801</v>
      </c>
      <c r="F33">
        <v>0.38355824487670798</v>
      </c>
      <c r="G33">
        <v>-0.359903258760642</v>
      </c>
      <c r="H33">
        <v>7.0665747191231004E-2</v>
      </c>
      <c r="I33">
        <v>-5.0930369106081201</v>
      </c>
      <c r="J33" s="1">
        <v>3.5237306385712801E-7</v>
      </c>
      <c r="K33" t="s">
        <v>173</v>
      </c>
      <c r="L33" t="s">
        <v>173</v>
      </c>
      <c r="M33" t="s">
        <v>173</v>
      </c>
      <c r="N33" t="s">
        <v>173</v>
      </c>
      <c r="O33" t="s">
        <v>173</v>
      </c>
      <c r="P33" t="s">
        <v>173</v>
      </c>
      <c r="Q33" t="s">
        <v>173</v>
      </c>
      <c r="R33" t="s">
        <v>173</v>
      </c>
      <c r="T33" t="str">
        <f t="shared" si="0"/>
        <v/>
      </c>
      <c r="U33" t="str">
        <f t="shared" si="1"/>
        <v>***</v>
      </c>
      <c r="V33" t="str">
        <f t="shared" si="2"/>
        <v/>
      </c>
      <c r="W33" t="str">
        <f t="shared" si="3"/>
        <v/>
      </c>
    </row>
    <row r="34" spans="1:23" x14ac:dyDescent="0.25">
      <c r="A34">
        <v>33</v>
      </c>
      <c r="B34" t="s">
        <v>132</v>
      </c>
      <c r="C34">
        <v>6.8254758207973804E-2</v>
      </c>
      <c r="D34">
        <v>0.23961707298464399</v>
      </c>
      <c r="E34">
        <v>0.28484931126901802</v>
      </c>
      <c r="F34">
        <v>0.77575959151007701</v>
      </c>
      <c r="G34">
        <v>-0.49863578763975103</v>
      </c>
      <c r="H34">
        <v>8.69861582989198E-2</v>
      </c>
      <c r="I34">
        <v>-5.7323578531452704</v>
      </c>
      <c r="J34" s="1">
        <v>9.9044030970354492E-9</v>
      </c>
      <c r="K34" t="s">
        <v>173</v>
      </c>
      <c r="L34" t="s">
        <v>173</v>
      </c>
      <c r="M34" t="s">
        <v>173</v>
      </c>
      <c r="N34" t="s">
        <v>173</v>
      </c>
      <c r="O34" t="s">
        <v>173</v>
      </c>
      <c r="P34" t="s">
        <v>173</v>
      </c>
      <c r="Q34" t="s">
        <v>173</v>
      </c>
      <c r="R34" t="s">
        <v>173</v>
      </c>
      <c r="T34" t="str">
        <f t="shared" si="0"/>
        <v/>
      </c>
      <c r="U34" t="str">
        <f t="shared" si="1"/>
        <v>***</v>
      </c>
      <c r="V34" t="str">
        <f t="shared" si="2"/>
        <v/>
      </c>
      <c r="W34" t="str">
        <f t="shared" si="3"/>
        <v/>
      </c>
    </row>
    <row r="35" spans="1:23" x14ac:dyDescent="0.25">
      <c r="A35">
        <v>34</v>
      </c>
      <c r="B35" t="s">
        <v>133</v>
      </c>
      <c r="C35">
        <v>0.18409898988231899</v>
      </c>
      <c r="D35">
        <v>0.23646004661584799</v>
      </c>
      <c r="E35">
        <v>0.77856277420686404</v>
      </c>
      <c r="F35">
        <v>0.43623731479591799</v>
      </c>
      <c r="G35">
        <v>-0.35827131465846201</v>
      </c>
      <c r="H35">
        <v>7.8824406285649906E-2</v>
      </c>
      <c r="I35">
        <v>-4.5451825334418796</v>
      </c>
      <c r="J35" s="1">
        <v>5.48876673191834E-6</v>
      </c>
      <c r="K35" t="s">
        <v>173</v>
      </c>
      <c r="L35" t="s">
        <v>173</v>
      </c>
      <c r="M35" t="s">
        <v>173</v>
      </c>
      <c r="N35" t="s">
        <v>173</v>
      </c>
      <c r="O35" t="s">
        <v>173</v>
      </c>
      <c r="P35" t="s">
        <v>173</v>
      </c>
      <c r="Q35" t="s">
        <v>173</v>
      </c>
      <c r="R35" t="s">
        <v>173</v>
      </c>
      <c r="T35" t="str">
        <f t="shared" si="0"/>
        <v/>
      </c>
      <c r="U35" t="str">
        <f t="shared" si="1"/>
        <v>***</v>
      </c>
      <c r="V35" t="str">
        <f t="shared" si="2"/>
        <v/>
      </c>
      <c r="W35" t="str">
        <f t="shared" si="3"/>
        <v/>
      </c>
    </row>
    <row r="36" spans="1:23" x14ac:dyDescent="0.25">
      <c r="A36">
        <v>35</v>
      </c>
      <c r="B36" t="s">
        <v>45</v>
      </c>
      <c r="C36">
        <v>0.37412158988677202</v>
      </c>
      <c r="D36">
        <v>0.30050579579390801</v>
      </c>
      <c r="E36">
        <v>1.2449729593347001</v>
      </c>
      <c r="F36">
        <v>0.213141690114103</v>
      </c>
      <c r="G36">
        <v>-0.18389107273062599</v>
      </c>
      <c r="H36">
        <v>0.19764393452530099</v>
      </c>
      <c r="I36">
        <v>-0.93041596835386497</v>
      </c>
      <c r="J36">
        <v>0.352155753920045</v>
      </c>
      <c r="K36" t="s">
        <v>173</v>
      </c>
      <c r="L36" t="s">
        <v>173</v>
      </c>
      <c r="M36" t="s">
        <v>173</v>
      </c>
      <c r="N36" t="s">
        <v>173</v>
      </c>
      <c r="O36" t="s">
        <v>173</v>
      </c>
      <c r="P36" t="s">
        <v>173</v>
      </c>
      <c r="Q36" t="s">
        <v>173</v>
      </c>
      <c r="R36" t="s">
        <v>173</v>
      </c>
      <c r="T36" t="str">
        <f t="shared" si="0"/>
        <v/>
      </c>
      <c r="U36" t="str">
        <f t="shared" si="1"/>
        <v/>
      </c>
      <c r="V36" t="str">
        <f t="shared" si="2"/>
        <v/>
      </c>
      <c r="W36" t="str">
        <f t="shared" si="3"/>
        <v/>
      </c>
    </row>
    <row r="37" spans="1:23" x14ac:dyDescent="0.25">
      <c r="A37">
        <v>36</v>
      </c>
      <c r="B37" t="s">
        <v>106</v>
      </c>
      <c r="C37">
        <v>2.5539824939700601E-2</v>
      </c>
      <c r="D37">
        <v>6.8962700924605103E-2</v>
      </c>
      <c r="E37">
        <v>0.370342585155162</v>
      </c>
      <c r="F37">
        <v>0.71112724753350998</v>
      </c>
      <c r="G37" t="s">
        <v>173</v>
      </c>
      <c r="H37" t="s">
        <v>173</v>
      </c>
      <c r="I37" t="s">
        <v>173</v>
      </c>
      <c r="J37" t="s">
        <v>173</v>
      </c>
      <c r="K37" t="s">
        <v>173</v>
      </c>
      <c r="L37" t="s">
        <v>173</v>
      </c>
      <c r="M37" t="s">
        <v>173</v>
      </c>
      <c r="N37" t="s">
        <v>173</v>
      </c>
      <c r="O37" t="s">
        <v>173</v>
      </c>
      <c r="P37" t="s">
        <v>173</v>
      </c>
      <c r="Q37" t="s">
        <v>173</v>
      </c>
      <c r="R37" t="s">
        <v>173</v>
      </c>
      <c r="T37" t="str">
        <f t="shared" si="0"/>
        <v/>
      </c>
      <c r="U37" t="str">
        <f t="shared" si="1"/>
        <v/>
      </c>
      <c r="V37" t="str">
        <f t="shared" si="2"/>
        <v/>
      </c>
      <c r="W37" t="str">
        <f t="shared" si="3"/>
        <v/>
      </c>
    </row>
    <row r="38" spans="1:23" x14ac:dyDescent="0.25">
      <c r="A38">
        <v>37</v>
      </c>
      <c r="B38" t="s">
        <v>62</v>
      </c>
      <c r="C38">
        <v>8.0741462104888403E-2</v>
      </c>
      <c r="D38">
        <v>0.18419165761772399</v>
      </c>
      <c r="E38">
        <v>0.43835569509049899</v>
      </c>
      <c r="F38">
        <v>0.66112845803021403</v>
      </c>
      <c r="G38" t="s">
        <v>173</v>
      </c>
      <c r="H38" t="s">
        <v>173</v>
      </c>
      <c r="I38" t="s">
        <v>173</v>
      </c>
      <c r="J38" t="s">
        <v>173</v>
      </c>
      <c r="K38" t="s">
        <v>173</v>
      </c>
      <c r="L38" t="s">
        <v>173</v>
      </c>
      <c r="M38" t="s">
        <v>173</v>
      </c>
      <c r="N38" t="s">
        <v>173</v>
      </c>
      <c r="O38" t="s">
        <v>173</v>
      </c>
      <c r="P38" t="s">
        <v>173</v>
      </c>
      <c r="Q38" t="s">
        <v>173</v>
      </c>
      <c r="R38" t="s">
        <v>173</v>
      </c>
      <c r="T38" t="str">
        <f t="shared" si="0"/>
        <v/>
      </c>
      <c r="U38" t="str">
        <f t="shared" si="1"/>
        <v/>
      </c>
      <c r="V38" t="str">
        <f t="shared" si="2"/>
        <v/>
      </c>
      <c r="W38" t="str">
        <f t="shared" si="3"/>
        <v/>
      </c>
    </row>
    <row r="39" spans="1:23" x14ac:dyDescent="0.25">
      <c r="A39">
        <v>38</v>
      </c>
      <c r="B39" t="s">
        <v>65</v>
      </c>
      <c r="C39">
        <v>0.24428356537283999</v>
      </c>
      <c r="D39">
        <v>0.209283183397933</v>
      </c>
      <c r="E39">
        <v>1.1672393424384999</v>
      </c>
      <c r="F39">
        <v>0.243113726926031</v>
      </c>
      <c r="G39" t="s">
        <v>173</v>
      </c>
      <c r="H39" t="s">
        <v>173</v>
      </c>
      <c r="I39" t="s">
        <v>173</v>
      </c>
      <c r="J39" t="s">
        <v>173</v>
      </c>
      <c r="K39" t="s">
        <v>173</v>
      </c>
      <c r="L39" t="s">
        <v>173</v>
      </c>
      <c r="M39" t="s">
        <v>173</v>
      </c>
      <c r="N39" t="s">
        <v>173</v>
      </c>
      <c r="O39" t="s">
        <v>173</v>
      </c>
      <c r="P39" t="s">
        <v>173</v>
      </c>
      <c r="Q39" t="s">
        <v>173</v>
      </c>
      <c r="R39" t="s">
        <v>173</v>
      </c>
      <c r="T39" t="str">
        <f t="shared" si="0"/>
        <v/>
      </c>
      <c r="U39" t="str">
        <f t="shared" si="1"/>
        <v/>
      </c>
      <c r="V39" t="str">
        <f t="shared" si="2"/>
        <v/>
      </c>
      <c r="W39" t="str">
        <f t="shared" si="3"/>
        <v/>
      </c>
    </row>
    <row r="40" spans="1:23" x14ac:dyDescent="0.25">
      <c r="A40">
        <v>39</v>
      </c>
      <c r="B40" t="s">
        <v>47</v>
      </c>
      <c r="C40">
        <v>0.174892695126286</v>
      </c>
      <c r="D40">
        <v>0.21998663725131801</v>
      </c>
      <c r="E40">
        <v>0.79501508505939</v>
      </c>
      <c r="F40">
        <v>0.42660472725521797</v>
      </c>
      <c r="G40" t="s">
        <v>173</v>
      </c>
      <c r="H40" t="s">
        <v>173</v>
      </c>
      <c r="I40" t="s">
        <v>173</v>
      </c>
      <c r="J40" t="s">
        <v>173</v>
      </c>
      <c r="K40" t="s">
        <v>173</v>
      </c>
      <c r="L40" t="s">
        <v>173</v>
      </c>
      <c r="M40" t="s">
        <v>173</v>
      </c>
      <c r="N40" t="s">
        <v>173</v>
      </c>
      <c r="O40" t="s">
        <v>173</v>
      </c>
      <c r="P40" t="s">
        <v>173</v>
      </c>
      <c r="Q40" t="s">
        <v>173</v>
      </c>
      <c r="R40" t="s">
        <v>173</v>
      </c>
      <c r="T40" t="str">
        <f t="shared" si="0"/>
        <v/>
      </c>
      <c r="U40" t="str">
        <f t="shared" si="1"/>
        <v/>
      </c>
      <c r="V40" t="str">
        <f t="shared" si="2"/>
        <v/>
      </c>
      <c r="W40" t="str">
        <f t="shared" si="3"/>
        <v/>
      </c>
    </row>
    <row r="41" spans="1:23" x14ac:dyDescent="0.25">
      <c r="A41">
        <v>40</v>
      </c>
      <c r="B41" t="s">
        <v>61</v>
      </c>
      <c r="C41">
        <v>0.17747028340114099</v>
      </c>
      <c r="D41">
        <v>0.18692675448242199</v>
      </c>
      <c r="E41">
        <v>0.94941082079200001</v>
      </c>
      <c r="F41">
        <v>0.342411709025082</v>
      </c>
      <c r="G41" t="s">
        <v>173</v>
      </c>
      <c r="H41" t="s">
        <v>173</v>
      </c>
      <c r="I41" t="s">
        <v>173</v>
      </c>
      <c r="J41" t="s">
        <v>173</v>
      </c>
      <c r="K41" t="s">
        <v>173</v>
      </c>
      <c r="L41" t="s">
        <v>173</v>
      </c>
      <c r="M41" t="s">
        <v>173</v>
      </c>
      <c r="N41" t="s">
        <v>173</v>
      </c>
      <c r="O41" t="s">
        <v>173</v>
      </c>
      <c r="P41" t="s">
        <v>173</v>
      </c>
      <c r="Q41" t="s">
        <v>173</v>
      </c>
      <c r="R41" t="s">
        <v>173</v>
      </c>
      <c r="T41" t="str">
        <f t="shared" si="0"/>
        <v/>
      </c>
      <c r="U41" t="str">
        <f t="shared" si="1"/>
        <v/>
      </c>
      <c r="V41" t="str">
        <f t="shared" si="2"/>
        <v/>
      </c>
      <c r="W41" t="str">
        <f t="shared" si="3"/>
        <v/>
      </c>
    </row>
    <row r="42" spans="1:23" x14ac:dyDescent="0.25">
      <c r="A42">
        <v>41</v>
      </c>
      <c r="B42" t="s">
        <v>67</v>
      </c>
      <c r="C42">
        <v>0.197157638600237</v>
      </c>
      <c r="D42">
        <v>0.18899125643210701</v>
      </c>
      <c r="E42">
        <v>1.0432103702695099</v>
      </c>
      <c r="F42">
        <v>0.29685087158370299</v>
      </c>
      <c r="G42" t="s">
        <v>173</v>
      </c>
      <c r="H42" t="s">
        <v>173</v>
      </c>
      <c r="I42" t="s">
        <v>173</v>
      </c>
      <c r="J42" t="s">
        <v>173</v>
      </c>
      <c r="K42" t="s">
        <v>173</v>
      </c>
      <c r="L42" t="s">
        <v>173</v>
      </c>
      <c r="M42" t="s">
        <v>173</v>
      </c>
      <c r="N42" t="s">
        <v>173</v>
      </c>
      <c r="O42" t="s">
        <v>173</v>
      </c>
      <c r="P42" t="s">
        <v>173</v>
      </c>
      <c r="Q42" t="s">
        <v>173</v>
      </c>
      <c r="R42" t="s">
        <v>173</v>
      </c>
      <c r="T42" t="str">
        <f t="shared" si="0"/>
        <v/>
      </c>
      <c r="U42" t="str">
        <f t="shared" si="1"/>
        <v/>
      </c>
      <c r="V42" t="str">
        <f t="shared" si="2"/>
        <v/>
      </c>
      <c r="W42" t="str">
        <f t="shared" si="3"/>
        <v/>
      </c>
    </row>
    <row r="43" spans="1:23" x14ac:dyDescent="0.25">
      <c r="A43">
        <v>42</v>
      </c>
      <c r="B43" t="s">
        <v>53</v>
      </c>
      <c r="C43">
        <v>-8.7589510407472995E-2</v>
      </c>
      <c r="D43">
        <v>0.33144047909077001</v>
      </c>
      <c r="E43">
        <v>-0.264269200454194</v>
      </c>
      <c r="F43">
        <v>0.79157249135385799</v>
      </c>
      <c r="G43" t="s">
        <v>173</v>
      </c>
      <c r="H43" t="s">
        <v>173</v>
      </c>
      <c r="I43" t="s">
        <v>173</v>
      </c>
      <c r="J43" t="s">
        <v>173</v>
      </c>
      <c r="K43" t="s">
        <v>173</v>
      </c>
      <c r="L43" t="s">
        <v>173</v>
      </c>
      <c r="M43" t="s">
        <v>173</v>
      </c>
      <c r="N43" t="s">
        <v>173</v>
      </c>
      <c r="O43" t="s">
        <v>173</v>
      </c>
      <c r="P43" t="s">
        <v>173</v>
      </c>
      <c r="Q43" t="s">
        <v>173</v>
      </c>
      <c r="R43" t="s">
        <v>173</v>
      </c>
      <c r="T43" t="str">
        <f t="shared" si="0"/>
        <v/>
      </c>
      <c r="U43" t="str">
        <f t="shared" si="1"/>
        <v/>
      </c>
      <c r="V43" t="str">
        <f t="shared" si="2"/>
        <v/>
      </c>
      <c r="W43" t="str">
        <f t="shared" si="3"/>
        <v/>
      </c>
    </row>
    <row r="44" spans="1:23" x14ac:dyDescent="0.25">
      <c r="A44">
        <v>43</v>
      </c>
      <c r="B44" t="s">
        <v>57</v>
      </c>
      <c r="C44">
        <v>7.1220311111800605E-2</v>
      </c>
      <c r="D44">
        <v>0.2166285214875</v>
      </c>
      <c r="E44">
        <v>0.32876700917662899</v>
      </c>
      <c r="F44">
        <v>0.74233180098075202</v>
      </c>
      <c r="G44" t="s">
        <v>173</v>
      </c>
      <c r="H44" t="s">
        <v>173</v>
      </c>
      <c r="I44" t="s">
        <v>173</v>
      </c>
      <c r="J44" t="s">
        <v>173</v>
      </c>
      <c r="K44" t="s">
        <v>173</v>
      </c>
      <c r="L44" t="s">
        <v>173</v>
      </c>
      <c r="M44" t="s">
        <v>173</v>
      </c>
      <c r="N44" t="s">
        <v>173</v>
      </c>
      <c r="O44" t="s">
        <v>173</v>
      </c>
      <c r="P44" t="s">
        <v>173</v>
      </c>
      <c r="Q44" t="s">
        <v>173</v>
      </c>
      <c r="R44" t="s">
        <v>173</v>
      </c>
      <c r="T44" t="str">
        <f t="shared" si="0"/>
        <v/>
      </c>
      <c r="U44" t="str">
        <f t="shared" si="1"/>
        <v/>
      </c>
      <c r="V44" t="str">
        <f t="shared" si="2"/>
        <v/>
      </c>
      <c r="W44" t="str">
        <f t="shared" si="3"/>
        <v/>
      </c>
    </row>
    <row r="45" spans="1:23" x14ac:dyDescent="0.25">
      <c r="A45">
        <v>44</v>
      </c>
      <c r="B45" t="s">
        <v>64</v>
      </c>
      <c r="C45">
        <v>0.230835950155097</v>
      </c>
      <c r="D45">
        <v>0.21116504183812401</v>
      </c>
      <c r="E45">
        <v>1.09315418947068</v>
      </c>
      <c r="F45">
        <v>0.27432610679706698</v>
      </c>
      <c r="G45" t="s">
        <v>173</v>
      </c>
      <c r="H45" t="s">
        <v>173</v>
      </c>
      <c r="I45" t="s">
        <v>173</v>
      </c>
      <c r="J45" t="s">
        <v>173</v>
      </c>
      <c r="K45" t="s">
        <v>173</v>
      </c>
      <c r="L45" t="s">
        <v>173</v>
      </c>
      <c r="M45" t="s">
        <v>173</v>
      </c>
      <c r="N45" t="s">
        <v>173</v>
      </c>
      <c r="O45" t="s">
        <v>173</v>
      </c>
      <c r="P45" t="s">
        <v>173</v>
      </c>
      <c r="Q45" t="s">
        <v>173</v>
      </c>
      <c r="R45" t="s">
        <v>173</v>
      </c>
      <c r="T45" t="str">
        <f t="shared" si="0"/>
        <v/>
      </c>
      <c r="U45" t="str">
        <f t="shared" si="1"/>
        <v/>
      </c>
      <c r="V45" t="str">
        <f t="shared" si="2"/>
        <v/>
      </c>
      <c r="W45" t="str">
        <f t="shared" si="3"/>
        <v/>
      </c>
    </row>
    <row r="46" spans="1:23" x14ac:dyDescent="0.25">
      <c r="A46">
        <v>45</v>
      </c>
      <c r="B46" t="s">
        <v>58</v>
      </c>
      <c r="C46">
        <v>0.232000384895276</v>
      </c>
      <c r="D46">
        <v>0.19086012094678501</v>
      </c>
      <c r="E46">
        <v>1.2155519117582601</v>
      </c>
      <c r="F46">
        <v>0.22415566223453801</v>
      </c>
      <c r="G46" t="s">
        <v>173</v>
      </c>
      <c r="H46" t="s">
        <v>173</v>
      </c>
      <c r="I46" t="s">
        <v>173</v>
      </c>
      <c r="J46" t="s">
        <v>173</v>
      </c>
      <c r="K46" t="s">
        <v>173</v>
      </c>
      <c r="L46" t="s">
        <v>173</v>
      </c>
      <c r="M46" t="s">
        <v>173</v>
      </c>
      <c r="N46" t="s">
        <v>173</v>
      </c>
      <c r="O46" t="s">
        <v>173</v>
      </c>
      <c r="P46" t="s">
        <v>173</v>
      </c>
      <c r="Q46" t="s">
        <v>173</v>
      </c>
      <c r="R46" t="s">
        <v>173</v>
      </c>
      <c r="T46" t="str">
        <f t="shared" si="0"/>
        <v/>
      </c>
      <c r="U46" t="str">
        <f t="shared" si="1"/>
        <v/>
      </c>
      <c r="V46" t="str">
        <f t="shared" si="2"/>
        <v/>
      </c>
      <c r="W46" t="str">
        <f t="shared" si="3"/>
        <v/>
      </c>
    </row>
    <row r="47" spans="1:23" x14ac:dyDescent="0.25">
      <c r="A47">
        <v>46</v>
      </c>
      <c r="B47" t="s">
        <v>52</v>
      </c>
      <c r="C47">
        <v>7.8275927117934397E-3</v>
      </c>
      <c r="D47">
        <v>0.25226946578887799</v>
      </c>
      <c r="E47">
        <v>3.10286965856751E-2</v>
      </c>
      <c r="F47">
        <v>0.97524665412061295</v>
      </c>
      <c r="G47" t="s">
        <v>173</v>
      </c>
      <c r="H47" t="s">
        <v>173</v>
      </c>
      <c r="I47" t="s">
        <v>173</v>
      </c>
      <c r="J47" t="s">
        <v>173</v>
      </c>
      <c r="K47" t="s">
        <v>173</v>
      </c>
      <c r="L47" t="s">
        <v>173</v>
      </c>
      <c r="M47" t="s">
        <v>173</v>
      </c>
      <c r="N47" t="s">
        <v>173</v>
      </c>
      <c r="O47" t="s">
        <v>173</v>
      </c>
      <c r="P47" t="s">
        <v>173</v>
      </c>
      <c r="Q47" t="s">
        <v>173</v>
      </c>
      <c r="R47" t="s">
        <v>173</v>
      </c>
      <c r="T47" t="str">
        <f t="shared" si="0"/>
        <v/>
      </c>
      <c r="U47" t="str">
        <f t="shared" si="1"/>
        <v/>
      </c>
      <c r="V47" t="str">
        <f t="shared" si="2"/>
        <v/>
      </c>
      <c r="W47" t="str">
        <f t="shared" si="3"/>
        <v/>
      </c>
    </row>
    <row r="48" spans="1:23" x14ac:dyDescent="0.25">
      <c r="A48">
        <v>47</v>
      </c>
      <c r="B48" t="s">
        <v>60</v>
      </c>
      <c r="C48">
        <v>0.15253844398008101</v>
      </c>
      <c r="D48">
        <v>0.19869569269135401</v>
      </c>
      <c r="E48">
        <v>0.76769879565043397</v>
      </c>
      <c r="F48">
        <v>0.44266615185901098</v>
      </c>
      <c r="G48" t="s">
        <v>173</v>
      </c>
      <c r="H48" t="s">
        <v>173</v>
      </c>
      <c r="I48" t="s">
        <v>173</v>
      </c>
      <c r="J48" t="s">
        <v>173</v>
      </c>
      <c r="K48" t="s">
        <v>173</v>
      </c>
      <c r="L48" t="s">
        <v>173</v>
      </c>
      <c r="M48" t="s">
        <v>173</v>
      </c>
      <c r="N48" t="s">
        <v>173</v>
      </c>
      <c r="O48" t="s">
        <v>173</v>
      </c>
      <c r="P48" t="s">
        <v>173</v>
      </c>
      <c r="Q48" t="s">
        <v>173</v>
      </c>
      <c r="R48" t="s">
        <v>173</v>
      </c>
      <c r="T48" t="str">
        <f t="shared" si="0"/>
        <v/>
      </c>
      <c r="U48" t="str">
        <f t="shared" si="1"/>
        <v/>
      </c>
      <c r="V48" t="str">
        <f t="shared" si="2"/>
        <v/>
      </c>
      <c r="W48" t="str">
        <f t="shared" si="3"/>
        <v/>
      </c>
    </row>
    <row r="49" spans="1:23" x14ac:dyDescent="0.25">
      <c r="A49">
        <v>48</v>
      </c>
      <c r="B49" t="s">
        <v>54</v>
      </c>
      <c r="C49">
        <v>0.15187813867199301</v>
      </c>
      <c r="D49">
        <v>0.212295363351723</v>
      </c>
      <c r="E49">
        <v>0.71540958914098696</v>
      </c>
      <c r="F49">
        <v>0.47435598893749498</v>
      </c>
      <c r="G49" t="s">
        <v>173</v>
      </c>
      <c r="H49" t="s">
        <v>173</v>
      </c>
      <c r="I49" t="s">
        <v>173</v>
      </c>
      <c r="J49" t="s">
        <v>173</v>
      </c>
      <c r="K49" t="s">
        <v>173</v>
      </c>
      <c r="L49" t="s">
        <v>173</v>
      </c>
      <c r="M49" t="s">
        <v>173</v>
      </c>
      <c r="N49" t="s">
        <v>173</v>
      </c>
      <c r="O49" t="s">
        <v>173</v>
      </c>
      <c r="P49" t="s">
        <v>173</v>
      </c>
      <c r="Q49" t="s">
        <v>173</v>
      </c>
      <c r="R49" t="s">
        <v>173</v>
      </c>
      <c r="T49" t="str">
        <f t="shared" si="0"/>
        <v/>
      </c>
      <c r="U49" t="str">
        <f t="shared" si="1"/>
        <v/>
      </c>
      <c r="V49" t="str">
        <f t="shared" si="2"/>
        <v/>
      </c>
      <c r="W49" t="str">
        <f t="shared" si="3"/>
        <v/>
      </c>
    </row>
    <row r="50" spans="1:23" x14ac:dyDescent="0.25">
      <c r="A50">
        <v>49</v>
      </c>
      <c r="B50" t="s">
        <v>56</v>
      </c>
      <c r="C50">
        <v>0.217369670181768</v>
      </c>
      <c r="D50">
        <v>0.213360607922328</v>
      </c>
      <c r="E50">
        <v>1.0187900770366201</v>
      </c>
      <c r="F50">
        <v>0.30830263762273902</v>
      </c>
      <c r="G50" t="s">
        <v>173</v>
      </c>
      <c r="H50" t="s">
        <v>173</v>
      </c>
      <c r="I50" t="s">
        <v>173</v>
      </c>
      <c r="J50" t="s">
        <v>173</v>
      </c>
      <c r="K50" t="s">
        <v>173</v>
      </c>
      <c r="L50" t="s">
        <v>173</v>
      </c>
      <c r="M50" t="s">
        <v>173</v>
      </c>
      <c r="N50" t="s">
        <v>173</v>
      </c>
      <c r="O50" t="s">
        <v>173</v>
      </c>
      <c r="P50" t="s">
        <v>173</v>
      </c>
      <c r="Q50" t="s">
        <v>173</v>
      </c>
      <c r="R50" t="s">
        <v>173</v>
      </c>
      <c r="T50" t="str">
        <f t="shared" si="0"/>
        <v/>
      </c>
      <c r="U50" t="str">
        <f t="shared" si="1"/>
        <v/>
      </c>
      <c r="V50" t="str">
        <f t="shared" si="2"/>
        <v/>
      </c>
      <c r="W50" t="str">
        <f t="shared" si="3"/>
        <v/>
      </c>
    </row>
    <row r="51" spans="1:23" x14ac:dyDescent="0.25">
      <c r="A51">
        <v>50</v>
      </c>
      <c r="B51" t="s">
        <v>48</v>
      </c>
      <c r="C51">
        <v>0.22679351378611401</v>
      </c>
      <c r="D51">
        <v>0.24336341054736599</v>
      </c>
      <c r="E51">
        <v>0.93191294975697603</v>
      </c>
      <c r="F51">
        <v>0.35138151464119999</v>
      </c>
      <c r="G51" t="s">
        <v>173</v>
      </c>
      <c r="H51" t="s">
        <v>173</v>
      </c>
      <c r="I51" t="s">
        <v>173</v>
      </c>
      <c r="J51" t="s">
        <v>173</v>
      </c>
      <c r="K51" t="s">
        <v>173</v>
      </c>
      <c r="L51" t="s">
        <v>173</v>
      </c>
      <c r="M51" t="s">
        <v>173</v>
      </c>
      <c r="N51" t="s">
        <v>173</v>
      </c>
      <c r="O51" t="s">
        <v>173</v>
      </c>
      <c r="P51" t="s">
        <v>173</v>
      </c>
      <c r="Q51" t="s">
        <v>173</v>
      </c>
      <c r="R51" t="s">
        <v>173</v>
      </c>
      <c r="T51" t="str">
        <f t="shared" si="0"/>
        <v/>
      </c>
      <c r="U51" t="str">
        <f t="shared" si="1"/>
        <v/>
      </c>
      <c r="V51" t="str">
        <f t="shared" si="2"/>
        <v/>
      </c>
      <c r="W51" t="str">
        <f t="shared" si="3"/>
        <v/>
      </c>
    </row>
    <row r="52" spans="1:23" x14ac:dyDescent="0.25">
      <c r="A52">
        <v>51</v>
      </c>
      <c r="B52" t="s">
        <v>55</v>
      </c>
      <c r="C52">
        <v>1.4072420645709001E-2</v>
      </c>
      <c r="D52">
        <v>0.22223553629356901</v>
      </c>
      <c r="E52">
        <v>6.3322099068439094E-2</v>
      </c>
      <c r="F52">
        <v>0.94951001856223205</v>
      </c>
      <c r="G52" t="s">
        <v>173</v>
      </c>
      <c r="H52" t="s">
        <v>173</v>
      </c>
      <c r="I52" t="s">
        <v>173</v>
      </c>
      <c r="J52" t="s">
        <v>173</v>
      </c>
      <c r="K52" t="s">
        <v>173</v>
      </c>
      <c r="L52" t="s">
        <v>173</v>
      </c>
      <c r="M52" t="s">
        <v>173</v>
      </c>
      <c r="N52" t="s">
        <v>173</v>
      </c>
      <c r="O52" t="s">
        <v>173</v>
      </c>
      <c r="P52" t="s">
        <v>173</v>
      </c>
      <c r="Q52" t="s">
        <v>173</v>
      </c>
      <c r="R52" t="s">
        <v>173</v>
      </c>
      <c r="T52" t="str">
        <f t="shared" si="0"/>
        <v/>
      </c>
      <c r="U52" t="str">
        <f t="shared" si="1"/>
        <v/>
      </c>
      <c r="V52" t="str">
        <f t="shared" si="2"/>
        <v/>
      </c>
      <c r="W52" t="str">
        <f t="shared" si="3"/>
        <v/>
      </c>
    </row>
    <row r="53" spans="1:23" x14ac:dyDescent="0.25">
      <c r="A53">
        <v>52</v>
      </c>
      <c r="B53" t="s">
        <v>51</v>
      </c>
      <c r="C53">
        <v>-0.34967615966902499</v>
      </c>
      <c r="D53">
        <v>0.35182244252781503</v>
      </c>
      <c r="E53">
        <v>-0.99389952828657202</v>
      </c>
      <c r="F53">
        <v>0.32027178405103601</v>
      </c>
      <c r="G53" t="s">
        <v>173</v>
      </c>
      <c r="H53" t="s">
        <v>173</v>
      </c>
      <c r="I53" t="s">
        <v>173</v>
      </c>
      <c r="J53" t="s">
        <v>173</v>
      </c>
      <c r="K53" t="s">
        <v>173</v>
      </c>
      <c r="L53" t="s">
        <v>173</v>
      </c>
      <c r="M53" t="s">
        <v>173</v>
      </c>
      <c r="N53" t="s">
        <v>173</v>
      </c>
      <c r="O53" t="s">
        <v>173</v>
      </c>
      <c r="P53" t="s">
        <v>173</v>
      </c>
      <c r="Q53" t="s">
        <v>173</v>
      </c>
      <c r="R53" t="s">
        <v>173</v>
      </c>
      <c r="T53" t="str">
        <f t="shared" si="0"/>
        <v/>
      </c>
      <c r="U53" t="str">
        <f t="shared" si="1"/>
        <v/>
      </c>
      <c r="V53" t="str">
        <f t="shared" si="2"/>
        <v/>
      </c>
      <c r="W53" t="str">
        <f t="shared" si="3"/>
        <v/>
      </c>
    </row>
    <row r="54" spans="1:23" x14ac:dyDescent="0.25">
      <c r="A54">
        <v>53</v>
      </c>
      <c r="B54" t="s">
        <v>66</v>
      </c>
      <c r="C54">
        <v>0.200387638602815</v>
      </c>
      <c r="D54">
        <v>0.19445248445337801</v>
      </c>
      <c r="E54">
        <v>1.03052238785285</v>
      </c>
      <c r="F54">
        <v>0.30276484831003703</v>
      </c>
      <c r="G54" t="s">
        <v>173</v>
      </c>
      <c r="H54" t="s">
        <v>173</v>
      </c>
      <c r="I54" t="s">
        <v>173</v>
      </c>
      <c r="J54" t="s">
        <v>173</v>
      </c>
      <c r="K54" t="s">
        <v>173</v>
      </c>
      <c r="L54" t="s">
        <v>173</v>
      </c>
      <c r="M54" t="s">
        <v>173</v>
      </c>
      <c r="N54" t="s">
        <v>173</v>
      </c>
      <c r="O54" t="s">
        <v>173</v>
      </c>
      <c r="P54" t="s">
        <v>173</v>
      </c>
      <c r="Q54" t="s">
        <v>173</v>
      </c>
      <c r="R54" t="s">
        <v>173</v>
      </c>
      <c r="T54" t="str">
        <f t="shared" si="0"/>
        <v/>
      </c>
      <c r="U54" t="str">
        <f t="shared" si="1"/>
        <v/>
      </c>
      <c r="V54" t="str">
        <f t="shared" si="2"/>
        <v/>
      </c>
      <c r="W54" t="str">
        <f t="shared" si="3"/>
        <v/>
      </c>
    </row>
    <row r="55" spans="1:23" x14ac:dyDescent="0.25">
      <c r="A55">
        <v>54</v>
      </c>
      <c r="B55" t="s">
        <v>59</v>
      </c>
      <c r="C55">
        <v>0.18421858686485901</v>
      </c>
      <c r="D55">
        <v>0.19289694192075399</v>
      </c>
      <c r="E55">
        <v>0.95501040623308098</v>
      </c>
      <c r="F55">
        <v>0.339572434513569</v>
      </c>
      <c r="G55" t="s">
        <v>173</v>
      </c>
      <c r="H55" t="s">
        <v>173</v>
      </c>
      <c r="I55" t="s">
        <v>173</v>
      </c>
      <c r="J55" t="s">
        <v>173</v>
      </c>
      <c r="K55" t="s">
        <v>173</v>
      </c>
      <c r="L55" t="s">
        <v>173</v>
      </c>
      <c r="M55" t="s">
        <v>173</v>
      </c>
      <c r="N55" t="s">
        <v>173</v>
      </c>
      <c r="O55" t="s">
        <v>173</v>
      </c>
      <c r="P55" t="s">
        <v>173</v>
      </c>
      <c r="Q55" t="s">
        <v>173</v>
      </c>
      <c r="R55" t="s">
        <v>173</v>
      </c>
      <c r="T55" t="str">
        <f t="shared" si="0"/>
        <v/>
      </c>
      <c r="U55" t="str">
        <f t="shared" si="1"/>
        <v/>
      </c>
      <c r="V55" t="str">
        <f t="shared" si="2"/>
        <v/>
      </c>
      <c r="W55" t="str">
        <f t="shared" si="3"/>
        <v/>
      </c>
    </row>
    <row r="56" spans="1:23" x14ac:dyDescent="0.25">
      <c r="A56">
        <v>55</v>
      </c>
      <c r="B56" t="s">
        <v>49</v>
      </c>
      <c r="C56">
        <v>-7.7764217396274204E-2</v>
      </c>
      <c r="D56">
        <v>0.26964229775753601</v>
      </c>
      <c r="E56">
        <v>-0.28839769592158099</v>
      </c>
      <c r="F56">
        <v>0.773042331232209</v>
      </c>
      <c r="G56" t="s">
        <v>173</v>
      </c>
      <c r="H56" t="s">
        <v>173</v>
      </c>
      <c r="I56" t="s">
        <v>173</v>
      </c>
      <c r="J56" t="s">
        <v>173</v>
      </c>
      <c r="K56" t="s">
        <v>173</v>
      </c>
      <c r="L56" t="s">
        <v>173</v>
      </c>
      <c r="M56" t="s">
        <v>173</v>
      </c>
      <c r="N56" t="s">
        <v>173</v>
      </c>
      <c r="O56" t="s">
        <v>173</v>
      </c>
      <c r="P56" t="s">
        <v>173</v>
      </c>
      <c r="Q56" t="s">
        <v>173</v>
      </c>
      <c r="R56" t="s">
        <v>173</v>
      </c>
      <c r="T56" t="str">
        <f t="shared" si="0"/>
        <v/>
      </c>
      <c r="U56" t="str">
        <f t="shared" si="1"/>
        <v/>
      </c>
      <c r="V56" t="str">
        <f t="shared" si="2"/>
        <v/>
      </c>
      <c r="W56" t="str">
        <f t="shared" si="3"/>
        <v/>
      </c>
    </row>
    <row r="57" spans="1:23" x14ac:dyDescent="0.25">
      <c r="A57">
        <v>56</v>
      </c>
      <c r="B57" t="s">
        <v>63</v>
      </c>
      <c r="C57">
        <v>0.36372238949303198</v>
      </c>
      <c r="D57">
        <v>0.31445644964516201</v>
      </c>
      <c r="E57">
        <v>1.15667015226898</v>
      </c>
      <c r="F57">
        <v>0.24740714873987099</v>
      </c>
      <c r="G57" t="s">
        <v>173</v>
      </c>
      <c r="H57" t="s">
        <v>173</v>
      </c>
      <c r="I57" t="s">
        <v>173</v>
      </c>
      <c r="J57" t="s">
        <v>173</v>
      </c>
      <c r="K57" t="s">
        <v>173</v>
      </c>
      <c r="L57" t="s">
        <v>173</v>
      </c>
      <c r="M57" t="s">
        <v>173</v>
      </c>
      <c r="N57" t="s">
        <v>173</v>
      </c>
      <c r="O57" t="s">
        <v>173</v>
      </c>
      <c r="P57" t="s">
        <v>173</v>
      </c>
      <c r="Q57" t="s">
        <v>173</v>
      </c>
      <c r="R57" t="s">
        <v>173</v>
      </c>
      <c r="T57" t="str">
        <f t="shared" si="0"/>
        <v/>
      </c>
      <c r="U57" t="str">
        <f t="shared" si="1"/>
        <v/>
      </c>
      <c r="V57" t="str">
        <f t="shared" si="2"/>
        <v/>
      </c>
      <c r="W57" t="str">
        <f t="shared" si="3"/>
        <v/>
      </c>
    </row>
    <row r="58" spans="1:23" x14ac:dyDescent="0.25">
      <c r="A58">
        <v>57</v>
      </c>
      <c r="B58" t="s">
        <v>50</v>
      </c>
      <c r="C58">
        <v>-0.21891877174300001</v>
      </c>
      <c r="D58">
        <v>0.26600329448793503</v>
      </c>
      <c r="E58">
        <v>-0.82299270828365501</v>
      </c>
      <c r="F58">
        <v>0.410512140014896</v>
      </c>
      <c r="G58" t="s">
        <v>173</v>
      </c>
      <c r="H58" t="s">
        <v>173</v>
      </c>
      <c r="I58" t="s">
        <v>173</v>
      </c>
      <c r="J58" t="s">
        <v>173</v>
      </c>
      <c r="K58" t="s">
        <v>173</v>
      </c>
      <c r="L58" t="s">
        <v>173</v>
      </c>
      <c r="M58" t="s">
        <v>173</v>
      </c>
      <c r="N58" t="s">
        <v>173</v>
      </c>
      <c r="O58" t="s">
        <v>173</v>
      </c>
      <c r="P58" t="s">
        <v>173</v>
      </c>
      <c r="Q58" t="s">
        <v>173</v>
      </c>
      <c r="R58" t="s">
        <v>173</v>
      </c>
      <c r="T58" t="str">
        <f t="shared" si="0"/>
        <v/>
      </c>
      <c r="U58" t="str">
        <f t="shared" si="1"/>
        <v/>
      </c>
      <c r="V58" t="str">
        <f t="shared" si="2"/>
        <v/>
      </c>
      <c r="W58" t="str">
        <f t="shared" si="3"/>
        <v/>
      </c>
    </row>
    <row r="59" spans="1:23" x14ac:dyDescent="0.25">
      <c r="A59">
        <v>58</v>
      </c>
      <c r="B59" t="s">
        <v>75</v>
      </c>
      <c r="C59">
        <v>-0.82115340652040303</v>
      </c>
      <c r="D59">
        <v>0.29541536855934702</v>
      </c>
      <c r="E59">
        <v>-2.77965703180889</v>
      </c>
      <c r="F59">
        <v>5.4416336573772104E-3</v>
      </c>
      <c r="G59" t="s">
        <v>173</v>
      </c>
      <c r="H59" t="s">
        <v>173</v>
      </c>
      <c r="I59" t="s">
        <v>173</v>
      </c>
      <c r="J59" t="s">
        <v>173</v>
      </c>
      <c r="K59" t="s">
        <v>173</v>
      </c>
      <c r="L59" t="s">
        <v>173</v>
      </c>
      <c r="M59" t="s">
        <v>173</v>
      </c>
      <c r="N59" t="s">
        <v>173</v>
      </c>
      <c r="O59" t="s">
        <v>173</v>
      </c>
      <c r="P59" t="s">
        <v>173</v>
      </c>
      <c r="Q59" t="s">
        <v>173</v>
      </c>
      <c r="R59" t="s">
        <v>173</v>
      </c>
      <c r="T59" t="str">
        <f t="shared" si="0"/>
        <v>**</v>
      </c>
      <c r="U59" t="str">
        <f t="shared" si="1"/>
        <v/>
      </c>
      <c r="V59" t="str">
        <f t="shared" si="2"/>
        <v/>
      </c>
      <c r="W59" t="str">
        <f t="shared" si="3"/>
        <v/>
      </c>
    </row>
    <row r="60" spans="1:23" x14ac:dyDescent="0.25">
      <c r="A60">
        <v>59</v>
      </c>
      <c r="B60" t="s">
        <v>77</v>
      </c>
      <c r="C60">
        <v>-0.72704371940251999</v>
      </c>
      <c r="D60">
        <v>0.28389520142802299</v>
      </c>
      <c r="E60">
        <v>-2.5609581132242201</v>
      </c>
      <c r="F60">
        <v>1.04383940580601E-2</v>
      </c>
      <c r="G60" t="s">
        <v>173</v>
      </c>
      <c r="H60" t="s">
        <v>173</v>
      </c>
      <c r="I60" t="s">
        <v>173</v>
      </c>
      <c r="J60" t="s">
        <v>173</v>
      </c>
      <c r="K60" t="s">
        <v>173</v>
      </c>
      <c r="L60" t="s">
        <v>173</v>
      </c>
      <c r="M60" t="s">
        <v>173</v>
      </c>
      <c r="N60" t="s">
        <v>173</v>
      </c>
      <c r="O60" t="s">
        <v>173</v>
      </c>
      <c r="P60" t="s">
        <v>173</v>
      </c>
      <c r="Q60" t="s">
        <v>173</v>
      </c>
      <c r="R60" t="s">
        <v>173</v>
      </c>
      <c r="T60" t="str">
        <f t="shared" si="0"/>
        <v>*</v>
      </c>
      <c r="U60" t="str">
        <f t="shared" si="1"/>
        <v/>
      </c>
      <c r="V60" t="str">
        <f t="shared" si="2"/>
        <v/>
      </c>
      <c r="W60" t="str">
        <f t="shared" si="3"/>
        <v/>
      </c>
    </row>
    <row r="61" spans="1:23" x14ac:dyDescent="0.25">
      <c r="A61">
        <v>60</v>
      </c>
      <c r="B61" t="s">
        <v>74</v>
      </c>
      <c r="C61">
        <v>-0.83632150952482498</v>
      </c>
      <c r="D61">
        <v>0.282042720528553</v>
      </c>
      <c r="E61">
        <v>-2.9652299054467499</v>
      </c>
      <c r="F61">
        <v>3.0245680327425201E-3</v>
      </c>
      <c r="G61" t="s">
        <v>173</v>
      </c>
      <c r="H61" t="s">
        <v>173</v>
      </c>
      <c r="I61" t="s">
        <v>173</v>
      </c>
      <c r="J61" t="s">
        <v>173</v>
      </c>
      <c r="K61" t="s">
        <v>173</v>
      </c>
      <c r="L61" t="s">
        <v>173</v>
      </c>
      <c r="M61" t="s">
        <v>173</v>
      </c>
      <c r="N61" t="s">
        <v>173</v>
      </c>
      <c r="O61" t="s">
        <v>173</v>
      </c>
      <c r="P61" t="s">
        <v>173</v>
      </c>
      <c r="Q61" t="s">
        <v>173</v>
      </c>
      <c r="R61" t="s">
        <v>173</v>
      </c>
      <c r="T61" t="str">
        <f t="shared" si="0"/>
        <v>**</v>
      </c>
      <c r="U61" t="str">
        <f t="shared" si="1"/>
        <v/>
      </c>
      <c r="V61" t="str">
        <f t="shared" si="2"/>
        <v/>
      </c>
      <c r="W61" t="str">
        <f t="shared" si="3"/>
        <v/>
      </c>
    </row>
    <row r="62" spans="1:23" x14ac:dyDescent="0.25">
      <c r="A62">
        <v>61</v>
      </c>
      <c r="B62" t="s">
        <v>79</v>
      </c>
      <c r="C62">
        <v>-0.77867059832874796</v>
      </c>
      <c r="D62">
        <v>0.27906150654733197</v>
      </c>
      <c r="E62">
        <v>-2.7903189084112401</v>
      </c>
      <c r="F62">
        <v>5.2656147576154999E-3</v>
      </c>
      <c r="G62" t="s">
        <v>173</v>
      </c>
      <c r="H62" t="s">
        <v>173</v>
      </c>
      <c r="I62" t="s">
        <v>173</v>
      </c>
      <c r="J62" t="s">
        <v>173</v>
      </c>
      <c r="K62" t="s">
        <v>173</v>
      </c>
      <c r="L62" t="s">
        <v>173</v>
      </c>
      <c r="M62" t="s">
        <v>173</v>
      </c>
      <c r="N62" t="s">
        <v>173</v>
      </c>
      <c r="O62" t="s">
        <v>173</v>
      </c>
      <c r="P62" t="s">
        <v>173</v>
      </c>
      <c r="Q62" t="s">
        <v>173</v>
      </c>
      <c r="R62" t="s">
        <v>173</v>
      </c>
      <c r="T62" t="str">
        <f t="shared" si="0"/>
        <v>**</v>
      </c>
      <c r="U62" t="str">
        <f t="shared" si="1"/>
        <v/>
      </c>
      <c r="V62" t="str">
        <f t="shared" si="2"/>
        <v/>
      </c>
      <c r="W62" t="str">
        <f t="shared" si="3"/>
        <v/>
      </c>
    </row>
    <row r="63" spans="1:23" x14ac:dyDescent="0.25">
      <c r="A63">
        <v>62</v>
      </c>
      <c r="B63" t="s">
        <v>78</v>
      </c>
      <c r="C63">
        <v>-0.704201190574822</v>
      </c>
      <c r="D63">
        <v>0.27733500769255098</v>
      </c>
      <c r="E63">
        <v>-2.5391716553702799</v>
      </c>
      <c r="F63">
        <v>1.1111529036186099E-2</v>
      </c>
      <c r="G63" t="s">
        <v>173</v>
      </c>
      <c r="H63" t="s">
        <v>173</v>
      </c>
      <c r="I63" t="s">
        <v>173</v>
      </c>
      <c r="J63" t="s">
        <v>173</v>
      </c>
      <c r="K63" t="s">
        <v>173</v>
      </c>
      <c r="L63" t="s">
        <v>173</v>
      </c>
      <c r="M63" t="s">
        <v>173</v>
      </c>
      <c r="N63" t="s">
        <v>173</v>
      </c>
      <c r="O63" t="s">
        <v>173</v>
      </c>
      <c r="P63" t="s">
        <v>173</v>
      </c>
      <c r="Q63" t="s">
        <v>173</v>
      </c>
      <c r="R63" t="s">
        <v>173</v>
      </c>
      <c r="T63" t="str">
        <f t="shared" si="0"/>
        <v>*</v>
      </c>
      <c r="U63" t="str">
        <f t="shared" si="1"/>
        <v/>
      </c>
      <c r="V63" t="str">
        <f t="shared" si="2"/>
        <v/>
      </c>
      <c r="W63" t="str">
        <f t="shared" si="3"/>
        <v/>
      </c>
    </row>
    <row r="64" spans="1:23" x14ac:dyDescent="0.25">
      <c r="A64">
        <v>63</v>
      </c>
      <c r="B64" t="s">
        <v>76</v>
      </c>
      <c r="C64">
        <v>-0.71744169985180195</v>
      </c>
      <c r="D64">
        <v>0.28908318899743402</v>
      </c>
      <c r="E64">
        <v>-2.4817828471449799</v>
      </c>
      <c r="F64">
        <v>1.30726914254714E-2</v>
      </c>
      <c r="G64" t="s">
        <v>173</v>
      </c>
      <c r="H64" t="s">
        <v>173</v>
      </c>
      <c r="I64" t="s">
        <v>173</v>
      </c>
      <c r="J64" t="s">
        <v>173</v>
      </c>
      <c r="K64" t="s">
        <v>173</v>
      </c>
      <c r="L64" t="s">
        <v>173</v>
      </c>
      <c r="M64" t="s">
        <v>173</v>
      </c>
      <c r="N64" t="s">
        <v>173</v>
      </c>
      <c r="O64" t="s">
        <v>173</v>
      </c>
      <c r="P64" t="s">
        <v>173</v>
      </c>
      <c r="Q64" t="s">
        <v>173</v>
      </c>
      <c r="R64" t="s">
        <v>173</v>
      </c>
      <c r="T64" t="str">
        <f t="shared" si="0"/>
        <v>*</v>
      </c>
      <c r="U64" t="str">
        <f t="shared" si="1"/>
        <v/>
      </c>
      <c r="V64" t="str">
        <f t="shared" si="2"/>
        <v/>
      </c>
      <c r="W64" t="str">
        <f t="shared" si="3"/>
        <v/>
      </c>
    </row>
    <row r="65" spans="1:23" x14ac:dyDescent="0.25">
      <c r="A65">
        <v>64</v>
      </c>
      <c r="B65" t="s">
        <v>70</v>
      </c>
      <c r="C65">
        <v>-0.70684230518956204</v>
      </c>
      <c r="D65">
        <v>0.29467254587149699</v>
      </c>
      <c r="E65">
        <v>-2.3987382438328901</v>
      </c>
      <c r="F65">
        <v>1.6451670360577798E-2</v>
      </c>
      <c r="G65" t="s">
        <v>173</v>
      </c>
      <c r="H65" t="s">
        <v>173</v>
      </c>
      <c r="I65" t="s">
        <v>173</v>
      </c>
      <c r="J65" t="s">
        <v>173</v>
      </c>
      <c r="K65" t="s">
        <v>173</v>
      </c>
      <c r="L65" t="s">
        <v>173</v>
      </c>
      <c r="M65" t="s">
        <v>173</v>
      </c>
      <c r="N65" t="s">
        <v>173</v>
      </c>
      <c r="O65" t="s">
        <v>173</v>
      </c>
      <c r="P65" t="s">
        <v>173</v>
      </c>
      <c r="Q65" t="s">
        <v>173</v>
      </c>
      <c r="R65" t="s">
        <v>173</v>
      </c>
      <c r="T65" t="str">
        <f t="shared" si="0"/>
        <v>*</v>
      </c>
      <c r="U65" t="str">
        <f t="shared" si="1"/>
        <v/>
      </c>
      <c r="V65" t="str">
        <f t="shared" si="2"/>
        <v/>
      </c>
      <c r="W65" t="str">
        <f t="shared" si="3"/>
        <v/>
      </c>
    </row>
    <row r="66" spans="1:23" x14ac:dyDescent="0.25">
      <c r="A66">
        <v>65</v>
      </c>
      <c r="B66" t="s">
        <v>84</v>
      </c>
      <c r="C66">
        <v>-0.74693583921697604</v>
      </c>
      <c r="D66">
        <v>0.29773268751228699</v>
      </c>
      <c r="E66">
        <v>-2.50874650498747</v>
      </c>
      <c r="F66">
        <v>1.2116039807247399E-2</v>
      </c>
      <c r="G66" t="s">
        <v>173</v>
      </c>
      <c r="H66" t="s">
        <v>173</v>
      </c>
      <c r="I66" t="s">
        <v>173</v>
      </c>
      <c r="J66" t="s">
        <v>173</v>
      </c>
      <c r="K66" t="s">
        <v>173</v>
      </c>
      <c r="L66" t="s">
        <v>173</v>
      </c>
      <c r="M66" t="s">
        <v>173</v>
      </c>
      <c r="N66" t="s">
        <v>173</v>
      </c>
      <c r="O66" t="s">
        <v>173</v>
      </c>
      <c r="P66" t="s">
        <v>173</v>
      </c>
      <c r="Q66" t="s">
        <v>173</v>
      </c>
      <c r="R66" t="s">
        <v>173</v>
      </c>
      <c r="T66" t="str">
        <f t="shared" si="0"/>
        <v>*</v>
      </c>
      <c r="U66" t="str">
        <f t="shared" si="1"/>
        <v/>
      </c>
      <c r="V66" t="str">
        <f t="shared" si="2"/>
        <v/>
      </c>
      <c r="W66" t="str">
        <f t="shared" si="3"/>
        <v/>
      </c>
    </row>
    <row r="67" spans="1:23" x14ac:dyDescent="0.25">
      <c r="A67">
        <v>66</v>
      </c>
      <c r="B67" t="s">
        <v>72</v>
      </c>
      <c r="C67">
        <v>-0.69991762145137404</v>
      </c>
      <c r="D67">
        <v>0.27989743960237301</v>
      </c>
      <c r="E67">
        <v>-2.5006217364677901</v>
      </c>
      <c r="F67">
        <v>1.23975516160959E-2</v>
      </c>
      <c r="G67" t="s">
        <v>173</v>
      </c>
      <c r="H67" t="s">
        <v>173</v>
      </c>
      <c r="I67" t="s">
        <v>173</v>
      </c>
      <c r="J67" t="s">
        <v>173</v>
      </c>
      <c r="K67" t="s">
        <v>173</v>
      </c>
      <c r="L67" t="s">
        <v>173</v>
      </c>
      <c r="M67" t="s">
        <v>173</v>
      </c>
      <c r="N67" t="s">
        <v>173</v>
      </c>
      <c r="O67" t="s">
        <v>173</v>
      </c>
      <c r="P67" t="s">
        <v>173</v>
      </c>
      <c r="Q67" t="s">
        <v>173</v>
      </c>
      <c r="R67" t="s">
        <v>173</v>
      </c>
      <c r="T67" t="str">
        <f t="shared" ref="T67:T130" si="4">IF(F67&lt;0.001,"***",IF(F67&lt;0.01,"**",IF(F67&lt;0.05,"*",IF(F67&lt;0.1,"^",""))))</f>
        <v>*</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71</v>
      </c>
      <c r="C68">
        <v>-0.59725076379839803</v>
      </c>
      <c r="D68">
        <v>0.291096147381816</v>
      </c>
      <c r="E68">
        <v>-2.05173022442998</v>
      </c>
      <c r="F68">
        <v>4.0195887695064603E-2</v>
      </c>
      <c r="G68" t="s">
        <v>173</v>
      </c>
      <c r="H68" t="s">
        <v>173</v>
      </c>
      <c r="I68" t="s">
        <v>173</v>
      </c>
      <c r="J68" t="s">
        <v>173</v>
      </c>
      <c r="K68" t="s">
        <v>173</v>
      </c>
      <c r="L68" t="s">
        <v>173</v>
      </c>
      <c r="M68" t="s">
        <v>173</v>
      </c>
      <c r="N68" t="s">
        <v>173</v>
      </c>
      <c r="O68" t="s">
        <v>173</v>
      </c>
      <c r="P68" t="s">
        <v>173</v>
      </c>
      <c r="Q68" t="s">
        <v>173</v>
      </c>
      <c r="R68" t="s">
        <v>173</v>
      </c>
      <c r="T68" t="str">
        <f t="shared" si="4"/>
        <v>*</v>
      </c>
      <c r="U68" t="str">
        <f t="shared" si="5"/>
        <v/>
      </c>
      <c r="V68" t="str">
        <f t="shared" si="6"/>
        <v/>
      </c>
      <c r="W68" t="str">
        <f t="shared" si="7"/>
        <v/>
      </c>
    </row>
    <row r="69" spans="1:23" x14ac:dyDescent="0.25">
      <c r="A69">
        <v>68</v>
      </c>
      <c r="B69" t="s">
        <v>68</v>
      </c>
      <c r="C69">
        <v>-0.48257518444140302</v>
      </c>
      <c r="D69">
        <v>0.32011099911342</v>
      </c>
      <c r="E69">
        <v>-1.5075245329836999</v>
      </c>
      <c r="F69">
        <v>0.131676260323807</v>
      </c>
      <c r="G69" t="s">
        <v>173</v>
      </c>
      <c r="H69" t="s">
        <v>173</v>
      </c>
      <c r="I69" t="s">
        <v>173</v>
      </c>
      <c r="J69" t="s">
        <v>173</v>
      </c>
      <c r="K69" t="s">
        <v>173</v>
      </c>
      <c r="L69" t="s">
        <v>173</v>
      </c>
      <c r="M69" t="s">
        <v>173</v>
      </c>
      <c r="N69" t="s">
        <v>173</v>
      </c>
      <c r="O69" t="s">
        <v>173</v>
      </c>
      <c r="P69" t="s">
        <v>173</v>
      </c>
      <c r="Q69" t="s">
        <v>173</v>
      </c>
      <c r="R69" t="s">
        <v>173</v>
      </c>
      <c r="T69" t="str">
        <f t="shared" si="4"/>
        <v/>
      </c>
      <c r="U69" t="str">
        <f t="shared" si="5"/>
        <v/>
      </c>
      <c r="V69" t="str">
        <f t="shared" si="6"/>
        <v/>
      </c>
      <c r="W69" t="str">
        <f t="shared" si="7"/>
        <v/>
      </c>
    </row>
    <row r="70" spans="1:23" x14ac:dyDescent="0.25">
      <c r="A70">
        <v>69</v>
      </c>
      <c r="B70" t="s">
        <v>81</v>
      </c>
      <c r="C70">
        <v>-0.79417288101968597</v>
      </c>
      <c r="D70">
        <v>0.28728709715435402</v>
      </c>
      <c r="E70">
        <v>-2.7643875721748499</v>
      </c>
      <c r="F70">
        <v>5.7029756247604802E-3</v>
      </c>
      <c r="G70" t="s">
        <v>173</v>
      </c>
      <c r="H70" t="s">
        <v>173</v>
      </c>
      <c r="I70" t="s">
        <v>173</v>
      </c>
      <c r="J70" t="s">
        <v>173</v>
      </c>
      <c r="K70" t="s">
        <v>173</v>
      </c>
      <c r="L70" t="s">
        <v>173</v>
      </c>
      <c r="M70" t="s">
        <v>173</v>
      </c>
      <c r="N70" t="s">
        <v>173</v>
      </c>
      <c r="O70" t="s">
        <v>173</v>
      </c>
      <c r="P70" t="s">
        <v>173</v>
      </c>
      <c r="Q70" t="s">
        <v>173</v>
      </c>
      <c r="R70" t="s">
        <v>173</v>
      </c>
      <c r="T70" t="str">
        <f t="shared" si="4"/>
        <v>**</v>
      </c>
      <c r="U70" t="str">
        <f t="shared" si="5"/>
        <v/>
      </c>
      <c r="V70" t="str">
        <f t="shared" si="6"/>
        <v/>
      </c>
      <c r="W70" t="str">
        <f t="shared" si="7"/>
        <v/>
      </c>
    </row>
    <row r="71" spans="1:23" x14ac:dyDescent="0.25">
      <c r="A71">
        <v>70</v>
      </c>
      <c r="B71" t="s">
        <v>80</v>
      </c>
      <c r="C71">
        <v>-0.63539898752056601</v>
      </c>
      <c r="D71">
        <v>0.29530485972328002</v>
      </c>
      <c r="E71">
        <v>-2.1516712868050201</v>
      </c>
      <c r="F71">
        <v>3.1423253147032003E-2</v>
      </c>
      <c r="G71" t="s">
        <v>173</v>
      </c>
      <c r="H71" t="s">
        <v>173</v>
      </c>
      <c r="I71" t="s">
        <v>173</v>
      </c>
      <c r="J71" t="s">
        <v>173</v>
      </c>
      <c r="K71" t="s">
        <v>173</v>
      </c>
      <c r="L71" t="s">
        <v>173</v>
      </c>
      <c r="M71" t="s">
        <v>173</v>
      </c>
      <c r="N71" t="s">
        <v>173</v>
      </c>
      <c r="O71" t="s">
        <v>173</v>
      </c>
      <c r="P71" t="s">
        <v>173</v>
      </c>
      <c r="Q71" t="s">
        <v>173</v>
      </c>
      <c r="R71" t="s">
        <v>173</v>
      </c>
      <c r="T71" t="str">
        <f t="shared" si="4"/>
        <v>*</v>
      </c>
      <c r="U71" t="str">
        <f t="shared" si="5"/>
        <v/>
      </c>
      <c r="V71" t="str">
        <f t="shared" si="6"/>
        <v/>
      </c>
      <c r="W71" t="str">
        <f t="shared" si="7"/>
        <v/>
      </c>
    </row>
    <row r="72" spans="1:23" x14ac:dyDescent="0.25">
      <c r="A72">
        <v>71</v>
      </c>
      <c r="B72" t="s">
        <v>82</v>
      </c>
      <c r="C72">
        <v>-0.82605440604995095</v>
      </c>
      <c r="D72">
        <v>0.291261858422039</v>
      </c>
      <c r="E72">
        <v>-2.8361228295570302</v>
      </c>
      <c r="F72">
        <v>4.5664879941122796E-3</v>
      </c>
      <c r="G72" t="s">
        <v>173</v>
      </c>
      <c r="H72" t="s">
        <v>173</v>
      </c>
      <c r="I72" t="s">
        <v>173</v>
      </c>
      <c r="J72" t="s">
        <v>173</v>
      </c>
      <c r="K72" t="s">
        <v>173</v>
      </c>
      <c r="L72" t="s">
        <v>173</v>
      </c>
      <c r="M72" t="s">
        <v>173</v>
      </c>
      <c r="N72" t="s">
        <v>173</v>
      </c>
      <c r="O72" t="s">
        <v>173</v>
      </c>
      <c r="P72" t="s">
        <v>173</v>
      </c>
      <c r="Q72" t="s">
        <v>173</v>
      </c>
      <c r="R72" t="s">
        <v>173</v>
      </c>
      <c r="T72" t="str">
        <f t="shared" si="4"/>
        <v>**</v>
      </c>
      <c r="U72" t="str">
        <f t="shared" si="5"/>
        <v/>
      </c>
      <c r="V72" t="str">
        <f t="shared" si="6"/>
        <v/>
      </c>
      <c r="W72" t="str">
        <f t="shared" si="7"/>
        <v/>
      </c>
    </row>
    <row r="73" spans="1:23" x14ac:dyDescent="0.25">
      <c r="A73">
        <v>72</v>
      </c>
      <c r="B73" t="s">
        <v>83</v>
      </c>
      <c r="C73">
        <v>-0.64506472517744995</v>
      </c>
      <c r="D73">
        <v>0.49545270998185398</v>
      </c>
      <c r="E73">
        <v>-1.3019703236683799</v>
      </c>
      <c r="F73">
        <v>0.19292653055131101</v>
      </c>
      <c r="G73" t="s">
        <v>173</v>
      </c>
      <c r="H73" t="s">
        <v>173</v>
      </c>
      <c r="I73" t="s">
        <v>173</v>
      </c>
      <c r="J73" t="s">
        <v>173</v>
      </c>
      <c r="K73" t="s">
        <v>173</v>
      </c>
      <c r="L73" t="s">
        <v>173</v>
      </c>
      <c r="M73" t="s">
        <v>173</v>
      </c>
      <c r="N73" t="s">
        <v>173</v>
      </c>
      <c r="O73" t="s">
        <v>173</v>
      </c>
      <c r="P73" t="s">
        <v>173</v>
      </c>
      <c r="Q73" t="s">
        <v>173</v>
      </c>
      <c r="R73" t="s">
        <v>173</v>
      </c>
      <c r="T73" t="str">
        <f t="shared" si="4"/>
        <v/>
      </c>
      <c r="U73" t="str">
        <f t="shared" si="5"/>
        <v/>
      </c>
      <c r="V73" t="str">
        <f t="shared" si="6"/>
        <v/>
      </c>
      <c r="W73" t="str">
        <f t="shared" si="7"/>
        <v/>
      </c>
    </row>
    <row r="74" spans="1:23" x14ac:dyDescent="0.25">
      <c r="A74">
        <v>73</v>
      </c>
      <c r="B74" t="s">
        <v>69</v>
      </c>
      <c r="C74">
        <v>-1.15642681799245</v>
      </c>
      <c r="D74">
        <v>0.36748494228592499</v>
      </c>
      <c r="E74">
        <v>-3.1468685786115298</v>
      </c>
      <c r="F74">
        <v>1.6502911922697901E-3</v>
      </c>
      <c r="G74" t="s">
        <v>173</v>
      </c>
      <c r="H74" t="s">
        <v>173</v>
      </c>
      <c r="I74" t="s">
        <v>173</v>
      </c>
      <c r="J74" t="s">
        <v>173</v>
      </c>
      <c r="K74" t="s">
        <v>173</v>
      </c>
      <c r="L74" t="s">
        <v>173</v>
      </c>
      <c r="M74" t="s">
        <v>173</v>
      </c>
      <c r="N74" t="s">
        <v>173</v>
      </c>
      <c r="O74" t="s">
        <v>173</v>
      </c>
      <c r="P74" t="s">
        <v>173</v>
      </c>
      <c r="Q74" t="s">
        <v>173</v>
      </c>
      <c r="R74" t="s">
        <v>173</v>
      </c>
      <c r="T74" t="str">
        <f t="shared" si="4"/>
        <v>**</v>
      </c>
      <c r="U74" t="str">
        <f t="shared" si="5"/>
        <v/>
      </c>
      <c r="V74" t="str">
        <f t="shared" si="6"/>
        <v/>
      </c>
      <c r="W74" t="str">
        <f t="shared" si="7"/>
        <v/>
      </c>
    </row>
    <row r="75" spans="1:23" x14ac:dyDescent="0.25">
      <c r="A75">
        <v>74</v>
      </c>
      <c r="B75" t="s">
        <v>73</v>
      </c>
      <c r="C75">
        <v>-0.97125579491607805</v>
      </c>
      <c r="D75">
        <v>0.40431611589740202</v>
      </c>
      <c r="E75">
        <v>-2.4022188498727601</v>
      </c>
      <c r="F75">
        <v>1.62959558716376E-2</v>
      </c>
      <c r="G75" t="s">
        <v>173</v>
      </c>
      <c r="H75" t="s">
        <v>173</v>
      </c>
      <c r="I75" t="s">
        <v>173</v>
      </c>
      <c r="J75" t="s">
        <v>173</v>
      </c>
      <c r="K75" t="s">
        <v>173</v>
      </c>
      <c r="L75" t="s">
        <v>173</v>
      </c>
      <c r="M75" t="s">
        <v>173</v>
      </c>
      <c r="N75" t="s">
        <v>173</v>
      </c>
      <c r="O75" t="s">
        <v>173</v>
      </c>
      <c r="P75" t="s">
        <v>173</v>
      </c>
      <c r="Q75" t="s">
        <v>173</v>
      </c>
      <c r="R75" t="s">
        <v>173</v>
      </c>
      <c r="T75" t="str">
        <f t="shared" si="4"/>
        <v>*</v>
      </c>
      <c r="U75" t="str">
        <f t="shared" si="5"/>
        <v/>
      </c>
      <c r="V75" t="str">
        <f t="shared" si="6"/>
        <v/>
      </c>
      <c r="W75" t="str">
        <f t="shared" si="7"/>
        <v/>
      </c>
    </row>
    <row r="76" spans="1:23" x14ac:dyDescent="0.25">
      <c r="A76">
        <v>75</v>
      </c>
      <c r="B76" t="s">
        <v>178</v>
      </c>
      <c r="C76">
        <v>1.59729699928738</v>
      </c>
      <c r="D76">
        <v>6.1637154593441802E-2</v>
      </c>
      <c r="E76">
        <v>25.914515519464501</v>
      </c>
      <c r="F76" s="1">
        <v>4.5697490328355101E-148</v>
      </c>
      <c r="G76">
        <v>1.5934648031632701</v>
      </c>
      <c r="H76">
        <v>6.1625593326370298E-2</v>
      </c>
      <c r="I76">
        <v>25.8571920715513</v>
      </c>
      <c r="J76" s="1">
        <v>2.0196969916679199E-147</v>
      </c>
      <c r="K76">
        <v>1.5786955541369301</v>
      </c>
      <c r="L76">
        <v>6.1586965702094897E-2</v>
      </c>
      <c r="M76">
        <v>25.633598540530699</v>
      </c>
      <c r="N76" s="1">
        <v>6.4426503130491494E-145</v>
      </c>
      <c r="O76">
        <v>1.49290768191642</v>
      </c>
      <c r="P76">
        <v>6.1015550650511702E-2</v>
      </c>
      <c r="Q76">
        <v>24.467658916455299</v>
      </c>
      <c r="R76" s="1">
        <v>3.2649969688098999E-132</v>
      </c>
      <c r="T76" t="str">
        <f t="shared" si="4"/>
        <v>***</v>
      </c>
      <c r="U76" t="str">
        <f t="shared" si="5"/>
        <v>***</v>
      </c>
      <c r="V76" t="str">
        <f t="shared" si="6"/>
        <v>***</v>
      </c>
      <c r="W76" t="str">
        <f t="shared" si="7"/>
        <v>***</v>
      </c>
    </row>
    <row r="77" spans="1:23" x14ac:dyDescent="0.25">
      <c r="A77">
        <v>76</v>
      </c>
      <c r="B77" t="s">
        <v>179</v>
      </c>
      <c r="C77">
        <v>0.643574167024209</v>
      </c>
      <c r="D77">
        <v>8.1017113658128706E-2</v>
      </c>
      <c r="E77">
        <v>7.9436817477838799</v>
      </c>
      <c r="F77" s="1">
        <v>1.96266769437291E-15</v>
      </c>
      <c r="G77">
        <v>0.63977097030568597</v>
      </c>
      <c r="H77">
        <v>8.1008218688821895E-2</v>
      </c>
      <c r="I77">
        <v>7.8976057079251198</v>
      </c>
      <c r="J77" s="1">
        <v>2.8431185990165999E-15</v>
      </c>
      <c r="K77">
        <v>0.62319492042323599</v>
      </c>
      <c r="L77">
        <v>8.0975711199776298E-2</v>
      </c>
      <c r="M77">
        <v>7.6960722072047396</v>
      </c>
      <c r="N77" s="1">
        <v>1.4031253932043499E-14</v>
      </c>
      <c r="O77">
        <v>0.53202278412416204</v>
      </c>
      <c r="P77">
        <v>8.0441940739676199E-2</v>
      </c>
      <c r="Q77">
        <v>6.61374873893058</v>
      </c>
      <c r="R77" s="1">
        <v>3.7470753925739902E-11</v>
      </c>
      <c r="T77" t="str">
        <f t="shared" si="4"/>
        <v>***</v>
      </c>
      <c r="U77" t="str">
        <f t="shared" si="5"/>
        <v>***</v>
      </c>
      <c r="V77" t="str">
        <f t="shared" si="6"/>
        <v>***</v>
      </c>
      <c r="W77" t="str">
        <f t="shared" si="7"/>
        <v>***</v>
      </c>
    </row>
    <row r="78" spans="1:23" x14ac:dyDescent="0.25">
      <c r="A78">
        <v>77</v>
      </c>
      <c r="B78" t="s">
        <v>180</v>
      </c>
      <c r="C78">
        <v>1.5659081540649</v>
      </c>
      <c r="D78">
        <v>6.5132072295045196E-2</v>
      </c>
      <c r="E78">
        <v>24.042044094212301</v>
      </c>
      <c r="F78" s="1">
        <v>1.0111078226966899E-127</v>
      </c>
      <c r="G78">
        <v>1.5619968970223399</v>
      </c>
      <c r="H78">
        <v>6.51199408537666E-2</v>
      </c>
      <c r="I78">
        <v>23.986460622406899</v>
      </c>
      <c r="J78" s="1">
        <v>3.8502910725841902E-127</v>
      </c>
      <c r="K78">
        <v>1.5446735851134901</v>
      </c>
      <c r="L78">
        <v>6.5075578490645797E-2</v>
      </c>
      <c r="M78">
        <v>23.736609353930302</v>
      </c>
      <c r="N78" s="1">
        <v>1.5108354356001999E-124</v>
      </c>
      <c r="O78">
        <v>1.4433384792483499</v>
      </c>
      <c r="P78">
        <v>6.4545169693500895E-2</v>
      </c>
      <c r="Q78">
        <v>22.3616807594153</v>
      </c>
      <c r="R78" s="1">
        <v>9.2945856560823198E-111</v>
      </c>
      <c r="T78" t="str">
        <f t="shared" si="4"/>
        <v>***</v>
      </c>
      <c r="U78" t="str">
        <f t="shared" si="5"/>
        <v>***</v>
      </c>
      <c r="V78" t="str">
        <f t="shared" si="6"/>
        <v>***</v>
      </c>
      <c r="W78" t="str">
        <f t="shared" si="7"/>
        <v>***</v>
      </c>
    </row>
    <row r="79" spans="1:23" x14ac:dyDescent="0.25">
      <c r="A79">
        <v>78</v>
      </c>
      <c r="B79" t="s">
        <v>181</v>
      </c>
      <c r="C79">
        <v>0.83003610373672299</v>
      </c>
      <c r="D79">
        <v>8.1919051845057406E-2</v>
      </c>
      <c r="E79">
        <v>10.132393930860699</v>
      </c>
      <c r="F79" s="1">
        <v>3.9681342554827703E-24</v>
      </c>
      <c r="G79">
        <v>0.82607420202206205</v>
      </c>
      <c r="H79">
        <v>8.1908987577402795E-2</v>
      </c>
      <c r="I79">
        <v>10.0852693514425</v>
      </c>
      <c r="J79" s="1">
        <v>6.4188894791422399E-24</v>
      </c>
      <c r="K79">
        <v>0.80591770040365796</v>
      </c>
      <c r="L79">
        <v>8.1867937264644003E-2</v>
      </c>
      <c r="M79">
        <v>9.8441188007274505</v>
      </c>
      <c r="N79" s="1">
        <v>7.2673264650333798E-23</v>
      </c>
      <c r="O79">
        <v>0.70192960876263299</v>
      </c>
      <c r="P79">
        <v>8.1292125496255502E-2</v>
      </c>
      <c r="Q79">
        <v>8.6346568560932209</v>
      </c>
      <c r="R79" s="1">
        <v>5.8903585010920602E-18</v>
      </c>
      <c r="T79" t="str">
        <f t="shared" si="4"/>
        <v>***</v>
      </c>
      <c r="U79" t="str">
        <f t="shared" si="5"/>
        <v>***</v>
      </c>
      <c r="V79" t="str">
        <f t="shared" si="6"/>
        <v>***</v>
      </c>
      <c r="W79" t="str">
        <f t="shared" si="7"/>
        <v>***</v>
      </c>
    </row>
    <row r="80" spans="1:23" x14ac:dyDescent="0.25">
      <c r="A80">
        <v>79</v>
      </c>
      <c r="B80" t="s">
        <v>182</v>
      </c>
      <c r="C80">
        <v>0.55555243825565503</v>
      </c>
      <c r="D80">
        <v>9.1743079317444104E-2</v>
      </c>
      <c r="E80">
        <v>6.0555242138032499</v>
      </c>
      <c r="F80" s="1">
        <v>1.3996111842267299E-9</v>
      </c>
      <c r="G80">
        <v>0.55158549337457696</v>
      </c>
      <c r="H80">
        <v>9.1733617212501603E-2</v>
      </c>
      <c r="I80">
        <v>6.0129046486505002</v>
      </c>
      <c r="J80" s="1">
        <v>1.8222823304350001E-9</v>
      </c>
      <c r="K80">
        <v>0.53290623204466303</v>
      </c>
      <c r="L80">
        <v>9.1697660751276694E-2</v>
      </c>
      <c r="M80">
        <v>5.8115575433285303</v>
      </c>
      <c r="N80" s="1">
        <v>6.1894250393421201E-9</v>
      </c>
      <c r="O80">
        <v>0.417678016978486</v>
      </c>
      <c r="P80">
        <v>9.1386796088983105E-2</v>
      </c>
      <c r="Q80">
        <v>4.5704416267290302</v>
      </c>
      <c r="R80" s="1">
        <v>4.8669747871910799E-6</v>
      </c>
      <c r="T80" t="str">
        <f t="shared" si="4"/>
        <v>***</v>
      </c>
      <c r="U80" t="str">
        <f t="shared" si="5"/>
        <v>***</v>
      </c>
      <c r="V80" t="str">
        <f t="shared" si="6"/>
        <v>***</v>
      </c>
      <c r="W80" t="str">
        <f t="shared" si="7"/>
        <v>***</v>
      </c>
    </row>
    <row r="81" spans="1:23" x14ac:dyDescent="0.25">
      <c r="A81">
        <v>80</v>
      </c>
      <c r="B81" t="s">
        <v>183</v>
      </c>
      <c r="C81">
        <v>1.34189107758931</v>
      </c>
      <c r="D81">
        <v>7.3589928638221405E-2</v>
      </c>
      <c r="E81">
        <v>18.2347109505464</v>
      </c>
      <c r="F81" s="1">
        <v>2.7369704637351099E-74</v>
      </c>
      <c r="G81">
        <v>1.33783959546463</v>
      </c>
      <c r="H81">
        <v>7.3577503090412097E-2</v>
      </c>
      <c r="I81">
        <v>18.182726231151001</v>
      </c>
      <c r="J81" s="1">
        <v>7.0728586628563398E-74</v>
      </c>
      <c r="K81">
        <v>1.31920834985138</v>
      </c>
      <c r="L81">
        <v>7.3529712791713206E-2</v>
      </c>
      <c r="M81">
        <v>17.941160107456</v>
      </c>
      <c r="N81" s="1">
        <v>5.6268055959819897E-72</v>
      </c>
      <c r="O81">
        <v>1.2108993893559901</v>
      </c>
      <c r="P81">
        <v>7.2865967070512197E-2</v>
      </c>
      <c r="Q81">
        <v>16.618174959294901</v>
      </c>
      <c r="R81" s="1">
        <v>5.1475924471270498E-62</v>
      </c>
      <c r="T81" t="str">
        <f t="shared" si="4"/>
        <v>***</v>
      </c>
      <c r="U81" t="str">
        <f t="shared" si="5"/>
        <v>***</v>
      </c>
      <c r="V81" t="str">
        <f t="shared" si="6"/>
        <v>***</v>
      </c>
      <c r="W81" t="str">
        <f t="shared" si="7"/>
        <v>***</v>
      </c>
    </row>
    <row r="82" spans="1:23" x14ac:dyDescent="0.25">
      <c r="A82">
        <v>81</v>
      </c>
      <c r="B82" t="s">
        <v>184</v>
      </c>
      <c r="C82">
        <v>1.01900715337508</v>
      </c>
      <c r="D82">
        <v>8.3428826352451899E-2</v>
      </c>
      <c r="E82">
        <v>12.214089517095699</v>
      </c>
      <c r="F82" s="1">
        <v>2.6141158421421201E-34</v>
      </c>
      <c r="G82">
        <v>1.01546670662559</v>
      </c>
      <c r="H82">
        <v>8.3417758388407703E-2</v>
      </c>
      <c r="I82">
        <v>12.1732677339206</v>
      </c>
      <c r="J82" s="1">
        <v>4.3145707126400697E-34</v>
      </c>
      <c r="K82">
        <v>0.99508109028744895</v>
      </c>
      <c r="L82">
        <v>8.3372161317804505E-2</v>
      </c>
      <c r="M82">
        <v>11.9354119475723</v>
      </c>
      <c r="N82" s="1">
        <v>7.7374879770727295E-33</v>
      </c>
      <c r="O82">
        <v>0.88156744455080405</v>
      </c>
      <c r="P82">
        <v>8.2744540127726293E-2</v>
      </c>
      <c r="Q82">
        <v>10.6540859758239</v>
      </c>
      <c r="R82" s="1">
        <v>1.6687583671451399E-26</v>
      </c>
      <c r="T82" t="str">
        <f t="shared" si="4"/>
        <v>***</v>
      </c>
      <c r="U82" t="str">
        <f t="shared" si="5"/>
        <v>***</v>
      </c>
      <c r="V82" t="str">
        <f t="shared" si="6"/>
        <v>***</v>
      </c>
      <c r="W82" t="str">
        <f t="shared" si="7"/>
        <v>***</v>
      </c>
    </row>
    <row r="83" spans="1:23" x14ac:dyDescent="0.25">
      <c r="A83">
        <v>82</v>
      </c>
      <c r="B83" t="s">
        <v>185</v>
      </c>
      <c r="C83">
        <v>0.79065742586906296</v>
      </c>
      <c r="D83">
        <v>9.2348602018325607E-2</v>
      </c>
      <c r="E83">
        <v>8.5616610169384604</v>
      </c>
      <c r="F83" s="1">
        <v>1.1125290243978E-17</v>
      </c>
      <c r="G83">
        <v>0.78735014180307294</v>
      </c>
      <c r="H83">
        <v>9.2338967520460905E-2</v>
      </c>
      <c r="I83">
        <v>8.5267375512792896</v>
      </c>
      <c r="J83" s="1">
        <v>1.5053286854406101E-17</v>
      </c>
      <c r="K83">
        <v>0.76524279040079202</v>
      </c>
      <c r="L83">
        <v>9.2295559326341106E-2</v>
      </c>
      <c r="M83">
        <v>8.2912200325372698</v>
      </c>
      <c r="N83" s="1">
        <v>1.12092706753626E-16</v>
      </c>
      <c r="O83">
        <v>0.64552178355990497</v>
      </c>
      <c r="P83">
        <v>9.1739388051000903E-2</v>
      </c>
      <c r="Q83">
        <v>7.0364736159024499</v>
      </c>
      <c r="R83" s="1">
        <v>1.9716596450846201E-12</v>
      </c>
      <c r="T83" t="str">
        <f t="shared" si="4"/>
        <v>***</v>
      </c>
      <c r="U83" t="str">
        <f t="shared" si="5"/>
        <v>***</v>
      </c>
      <c r="V83" t="str">
        <f t="shared" si="6"/>
        <v>***</v>
      </c>
      <c r="W83" t="str">
        <f t="shared" si="7"/>
        <v>***</v>
      </c>
    </row>
    <row r="84" spans="1:23" x14ac:dyDescent="0.25">
      <c r="A84">
        <v>83</v>
      </c>
      <c r="B84" t="s">
        <v>186</v>
      </c>
      <c r="C84">
        <v>0.58248887220051204</v>
      </c>
      <c r="D84">
        <v>0.101716027739238</v>
      </c>
      <c r="E84">
        <v>5.7266183623862696</v>
      </c>
      <c r="F84" s="1">
        <v>1.0245228955793601E-8</v>
      </c>
      <c r="G84">
        <v>0.57918404416335201</v>
      </c>
      <c r="H84">
        <v>0.10170745678525001</v>
      </c>
      <c r="I84">
        <v>5.6946074798258701</v>
      </c>
      <c r="J84" s="1">
        <v>1.2365606980716101E-8</v>
      </c>
      <c r="K84">
        <v>0.55646986547083399</v>
      </c>
      <c r="L84">
        <v>0.101666607023499</v>
      </c>
      <c r="M84">
        <v>5.4734772976363102</v>
      </c>
      <c r="N84" s="1">
        <v>4.4128943941280102E-8</v>
      </c>
      <c r="O84">
        <v>0.43743226140052299</v>
      </c>
      <c r="P84">
        <v>0.10103019855011</v>
      </c>
      <c r="Q84">
        <v>4.3297179227412803</v>
      </c>
      <c r="R84" s="1">
        <v>1.49300459775057E-5</v>
      </c>
      <c r="T84" t="str">
        <f t="shared" si="4"/>
        <v>***</v>
      </c>
      <c r="U84" t="str">
        <f t="shared" si="5"/>
        <v>***</v>
      </c>
      <c r="V84" t="str">
        <f t="shared" si="6"/>
        <v>***</v>
      </c>
      <c r="W84" t="str">
        <f t="shared" si="7"/>
        <v>***</v>
      </c>
    </row>
    <row r="85" spans="1:23" x14ac:dyDescent="0.25">
      <c r="A85">
        <v>84</v>
      </c>
      <c r="B85" t="s">
        <v>187</v>
      </c>
      <c r="C85">
        <v>0.60577020308894602</v>
      </c>
      <c r="D85">
        <v>0.102744087325193</v>
      </c>
      <c r="E85">
        <v>5.8959130287627799</v>
      </c>
      <c r="F85" s="1">
        <v>3.7261520675975696E-9</v>
      </c>
      <c r="G85">
        <v>0.60227166373830698</v>
      </c>
      <c r="H85">
        <v>0.102735691757266</v>
      </c>
      <c r="I85">
        <v>5.8623410563224496</v>
      </c>
      <c r="J85" s="1">
        <v>4.5638640087521599E-9</v>
      </c>
      <c r="K85">
        <v>0.58049853335061896</v>
      </c>
      <c r="L85">
        <v>0.102694522249119</v>
      </c>
      <c r="M85">
        <v>5.6526728070503296</v>
      </c>
      <c r="N85" s="1">
        <v>1.5797184486368801E-8</v>
      </c>
      <c r="O85">
        <v>0.48465596000868499</v>
      </c>
      <c r="P85">
        <v>0.101104744117965</v>
      </c>
      <c r="Q85">
        <v>4.7936025577910204</v>
      </c>
      <c r="R85" s="1">
        <v>1.63812654199266E-6</v>
      </c>
      <c r="T85" t="str">
        <f t="shared" si="4"/>
        <v>***</v>
      </c>
      <c r="U85" t="str">
        <f t="shared" si="5"/>
        <v>***</v>
      </c>
      <c r="V85" t="str">
        <f t="shared" si="6"/>
        <v>***</v>
      </c>
      <c r="W85" t="str">
        <f t="shared" si="7"/>
        <v>***</v>
      </c>
    </row>
    <row r="86" spans="1:23" x14ac:dyDescent="0.25">
      <c r="A86">
        <v>85</v>
      </c>
      <c r="B86" t="s">
        <v>188</v>
      </c>
      <c r="C86">
        <v>1.7620651033127399</v>
      </c>
      <c r="D86">
        <v>4.96878529012394E-2</v>
      </c>
      <c r="E86">
        <v>35.462693604713699</v>
      </c>
      <c r="F86" s="1">
        <v>1.84876069699919E-275</v>
      </c>
      <c r="G86">
        <v>1.7613426365681799</v>
      </c>
      <c r="H86">
        <v>4.9682197325571997E-2</v>
      </c>
      <c r="I86">
        <v>35.452188739276998</v>
      </c>
      <c r="J86" s="1">
        <v>2.6839429593568999E-275</v>
      </c>
      <c r="K86">
        <v>1.75979108150333</v>
      </c>
      <c r="L86">
        <v>4.9667986361724502E-2</v>
      </c>
      <c r="M86">
        <v>35.431093756993299</v>
      </c>
      <c r="N86" s="1">
        <v>5.6718878723297399E-275</v>
      </c>
      <c r="O86">
        <v>1.74030470982772</v>
      </c>
      <c r="P86">
        <v>4.9375532520095897E-2</v>
      </c>
      <c r="Q86">
        <v>35.246297528424897</v>
      </c>
      <c r="R86" s="1">
        <v>3.9096403100046101E-272</v>
      </c>
      <c r="T86" t="str">
        <f t="shared" si="4"/>
        <v>***</v>
      </c>
      <c r="U86" t="str">
        <f t="shared" si="5"/>
        <v>***</v>
      </c>
      <c r="V86" t="str">
        <f t="shared" si="6"/>
        <v>***</v>
      </c>
      <c r="W86" t="str">
        <f t="shared" si="7"/>
        <v>***</v>
      </c>
    </row>
    <row r="87" spans="1:23" x14ac:dyDescent="0.25">
      <c r="A87">
        <v>86</v>
      </c>
      <c r="B87" t="s">
        <v>189</v>
      </c>
      <c r="C87">
        <v>2.05051878463768</v>
      </c>
      <c r="D87">
        <v>6.9176072724882201E-2</v>
      </c>
      <c r="E87">
        <v>29.642023663192401</v>
      </c>
      <c r="F87" s="1">
        <v>4.2974430563865901E-193</v>
      </c>
      <c r="G87">
        <v>2.0466465867257302</v>
      </c>
      <c r="H87">
        <v>6.9161216910319998E-2</v>
      </c>
      <c r="I87">
        <v>29.592402767863</v>
      </c>
      <c r="J87" s="1">
        <v>1.87149833930285E-192</v>
      </c>
      <c r="K87">
        <v>2.02360267908964</v>
      </c>
      <c r="L87">
        <v>6.9091938971458502E-2</v>
      </c>
      <c r="M87">
        <v>29.288549564741299</v>
      </c>
      <c r="N87" s="1">
        <v>1.4510382263926801E-188</v>
      </c>
      <c r="O87">
        <v>1.9065943160283301</v>
      </c>
      <c r="P87">
        <v>6.8216207961136005E-2</v>
      </c>
      <c r="Q87">
        <v>27.949286144937101</v>
      </c>
      <c r="R87" s="1">
        <v>6.72531594974532E-172</v>
      </c>
      <c r="T87" t="str">
        <f t="shared" si="4"/>
        <v>***</v>
      </c>
      <c r="U87" t="str">
        <f t="shared" si="5"/>
        <v>***</v>
      </c>
      <c r="V87" t="str">
        <f t="shared" si="6"/>
        <v>***</v>
      </c>
      <c r="W87" t="str">
        <f t="shared" si="7"/>
        <v>***</v>
      </c>
    </row>
    <row r="88" spans="1:23" x14ac:dyDescent="0.25">
      <c r="A88">
        <v>87</v>
      </c>
      <c r="B88" t="s">
        <v>190</v>
      </c>
      <c r="C88">
        <v>0.8344465515842</v>
      </c>
      <c r="D88">
        <v>0.10352290709893799</v>
      </c>
      <c r="E88">
        <v>8.0605015350535894</v>
      </c>
      <c r="F88" s="1">
        <v>7.5982058717730302E-16</v>
      </c>
      <c r="G88">
        <v>0.83051634418382503</v>
      </c>
      <c r="H88">
        <v>0.10351235230250801</v>
      </c>
      <c r="I88">
        <v>8.0233549495300398</v>
      </c>
      <c r="J88" s="1">
        <v>1.02895471398502E-15</v>
      </c>
      <c r="K88">
        <v>0.80486446544305001</v>
      </c>
      <c r="L88">
        <v>0.103463256667239</v>
      </c>
      <c r="M88">
        <v>7.77922995437571</v>
      </c>
      <c r="N88" s="1">
        <v>7.2967323598490808E-15</v>
      </c>
      <c r="O88">
        <v>0.67926562000286395</v>
      </c>
      <c r="P88">
        <v>0.10277104895422801</v>
      </c>
      <c r="Q88">
        <v>6.6095036191115897</v>
      </c>
      <c r="R88" s="1">
        <v>3.8561079383130197E-11</v>
      </c>
      <c r="T88" t="str">
        <f t="shared" si="4"/>
        <v>***</v>
      </c>
      <c r="U88" t="str">
        <f t="shared" si="5"/>
        <v>***</v>
      </c>
      <c r="V88" t="str">
        <f t="shared" si="6"/>
        <v>***</v>
      </c>
      <c r="W88" t="str">
        <f t="shared" si="7"/>
        <v>***</v>
      </c>
    </row>
    <row r="89" spans="1:23" x14ac:dyDescent="0.25">
      <c r="A89">
        <v>88</v>
      </c>
      <c r="B89" t="s">
        <v>191</v>
      </c>
      <c r="C89">
        <v>0.70580307805525599</v>
      </c>
      <c r="D89">
        <v>0.111116259712573</v>
      </c>
      <c r="E89">
        <v>6.3519333703363898</v>
      </c>
      <c r="F89" s="1">
        <v>2.1262542458804101E-10</v>
      </c>
      <c r="G89">
        <v>0.70171757577325999</v>
      </c>
      <c r="H89">
        <v>0.111106089161243</v>
      </c>
      <c r="I89">
        <v>6.3157436380907104</v>
      </c>
      <c r="J89" s="1">
        <v>2.6886543554422798E-10</v>
      </c>
      <c r="K89">
        <v>0.67684708977767805</v>
      </c>
      <c r="L89">
        <v>0.111058956943659</v>
      </c>
      <c r="M89">
        <v>6.0944844828773803</v>
      </c>
      <c r="N89" s="1">
        <v>1.09790681241816E-9</v>
      </c>
      <c r="O89">
        <v>0.53960877762902204</v>
      </c>
      <c r="P89">
        <v>0.110704104586672</v>
      </c>
      <c r="Q89">
        <v>4.8743339702147299</v>
      </c>
      <c r="R89" s="1">
        <v>1.09176159685175E-6</v>
      </c>
      <c r="T89" t="str">
        <f t="shared" si="4"/>
        <v>***</v>
      </c>
      <c r="U89" t="str">
        <f t="shared" si="5"/>
        <v>***</v>
      </c>
      <c r="V89" t="str">
        <f t="shared" si="6"/>
        <v>***</v>
      </c>
      <c r="W89" t="str">
        <f t="shared" si="7"/>
        <v>***</v>
      </c>
    </row>
    <row r="90" spans="1:23" x14ac:dyDescent="0.25">
      <c r="A90">
        <v>89</v>
      </c>
      <c r="B90" t="s">
        <v>192</v>
      </c>
      <c r="C90">
        <v>0.92907351270699301</v>
      </c>
      <c r="D90">
        <v>0.10441899422265</v>
      </c>
      <c r="E90">
        <v>8.8975527836051906</v>
      </c>
      <c r="F90" s="1">
        <v>5.70915378421561E-19</v>
      </c>
      <c r="G90">
        <v>0.92493236870378803</v>
      </c>
      <c r="H90">
        <v>0.104407414340184</v>
      </c>
      <c r="I90">
        <v>8.8588763025021997</v>
      </c>
      <c r="J90" s="1">
        <v>8.0824992694117704E-19</v>
      </c>
      <c r="K90">
        <v>0.89993215559067297</v>
      </c>
      <c r="L90">
        <v>0.104354790825385</v>
      </c>
      <c r="M90">
        <v>8.6237742270646098</v>
      </c>
      <c r="N90" s="1">
        <v>6.4782781154095797E-18</v>
      </c>
      <c r="O90">
        <v>0.76807026319786198</v>
      </c>
      <c r="P90">
        <v>0.103634535683593</v>
      </c>
      <c r="Q90">
        <v>7.41133501618474</v>
      </c>
      <c r="R90" s="1">
        <v>1.2503427939604101E-13</v>
      </c>
      <c r="T90" t="str">
        <f t="shared" si="4"/>
        <v>***</v>
      </c>
      <c r="U90" t="str">
        <f t="shared" si="5"/>
        <v>***</v>
      </c>
      <c r="V90" t="str">
        <f t="shared" si="6"/>
        <v>***</v>
      </c>
      <c r="W90" t="str">
        <f t="shared" si="7"/>
        <v>***</v>
      </c>
    </row>
    <row r="91" spans="1:23" x14ac:dyDescent="0.25">
      <c r="A91">
        <v>90</v>
      </c>
      <c r="B91" t="s">
        <v>193</v>
      </c>
      <c r="C91">
        <v>0.94741623430006905</v>
      </c>
      <c r="D91">
        <v>0.106278947900018</v>
      </c>
      <c r="E91">
        <v>8.9144299319876197</v>
      </c>
      <c r="F91" s="1">
        <v>4.9033226430791696E-19</v>
      </c>
      <c r="G91">
        <v>0.94289888614276696</v>
      </c>
      <c r="H91">
        <v>0.106266144241557</v>
      </c>
      <c r="I91">
        <v>8.8729942435798694</v>
      </c>
      <c r="J91" s="1">
        <v>7.1205015373943598E-19</v>
      </c>
      <c r="K91">
        <v>0.91833218325635502</v>
      </c>
      <c r="L91">
        <v>0.106212030020645</v>
      </c>
      <c r="M91">
        <v>8.64621628150649</v>
      </c>
      <c r="N91" s="1">
        <v>5.3235171392165998E-18</v>
      </c>
      <c r="O91">
        <v>0.78585449583147204</v>
      </c>
      <c r="P91">
        <v>0.105464455099265</v>
      </c>
      <c r="Q91">
        <v>7.45136828414668</v>
      </c>
      <c r="R91" s="1">
        <v>9.2377090879450902E-14</v>
      </c>
      <c r="T91" t="str">
        <f t="shared" si="4"/>
        <v>***</v>
      </c>
      <c r="U91" t="str">
        <f t="shared" si="5"/>
        <v>***</v>
      </c>
      <c r="V91" t="str">
        <f t="shared" si="6"/>
        <v>***</v>
      </c>
      <c r="W91" t="str">
        <f t="shared" si="7"/>
        <v>***</v>
      </c>
    </row>
    <row r="92" spans="1:23" x14ac:dyDescent="0.25">
      <c r="A92">
        <v>91</v>
      </c>
      <c r="B92" t="s">
        <v>194</v>
      </c>
      <c r="C92">
        <v>1.2900766714838201</v>
      </c>
      <c r="D92">
        <v>9.6708476706763899E-2</v>
      </c>
      <c r="E92">
        <v>13.339851018391499</v>
      </c>
      <c r="F92" s="1">
        <v>1.3573051623322199E-40</v>
      </c>
      <c r="G92">
        <v>1.2854923818403099</v>
      </c>
      <c r="H92">
        <v>9.6693847521004794E-2</v>
      </c>
      <c r="I92">
        <v>13.2944589009251</v>
      </c>
      <c r="J92" s="1">
        <v>2.49269946853191E-40</v>
      </c>
      <c r="K92">
        <v>1.2604789491606601</v>
      </c>
      <c r="L92">
        <v>9.6630919836944704E-2</v>
      </c>
      <c r="M92">
        <v>13.0442611049092</v>
      </c>
      <c r="N92" s="1">
        <v>6.8518040776696898E-39</v>
      </c>
      <c r="O92">
        <v>1.12061048753815</v>
      </c>
      <c r="P92">
        <v>9.5948295009808102E-2</v>
      </c>
      <c r="Q92">
        <v>11.679316317435299</v>
      </c>
      <c r="R92" s="1">
        <v>1.62598042867431E-31</v>
      </c>
      <c r="T92" t="str">
        <f t="shared" si="4"/>
        <v>***</v>
      </c>
      <c r="U92" t="str">
        <f t="shared" si="5"/>
        <v>***</v>
      </c>
      <c r="V92" t="str">
        <f t="shared" si="6"/>
        <v>***</v>
      </c>
      <c r="W92" t="str">
        <f t="shared" si="7"/>
        <v>***</v>
      </c>
    </row>
    <row r="93" spans="1:23" x14ac:dyDescent="0.25">
      <c r="A93">
        <v>92</v>
      </c>
      <c r="B93" t="s">
        <v>195</v>
      </c>
      <c r="C93">
        <v>0.92951301290298605</v>
      </c>
      <c r="D93">
        <v>0.11395273690807101</v>
      </c>
      <c r="E93">
        <v>8.1570047207629006</v>
      </c>
      <c r="F93" s="1">
        <v>3.4343497160574199E-16</v>
      </c>
      <c r="G93">
        <v>0.925008326418298</v>
      </c>
      <c r="H93">
        <v>0.113938939013411</v>
      </c>
      <c r="I93">
        <v>8.1184565560104005</v>
      </c>
      <c r="J93" s="1">
        <v>4.7214966402896197E-16</v>
      </c>
      <c r="K93">
        <v>0.89754089998354103</v>
      </c>
      <c r="L93">
        <v>0.11388105960379601</v>
      </c>
      <c r="M93">
        <v>7.8813887322982596</v>
      </c>
      <c r="N93" s="1">
        <v>3.2376234478415599E-15</v>
      </c>
      <c r="O93">
        <v>0.75584811513375605</v>
      </c>
      <c r="P93">
        <v>0.113017537480786</v>
      </c>
      <c r="Q93">
        <v>6.6878834204139102</v>
      </c>
      <c r="R93" s="1">
        <v>2.26421388577145E-11</v>
      </c>
      <c r="T93" t="str">
        <f t="shared" si="4"/>
        <v>***</v>
      </c>
      <c r="U93" t="str">
        <f t="shared" si="5"/>
        <v>***</v>
      </c>
      <c r="V93" t="str">
        <f t="shared" si="6"/>
        <v>***</v>
      </c>
      <c r="W93" t="str">
        <f t="shared" si="7"/>
        <v>***</v>
      </c>
    </row>
    <row r="94" spans="1:23" x14ac:dyDescent="0.25">
      <c r="A94">
        <v>93</v>
      </c>
      <c r="B94" t="s">
        <v>196</v>
      </c>
      <c r="C94">
        <v>0.67841371872629797</v>
      </c>
      <c r="D94">
        <v>0.12880397589311801</v>
      </c>
      <c r="E94">
        <v>5.2670246708009101</v>
      </c>
      <c r="F94" s="1">
        <v>1.3865257960684201E-7</v>
      </c>
      <c r="G94">
        <v>0.674349722684769</v>
      </c>
      <c r="H94">
        <v>0.12879126134830399</v>
      </c>
      <c r="I94">
        <v>5.2359897373864097</v>
      </c>
      <c r="J94" s="1">
        <v>1.64103071307206E-7</v>
      </c>
      <c r="K94">
        <v>0.64533740335336098</v>
      </c>
      <c r="L94">
        <v>0.128735975497241</v>
      </c>
      <c r="M94">
        <v>5.0128753898104499</v>
      </c>
      <c r="N94" s="1">
        <v>5.3622625076689599E-7</v>
      </c>
      <c r="O94">
        <v>0.504732097360577</v>
      </c>
      <c r="P94">
        <v>0.12763354888487899</v>
      </c>
      <c r="Q94">
        <v>3.9545409633311102</v>
      </c>
      <c r="R94" s="1">
        <v>7.6681733638722506E-5</v>
      </c>
      <c r="T94" t="str">
        <f t="shared" si="4"/>
        <v>***</v>
      </c>
      <c r="U94" t="str">
        <f t="shared" si="5"/>
        <v>***</v>
      </c>
      <c r="V94" t="str">
        <f t="shared" si="6"/>
        <v>***</v>
      </c>
      <c r="W94" t="str">
        <f t="shared" si="7"/>
        <v>***</v>
      </c>
    </row>
    <row r="95" spans="1:23" x14ac:dyDescent="0.25">
      <c r="A95">
        <v>94</v>
      </c>
      <c r="B95" t="s">
        <v>197</v>
      </c>
      <c r="C95">
        <v>0.80711407062799201</v>
      </c>
      <c r="D95">
        <v>0.12470530946663801</v>
      </c>
      <c r="E95">
        <v>6.4721708648974001</v>
      </c>
      <c r="F95" s="1">
        <v>9.6604788488976697E-11</v>
      </c>
      <c r="G95">
        <v>0.80317566145566999</v>
      </c>
      <c r="H95">
        <v>0.124691584436919</v>
      </c>
      <c r="I95">
        <v>6.4412980642009101</v>
      </c>
      <c r="J95" s="1">
        <v>1.1845597889117701E-10</v>
      </c>
      <c r="K95">
        <v>0.77450816911063003</v>
      </c>
      <c r="L95">
        <v>0.124634152473798</v>
      </c>
      <c r="M95">
        <v>6.2142531058929098</v>
      </c>
      <c r="N95" s="1">
        <v>5.1569347271628696E-10</v>
      </c>
      <c r="O95">
        <v>0.63208429261530397</v>
      </c>
      <c r="P95">
        <v>0.123599373535594</v>
      </c>
      <c r="Q95">
        <v>5.1139765076015999</v>
      </c>
      <c r="R95" s="1">
        <v>3.1544660558968099E-7</v>
      </c>
      <c r="T95" t="str">
        <f t="shared" si="4"/>
        <v>***</v>
      </c>
      <c r="U95" t="str">
        <f t="shared" si="5"/>
        <v>***</v>
      </c>
      <c r="V95" t="str">
        <f t="shared" si="6"/>
        <v>***</v>
      </c>
      <c r="W95" t="str">
        <f t="shared" si="7"/>
        <v>***</v>
      </c>
    </row>
    <row r="96" spans="1:23" x14ac:dyDescent="0.25">
      <c r="A96">
        <v>95</v>
      </c>
      <c r="B96" t="s">
        <v>198</v>
      </c>
      <c r="C96">
        <v>0.61974159616676106</v>
      </c>
      <c r="D96">
        <v>0.137427249335623</v>
      </c>
      <c r="E96">
        <v>4.5095976173781702</v>
      </c>
      <c r="F96" s="1">
        <v>6.4950702717300002E-6</v>
      </c>
      <c r="G96">
        <v>0.61555777052696004</v>
      </c>
      <c r="H96">
        <v>0.13741433377290299</v>
      </c>
      <c r="I96">
        <v>4.47957468210162</v>
      </c>
      <c r="J96" s="1">
        <v>7.4791918931245304E-6</v>
      </c>
      <c r="K96">
        <v>0.58693733267162496</v>
      </c>
      <c r="L96">
        <v>0.137360934648495</v>
      </c>
      <c r="M96">
        <v>4.2729567483913096</v>
      </c>
      <c r="N96" s="1">
        <v>1.9289788463314201E-5</v>
      </c>
      <c r="O96">
        <v>0.43069007762185801</v>
      </c>
      <c r="P96">
        <v>0.13700539248059099</v>
      </c>
      <c r="Q96">
        <v>3.1435994585605398</v>
      </c>
      <c r="R96">
        <v>1.6688369342794599E-3</v>
      </c>
      <c r="T96" t="str">
        <f t="shared" si="4"/>
        <v>***</v>
      </c>
      <c r="U96" t="str">
        <f t="shared" si="5"/>
        <v>***</v>
      </c>
      <c r="V96" t="str">
        <f t="shared" si="6"/>
        <v>***</v>
      </c>
      <c r="W96" t="str">
        <f t="shared" si="7"/>
        <v>**</v>
      </c>
    </row>
    <row r="97" spans="1:23" x14ac:dyDescent="0.25">
      <c r="A97">
        <v>96</v>
      </c>
      <c r="B97" t="s">
        <v>199</v>
      </c>
      <c r="C97">
        <v>1.62941921621175</v>
      </c>
      <c r="D97">
        <v>5.1546428023137199E-2</v>
      </c>
      <c r="E97">
        <v>31.610710551667498</v>
      </c>
      <c r="F97" s="1">
        <v>2.6309340775765201E-219</v>
      </c>
      <c r="G97">
        <v>1.62813927257824</v>
      </c>
      <c r="H97">
        <v>5.1539697845434197E-2</v>
      </c>
      <c r="I97">
        <v>31.5900042227832</v>
      </c>
      <c r="J97" s="1">
        <v>5.0648285590601401E-219</v>
      </c>
      <c r="K97">
        <v>1.6252406957382799</v>
      </c>
      <c r="L97">
        <v>5.1523556832216197E-2</v>
      </c>
      <c r="M97">
        <v>31.543643251004401</v>
      </c>
      <c r="N97" s="1">
        <v>2.19168257706154E-218</v>
      </c>
      <c r="O97">
        <v>1.5897433979761699</v>
      </c>
      <c r="P97">
        <v>5.12045880093175E-2</v>
      </c>
      <c r="Q97">
        <v>31.0468936433371</v>
      </c>
      <c r="R97" s="1">
        <v>1.25649650245493E-211</v>
      </c>
      <c r="T97" t="str">
        <f t="shared" si="4"/>
        <v>***</v>
      </c>
      <c r="U97" t="str">
        <f t="shared" si="5"/>
        <v>***</v>
      </c>
      <c r="V97" t="str">
        <f t="shared" si="6"/>
        <v>***</v>
      </c>
      <c r="W97" t="str">
        <f t="shared" si="7"/>
        <v>***</v>
      </c>
    </row>
    <row r="98" spans="1:23" x14ac:dyDescent="0.25">
      <c r="A98">
        <v>97</v>
      </c>
      <c r="B98" t="s">
        <v>200</v>
      </c>
      <c r="C98">
        <v>1.95969379864897</v>
      </c>
      <c r="D98">
        <v>8.7896462155077001E-2</v>
      </c>
      <c r="E98">
        <v>22.295479824790402</v>
      </c>
      <c r="F98" s="1">
        <v>4.0876609531557199E-110</v>
      </c>
      <c r="G98">
        <v>1.9548963919765201</v>
      </c>
      <c r="H98">
        <v>8.7876545065393594E-2</v>
      </c>
      <c r="I98">
        <v>22.245940489829</v>
      </c>
      <c r="J98" s="1">
        <v>1.23476358977105E-109</v>
      </c>
      <c r="K98">
        <v>1.9251365312475801</v>
      </c>
      <c r="L98">
        <v>8.7783511653187707E-2</v>
      </c>
      <c r="M98">
        <v>21.930502607976599</v>
      </c>
      <c r="N98" s="1">
        <v>1.32950829640134E-106</v>
      </c>
      <c r="O98">
        <v>1.77479292397301</v>
      </c>
      <c r="P98">
        <v>8.6774583379458606E-2</v>
      </c>
      <c r="Q98">
        <v>20.452912072328498</v>
      </c>
      <c r="R98" s="1">
        <v>5.6593809872690198E-93</v>
      </c>
      <c r="T98" t="str">
        <f t="shared" si="4"/>
        <v>***</v>
      </c>
      <c r="U98" t="str">
        <f t="shared" si="5"/>
        <v>***</v>
      </c>
      <c r="V98" t="str">
        <f t="shared" si="6"/>
        <v>***</v>
      </c>
      <c r="W98" t="str">
        <f t="shared" si="7"/>
        <v>***</v>
      </c>
    </row>
    <row r="99" spans="1:23" x14ac:dyDescent="0.25">
      <c r="A99">
        <v>98</v>
      </c>
      <c r="B99" t="s">
        <v>201</v>
      </c>
      <c r="C99">
        <v>0.84501080323828204</v>
      </c>
      <c r="D99">
        <v>0.13608469146692401</v>
      </c>
      <c r="E99">
        <v>6.20944791166069</v>
      </c>
      <c r="F99" s="1">
        <v>5.3171069824366502E-10</v>
      </c>
      <c r="G99">
        <v>0.84028510675486501</v>
      </c>
      <c r="H99">
        <v>0.13606990272376701</v>
      </c>
      <c r="I99">
        <v>6.17539286744924</v>
      </c>
      <c r="J99" s="1">
        <v>6.5999147304966897E-10</v>
      </c>
      <c r="K99">
        <v>0.80680108648062199</v>
      </c>
      <c r="L99">
        <v>0.136001389968152</v>
      </c>
      <c r="M99">
        <v>5.93230029979512</v>
      </c>
      <c r="N99" s="1">
        <v>2.9871961401818101E-9</v>
      </c>
      <c r="O99">
        <v>0.66388215116247795</v>
      </c>
      <c r="P99">
        <v>0.134710328466874</v>
      </c>
      <c r="Q99">
        <v>4.92822012029856</v>
      </c>
      <c r="R99" s="1">
        <v>8.2982097396504204E-7</v>
      </c>
      <c r="T99" t="str">
        <f t="shared" si="4"/>
        <v>***</v>
      </c>
      <c r="U99" t="str">
        <f t="shared" si="5"/>
        <v>***</v>
      </c>
      <c r="V99" t="str">
        <f t="shared" si="6"/>
        <v>***</v>
      </c>
      <c r="W99" t="str">
        <f t="shared" si="7"/>
        <v>***</v>
      </c>
    </row>
    <row r="100" spans="1:23" x14ac:dyDescent="0.25">
      <c r="A100">
        <v>99</v>
      </c>
      <c r="B100" t="s">
        <v>202</v>
      </c>
      <c r="C100">
        <v>1.06883629797711</v>
      </c>
      <c r="D100">
        <v>0.12755770691182</v>
      </c>
      <c r="E100">
        <v>8.3792373181809197</v>
      </c>
      <c r="F100" s="1">
        <v>5.3271765708561999E-17</v>
      </c>
      <c r="G100">
        <v>1.06387762528689</v>
      </c>
      <c r="H100">
        <v>0.127541425463708</v>
      </c>
      <c r="I100">
        <v>8.3414280608743407</v>
      </c>
      <c r="J100" s="1">
        <v>7.3398675246026401E-17</v>
      </c>
      <c r="K100">
        <v>1.03071400575804</v>
      </c>
      <c r="L100">
        <v>0.127466025776096</v>
      </c>
      <c r="M100">
        <v>8.0861860992557002</v>
      </c>
      <c r="N100" s="1">
        <v>6.1562098414246496E-16</v>
      </c>
      <c r="O100">
        <v>0.87996910463719202</v>
      </c>
      <c r="P100">
        <v>0.12633330982296401</v>
      </c>
      <c r="Q100">
        <v>6.9654559503770299</v>
      </c>
      <c r="R100" s="1">
        <v>3.2734183636977998E-12</v>
      </c>
      <c r="T100" t="str">
        <f t="shared" si="4"/>
        <v>***</v>
      </c>
      <c r="U100" t="str">
        <f t="shared" si="5"/>
        <v>***</v>
      </c>
      <c r="V100" t="str">
        <f t="shared" si="6"/>
        <v>***</v>
      </c>
      <c r="W100" t="str">
        <f t="shared" si="7"/>
        <v>***</v>
      </c>
    </row>
    <row r="101" spans="1:23" x14ac:dyDescent="0.25">
      <c r="A101">
        <v>100</v>
      </c>
      <c r="B101" t="s">
        <v>203</v>
      </c>
      <c r="C101">
        <v>0.68979498467812494</v>
      </c>
      <c r="D101">
        <v>0.152906529448566</v>
      </c>
      <c r="E101">
        <v>4.5112199404810598</v>
      </c>
      <c r="F101" s="1">
        <v>6.4455844209312301E-6</v>
      </c>
      <c r="G101">
        <v>0.68502915024992395</v>
      </c>
      <c r="H101">
        <v>0.15289371765557599</v>
      </c>
      <c r="I101">
        <v>4.48042706236689</v>
      </c>
      <c r="J101" s="1">
        <v>7.4493834003887899E-6</v>
      </c>
      <c r="K101">
        <v>0.649184080285092</v>
      </c>
      <c r="L101">
        <v>0.152827086814569</v>
      </c>
      <c r="M101">
        <v>4.24783390049679</v>
      </c>
      <c r="N101" s="1">
        <v>2.1584732498319099E-5</v>
      </c>
      <c r="O101">
        <v>0.48290478866997599</v>
      </c>
      <c r="P101">
        <v>0.15244643330496899</v>
      </c>
      <c r="Q101">
        <v>3.1677014555265202</v>
      </c>
      <c r="R101">
        <v>1.5364921483406E-3</v>
      </c>
      <c r="T101" t="str">
        <f t="shared" si="4"/>
        <v>***</v>
      </c>
      <c r="U101" t="str">
        <f t="shared" si="5"/>
        <v>***</v>
      </c>
      <c r="V101" t="str">
        <f t="shared" si="6"/>
        <v>***</v>
      </c>
      <c r="W101" t="str">
        <f t="shared" si="7"/>
        <v>**</v>
      </c>
    </row>
    <row r="102" spans="1:23" x14ac:dyDescent="0.25">
      <c r="A102">
        <v>101</v>
      </c>
      <c r="B102" t="s">
        <v>204</v>
      </c>
      <c r="C102">
        <v>0.69240975123277404</v>
      </c>
      <c r="D102">
        <v>0.155829864769302</v>
      </c>
      <c r="E102">
        <v>4.44337003216841</v>
      </c>
      <c r="F102" s="1">
        <v>8.8560661572268606E-6</v>
      </c>
      <c r="G102">
        <v>0.68784538212018498</v>
      </c>
      <c r="H102">
        <v>0.15581668016721001</v>
      </c>
      <c r="I102">
        <v>4.4144528132806098</v>
      </c>
      <c r="J102" s="1">
        <v>1.0126580022604E-5</v>
      </c>
      <c r="K102">
        <v>0.65391527988662002</v>
      </c>
      <c r="L102">
        <v>0.155750365011704</v>
      </c>
      <c r="M102">
        <v>4.1984831293170899</v>
      </c>
      <c r="N102" s="1">
        <v>2.6870886809374502E-5</v>
      </c>
      <c r="O102">
        <v>0.52646854850146396</v>
      </c>
      <c r="P102">
        <v>0.15254860478332899</v>
      </c>
      <c r="Q102">
        <v>3.4511528260073399</v>
      </c>
      <c r="R102">
        <v>5.5819739309439598E-4</v>
      </c>
      <c r="T102" t="str">
        <f t="shared" si="4"/>
        <v>***</v>
      </c>
      <c r="U102" t="str">
        <f t="shared" si="5"/>
        <v>***</v>
      </c>
      <c r="V102" t="str">
        <f t="shared" si="6"/>
        <v>***</v>
      </c>
      <c r="W102" t="str">
        <f t="shared" si="7"/>
        <v>***</v>
      </c>
    </row>
    <row r="103" spans="1:23" x14ac:dyDescent="0.25">
      <c r="A103">
        <v>102</v>
      </c>
      <c r="B103" t="s">
        <v>205</v>
      </c>
      <c r="C103">
        <v>0.95607141030623599</v>
      </c>
      <c r="D103">
        <v>0.142453517487651</v>
      </c>
      <c r="E103">
        <v>6.7114622872623499</v>
      </c>
      <c r="F103" s="1">
        <v>1.9268359696279999E-11</v>
      </c>
      <c r="G103">
        <v>0.95047867759220195</v>
      </c>
      <c r="H103">
        <v>0.14243620539062801</v>
      </c>
      <c r="I103">
        <v>6.6730131920148699</v>
      </c>
      <c r="J103" s="1">
        <v>2.50603855038399E-11</v>
      </c>
      <c r="K103">
        <v>0.91624330124295805</v>
      </c>
      <c r="L103">
        <v>0.14236150867913899</v>
      </c>
      <c r="M103">
        <v>6.4360325325578804</v>
      </c>
      <c r="N103" s="1">
        <v>1.2263675928340399E-10</v>
      </c>
      <c r="O103">
        <v>0.74447379534525704</v>
      </c>
      <c r="P103">
        <v>0.14192693441983001</v>
      </c>
      <c r="Q103">
        <v>5.2454722451980302</v>
      </c>
      <c r="R103" s="1">
        <v>1.55882526262726E-7</v>
      </c>
      <c r="T103" t="str">
        <f t="shared" si="4"/>
        <v>***</v>
      </c>
      <c r="U103" t="str">
        <f t="shared" si="5"/>
        <v>***</v>
      </c>
      <c r="V103" t="str">
        <f t="shared" si="6"/>
        <v>***</v>
      </c>
      <c r="W103" t="str">
        <f t="shared" si="7"/>
        <v>***</v>
      </c>
    </row>
    <row r="104" spans="1:23" x14ac:dyDescent="0.25">
      <c r="A104">
        <v>103</v>
      </c>
      <c r="B104" t="s">
        <v>206</v>
      </c>
      <c r="C104">
        <v>0.97112244635642697</v>
      </c>
      <c r="D104">
        <v>0.14475748372278599</v>
      </c>
      <c r="E104">
        <v>6.7086165176520396</v>
      </c>
      <c r="F104" s="1">
        <v>1.9647825229683201E-11</v>
      </c>
      <c r="G104">
        <v>0.96525989786083399</v>
      </c>
      <c r="H104">
        <v>0.14473981589072199</v>
      </c>
      <c r="I104">
        <v>6.6689313643289401</v>
      </c>
      <c r="J104" s="1">
        <v>2.5767271388683701E-11</v>
      </c>
      <c r="K104">
        <v>0.92990606001908005</v>
      </c>
      <c r="L104">
        <v>0.14466467147948001</v>
      </c>
      <c r="M104">
        <v>6.4280107265233797</v>
      </c>
      <c r="N104" s="1">
        <v>1.2928462056701101E-10</v>
      </c>
      <c r="O104">
        <v>0.75748811477639699</v>
      </c>
      <c r="P104">
        <v>0.14422255323372399</v>
      </c>
      <c r="Q104">
        <v>5.2522167843529202</v>
      </c>
      <c r="R104" s="1">
        <v>1.5027943576218799E-7</v>
      </c>
      <c r="T104" t="str">
        <f t="shared" si="4"/>
        <v>***</v>
      </c>
      <c r="U104" t="str">
        <f t="shared" si="5"/>
        <v>***</v>
      </c>
      <c r="V104" t="str">
        <f t="shared" si="6"/>
        <v>***</v>
      </c>
      <c r="W104" t="str">
        <f t="shared" si="7"/>
        <v>***</v>
      </c>
    </row>
    <row r="105" spans="1:23" x14ac:dyDescent="0.25">
      <c r="A105">
        <v>104</v>
      </c>
      <c r="B105" t="s">
        <v>207</v>
      </c>
      <c r="C105">
        <v>0.926634186521198</v>
      </c>
      <c r="D105">
        <v>0.150843288817264</v>
      </c>
      <c r="E105">
        <v>6.1430256114592403</v>
      </c>
      <c r="F105" s="1">
        <v>8.0964222459934503E-10</v>
      </c>
      <c r="G105">
        <v>0.92080121357587097</v>
      </c>
      <c r="H105">
        <v>0.15082545571242401</v>
      </c>
      <c r="I105">
        <v>6.1050782789050198</v>
      </c>
      <c r="J105" s="1">
        <v>1.02750310725524E-9</v>
      </c>
      <c r="K105">
        <v>0.88625265806810305</v>
      </c>
      <c r="L105">
        <v>0.15075203822515901</v>
      </c>
      <c r="M105">
        <v>5.8788767866900997</v>
      </c>
      <c r="N105" s="1">
        <v>4.1305967924263901E-9</v>
      </c>
      <c r="O105">
        <v>0.73297908166382497</v>
      </c>
      <c r="P105">
        <v>0.149053325200908</v>
      </c>
      <c r="Q105">
        <v>4.9175627626948204</v>
      </c>
      <c r="R105" s="1">
        <v>8.7628366264802902E-7</v>
      </c>
      <c r="T105" t="str">
        <f t="shared" si="4"/>
        <v>***</v>
      </c>
      <c r="U105" t="str">
        <f t="shared" si="5"/>
        <v>***</v>
      </c>
      <c r="V105" t="str">
        <f t="shared" si="6"/>
        <v>***</v>
      </c>
      <c r="W105" t="str">
        <f t="shared" si="7"/>
        <v>***</v>
      </c>
    </row>
    <row r="106" spans="1:23" x14ac:dyDescent="0.25">
      <c r="A106">
        <v>105</v>
      </c>
      <c r="B106" t="s">
        <v>208</v>
      </c>
      <c r="C106">
        <v>0.61666770993068798</v>
      </c>
      <c r="D106">
        <v>0.175947872017125</v>
      </c>
      <c r="E106">
        <v>3.5048318735600801</v>
      </c>
      <c r="F106">
        <v>4.56895716130078E-4</v>
      </c>
      <c r="G106">
        <v>0.61071352154221803</v>
      </c>
      <c r="H106">
        <v>0.175933094548446</v>
      </c>
      <c r="I106">
        <v>3.4712827800232202</v>
      </c>
      <c r="J106">
        <v>5.1797821627279405E-4</v>
      </c>
      <c r="K106">
        <v>0.57735366159700097</v>
      </c>
      <c r="L106">
        <v>0.17587077612820801</v>
      </c>
      <c r="M106">
        <v>3.2828288718991798</v>
      </c>
      <c r="N106">
        <v>1.0277103213995999E-3</v>
      </c>
      <c r="O106">
        <v>0.40140462989766201</v>
      </c>
      <c r="P106">
        <v>0.175486814119024</v>
      </c>
      <c r="Q106">
        <v>2.2873777264279802</v>
      </c>
      <c r="R106">
        <v>2.2173785222621901E-2</v>
      </c>
      <c r="T106" t="str">
        <f t="shared" si="4"/>
        <v>***</v>
      </c>
      <c r="U106" t="str">
        <f t="shared" si="5"/>
        <v>***</v>
      </c>
      <c r="V106" t="str">
        <f t="shared" si="6"/>
        <v>**</v>
      </c>
      <c r="W106" t="str">
        <f t="shared" si="7"/>
        <v>*</v>
      </c>
    </row>
    <row r="107" spans="1:23" x14ac:dyDescent="0.25">
      <c r="A107">
        <v>106</v>
      </c>
      <c r="B107" t="s">
        <v>209</v>
      </c>
      <c r="C107">
        <v>0.93437750664485297</v>
      </c>
      <c r="D107">
        <v>0.15655051957754601</v>
      </c>
      <c r="E107">
        <v>5.9685366050926101</v>
      </c>
      <c r="F107" s="1">
        <v>2.3939094305702498E-9</v>
      </c>
      <c r="G107">
        <v>0.928229077427003</v>
      </c>
      <c r="H107">
        <v>0.15653384561625999</v>
      </c>
      <c r="I107">
        <v>5.9298937796656501</v>
      </c>
      <c r="J107" s="1">
        <v>3.0313071081642899E-9</v>
      </c>
      <c r="K107">
        <v>0.89587893182901901</v>
      </c>
      <c r="L107">
        <v>0.15646108027976999</v>
      </c>
      <c r="M107">
        <v>5.7258899799687502</v>
      </c>
      <c r="N107" s="1">
        <v>1.0289288971624199E-8</v>
      </c>
      <c r="O107">
        <v>0.717131257914145</v>
      </c>
      <c r="P107">
        <v>0.156007972789028</v>
      </c>
      <c r="Q107">
        <v>4.5967603135509698</v>
      </c>
      <c r="R107" s="1">
        <v>4.2911076884047498E-6</v>
      </c>
      <c r="T107" t="str">
        <f t="shared" si="4"/>
        <v>***</v>
      </c>
      <c r="U107" t="str">
        <f t="shared" si="5"/>
        <v>***</v>
      </c>
      <c r="V107" t="str">
        <f t="shared" si="6"/>
        <v>***</v>
      </c>
      <c r="W107" t="str">
        <f t="shared" si="7"/>
        <v>***</v>
      </c>
    </row>
    <row r="108" spans="1:23" x14ac:dyDescent="0.25">
      <c r="A108">
        <v>107</v>
      </c>
      <c r="B108" t="s">
        <v>210</v>
      </c>
      <c r="C108">
        <v>1.8421991886165501</v>
      </c>
      <c r="D108">
        <v>5.1912983956534299E-2</v>
      </c>
      <c r="E108">
        <v>35.486289714322403</v>
      </c>
      <c r="F108" s="1">
        <v>7.9994798147039695E-276</v>
      </c>
      <c r="G108">
        <v>1.8407440660387699</v>
      </c>
      <c r="H108">
        <v>5.1905257004070199E-2</v>
      </c>
      <c r="I108">
        <v>35.463538228785303</v>
      </c>
      <c r="J108" s="1">
        <v>1.7941632199071401E-275</v>
      </c>
      <c r="K108">
        <v>1.8352515381510699</v>
      </c>
      <c r="L108">
        <v>5.1885240073639101E-2</v>
      </c>
      <c r="M108">
        <v>35.371360632548999</v>
      </c>
      <c r="N108" s="1">
        <v>4.7079260086348904E-274</v>
      </c>
      <c r="O108">
        <v>1.7880651944414101</v>
      </c>
      <c r="P108">
        <v>5.1513367819184801E-2</v>
      </c>
      <c r="Q108">
        <v>34.71070268047</v>
      </c>
      <c r="R108" s="1">
        <v>5.4322671094846397E-264</v>
      </c>
      <c r="T108" t="str">
        <f t="shared" si="4"/>
        <v>***</v>
      </c>
      <c r="U108" t="str">
        <f t="shared" si="5"/>
        <v>***</v>
      </c>
      <c r="V108" t="str">
        <f t="shared" si="6"/>
        <v>***</v>
      </c>
      <c r="W108" t="str">
        <f t="shared" si="7"/>
        <v>***</v>
      </c>
    </row>
    <row r="109" spans="1:23" x14ac:dyDescent="0.25">
      <c r="A109">
        <v>108</v>
      </c>
      <c r="B109" t="s">
        <v>211</v>
      </c>
      <c r="C109">
        <v>1.8122875733447199</v>
      </c>
      <c r="D109">
        <v>0.115104179693983</v>
      </c>
      <c r="E109">
        <v>15.744759036230301</v>
      </c>
      <c r="F109" s="1">
        <v>7.4614794949252797E-56</v>
      </c>
      <c r="G109">
        <v>1.8069487509858499</v>
      </c>
      <c r="H109">
        <v>0.115081242087558</v>
      </c>
      <c r="I109">
        <v>15.7015054600389</v>
      </c>
      <c r="J109" s="1">
        <v>1.4769504555120201E-55</v>
      </c>
      <c r="K109">
        <v>1.7734410423948399</v>
      </c>
      <c r="L109">
        <v>0.11497211181007699</v>
      </c>
      <c r="M109">
        <v>15.4249671026692</v>
      </c>
      <c r="N109" s="1">
        <v>1.1121181368119401E-53</v>
      </c>
      <c r="O109">
        <v>1.6191424694335801</v>
      </c>
      <c r="P109">
        <v>0.11306040212803201</v>
      </c>
      <c r="Q109">
        <v>14.321039364427801</v>
      </c>
      <c r="R109" s="1">
        <v>1.61686832007072E-46</v>
      </c>
      <c r="T109" t="str">
        <f t="shared" si="4"/>
        <v>***</v>
      </c>
      <c r="U109" t="str">
        <f t="shared" si="5"/>
        <v>***</v>
      </c>
      <c r="V109" t="str">
        <f t="shared" si="6"/>
        <v>***</v>
      </c>
      <c r="W109" t="str">
        <f t="shared" si="7"/>
        <v>***</v>
      </c>
    </row>
    <row r="110" spans="1:23" x14ac:dyDescent="0.25">
      <c r="A110">
        <v>109</v>
      </c>
      <c r="B110" t="s">
        <v>212</v>
      </c>
      <c r="C110">
        <v>0.83702181346266102</v>
      </c>
      <c r="D110">
        <v>0.176596146470548</v>
      </c>
      <c r="E110">
        <v>4.7397512923774698</v>
      </c>
      <c r="F110" s="1">
        <v>2.1398070591964101E-6</v>
      </c>
      <c r="G110">
        <v>0.83126308512080005</v>
      </c>
      <c r="H110">
        <v>0.17657808595892999</v>
      </c>
      <c r="I110">
        <v>4.7076231493082403</v>
      </c>
      <c r="J110" s="1">
        <v>2.50621875297893E-6</v>
      </c>
      <c r="K110">
        <v>0.79376626075920698</v>
      </c>
      <c r="L110">
        <v>0.176503758827315</v>
      </c>
      <c r="M110">
        <v>4.4971634940409402</v>
      </c>
      <c r="N110" s="1">
        <v>6.8866032571144296E-6</v>
      </c>
      <c r="O110">
        <v>0.63700206644844104</v>
      </c>
      <c r="P110">
        <v>0.173917532813371</v>
      </c>
      <c r="Q110">
        <v>3.6626673351674102</v>
      </c>
      <c r="R110">
        <v>2.4960259731392301E-4</v>
      </c>
      <c r="T110" t="str">
        <f t="shared" si="4"/>
        <v>***</v>
      </c>
      <c r="U110" t="str">
        <f t="shared" si="5"/>
        <v>***</v>
      </c>
      <c r="V110" t="str">
        <f t="shared" si="6"/>
        <v>***</v>
      </c>
      <c r="W110" t="str">
        <f t="shared" si="7"/>
        <v>***</v>
      </c>
    </row>
    <row r="111" spans="1:23" x14ac:dyDescent="0.25">
      <c r="A111">
        <v>110</v>
      </c>
      <c r="B111" t="s">
        <v>213</v>
      </c>
      <c r="C111">
        <v>0.79522996527925605</v>
      </c>
      <c r="D111">
        <v>0.18374860505332399</v>
      </c>
      <c r="E111">
        <v>4.3278149787775604</v>
      </c>
      <c r="F111" s="1">
        <v>1.5059589192332501E-5</v>
      </c>
      <c r="G111">
        <v>0.78950150173330902</v>
      </c>
      <c r="H111">
        <v>0.18373123631414801</v>
      </c>
      <c r="I111">
        <v>4.29704560624302</v>
      </c>
      <c r="J111" s="1">
        <v>1.7308959355706198E-5</v>
      </c>
      <c r="K111">
        <v>0.75073945126743802</v>
      </c>
      <c r="L111">
        <v>0.183657069404353</v>
      </c>
      <c r="M111">
        <v>4.0877242226627999</v>
      </c>
      <c r="N111" s="1">
        <v>4.3562556293887298E-5</v>
      </c>
      <c r="O111">
        <v>0.624250437570538</v>
      </c>
      <c r="P111">
        <v>0.17843447629367501</v>
      </c>
      <c r="Q111">
        <v>3.49848555356041</v>
      </c>
      <c r="R111">
        <v>4.6790843724017398E-4</v>
      </c>
      <c r="T111" t="str">
        <f t="shared" si="4"/>
        <v>***</v>
      </c>
      <c r="U111" t="str">
        <f t="shared" si="5"/>
        <v>***</v>
      </c>
      <c r="V111" t="str">
        <f t="shared" si="6"/>
        <v>***</v>
      </c>
      <c r="W111" t="str">
        <f t="shared" si="7"/>
        <v>***</v>
      </c>
    </row>
    <row r="112" spans="1:23" x14ac:dyDescent="0.25">
      <c r="A112">
        <v>111</v>
      </c>
      <c r="B112" t="s">
        <v>214</v>
      </c>
      <c r="C112">
        <v>1.11784415062236</v>
      </c>
      <c r="D112">
        <v>0.16365898708150101</v>
      </c>
      <c r="E112">
        <v>6.8303254868960002</v>
      </c>
      <c r="F112" s="1">
        <v>8.4722185756475495E-12</v>
      </c>
      <c r="G112">
        <v>1.1120546955917501</v>
      </c>
      <c r="H112">
        <v>0.16363910260447501</v>
      </c>
      <c r="I112">
        <v>6.7957760577534403</v>
      </c>
      <c r="J112" s="1">
        <v>1.07731012800302E-11</v>
      </c>
      <c r="K112">
        <v>1.07286451321368</v>
      </c>
      <c r="L112">
        <v>0.16355104638781801</v>
      </c>
      <c r="M112">
        <v>6.55981442435814</v>
      </c>
      <c r="N112" s="1">
        <v>5.3874781856847798E-11</v>
      </c>
      <c r="O112">
        <v>0.88495418682611704</v>
      </c>
      <c r="P112">
        <v>0.16304938284839299</v>
      </c>
      <c r="Q112">
        <v>5.42752245587441</v>
      </c>
      <c r="R112" s="1">
        <v>5.7141679504368498E-8</v>
      </c>
      <c r="T112" t="str">
        <f t="shared" si="4"/>
        <v>***</v>
      </c>
      <c r="U112" t="str">
        <f t="shared" si="5"/>
        <v>***</v>
      </c>
      <c r="V112" t="str">
        <f t="shared" si="6"/>
        <v>***</v>
      </c>
      <c r="W112" t="str">
        <f t="shared" si="7"/>
        <v>***</v>
      </c>
    </row>
    <row r="113" spans="1:23" x14ac:dyDescent="0.25">
      <c r="A113">
        <v>112</v>
      </c>
      <c r="B113" t="s">
        <v>215</v>
      </c>
      <c r="C113">
        <v>0.76301727679088804</v>
      </c>
      <c r="D113">
        <v>0.195099119656372</v>
      </c>
      <c r="E113">
        <v>3.9109211673265798</v>
      </c>
      <c r="F113" s="1">
        <v>9.1944780857044605E-5</v>
      </c>
      <c r="G113">
        <v>0.75759551527506996</v>
      </c>
      <c r="H113">
        <v>0.19508340816085801</v>
      </c>
      <c r="I113">
        <v>3.8834441248349898</v>
      </c>
      <c r="J113">
        <v>1.029872066333E-4</v>
      </c>
      <c r="K113">
        <v>0.71956838777939203</v>
      </c>
      <c r="L113">
        <v>0.19501088366849001</v>
      </c>
      <c r="M113">
        <v>3.6898883500401198</v>
      </c>
      <c r="N113">
        <v>2.2435249603201701E-4</v>
      </c>
      <c r="O113">
        <v>0.56521068449893297</v>
      </c>
      <c r="P113">
        <v>0.19160160817337299</v>
      </c>
      <c r="Q113">
        <v>2.9499266205923198</v>
      </c>
      <c r="R113">
        <v>3.1784941043123201E-3</v>
      </c>
      <c r="T113" t="str">
        <f t="shared" si="4"/>
        <v>***</v>
      </c>
      <c r="U113" t="str">
        <f t="shared" si="5"/>
        <v>***</v>
      </c>
      <c r="V113" t="str">
        <f t="shared" si="6"/>
        <v>***</v>
      </c>
      <c r="W113" t="str">
        <f t="shared" si="7"/>
        <v>**</v>
      </c>
    </row>
    <row r="114" spans="1:23" x14ac:dyDescent="0.25">
      <c r="A114">
        <v>113</v>
      </c>
      <c r="B114" t="s">
        <v>216</v>
      </c>
      <c r="C114">
        <v>1.21973309413965</v>
      </c>
      <c r="D114">
        <v>0.164077154286115</v>
      </c>
      <c r="E114">
        <v>7.4338996153766397</v>
      </c>
      <c r="F114" s="1">
        <v>1.05442002234046E-13</v>
      </c>
      <c r="G114">
        <v>1.2143687179676901</v>
      </c>
      <c r="H114">
        <v>0.16405930188776999</v>
      </c>
      <c r="I114">
        <v>7.4020107607090502</v>
      </c>
      <c r="J114" s="1">
        <v>1.3413762818487499E-13</v>
      </c>
      <c r="K114">
        <v>1.17530628671826</v>
      </c>
      <c r="L114">
        <v>0.163967882624967</v>
      </c>
      <c r="M114">
        <v>7.1679054940683802</v>
      </c>
      <c r="N114" s="1">
        <v>7.6153840679327297E-13</v>
      </c>
      <c r="O114">
        <v>1.05392952308431</v>
      </c>
      <c r="P114">
        <v>0.15873206353290201</v>
      </c>
      <c r="Q114">
        <v>6.6396763176070701</v>
      </c>
      <c r="R114" s="1">
        <v>3.14372742478977E-11</v>
      </c>
      <c r="T114" t="str">
        <f t="shared" si="4"/>
        <v>***</v>
      </c>
      <c r="U114" t="str">
        <f t="shared" si="5"/>
        <v>***</v>
      </c>
      <c r="V114" t="str">
        <f t="shared" si="6"/>
        <v>***</v>
      </c>
      <c r="W114" t="str">
        <f t="shared" si="7"/>
        <v>***</v>
      </c>
    </row>
    <row r="115" spans="1:23" x14ac:dyDescent="0.25">
      <c r="A115">
        <v>114</v>
      </c>
      <c r="B115" t="s">
        <v>217</v>
      </c>
      <c r="C115">
        <v>0.79315508876317398</v>
      </c>
      <c r="D115">
        <v>0.20190113898123899</v>
      </c>
      <c r="E115">
        <v>3.9284329586514901</v>
      </c>
      <c r="F115" s="1">
        <v>8.5501178488762893E-5</v>
      </c>
      <c r="G115">
        <v>0.78736960456965699</v>
      </c>
      <c r="H115">
        <v>0.20188465128802299</v>
      </c>
      <c r="I115">
        <v>3.9000964141961401</v>
      </c>
      <c r="J115" s="1">
        <v>9.6154388821098E-5</v>
      </c>
      <c r="K115">
        <v>0.74870547249445096</v>
      </c>
      <c r="L115">
        <v>0.20180856091124599</v>
      </c>
      <c r="M115">
        <v>3.7099787497306802</v>
      </c>
      <c r="N115">
        <v>2.07276644785386E-4</v>
      </c>
      <c r="O115">
        <v>0.63411974642654301</v>
      </c>
      <c r="P115">
        <v>0.19492535922701701</v>
      </c>
      <c r="Q115">
        <v>3.25314135082867</v>
      </c>
      <c r="R115">
        <v>1.14136705526463E-3</v>
      </c>
      <c r="T115" t="str">
        <f t="shared" si="4"/>
        <v>***</v>
      </c>
      <c r="U115" t="str">
        <f t="shared" si="5"/>
        <v>***</v>
      </c>
      <c r="V115" t="str">
        <f t="shared" si="6"/>
        <v>***</v>
      </c>
      <c r="W115" t="str">
        <f t="shared" si="7"/>
        <v>**</v>
      </c>
    </row>
    <row r="116" spans="1:23" x14ac:dyDescent="0.25">
      <c r="A116">
        <v>115</v>
      </c>
      <c r="B116" t="s">
        <v>218</v>
      </c>
      <c r="C116">
        <v>1.0804180688751299</v>
      </c>
      <c r="D116">
        <v>0.18225750491571499</v>
      </c>
      <c r="E116">
        <v>5.9279757471428898</v>
      </c>
      <c r="F116" s="1">
        <v>3.0669178004512598E-9</v>
      </c>
      <c r="G116">
        <v>1.0742383278426999</v>
      </c>
      <c r="H116">
        <v>0.18223821719139499</v>
      </c>
      <c r="I116">
        <v>5.8946929156714098</v>
      </c>
      <c r="J116" s="1">
        <v>3.7537881309554497E-9</v>
      </c>
      <c r="K116">
        <v>1.03566585910759</v>
      </c>
      <c r="L116">
        <v>0.18214600667623701</v>
      </c>
      <c r="M116">
        <v>5.6859103200021099</v>
      </c>
      <c r="N116" s="1">
        <v>1.3011766702346301E-8</v>
      </c>
      <c r="O116">
        <v>0.873987449096288</v>
      </c>
      <c r="P116">
        <v>0.179315311872045</v>
      </c>
      <c r="Q116">
        <v>4.8740257592722704</v>
      </c>
      <c r="R116" s="1">
        <v>1.0934672255250899E-6</v>
      </c>
      <c r="T116" t="str">
        <f t="shared" si="4"/>
        <v>***</v>
      </c>
      <c r="U116" t="str">
        <f t="shared" si="5"/>
        <v>***</v>
      </c>
      <c r="V116" t="str">
        <f t="shared" si="6"/>
        <v>***</v>
      </c>
      <c r="W116" t="str">
        <f t="shared" si="7"/>
        <v>***</v>
      </c>
    </row>
    <row r="117" spans="1:23" x14ac:dyDescent="0.25">
      <c r="A117">
        <v>116</v>
      </c>
      <c r="B117" t="s">
        <v>219</v>
      </c>
      <c r="C117">
        <v>1.19707459595474</v>
      </c>
      <c r="D117">
        <v>0.17798466450740699</v>
      </c>
      <c r="E117">
        <v>6.7257176300429196</v>
      </c>
      <c r="F117" s="1">
        <v>1.7472911924387601E-11</v>
      </c>
      <c r="G117">
        <v>1.19048207812702</v>
      </c>
      <c r="H117">
        <v>0.177963685411514</v>
      </c>
      <c r="I117">
        <v>6.6894663109173598</v>
      </c>
      <c r="J117" s="1">
        <v>2.2398593984840401E-11</v>
      </c>
      <c r="K117">
        <v>1.1519422871849301</v>
      </c>
      <c r="L117">
        <v>0.17785894228805099</v>
      </c>
      <c r="M117">
        <v>6.4767184172235899</v>
      </c>
      <c r="N117" s="1">
        <v>9.3738889238843403E-11</v>
      </c>
      <c r="O117">
        <v>0.95799153184591201</v>
      </c>
      <c r="P117">
        <v>0.17731694348947499</v>
      </c>
      <c r="Q117">
        <v>5.4027072257918602</v>
      </c>
      <c r="R117" s="1">
        <v>6.5642553795847204E-8</v>
      </c>
      <c r="T117" t="str">
        <f t="shared" si="4"/>
        <v>***</v>
      </c>
      <c r="U117" t="str">
        <f t="shared" si="5"/>
        <v>***</v>
      </c>
      <c r="V117" t="str">
        <f t="shared" si="6"/>
        <v>***</v>
      </c>
      <c r="W117" t="str">
        <f t="shared" si="7"/>
        <v>***</v>
      </c>
    </row>
    <row r="118" spans="1:23" x14ac:dyDescent="0.25">
      <c r="A118">
        <v>117</v>
      </c>
      <c r="B118" t="s">
        <v>220</v>
      </c>
      <c r="C118">
        <v>1.5019165298444901</v>
      </c>
      <c r="D118">
        <v>0.16201095280928099</v>
      </c>
      <c r="E118">
        <v>9.2704629150138107</v>
      </c>
      <c r="F118" s="1">
        <v>1.8533977066948301E-20</v>
      </c>
      <c r="G118">
        <v>1.4948330848193301</v>
      </c>
      <c r="H118">
        <v>0.16198580757582401</v>
      </c>
      <c r="I118">
        <v>9.2281731788114705</v>
      </c>
      <c r="J118" s="1">
        <v>2.7528668260612702E-20</v>
      </c>
      <c r="K118">
        <v>1.45610800654399</v>
      </c>
      <c r="L118">
        <v>0.16187134416971399</v>
      </c>
      <c r="M118">
        <v>8.9954649725854807</v>
      </c>
      <c r="N118" s="1">
        <v>2.3523435141617502E-19</v>
      </c>
      <c r="O118">
        <v>1.27955709855389</v>
      </c>
      <c r="P118">
        <v>0.15974387663714801</v>
      </c>
      <c r="Q118">
        <v>8.0100541284618991</v>
      </c>
      <c r="R118" s="1">
        <v>1.1465796784029001E-15</v>
      </c>
      <c r="T118" t="str">
        <f t="shared" si="4"/>
        <v>***</v>
      </c>
      <c r="U118" t="str">
        <f t="shared" si="5"/>
        <v>***</v>
      </c>
      <c r="V118" t="str">
        <f t="shared" si="6"/>
        <v>***</v>
      </c>
      <c r="W118" t="str">
        <f t="shared" si="7"/>
        <v>***</v>
      </c>
    </row>
    <row r="119" spans="1:23" x14ac:dyDescent="0.25">
      <c r="A119">
        <v>118</v>
      </c>
      <c r="B119" t="s">
        <v>221</v>
      </c>
      <c r="C119">
        <v>1.2659000613258899</v>
      </c>
      <c r="D119">
        <v>5.7717227769580402E-2</v>
      </c>
      <c r="E119">
        <v>21.932793903055</v>
      </c>
      <c r="F119" s="1">
        <v>1.2642173686472599E-106</v>
      </c>
      <c r="G119">
        <v>1.26388099505697</v>
      </c>
      <c r="H119">
        <v>5.77091045563463E-2</v>
      </c>
      <c r="I119">
        <v>21.900894231047001</v>
      </c>
      <c r="J119" s="1">
        <v>2.5473226739014801E-106</v>
      </c>
      <c r="K119">
        <v>1.25539540978243</v>
      </c>
      <c r="L119">
        <v>5.7686131179254703E-2</v>
      </c>
      <c r="M119">
        <v>21.762516988379701</v>
      </c>
      <c r="N119" s="1">
        <v>5.2581595382358604E-105</v>
      </c>
      <c r="O119">
        <v>1.1985660414401</v>
      </c>
      <c r="P119">
        <v>5.7265481070306601E-2</v>
      </c>
      <c r="Q119">
        <v>20.929991664063301</v>
      </c>
      <c r="R119" s="1">
        <v>2.8554633248045502E-97</v>
      </c>
      <c r="T119" t="str">
        <f t="shared" si="4"/>
        <v>***</v>
      </c>
      <c r="U119" t="str">
        <f t="shared" si="5"/>
        <v>***</v>
      </c>
      <c r="V119" t="str">
        <f t="shared" si="6"/>
        <v>***</v>
      </c>
      <c r="W119" t="str">
        <f t="shared" si="7"/>
        <v>***</v>
      </c>
    </row>
    <row r="120" spans="1:23" x14ac:dyDescent="0.25">
      <c r="A120">
        <v>119</v>
      </c>
      <c r="B120" t="s">
        <v>222</v>
      </c>
      <c r="C120">
        <v>1.94621328851897</v>
      </c>
      <c r="D120">
        <v>0.142690447971554</v>
      </c>
      <c r="E120">
        <v>13.639408356941701</v>
      </c>
      <c r="F120" s="1">
        <v>2.3344682330654601E-42</v>
      </c>
      <c r="G120">
        <v>1.93917963570826</v>
      </c>
      <c r="H120">
        <v>0.14265816635232501</v>
      </c>
      <c r="I120">
        <v>13.5931905287429</v>
      </c>
      <c r="J120" s="1">
        <v>4.3949605523285401E-42</v>
      </c>
      <c r="K120">
        <v>1.89898318405439</v>
      </c>
      <c r="L120">
        <v>0.14252117457072899</v>
      </c>
      <c r="M120">
        <v>13.3242178909491</v>
      </c>
      <c r="N120" s="1">
        <v>1.67377639937546E-40</v>
      </c>
      <c r="O120">
        <v>1.72781184824754</v>
      </c>
      <c r="P120">
        <v>0.139966623256435</v>
      </c>
      <c r="Q120">
        <v>12.344456185686401</v>
      </c>
      <c r="R120" s="1">
        <v>5.2185657317499203E-35</v>
      </c>
      <c r="T120" t="str">
        <f t="shared" si="4"/>
        <v>***</v>
      </c>
      <c r="U120" t="str">
        <f t="shared" si="5"/>
        <v>***</v>
      </c>
      <c r="V120" t="str">
        <f t="shared" si="6"/>
        <v>***</v>
      </c>
      <c r="W120" t="str">
        <f t="shared" si="7"/>
        <v>***</v>
      </c>
    </row>
    <row r="121" spans="1:23" x14ac:dyDescent="0.25">
      <c r="A121">
        <v>120</v>
      </c>
      <c r="B121" t="s">
        <v>223</v>
      </c>
      <c r="C121">
        <v>1.0549547437004001</v>
      </c>
      <c r="D121">
        <v>0.21451568036986299</v>
      </c>
      <c r="E121">
        <v>4.9178444292811996</v>
      </c>
      <c r="F121" s="1">
        <v>8.7502407585186196E-7</v>
      </c>
      <c r="G121">
        <v>1.0479561403358399</v>
      </c>
      <c r="H121">
        <v>0.21449006552855601</v>
      </c>
      <c r="I121">
        <v>4.8858026955860101</v>
      </c>
      <c r="J121" s="1">
        <v>1.03008314866088E-6</v>
      </c>
      <c r="K121">
        <v>1.0048546553170199</v>
      </c>
      <c r="L121">
        <v>0.214395363331424</v>
      </c>
      <c r="M121">
        <v>4.6869234469574996</v>
      </c>
      <c r="N121" s="1">
        <v>2.7734264742957099E-6</v>
      </c>
      <c r="O121">
        <v>0.84128780632024702</v>
      </c>
      <c r="P121">
        <v>0.209924391200731</v>
      </c>
      <c r="Q121">
        <v>4.0075753060815096</v>
      </c>
      <c r="R121" s="1">
        <v>6.1345304363791294E-5</v>
      </c>
      <c r="T121" t="str">
        <f t="shared" si="4"/>
        <v>***</v>
      </c>
      <c r="U121" t="str">
        <f t="shared" si="5"/>
        <v>***</v>
      </c>
      <c r="V121" t="str">
        <f t="shared" si="6"/>
        <v>***</v>
      </c>
      <c r="W121" t="str">
        <f t="shared" si="7"/>
        <v>***</v>
      </c>
    </row>
    <row r="122" spans="1:23" x14ac:dyDescent="0.25">
      <c r="A122">
        <v>121</v>
      </c>
      <c r="B122" t="s">
        <v>224</v>
      </c>
      <c r="C122">
        <v>1.53482309245547</v>
      </c>
      <c r="D122">
        <v>0.179653053848743</v>
      </c>
      <c r="E122">
        <v>8.5432619127515306</v>
      </c>
      <c r="F122" s="1">
        <v>1.30485198563709E-17</v>
      </c>
      <c r="G122">
        <v>1.5274965208904501</v>
      </c>
      <c r="H122">
        <v>0.179623458712556</v>
      </c>
      <c r="I122">
        <v>8.5038810177619393</v>
      </c>
      <c r="J122" s="1">
        <v>1.83355462543999E-17</v>
      </c>
      <c r="K122">
        <v>1.48274909145425</v>
      </c>
      <c r="L122">
        <v>0.17950632909900699</v>
      </c>
      <c r="M122">
        <v>8.2601493713151601</v>
      </c>
      <c r="N122" s="1">
        <v>1.4549028613137499E-16</v>
      </c>
      <c r="O122">
        <v>1.27659072860338</v>
      </c>
      <c r="P122">
        <v>0.17883589668303099</v>
      </c>
      <c r="Q122">
        <v>7.1383360515479604</v>
      </c>
      <c r="R122" s="1">
        <v>9.4467453682071291E-13</v>
      </c>
      <c r="T122" t="str">
        <f t="shared" si="4"/>
        <v>***</v>
      </c>
      <c r="U122" t="str">
        <f t="shared" si="5"/>
        <v>***</v>
      </c>
      <c r="V122" t="str">
        <f t="shared" si="6"/>
        <v>***</v>
      </c>
      <c r="W122" t="str">
        <f t="shared" si="7"/>
        <v>***</v>
      </c>
    </row>
    <row r="123" spans="1:23" x14ac:dyDescent="0.25">
      <c r="A123">
        <v>122</v>
      </c>
      <c r="B123" t="s">
        <v>225</v>
      </c>
      <c r="C123">
        <v>0.99980233210499203</v>
      </c>
      <c r="D123">
        <v>0.23367946787327901</v>
      </c>
      <c r="E123">
        <v>4.2785202363057797</v>
      </c>
      <c r="F123" s="1">
        <v>1.88139887952355E-5</v>
      </c>
      <c r="G123">
        <v>0.99144192437742096</v>
      </c>
      <c r="H123">
        <v>0.23365405912086501</v>
      </c>
      <c r="I123">
        <v>4.2432043684914698</v>
      </c>
      <c r="J123" s="1">
        <v>2.2035059429188101E-5</v>
      </c>
      <c r="K123">
        <v>0.94320181633621203</v>
      </c>
      <c r="L123">
        <v>0.233569202251625</v>
      </c>
      <c r="M123">
        <v>4.0382114047728699</v>
      </c>
      <c r="N123" s="1">
        <v>5.3860303364464601E-5</v>
      </c>
      <c r="O123">
        <v>0.73126020500940003</v>
      </c>
      <c r="P123">
        <v>0.23302282872574001</v>
      </c>
      <c r="Q123">
        <v>3.13814834798898</v>
      </c>
      <c r="R123">
        <v>1.7001880490907801E-3</v>
      </c>
      <c r="T123" t="str">
        <f t="shared" si="4"/>
        <v>***</v>
      </c>
      <c r="U123" t="str">
        <f t="shared" si="5"/>
        <v>***</v>
      </c>
      <c r="V123" t="str">
        <f t="shared" si="6"/>
        <v>***</v>
      </c>
      <c r="W123" t="str">
        <f t="shared" si="7"/>
        <v>**</v>
      </c>
    </row>
    <row r="124" spans="1:23" x14ac:dyDescent="0.25">
      <c r="A124">
        <v>123</v>
      </c>
      <c r="B124" t="s">
        <v>226</v>
      </c>
      <c r="C124">
        <v>1.3725552242419099</v>
      </c>
      <c r="D124">
        <v>0.20441153317220001</v>
      </c>
      <c r="E124">
        <v>6.7146662565543398</v>
      </c>
      <c r="F124" s="1">
        <v>1.8849714783729501E-11</v>
      </c>
      <c r="G124">
        <v>1.3635489153521001</v>
      </c>
      <c r="H124">
        <v>0.20438014259911499</v>
      </c>
      <c r="I124">
        <v>6.6716310988521998</v>
      </c>
      <c r="J124" s="1">
        <v>2.52975824886388E-11</v>
      </c>
      <c r="K124">
        <v>1.31504661269062</v>
      </c>
      <c r="L124">
        <v>0.20426949011345999</v>
      </c>
      <c r="M124">
        <v>6.4378023950624597</v>
      </c>
      <c r="N124" s="1">
        <v>1.2121566328153199E-10</v>
      </c>
      <c r="O124">
        <v>1.1749030079625999</v>
      </c>
      <c r="P124">
        <v>0.19726381300110801</v>
      </c>
      <c r="Q124">
        <v>5.9559986704505201</v>
      </c>
      <c r="R124" s="1">
        <v>2.58488430910135E-9</v>
      </c>
      <c r="T124" t="str">
        <f t="shared" si="4"/>
        <v>***</v>
      </c>
      <c r="U124" t="str">
        <f t="shared" si="5"/>
        <v>***</v>
      </c>
      <c r="V124" t="str">
        <f t="shared" si="6"/>
        <v>***</v>
      </c>
      <c r="W124" t="str">
        <f t="shared" si="7"/>
        <v>***</v>
      </c>
    </row>
    <row r="125" spans="1:23" x14ac:dyDescent="0.25">
      <c r="A125">
        <v>124</v>
      </c>
      <c r="B125" t="s">
        <v>227</v>
      </c>
      <c r="C125">
        <v>1.36076105641575</v>
      </c>
      <c r="D125">
        <v>0.21189407227913801</v>
      </c>
      <c r="E125">
        <v>6.4218929853929501</v>
      </c>
      <c r="F125" s="1">
        <v>1.3459003056533401E-10</v>
      </c>
      <c r="G125">
        <v>1.3514586642428501</v>
      </c>
      <c r="H125">
        <v>0.21186470410174699</v>
      </c>
      <c r="I125">
        <v>6.3788759433653697</v>
      </c>
      <c r="J125" s="1">
        <v>1.7839246611606301E-10</v>
      </c>
      <c r="K125">
        <v>1.3045409233777501</v>
      </c>
      <c r="L125">
        <v>0.211754858219321</v>
      </c>
      <c r="M125">
        <v>6.16061862451628</v>
      </c>
      <c r="N125" s="1">
        <v>7.2461310754640802E-10</v>
      </c>
      <c r="O125">
        <v>1.0852330758242299</v>
      </c>
      <c r="P125">
        <v>0.211111632354684</v>
      </c>
      <c r="Q125">
        <v>5.1405650352840402</v>
      </c>
      <c r="R125" s="1">
        <v>2.73913491687153E-7</v>
      </c>
      <c r="T125" t="str">
        <f t="shared" si="4"/>
        <v>***</v>
      </c>
      <c r="U125" t="str">
        <f t="shared" si="5"/>
        <v>***</v>
      </c>
      <c r="V125" t="str">
        <f t="shared" si="6"/>
        <v>***</v>
      </c>
      <c r="W125" t="str">
        <f t="shared" si="7"/>
        <v>***</v>
      </c>
    </row>
    <row r="126" spans="1:23" x14ac:dyDescent="0.25">
      <c r="A126">
        <v>125</v>
      </c>
      <c r="B126" t="s">
        <v>228</v>
      </c>
      <c r="C126">
        <v>1.4337805977232601</v>
      </c>
      <c r="D126">
        <v>0.212288281051073</v>
      </c>
      <c r="E126">
        <v>6.7539319204262398</v>
      </c>
      <c r="F126" s="1">
        <v>1.4389128850822101E-11</v>
      </c>
      <c r="G126">
        <v>1.42502263595671</v>
      </c>
      <c r="H126">
        <v>0.21226138833963101</v>
      </c>
      <c r="I126">
        <v>6.7135273499511303</v>
      </c>
      <c r="J126" s="1">
        <v>1.8997498951873701E-11</v>
      </c>
      <c r="K126">
        <v>1.3767521029521099</v>
      </c>
      <c r="L126">
        <v>0.21215580246177901</v>
      </c>
      <c r="M126">
        <v>6.4893445617644199</v>
      </c>
      <c r="N126" s="1">
        <v>8.6210598766969905E-11</v>
      </c>
      <c r="O126">
        <v>1.14953442783409</v>
      </c>
      <c r="P126">
        <v>0.21147020521351401</v>
      </c>
      <c r="Q126">
        <v>5.4359167367026799</v>
      </c>
      <c r="R126" s="1">
        <v>5.4515409411587103E-8</v>
      </c>
      <c r="T126" t="str">
        <f t="shared" si="4"/>
        <v>***</v>
      </c>
      <c r="U126" t="str">
        <f t="shared" si="5"/>
        <v>***</v>
      </c>
      <c r="V126" t="str">
        <f t="shared" si="6"/>
        <v>***</v>
      </c>
      <c r="W126" t="str">
        <f t="shared" si="7"/>
        <v>***</v>
      </c>
    </row>
    <row r="127" spans="1:23" x14ac:dyDescent="0.25">
      <c r="A127">
        <v>126</v>
      </c>
      <c r="B127" t="s">
        <v>229</v>
      </c>
      <c r="C127">
        <v>1.2161431603219099</v>
      </c>
      <c r="D127">
        <v>0.24050151210208301</v>
      </c>
      <c r="E127">
        <v>5.0566965242434803</v>
      </c>
      <c r="F127" s="1">
        <v>4.2658124974552301E-7</v>
      </c>
      <c r="G127">
        <v>1.20759616682828</v>
      </c>
      <c r="H127">
        <v>0.24047979798083999</v>
      </c>
      <c r="I127">
        <v>5.02161169864464</v>
      </c>
      <c r="J127" s="1">
        <v>5.1239691408089301E-7</v>
      </c>
      <c r="K127">
        <v>1.1595428599856199</v>
      </c>
      <c r="L127">
        <v>0.24038881921639399</v>
      </c>
      <c r="M127">
        <v>4.8236139424679996</v>
      </c>
      <c r="N127" s="1">
        <v>1.4098016891406599E-6</v>
      </c>
      <c r="O127">
        <v>0.92499400229728301</v>
      </c>
      <c r="P127">
        <v>0.239748496264891</v>
      </c>
      <c r="Q127">
        <v>3.8581847924304999</v>
      </c>
      <c r="R127">
        <v>1.1423226782841E-4</v>
      </c>
      <c r="T127" t="str">
        <f t="shared" si="4"/>
        <v>***</v>
      </c>
      <c r="U127" t="str">
        <f t="shared" si="5"/>
        <v>***</v>
      </c>
      <c r="V127" t="str">
        <f t="shared" si="6"/>
        <v>***</v>
      </c>
      <c r="W127" t="str">
        <f t="shared" si="7"/>
        <v>***</v>
      </c>
    </row>
    <row r="128" spans="1:23" x14ac:dyDescent="0.25">
      <c r="A128">
        <v>127</v>
      </c>
      <c r="B128" t="s">
        <v>230</v>
      </c>
      <c r="C128">
        <v>1.6089555840637599</v>
      </c>
      <c r="D128">
        <v>0.209478122312135</v>
      </c>
      <c r="E128">
        <v>7.6807810109464203</v>
      </c>
      <c r="F128" s="1">
        <v>1.58121581851186E-14</v>
      </c>
      <c r="G128">
        <v>1.6004657962825499</v>
      </c>
      <c r="H128">
        <v>0.20945230635026699</v>
      </c>
      <c r="I128">
        <v>7.6411944283205298</v>
      </c>
      <c r="J128" s="1">
        <v>2.15215779942628E-14</v>
      </c>
      <c r="K128">
        <v>1.55128658187853</v>
      </c>
      <c r="L128">
        <v>0.209344101654068</v>
      </c>
      <c r="M128">
        <v>7.4102235010277999</v>
      </c>
      <c r="N128" s="1">
        <v>1.2608674122601301E-13</v>
      </c>
      <c r="O128">
        <v>1.3094267493262799</v>
      </c>
      <c r="P128">
        <v>0.20855931051912699</v>
      </c>
      <c r="Q128">
        <v>6.2784382345097702</v>
      </c>
      <c r="R128" s="1">
        <v>3.4199083565932299E-10</v>
      </c>
      <c r="T128" t="str">
        <f t="shared" si="4"/>
        <v>***</v>
      </c>
      <c r="U128" t="str">
        <f t="shared" si="5"/>
        <v>***</v>
      </c>
      <c r="V128" t="str">
        <f t="shared" si="6"/>
        <v>***</v>
      </c>
      <c r="W128" t="str">
        <f t="shared" si="7"/>
        <v>***</v>
      </c>
    </row>
    <row r="129" spans="1:23" x14ac:dyDescent="0.25">
      <c r="A129">
        <v>128</v>
      </c>
      <c r="B129" t="s">
        <v>231</v>
      </c>
      <c r="C129">
        <v>1.73071076454684</v>
      </c>
      <c r="D129">
        <v>0.20668754956529301</v>
      </c>
      <c r="E129">
        <v>8.3735608080258395</v>
      </c>
      <c r="F129" s="1">
        <v>5.5902818069854498E-17</v>
      </c>
      <c r="G129">
        <v>1.7227179625212301</v>
      </c>
      <c r="H129">
        <v>0.20666299644014699</v>
      </c>
      <c r="I129">
        <v>8.3358801149491306</v>
      </c>
      <c r="J129" s="1">
        <v>7.6923831244851204E-17</v>
      </c>
      <c r="K129">
        <v>1.6761989941470099</v>
      </c>
      <c r="L129">
        <v>0.20654684917889499</v>
      </c>
      <c r="M129">
        <v>8.1153452633654499</v>
      </c>
      <c r="N129" s="1">
        <v>4.8440558671670197E-16</v>
      </c>
      <c r="O129">
        <v>1.4302685132628301</v>
      </c>
      <c r="P129">
        <v>0.20566010336777599</v>
      </c>
      <c r="Q129">
        <v>6.95452588927823</v>
      </c>
      <c r="R129" s="1">
        <v>3.53749675428377E-12</v>
      </c>
      <c r="T129" t="str">
        <f t="shared" si="4"/>
        <v>***</v>
      </c>
      <c r="U129" t="str">
        <f t="shared" si="5"/>
        <v>***</v>
      </c>
      <c r="V129" t="str">
        <f t="shared" si="6"/>
        <v>***</v>
      </c>
      <c r="W129" t="str">
        <f t="shared" si="7"/>
        <v>***</v>
      </c>
    </row>
    <row r="130" spans="1:23" x14ac:dyDescent="0.25">
      <c r="A130">
        <v>129</v>
      </c>
      <c r="B130" t="s">
        <v>232</v>
      </c>
      <c r="C130">
        <v>1.2602773093153501</v>
      </c>
      <c r="D130">
        <v>5.9323245605459297E-2</v>
      </c>
      <c r="E130">
        <v>21.244240709570501</v>
      </c>
      <c r="F130" s="1">
        <v>3.7267884534122502E-100</v>
      </c>
      <c r="G130">
        <v>1.25783935134383</v>
      </c>
      <c r="H130">
        <v>5.9314755575912197E-2</v>
      </c>
      <c r="I130">
        <v>21.2061794595785</v>
      </c>
      <c r="J130" s="1">
        <v>8.3744903461139803E-100</v>
      </c>
      <c r="K130">
        <v>1.24775603410727</v>
      </c>
      <c r="L130">
        <v>5.9289806832616899E-2</v>
      </c>
      <c r="M130">
        <v>21.0450345643705</v>
      </c>
      <c r="N130" s="1">
        <v>2.5393240776299901E-98</v>
      </c>
      <c r="O130">
        <v>1.1828961966981699</v>
      </c>
      <c r="P130">
        <v>5.88411750484613E-2</v>
      </c>
      <c r="Q130">
        <v>20.103204868426499</v>
      </c>
      <c r="R130" s="1">
        <v>6.9178532891506396E-90</v>
      </c>
      <c r="T130" t="str">
        <f t="shared" si="4"/>
        <v>***</v>
      </c>
      <c r="U130" t="str">
        <f t="shared" si="5"/>
        <v>***</v>
      </c>
      <c r="V130" t="str">
        <f t="shared" si="6"/>
        <v>***</v>
      </c>
      <c r="W130" t="str">
        <f t="shared" si="7"/>
        <v>***</v>
      </c>
    </row>
    <row r="131" spans="1:23" x14ac:dyDescent="0.25">
      <c r="A131">
        <v>130</v>
      </c>
      <c r="B131" t="s">
        <v>233</v>
      </c>
      <c r="C131">
        <v>1.2635907271599001</v>
      </c>
      <c r="D131">
        <v>0.26146910298977499</v>
      </c>
      <c r="E131">
        <v>4.8326579037880002</v>
      </c>
      <c r="F131" s="1">
        <v>1.3472217808999001E-6</v>
      </c>
      <c r="G131">
        <v>1.2554573448637001</v>
      </c>
      <c r="H131">
        <v>0.26144460068562703</v>
      </c>
      <c r="I131">
        <v>4.8020014242838203</v>
      </c>
      <c r="J131" s="1">
        <v>1.57087575605861E-6</v>
      </c>
      <c r="K131">
        <v>1.2143007900637099</v>
      </c>
      <c r="L131">
        <v>0.26134571935807299</v>
      </c>
      <c r="M131">
        <v>4.6463389300820603</v>
      </c>
      <c r="N131" s="1">
        <v>3.3787771573226901E-6</v>
      </c>
      <c r="O131">
        <v>1.0226607261248699</v>
      </c>
      <c r="P131">
        <v>0.253478209328657</v>
      </c>
      <c r="Q131">
        <v>4.0345114036958396</v>
      </c>
      <c r="R131" s="1">
        <v>5.4716032885559899E-5</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234</v>
      </c>
      <c r="C132">
        <v>0.86518043768002195</v>
      </c>
      <c r="D132">
        <v>6.6164125233007007E-2</v>
      </c>
      <c r="E132">
        <v>13.076277131045799</v>
      </c>
      <c r="F132" s="1">
        <v>4.4994294388456003E-39</v>
      </c>
      <c r="G132">
        <v>0.86222006574950705</v>
      </c>
      <c r="H132">
        <v>6.6155907775467301E-2</v>
      </c>
      <c r="I132">
        <v>13.0331529676212</v>
      </c>
      <c r="J132" s="1">
        <v>7.9263284244881604E-39</v>
      </c>
      <c r="K132">
        <v>0.85106135638637403</v>
      </c>
      <c r="L132">
        <v>6.6131625893525198E-2</v>
      </c>
      <c r="M132">
        <v>12.8692035752549</v>
      </c>
      <c r="N132" s="1">
        <v>6.7090355333357298E-38</v>
      </c>
      <c r="O132">
        <v>0.77759671361802296</v>
      </c>
      <c r="P132">
        <v>6.5718892333528497E-2</v>
      </c>
      <c r="Q132">
        <v>11.832164024793</v>
      </c>
      <c r="R132" s="1">
        <v>2.6618934698241702E-32</v>
      </c>
      <c r="T132" t="str">
        <f t="shared" si="8"/>
        <v>***</v>
      </c>
      <c r="U132" t="str">
        <f t="shared" si="9"/>
        <v>***</v>
      </c>
      <c r="V132" t="str">
        <f t="shared" si="10"/>
        <v>***</v>
      </c>
      <c r="W132" t="str">
        <f t="shared" si="11"/>
        <v>***</v>
      </c>
    </row>
    <row r="133" spans="1:23" x14ac:dyDescent="0.25">
      <c r="A133">
        <v>132</v>
      </c>
      <c r="B133" t="s">
        <v>235</v>
      </c>
      <c r="C133">
        <v>1.67731843190314</v>
      </c>
      <c r="D133">
        <v>5.78398737598756E-2</v>
      </c>
      <c r="E133">
        <v>28.9993446193639</v>
      </c>
      <c r="F133" s="1">
        <v>6.7059677879841797E-185</v>
      </c>
      <c r="G133">
        <v>1.67407911481039</v>
      </c>
      <c r="H133">
        <v>5.7829326118330797E-2</v>
      </c>
      <c r="I133">
        <v>28.948618757633099</v>
      </c>
      <c r="J133" s="1">
        <v>2.9208934134599499E-184</v>
      </c>
      <c r="K133">
        <v>1.66215443253632</v>
      </c>
      <c r="L133">
        <v>5.7797657418682799E-2</v>
      </c>
      <c r="M133">
        <v>28.758162644824299</v>
      </c>
      <c r="N133" s="1">
        <v>7.1607094727574594E-182</v>
      </c>
      <c r="O133">
        <v>1.5853322928509199</v>
      </c>
      <c r="P133">
        <v>5.7307503769562902E-2</v>
      </c>
      <c r="Q133">
        <v>27.663607530798</v>
      </c>
      <c r="R133" s="1">
        <v>1.9145703583948299E-168</v>
      </c>
      <c r="T133" t="str">
        <f t="shared" si="8"/>
        <v>***</v>
      </c>
      <c r="U133" t="str">
        <f t="shared" si="9"/>
        <v>***</v>
      </c>
      <c r="V133" t="str">
        <f t="shared" si="10"/>
        <v>***</v>
      </c>
      <c r="W133" t="str">
        <f t="shared" si="11"/>
        <v>***</v>
      </c>
    </row>
    <row r="134" spans="1:23" x14ac:dyDescent="0.25">
      <c r="A134">
        <v>133</v>
      </c>
      <c r="B134" t="s">
        <v>236</v>
      </c>
      <c r="C134">
        <v>0.77140207980961295</v>
      </c>
      <c r="D134">
        <v>7.2840437707200306E-2</v>
      </c>
      <c r="E134">
        <v>10.5902998951002</v>
      </c>
      <c r="F134" s="1">
        <v>3.30531209844852E-26</v>
      </c>
      <c r="G134">
        <v>0.76788741332410104</v>
      </c>
      <c r="H134">
        <v>7.2831503658067703E-2</v>
      </c>
      <c r="I134">
        <v>10.543341476639201</v>
      </c>
      <c r="J134" s="1">
        <v>5.4526394371378599E-26</v>
      </c>
      <c r="K134">
        <v>0.753497638807891</v>
      </c>
      <c r="L134">
        <v>7.2802304676926902E-2</v>
      </c>
      <c r="M134">
        <v>10.349914637341101</v>
      </c>
      <c r="N134" s="1">
        <v>4.18859095955588E-25</v>
      </c>
      <c r="O134">
        <v>0.67601659959193705</v>
      </c>
      <c r="P134">
        <v>7.2165810594558705E-2</v>
      </c>
      <c r="Q134">
        <v>9.3675466820421107</v>
      </c>
      <c r="R134" s="1">
        <v>7.4237982277608597E-21</v>
      </c>
      <c r="T134" t="str">
        <f t="shared" si="8"/>
        <v>***</v>
      </c>
      <c r="U134" t="str">
        <f t="shared" si="9"/>
        <v>***</v>
      </c>
      <c r="V134" t="str">
        <f t="shared" si="10"/>
        <v>***</v>
      </c>
      <c r="W134" t="str">
        <f t="shared" si="11"/>
        <v>***</v>
      </c>
    </row>
    <row r="135" spans="1:23" x14ac:dyDescent="0.25">
      <c r="A135">
        <v>134</v>
      </c>
      <c r="B135" t="s">
        <v>237</v>
      </c>
      <c r="C135">
        <v>1.0235110620344099</v>
      </c>
      <c r="D135">
        <v>0.29892319760212299</v>
      </c>
      <c r="E135">
        <v>3.4239934212022698</v>
      </c>
      <c r="F135">
        <v>6.1708114797080099E-4</v>
      </c>
      <c r="G135">
        <v>1.01615530114241</v>
      </c>
      <c r="H135">
        <v>0.298900413843459</v>
      </c>
      <c r="I135">
        <v>3.3996450124508502</v>
      </c>
      <c r="J135">
        <v>6.7473390442349796E-4</v>
      </c>
      <c r="K135">
        <v>0.97455281927813497</v>
      </c>
      <c r="L135">
        <v>0.29880671744417597</v>
      </c>
      <c r="M135">
        <v>3.2614822973657001</v>
      </c>
      <c r="N135">
        <v>1.10831352661078E-3</v>
      </c>
      <c r="O135">
        <v>0.80239099639876199</v>
      </c>
      <c r="P135">
        <v>0.28721820348524502</v>
      </c>
      <c r="Q135">
        <v>2.7936634470314199</v>
      </c>
      <c r="R135">
        <v>5.2114685206579798E-3</v>
      </c>
      <c r="T135" t="str">
        <f t="shared" si="8"/>
        <v>***</v>
      </c>
      <c r="U135" t="str">
        <f t="shared" si="9"/>
        <v>***</v>
      </c>
      <c r="V135" t="str">
        <f t="shared" si="10"/>
        <v>**</v>
      </c>
      <c r="W135" t="str">
        <f t="shared" si="11"/>
        <v>**</v>
      </c>
    </row>
    <row r="136" spans="1:23" x14ac:dyDescent="0.25">
      <c r="A136">
        <v>135</v>
      </c>
      <c r="B136" t="s">
        <v>238</v>
      </c>
      <c r="C136">
        <v>0.97372357746795701</v>
      </c>
      <c r="D136">
        <v>0.31156831219432601</v>
      </c>
      <c r="E136">
        <v>3.1252330206822898</v>
      </c>
      <c r="F136">
        <v>1.7766426136728399E-3</v>
      </c>
      <c r="G136">
        <v>0.96618111058169198</v>
      </c>
      <c r="H136">
        <v>0.31154671480912799</v>
      </c>
      <c r="I136">
        <v>3.1012399253628198</v>
      </c>
      <c r="J136">
        <v>1.9271207545845501E-3</v>
      </c>
      <c r="K136">
        <v>0.926443200818173</v>
      </c>
      <c r="L136">
        <v>0.31145525507497801</v>
      </c>
      <c r="M136">
        <v>2.9745627525056402</v>
      </c>
      <c r="N136">
        <v>2.9340643697713799E-3</v>
      </c>
      <c r="O136">
        <v>0.67278774239361805</v>
      </c>
      <c r="P136">
        <v>0.31081411960074601</v>
      </c>
      <c r="Q136">
        <v>2.16459838844465</v>
      </c>
      <c r="R136">
        <v>3.0418454535057999E-2</v>
      </c>
      <c r="T136" t="str">
        <f t="shared" si="8"/>
        <v>**</v>
      </c>
      <c r="U136" t="str">
        <f t="shared" si="9"/>
        <v>**</v>
      </c>
      <c r="V136" t="str">
        <f t="shared" si="10"/>
        <v>**</v>
      </c>
      <c r="W136" t="str">
        <f t="shared" si="11"/>
        <v>*</v>
      </c>
    </row>
    <row r="137" spans="1:23" x14ac:dyDescent="0.25">
      <c r="A137">
        <v>136</v>
      </c>
      <c r="B137" t="s">
        <v>239</v>
      </c>
      <c r="C137">
        <v>1.3463445036563</v>
      </c>
      <c r="D137">
        <v>0.27025297969548701</v>
      </c>
      <c r="E137">
        <v>4.9817933743906098</v>
      </c>
      <c r="F137" s="1">
        <v>6.2997683502008499E-7</v>
      </c>
      <c r="G137">
        <v>1.3399772983649401</v>
      </c>
      <c r="H137">
        <v>0.27022786086911899</v>
      </c>
      <c r="I137">
        <v>4.95869409636461</v>
      </c>
      <c r="J137" s="1">
        <v>7.096861205054E-7</v>
      </c>
      <c r="K137">
        <v>1.2994033248702901</v>
      </c>
      <c r="L137">
        <v>0.27011262738052</v>
      </c>
      <c r="M137">
        <v>4.8105982214588101</v>
      </c>
      <c r="N137" s="1">
        <v>1.50479232976489E-6</v>
      </c>
      <c r="O137">
        <v>1.10887174601626</v>
      </c>
      <c r="P137">
        <v>0.261519762253763</v>
      </c>
      <c r="Q137">
        <v>4.2401068908141699</v>
      </c>
      <c r="R137" s="1">
        <v>2.2341337337076901E-5</v>
      </c>
      <c r="T137" t="str">
        <f t="shared" si="8"/>
        <v>***</v>
      </c>
      <c r="U137" t="str">
        <f t="shared" si="9"/>
        <v>***</v>
      </c>
      <c r="V137" t="str">
        <f t="shared" si="10"/>
        <v>***</v>
      </c>
      <c r="W137" t="str">
        <f t="shared" si="11"/>
        <v>***</v>
      </c>
    </row>
    <row r="138" spans="1:23" x14ac:dyDescent="0.25">
      <c r="A138">
        <v>137</v>
      </c>
      <c r="B138" t="s">
        <v>240</v>
      </c>
      <c r="C138">
        <v>1.6654600152726</v>
      </c>
      <c r="D138">
        <v>0.24347831873211101</v>
      </c>
      <c r="E138">
        <v>6.8402805799929904</v>
      </c>
      <c r="F138" s="1">
        <v>7.9038221751606105E-12</v>
      </c>
      <c r="G138">
        <v>1.6577638027483299</v>
      </c>
      <c r="H138">
        <v>0.24346047417636199</v>
      </c>
      <c r="I138">
        <v>6.80917018812446</v>
      </c>
      <c r="J138" s="1">
        <v>9.8163299218386999E-12</v>
      </c>
      <c r="K138">
        <v>1.61798682395495</v>
      </c>
      <c r="L138">
        <v>0.243303607659971</v>
      </c>
      <c r="M138">
        <v>6.6500732953214898</v>
      </c>
      <c r="N138" s="1">
        <v>2.9294709894297202E-11</v>
      </c>
      <c r="O138">
        <v>1.35358100836332</v>
      </c>
      <c r="P138">
        <v>0.24243009940611601</v>
      </c>
      <c r="Q138">
        <v>5.5833867645940201</v>
      </c>
      <c r="R138" s="1">
        <v>2.3587937841321499E-8</v>
      </c>
      <c r="T138" t="str">
        <f t="shared" si="8"/>
        <v>***</v>
      </c>
      <c r="U138" t="str">
        <f t="shared" si="9"/>
        <v>***</v>
      </c>
      <c r="V138" t="str">
        <f t="shared" si="10"/>
        <v>***</v>
      </c>
      <c r="W138" t="str">
        <f t="shared" si="11"/>
        <v>***</v>
      </c>
    </row>
    <row r="139" spans="1:23" x14ac:dyDescent="0.25">
      <c r="A139">
        <v>138</v>
      </c>
      <c r="B139" t="s">
        <v>241</v>
      </c>
      <c r="C139">
        <v>0.54106649595412404</v>
      </c>
      <c r="D139">
        <v>0.41645147023274598</v>
      </c>
      <c r="E139">
        <v>1.2992306057936001</v>
      </c>
      <c r="F139">
        <v>0.19386480107094201</v>
      </c>
      <c r="G139">
        <v>0.53341472021480396</v>
      </c>
      <c r="H139">
        <v>0.41644066372017502</v>
      </c>
      <c r="I139">
        <v>1.2808900923595401</v>
      </c>
      <c r="J139">
        <v>0.200232273300778</v>
      </c>
      <c r="K139">
        <v>0.49567813167197999</v>
      </c>
      <c r="L139">
        <v>0.41635269159545901</v>
      </c>
      <c r="M139">
        <v>1.19052462414149</v>
      </c>
      <c r="N139">
        <v>0.233840257611514</v>
      </c>
      <c r="O139">
        <v>0.38687011879857502</v>
      </c>
      <c r="P139">
        <v>0.38614379580475899</v>
      </c>
      <c r="Q139">
        <v>1.0018809650749501</v>
      </c>
      <c r="R139">
        <v>0.31640108699803798</v>
      </c>
      <c r="T139" t="str">
        <f t="shared" si="8"/>
        <v/>
      </c>
      <c r="U139" t="str">
        <f t="shared" si="9"/>
        <v/>
      </c>
      <c r="V139" t="str">
        <f t="shared" si="10"/>
        <v/>
      </c>
      <c r="W139" t="str">
        <f t="shared" si="11"/>
        <v/>
      </c>
    </row>
    <row r="140" spans="1:23" x14ac:dyDescent="0.25">
      <c r="A140">
        <v>139</v>
      </c>
      <c r="B140" t="s">
        <v>242</v>
      </c>
      <c r="C140">
        <v>0.86987936255722498</v>
      </c>
      <c r="D140">
        <v>0.36319756971892297</v>
      </c>
      <c r="E140">
        <v>2.3950583238495202</v>
      </c>
      <c r="F140">
        <v>1.6617721684443702E-2</v>
      </c>
      <c r="G140">
        <v>0.86280331164799995</v>
      </c>
      <c r="H140">
        <v>0.363183809013787</v>
      </c>
      <c r="I140">
        <v>2.3756656828698199</v>
      </c>
      <c r="J140">
        <v>1.7517326104859701E-2</v>
      </c>
      <c r="K140">
        <v>0.823125376826223</v>
      </c>
      <c r="L140">
        <v>0.36307868355602801</v>
      </c>
      <c r="M140">
        <v>2.2670716131402999</v>
      </c>
      <c r="N140">
        <v>2.33858513523202E-2</v>
      </c>
      <c r="O140">
        <v>0.55392006700659202</v>
      </c>
      <c r="P140">
        <v>0.36245104608998702</v>
      </c>
      <c r="Q140">
        <v>1.5282617417775901</v>
      </c>
      <c r="R140">
        <v>0.12644756474169999</v>
      </c>
      <c r="T140" t="str">
        <f t="shared" si="8"/>
        <v>*</v>
      </c>
      <c r="U140" t="str">
        <f t="shared" si="9"/>
        <v>*</v>
      </c>
      <c r="V140" t="str">
        <f t="shared" si="10"/>
        <v>*</v>
      </c>
      <c r="W140" t="str">
        <f t="shared" si="11"/>
        <v/>
      </c>
    </row>
    <row r="141" spans="1:23" x14ac:dyDescent="0.25">
      <c r="A141">
        <v>140</v>
      </c>
      <c r="B141" t="s">
        <v>243</v>
      </c>
      <c r="C141">
        <v>0.61512245340205896</v>
      </c>
      <c r="D141">
        <v>0.41675030598767299</v>
      </c>
      <c r="E141">
        <v>1.4759976047150301</v>
      </c>
      <c r="F141">
        <v>0.13994453525408401</v>
      </c>
      <c r="G141">
        <v>0.60697924414800897</v>
      </c>
      <c r="H141">
        <v>0.41673962423556399</v>
      </c>
      <c r="I141">
        <v>1.4564951563255</v>
      </c>
      <c r="J141">
        <v>0.145255787640095</v>
      </c>
      <c r="K141">
        <v>0.56805851128223295</v>
      </c>
      <c r="L141">
        <v>0.416651843617312</v>
      </c>
      <c r="M141">
        <v>1.36338893007272</v>
      </c>
      <c r="N141">
        <v>0.17275996802176599</v>
      </c>
      <c r="O141">
        <v>0.29465607233901903</v>
      </c>
      <c r="P141">
        <v>0.416096728364101</v>
      </c>
      <c r="Q141">
        <v>0.70814320866561498</v>
      </c>
      <c r="R141">
        <v>0.47885632933198702</v>
      </c>
      <c r="T141" t="str">
        <f t="shared" si="8"/>
        <v/>
      </c>
      <c r="U141" t="str">
        <f t="shared" si="9"/>
        <v/>
      </c>
      <c r="V141" t="str">
        <f t="shared" si="10"/>
        <v/>
      </c>
      <c r="W141" t="str">
        <f t="shared" si="11"/>
        <v/>
      </c>
    </row>
    <row r="142" spans="1:23" x14ac:dyDescent="0.25">
      <c r="A142">
        <v>141</v>
      </c>
      <c r="B142" t="s">
        <v>244</v>
      </c>
      <c r="C142">
        <v>1.9892218167784099</v>
      </c>
      <c r="D142">
        <v>0.39798499860137798</v>
      </c>
      <c r="E142">
        <v>4.9982331589608897</v>
      </c>
      <c r="F142" s="1">
        <v>5.7858000926127003E-7</v>
      </c>
      <c r="G142">
        <v>1.9882292535950099</v>
      </c>
      <c r="H142">
        <v>0.39800575504466301</v>
      </c>
      <c r="I142">
        <v>4.9954786542518503</v>
      </c>
      <c r="J142" s="1">
        <v>5.8690015652364803E-7</v>
      </c>
      <c r="K142">
        <v>1.9549236417971301</v>
      </c>
      <c r="L142">
        <v>0.39793984296909701</v>
      </c>
      <c r="M142">
        <v>4.9126109796171997</v>
      </c>
      <c r="N142" s="1">
        <v>8.9871482389147799E-7</v>
      </c>
      <c r="O142">
        <v>1.5784936629461599</v>
      </c>
      <c r="P142">
        <v>0.39617269549064799</v>
      </c>
      <c r="Q142">
        <v>3.98435753123078</v>
      </c>
      <c r="R142" s="1">
        <v>6.7662936138788304E-5</v>
      </c>
      <c r="T142" t="str">
        <f t="shared" si="8"/>
        <v>***</v>
      </c>
      <c r="U142" t="str">
        <f t="shared" si="9"/>
        <v>***</v>
      </c>
      <c r="V142" t="str">
        <f t="shared" si="10"/>
        <v>***</v>
      </c>
      <c r="W142" t="str">
        <f t="shared" si="11"/>
        <v>***</v>
      </c>
    </row>
    <row r="143" spans="1:23" x14ac:dyDescent="0.25">
      <c r="A143">
        <v>142</v>
      </c>
      <c r="B143" t="s">
        <v>245</v>
      </c>
      <c r="C143">
        <v>0.76824341740029101</v>
      </c>
      <c r="D143">
        <v>0.71818906864596899</v>
      </c>
      <c r="E143">
        <v>1.0696952250313301</v>
      </c>
      <c r="F143">
        <v>0.284756516350327</v>
      </c>
      <c r="G143">
        <v>0.76666767184540896</v>
      </c>
      <c r="H143">
        <v>0.71820502546196596</v>
      </c>
      <c r="I143">
        <v>1.06747745374278</v>
      </c>
      <c r="J143">
        <v>0.285756289437682</v>
      </c>
      <c r="K143">
        <v>0.72577044710813698</v>
      </c>
      <c r="L143">
        <v>0.71815596403309701</v>
      </c>
      <c r="M143">
        <v>1.01060282648393</v>
      </c>
      <c r="N143">
        <v>0.31220656247356599</v>
      </c>
      <c r="O143">
        <v>0.76490310840520603</v>
      </c>
      <c r="P143">
        <v>0.58978004446217103</v>
      </c>
      <c r="Q143">
        <v>1.29692944952509</v>
      </c>
      <c r="R143">
        <v>0.194655462557947</v>
      </c>
      <c r="T143" t="str">
        <f t="shared" si="8"/>
        <v/>
      </c>
      <c r="U143" t="str">
        <f t="shared" si="9"/>
        <v/>
      </c>
      <c r="V143" t="str">
        <f t="shared" si="10"/>
        <v/>
      </c>
      <c r="W143" t="str">
        <f t="shared" si="11"/>
        <v/>
      </c>
    </row>
    <row r="144" spans="1:23" x14ac:dyDescent="0.25">
      <c r="A144">
        <v>143</v>
      </c>
      <c r="B144" t="s">
        <v>246</v>
      </c>
      <c r="C144">
        <v>0.80127434096856398</v>
      </c>
      <c r="D144">
        <v>0.71841225163822198</v>
      </c>
      <c r="E144">
        <v>1.1153405849376701</v>
      </c>
      <c r="F144">
        <v>0.26470449993481798</v>
      </c>
      <c r="G144">
        <v>0.79937955237441505</v>
      </c>
      <c r="H144">
        <v>0.71842835004035399</v>
      </c>
      <c r="I144">
        <v>1.1126781847201801</v>
      </c>
      <c r="J144">
        <v>0.26584666805632601</v>
      </c>
      <c r="K144">
        <v>0.75872117572500197</v>
      </c>
      <c r="L144">
        <v>0.71837437658496195</v>
      </c>
      <c r="M144">
        <v>1.05616402875036</v>
      </c>
      <c r="N144">
        <v>0.29089328175950202</v>
      </c>
      <c r="O144">
        <v>0.38493454328834498</v>
      </c>
      <c r="P144">
        <v>0.71746893977783499</v>
      </c>
      <c r="Q144">
        <v>0.53651736256003102</v>
      </c>
      <c r="R144">
        <v>0.59160103954611998</v>
      </c>
      <c r="T144" t="str">
        <f t="shared" si="8"/>
        <v/>
      </c>
      <c r="U144" t="str">
        <f t="shared" si="9"/>
        <v/>
      </c>
      <c r="V144" t="str">
        <f t="shared" si="10"/>
        <v/>
      </c>
      <c r="W144" t="str">
        <f t="shared" si="11"/>
        <v/>
      </c>
    </row>
    <row r="145" spans="1:23" x14ac:dyDescent="0.25">
      <c r="A145">
        <v>144</v>
      </c>
      <c r="B145" t="s">
        <v>247</v>
      </c>
      <c r="C145">
        <v>1.5489910695387601</v>
      </c>
      <c r="D145">
        <v>0.51659752203089004</v>
      </c>
      <c r="E145">
        <v>2.99844850871379</v>
      </c>
      <c r="F145">
        <v>2.7135800598636099E-3</v>
      </c>
      <c r="G145">
        <v>1.5472350380667299</v>
      </c>
      <c r="H145">
        <v>0.51662004127572103</v>
      </c>
      <c r="I145">
        <v>2.99491873030331</v>
      </c>
      <c r="J145">
        <v>2.7451797339602198E-3</v>
      </c>
      <c r="K145">
        <v>1.5042023784634999</v>
      </c>
      <c r="L145">
        <v>0.51654839268280395</v>
      </c>
      <c r="M145">
        <v>2.9120260555862099</v>
      </c>
      <c r="N145">
        <v>3.5909268032274099E-3</v>
      </c>
      <c r="O145">
        <v>1.1269520503063399</v>
      </c>
      <c r="P145">
        <v>0.51516282174424399</v>
      </c>
      <c r="Q145">
        <v>2.18756479066306</v>
      </c>
      <c r="R145">
        <v>2.8701318909287201E-2</v>
      </c>
      <c r="T145" t="str">
        <f t="shared" si="8"/>
        <v>**</v>
      </c>
      <c r="U145" t="str">
        <f t="shared" si="9"/>
        <v>**</v>
      </c>
      <c r="V145" t="str">
        <f t="shared" si="10"/>
        <v>**</v>
      </c>
      <c r="W145" t="str">
        <f t="shared" si="11"/>
        <v>*</v>
      </c>
    </row>
    <row r="146" spans="1:23" x14ac:dyDescent="0.25">
      <c r="A146">
        <v>145</v>
      </c>
      <c r="B146" t="s">
        <v>248</v>
      </c>
      <c r="C146">
        <v>0.876575482293106</v>
      </c>
      <c r="D146">
        <v>0.71917526370891605</v>
      </c>
      <c r="E146">
        <v>1.21886211404498</v>
      </c>
      <c r="F146">
        <v>0.222896531345399</v>
      </c>
      <c r="G146">
        <v>0.87499988025504305</v>
      </c>
      <c r="H146">
        <v>0.71919397895302495</v>
      </c>
      <c r="I146">
        <v>1.21663960747952</v>
      </c>
      <c r="J146">
        <v>0.22374136613144899</v>
      </c>
      <c r="K146">
        <v>0.83739326708048101</v>
      </c>
      <c r="L146">
        <v>0.71916428875822402</v>
      </c>
      <c r="M146">
        <v>1.1643977324380199</v>
      </c>
      <c r="N146">
        <v>0.24426286611435</v>
      </c>
      <c r="O146">
        <v>0.46197653325371002</v>
      </c>
      <c r="P146">
        <v>0.71814178831061803</v>
      </c>
      <c r="Q146">
        <v>0.64329431983129604</v>
      </c>
      <c r="R146">
        <v>0.52003314130303402</v>
      </c>
      <c r="T146" t="str">
        <f t="shared" si="8"/>
        <v/>
      </c>
      <c r="U146" t="str">
        <f t="shared" si="9"/>
        <v/>
      </c>
      <c r="V146" t="str">
        <f t="shared" si="10"/>
        <v/>
      </c>
      <c r="W146" t="str">
        <f t="shared" si="11"/>
        <v/>
      </c>
    </row>
    <row r="147" spans="1:23" x14ac:dyDescent="0.25">
      <c r="A147">
        <v>146</v>
      </c>
      <c r="B147" t="s">
        <v>249</v>
      </c>
      <c r="C147">
        <v>0.20118526780805501</v>
      </c>
      <c r="D147">
        <v>1.00860484686805</v>
      </c>
      <c r="E147">
        <v>0.19946886873762501</v>
      </c>
      <c r="F147">
        <v>0.841895993165092</v>
      </c>
      <c r="G147">
        <v>0.19867825773061301</v>
      </c>
      <c r="H147">
        <v>1.008620575873</v>
      </c>
      <c r="I147">
        <v>0.196980175184953</v>
      </c>
      <c r="J147">
        <v>0.84384305174658703</v>
      </c>
      <c r="K147">
        <v>0.15968440117934701</v>
      </c>
      <c r="L147">
        <v>1.0086009984545701</v>
      </c>
      <c r="M147">
        <v>0.158322668155222</v>
      </c>
      <c r="N147">
        <v>0.87420254680445997</v>
      </c>
      <c r="O147">
        <v>-0.213098320147001</v>
      </c>
      <c r="P147">
        <v>1.0078727905646401</v>
      </c>
      <c r="Q147">
        <v>-0.211433746542176</v>
      </c>
      <c r="R147">
        <v>0.83254882597678803</v>
      </c>
      <c r="T147" t="str">
        <f t="shared" si="8"/>
        <v/>
      </c>
      <c r="U147" t="str">
        <f t="shared" si="9"/>
        <v/>
      </c>
      <c r="V147" t="str">
        <f t="shared" si="10"/>
        <v/>
      </c>
      <c r="W147" t="str">
        <f t="shared" si="11"/>
        <v/>
      </c>
    </row>
    <row r="148" spans="1:23" x14ac:dyDescent="0.25">
      <c r="A148">
        <v>147</v>
      </c>
      <c r="B148" t="s">
        <v>250</v>
      </c>
      <c r="C148">
        <v>1.64634917840908</v>
      </c>
      <c r="D148">
        <v>0.51798160256733905</v>
      </c>
      <c r="E148">
        <v>3.1783931518977999</v>
      </c>
      <c r="F148">
        <v>1.4809379038216899E-3</v>
      </c>
      <c r="G148">
        <v>1.6439179923554701</v>
      </c>
      <c r="H148">
        <v>0.518006121015127</v>
      </c>
      <c r="I148">
        <v>3.1735493571657298</v>
      </c>
      <c r="J148">
        <v>1.5058729565547999E-3</v>
      </c>
      <c r="K148">
        <v>1.6027356840345699</v>
      </c>
      <c r="L148">
        <v>0.51797161181491502</v>
      </c>
      <c r="M148">
        <v>3.0942539078903599</v>
      </c>
      <c r="N148">
        <v>1.9730854712951798E-3</v>
      </c>
      <c r="O148">
        <v>1.46420657283911</v>
      </c>
      <c r="P148">
        <v>0.465620355016375</v>
      </c>
      <c r="Q148">
        <v>3.1446360904639201</v>
      </c>
      <c r="R148">
        <v>1.66293545563376E-3</v>
      </c>
      <c r="T148" t="str">
        <f t="shared" si="8"/>
        <v>**</v>
      </c>
      <c r="U148" t="str">
        <f t="shared" si="9"/>
        <v>**</v>
      </c>
      <c r="V148" t="str">
        <f t="shared" si="10"/>
        <v>**</v>
      </c>
      <c r="W148" t="str">
        <f t="shared" si="11"/>
        <v>**</v>
      </c>
    </row>
    <row r="149" spans="1:23" x14ac:dyDescent="0.25">
      <c r="A149">
        <v>148</v>
      </c>
      <c r="B149" t="s">
        <v>251</v>
      </c>
      <c r="C149">
        <v>0.98683996613949398</v>
      </c>
      <c r="D149">
        <v>0.72019142720316498</v>
      </c>
      <c r="E149">
        <v>1.37024675504935</v>
      </c>
      <c r="F149">
        <v>0.17060988775693101</v>
      </c>
      <c r="G149">
        <v>0.98524804089386797</v>
      </c>
      <c r="H149">
        <v>0.72021540910325998</v>
      </c>
      <c r="I149">
        <v>1.3679907822585999</v>
      </c>
      <c r="J149">
        <v>0.17131496141942601</v>
      </c>
      <c r="K149">
        <v>0.94841801970464201</v>
      </c>
      <c r="L149">
        <v>0.72018530196813701</v>
      </c>
      <c r="M149">
        <v>1.31690832500023</v>
      </c>
      <c r="N149">
        <v>0.187869355633938</v>
      </c>
      <c r="O149">
        <v>0.58067439332218196</v>
      </c>
      <c r="P149">
        <v>0.71917148205769399</v>
      </c>
      <c r="Q149">
        <v>0.80742132830511604</v>
      </c>
      <c r="R149">
        <v>0.41942378306495698</v>
      </c>
      <c r="T149" t="str">
        <f t="shared" si="8"/>
        <v/>
      </c>
      <c r="U149" t="str">
        <f t="shared" si="9"/>
        <v/>
      </c>
      <c r="V149" t="str">
        <f t="shared" si="10"/>
        <v/>
      </c>
      <c r="W149" t="str">
        <f t="shared" si="11"/>
        <v/>
      </c>
    </row>
    <row r="150" spans="1:23" x14ac:dyDescent="0.25">
      <c r="A150">
        <v>149</v>
      </c>
      <c r="B150" t="s">
        <v>252</v>
      </c>
      <c r="C150">
        <v>2.1794277316025599</v>
      </c>
      <c r="D150">
        <v>0.432309272559952</v>
      </c>
      <c r="E150">
        <v>5.0413624456790203</v>
      </c>
      <c r="F150" s="1">
        <v>4.62229051769359E-7</v>
      </c>
      <c r="G150">
        <v>2.1782374192873601</v>
      </c>
      <c r="H150">
        <v>0.43234677975865099</v>
      </c>
      <c r="I150">
        <v>5.0381719519301704</v>
      </c>
      <c r="J150" s="1">
        <v>4.6999911676920202E-7</v>
      </c>
      <c r="K150">
        <v>2.1388836719533</v>
      </c>
      <c r="L150">
        <v>0.43228327651831999</v>
      </c>
      <c r="M150">
        <v>4.9478751275788904</v>
      </c>
      <c r="N150" s="1">
        <v>7.5028013880964903E-7</v>
      </c>
      <c r="O150">
        <v>1.7675289859375001</v>
      </c>
      <c r="P150">
        <v>0.43032333652675703</v>
      </c>
      <c r="Q150">
        <v>4.1074439518052799</v>
      </c>
      <c r="R150" s="1">
        <v>4.0006181563783E-5</v>
      </c>
      <c r="T150" t="str">
        <f t="shared" si="8"/>
        <v>***</v>
      </c>
      <c r="U150" t="str">
        <f t="shared" si="9"/>
        <v>***</v>
      </c>
      <c r="V150" t="str">
        <f t="shared" si="10"/>
        <v>***</v>
      </c>
      <c r="W150" t="str">
        <f t="shared" si="11"/>
        <v>***</v>
      </c>
    </row>
    <row r="151" spans="1:23" x14ac:dyDescent="0.25">
      <c r="A151">
        <v>150</v>
      </c>
      <c r="B151" t="s">
        <v>253</v>
      </c>
      <c r="C151">
        <v>1.8283556523081099</v>
      </c>
      <c r="D151">
        <v>0.52095639430266305</v>
      </c>
      <c r="E151">
        <v>3.5096136112418801</v>
      </c>
      <c r="F151">
        <v>4.4875829738462902E-4</v>
      </c>
      <c r="G151">
        <v>1.8262200536828499</v>
      </c>
      <c r="H151">
        <v>0.52098214693644496</v>
      </c>
      <c r="I151">
        <v>3.50534094963073</v>
      </c>
      <c r="J151">
        <v>4.5602288148457602E-4</v>
      </c>
      <c r="K151">
        <v>1.7878148497111801</v>
      </c>
      <c r="L151">
        <v>0.520992276881311</v>
      </c>
      <c r="M151">
        <v>3.4315572975728799</v>
      </c>
      <c r="N151">
        <v>6.0012634083253101E-4</v>
      </c>
      <c r="O151">
        <v>1.6634779495202701</v>
      </c>
      <c r="P151">
        <v>0.46881077444077102</v>
      </c>
      <c r="Q151">
        <v>3.5482929152056601</v>
      </c>
      <c r="R151">
        <v>3.8773676113305802E-4</v>
      </c>
      <c r="T151" t="str">
        <f t="shared" si="8"/>
        <v>***</v>
      </c>
      <c r="U151" t="str">
        <f t="shared" si="9"/>
        <v>***</v>
      </c>
      <c r="V151" t="str">
        <f t="shared" si="10"/>
        <v>***</v>
      </c>
      <c r="W151" t="str">
        <f t="shared" si="11"/>
        <v>***</v>
      </c>
    </row>
    <row r="152" spans="1:23" x14ac:dyDescent="0.25">
      <c r="A152">
        <v>151</v>
      </c>
      <c r="B152" t="s">
        <v>254</v>
      </c>
      <c r="C152">
        <v>1.9145211127247901</v>
      </c>
      <c r="D152">
        <v>0.52222547178420298</v>
      </c>
      <c r="E152">
        <v>3.6660814459772602</v>
      </c>
      <c r="F152">
        <v>2.4629551208387498E-4</v>
      </c>
      <c r="G152">
        <v>1.91355645988929</v>
      </c>
      <c r="H152">
        <v>0.52225693726547295</v>
      </c>
      <c r="I152">
        <v>3.6640134833031301</v>
      </c>
      <c r="J152">
        <v>2.4829370571866402E-4</v>
      </c>
      <c r="K152">
        <v>1.8780298934895701</v>
      </c>
      <c r="L152">
        <v>0.52225343875111696</v>
      </c>
      <c r="M152">
        <v>3.5960124991815601</v>
      </c>
      <c r="N152">
        <v>3.23132279963318E-4</v>
      </c>
      <c r="O152">
        <v>1.5113674234252701</v>
      </c>
      <c r="P152">
        <v>0.52056889933587003</v>
      </c>
      <c r="Q152">
        <v>2.9032994966726502</v>
      </c>
      <c r="R152">
        <v>3.6925332813184299E-3</v>
      </c>
      <c r="T152" t="str">
        <f t="shared" si="8"/>
        <v>***</v>
      </c>
      <c r="U152" t="str">
        <f t="shared" si="9"/>
        <v>***</v>
      </c>
      <c r="V152" t="str">
        <f t="shared" si="10"/>
        <v>***</v>
      </c>
      <c r="W152" t="str">
        <f t="shared" si="11"/>
        <v>**</v>
      </c>
    </row>
    <row r="153" spans="1:23" x14ac:dyDescent="0.25">
      <c r="A153">
        <v>152</v>
      </c>
      <c r="B153" t="s">
        <v>255</v>
      </c>
      <c r="C153">
        <v>1.2479913433404799</v>
      </c>
      <c r="D153">
        <v>0.723526999303712</v>
      </c>
      <c r="E153">
        <v>1.7248718355244299</v>
      </c>
      <c r="F153">
        <v>8.4550572249688399E-2</v>
      </c>
      <c r="G153">
        <v>1.2450550861382701</v>
      </c>
      <c r="H153">
        <v>0.72354803243883503</v>
      </c>
      <c r="I153">
        <v>1.72076355724666</v>
      </c>
      <c r="J153">
        <v>8.5293737874237899E-2</v>
      </c>
      <c r="K153">
        <v>1.2093918743511001</v>
      </c>
      <c r="L153">
        <v>0.72353771961716795</v>
      </c>
      <c r="M153">
        <v>1.6714980319077299</v>
      </c>
      <c r="N153">
        <v>9.4623347121950599E-2</v>
      </c>
      <c r="O153">
        <v>0.84990496839908103</v>
      </c>
      <c r="P153">
        <v>0.72227684548009197</v>
      </c>
      <c r="Q153">
        <v>1.17670249810397</v>
      </c>
      <c r="R153">
        <v>0.23931427042917899</v>
      </c>
      <c r="T153" t="str">
        <f t="shared" si="8"/>
        <v>^</v>
      </c>
      <c r="U153" t="str">
        <f t="shared" si="9"/>
        <v>^</v>
      </c>
      <c r="V153" t="str">
        <f t="shared" si="10"/>
        <v>^</v>
      </c>
      <c r="W153" t="str">
        <f t="shared" si="11"/>
        <v/>
      </c>
    </row>
    <row r="154" spans="1:23" x14ac:dyDescent="0.25">
      <c r="A154">
        <v>153</v>
      </c>
      <c r="B154" t="s">
        <v>256</v>
      </c>
      <c r="C154">
        <v>1.28145393560734</v>
      </c>
      <c r="D154">
        <v>0.72411572987506401</v>
      </c>
      <c r="E154">
        <v>1.7696811196580899</v>
      </c>
      <c r="F154">
        <v>7.6780276838223097E-2</v>
      </c>
      <c r="G154">
        <v>1.27817624395054</v>
      </c>
      <c r="H154">
        <v>0.72413420698367403</v>
      </c>
      <c r="I154">
        <v>1.7651096048544499</v>
      </c>
      <c r="J154">
        <v>7.7545346743577395E-2</v>
      </c>
      <c r="K154">
        <v>1.24348592381891</v>
      </c>
      <c r="L154">
        <v>0.72413197043656796</v>
      </c>
      <c r="M154">
        <v>1.7172089820440199</v>
      </c>
      <c r="N154">
        <v>8.59409949956184E-2</v>
      </c>
      <c r="O154">
        <v>0.88525998951811702</v>
      </c>
      <c r="P154">
        <v>0.72279136538367705</v>
      </c>
      <c r="Q154">
        <v>1.22477942033549</v>
      </c>
      <c r="R154">
        <v>0.22065834090638101</v>
      </c>
      <c r="T154" t="str">
        <f t="shared" si="8"/>
        <v>^</v>
      </c>
      <c r="U154" t="str">
        <f t="shared" si="9"/>
        <v>^</v>
      </c>
      <c r="V154" t="str">
        <f t="shared" si="10"/>
        <v>^</v>
      </c>
      <c r="W154" t="str">
        <f t="shared" si="11"/>
        <v/>
      </c>
    </row>
    <row r="155" spans="1:23" x14ac:dyDescent="0.25">
      <c r="A155">
        <v>154</v>
      </c>
      <c r="B155" t="s">
        <v>257</v>
      </c>
      <c r="C155">
        <v>2.0598307429950302</v>
      </c>
      <c r="D155">
        <v>0.52554883373710204</v>
      </c>
      <c r="E155">
        <v>3.9193898088363599</v>
      </c>
      <c r="F155" s="1">
        <v>8.8773436446894506E-5</v>
      </c>
      <c r="G155">
        <v>2.0547290128173201</v>
      </c>
      <c r="H155">
        <v>0.52557643337276005</v>
      </c>
      <c r="I155">
        <v>3.9094770662215499</v>
      </c>
      <c r="J155" s="1">
        <v>9.2496135885227797E-5</v>
      </c>
      <c r="K155">
        <v>2.0218731934422398</v>
      </c>
      <c r="L155">
        <v>0.52554476126318495</v>
      </c>
      <c r="M155">
        <v>3.8471950297487898</v>
      </c>
      <c r="N155">
        <v>1.19477859208169E-4</v>
      </c>
      <c r="O155">
        <v>1.65506447262736</v>
      </c>
      <c r="P155">
        <v>0.52345183183558297</v>
      </c>
      <c r="Q155">
        <v>3.16182764481607</v>
      </c>
      <c r="R155">
        <v>1.56782330946189E-3</v>
      </c>
      <c r="T155" t="str">
        <f t="shared" si="8"/>
        <v>***</v>
      </c>
      <c r="U155" t="str">
        <f t="shared" si="9"/>
        <v>***</v>
      </c>
      <c r="V155" t="str">
        <f t="shared" si="10"/>
        <v>***</v>
      </c>
      <c r="W155" t="str">
        <f t="shared" si="11"/>
        <v>**</v>
      </c>
    </row>
    <row r="156" spans="1:23" x14ac:dyDescent="0.25">
      <c r="A156">
        <v>155</v>
      </c>
      <c r="B156" t="s">
        <v>258</v>
      </c>
      <c r="C156">
        <v>0.69766721172712898</v>
      </c>
      <c r="D156">
        <v>1.01324146535464</v>
      </c>
      <c r="E156">
        <v>0.68854980336098104</v>
      </c>
      <c r="F156">
        <v>0.49110661892298801</v>
      </c>
      <c r="G156">
        <v>0.69209031357110795</v>
      </c>
      <c r="H156">
        <v>1.0132678500018699</v>
      </c>
      <c r="I156">
        <v>0.68302800051322299</v>
      </c>
      <c r="J156">
        <v>0.49458914938996701</v>
      </c>
      <c r="K156">
        <v>0.655904655395113</v>
      </c>
      <c r="L156">
        <v>1.0132616291401699</v>
      </c>
      <c r="M156">
        <v>0.64732013581891901</v>
      </c>
      <c r="N156">
        <v>0.51742477219216598</v>
      </c>
      <c r="O156">
        <v>0.29460640432184598</v>
      </c>
      <c r="P156">
        <v>1.01210918575474</v>
      </c>
      <c r="Q156">
        <v>0.29108164264130798</v>
      </c>
      <c r="R156">
        <v>0.77098887939062699</v>
      </c>
      <c r="T156" t="str">
        <f t="shared" si="8"/>
        <v/>
      </c>
      <c r="U156" t="str">
        <f t="shared" si="9"/>
        <v/>
      </c>
      <c r="V156" t="str">
        <f t="shared" si="10"/>
        <v/>
      </c>
      <c r="W156" t="str">
        <f t="shared" si="11"/>
        <v/>
      </c>
    </row>
    <row r="157" spans="1:23" x14ac:dyDescent="0.25">
      <c r="A157">
        <v>156</v>
      </c>
      <c r="B157" t="s">
        <v>259</v>
      </c>
      <c r="C157">
        <v>1.44262342603107</v>
      </c>
      <c r="D157">
        <v>0.72657940054511405</v>
      </c>
      <c r="E157">
        <v>1.9855000361264601</v>
      </c>
      <c r="F157">
        <v>4.70888661043719E-2</v>
      </c>
      <c r="G157">
        <v>1.4368419823834899</v>
      </c>
      <c r="H157">
        <v>0.72660768255562203</v>
      </c>
      <c r="I157">
        <v>1.9774659928310001</v>
      </c>
      <c r="J157">
        <v>4.79889808522748E-2</v>
      </c>
      <c r="K157">
        <v>1.39601274785468</v>
      </c>
      <c r="L157">
        <v>0.72660686686193499</v>
      </c>
      <c r="M157">
        <v>1.9212765685573201</v>
      </c>
      <c r="N157">
        <v>5.4696849538585501E-2</v>
      </c>
      <c r="O157">
        <v>1.0383225102509499</v>
      </c>
      <c r="P157">
        <v>0.72480138160683105</v>
      </c>
      <c r="Q157">
        <v>1.43256143903736</v>
      </c>
      <c r="R157">
        <v>0.15198320830373899</v>
      </c>
      <c r="T157" t="str">
        <f t="shared" si="8"/>
        <v>*</v>
      </c>
      <c r="U157" t="str">
        <f t="shared" si="9"/>
        <v>*</v>
      </c>
      <c r="V157" t="str">
        <f t="shared" si="10"/>
        <v>^</v>
      </c>
      <c r="W157" t="str">
        <f t="shared" si="11"/>
        <v/>
      </c>
    </row>
    <row r="158" spans="1:23" x14ac:dyDescent="0.25">
      <c r="A158">
        <v>157</v>
      </c>
      <c r="B158" t="s">
        <v>260</v>
      </c>
      <c r="C158">
        <v>-11.9857288180481</v>
      </c>
      <c r="D158">
        <v>351.45788240119498</v>
      </c>
      <c r="E158">
        <v>-3.4102888050654701E-2</v>
      </c>
      <c r="F158">
        <v>0.97279510549477999</v>
      </c>
      <c r="G158">
        <v>-11.9920874328708</v>
      </c>
      <c r="H158">
        <v>351.51489884587301</v>
      </c>
      <c r="I158">
        <v>-3.41154456674366E-2</v>
      </c>
      <c r="J158">
        <v>0.97278509179307104</v>
      </c>
      <c r="K158">
        <v>-12.036745645063499</v>
      </c>
      <c r="L158">
        <v>351.606367362642</v>
      </c>
      <c r="M158">
        <v>-3.42335826718662E-2</v>
      </c>
      <c r="N158">
        <v>0.97269088712798901</v>
      </c>
      <c r="O158">
        <v>0.35951502878314601</v>
      </c>
      <c r="P158">
        <v>1.01276868899308</v>
      </c>
      <c r="Q158">
        <v>0.354982369311382</v>
      </c>
      <c r="R158">
        <v>0.72260279946542105</v>
      </c>
      <c r="T158" t="str">
        <f t="shared" si="8"/>
        <v/>
      </c>
      <c r="U158" t="str">
        <f t="shared" si="9"/>
        <v/>
      </c>
      <c r="V158" t="str">
        <f t="shared" si="10"/>
        <v/>
      </c>
      <c r="W158" t="str">
        <f t="shared" si="11"/>
        <v/>
      </c>
    </row>
    <row r="159" spans="1:23" x14ac:dyDescent="0.25">
      <c r="A159">
        <v>158</v>
      </c>
      <c r="B159" t="s">
        <v>261</v>
      </c>
      <c r="C159">
        <v>0.76236415768227395</v>
      </c>
      <c r="D159">
        <v>1.0140593519075001</v>
      </c>
      <c r="E159">
        <v>0.75179441543360304</v>
      </c>
      <c r="F159">
        <v>0.452174700925568</v>
      </c>
      <c r="G159">
        <v>0.756418990846768</v>
      </c>
      <c r="H159">
        <v>1.0140890688126001</v>
      </c>
      <c r="I159">
        <v>0.74590981611946905</v>
      </c>
      <c r="J159">
        <v>0.45572189511003802</v>
      </c>
      <c r="K159">
        <v>0.71223759006888299</v>
      </c>
      <c r="L159">
        <v>1.0140723772356</v>
      </c>
      <c r="M159">
        <v>0.70235380240853296</v>
      </c>
      <c r="N159">
        <v>0.48245854802120902</v>
      </c>
      <c r="O159">
        <v>0.38532022051704501</v>
      </c>
      <c r="P159">
        <v>1.0130344406232401</v>
      </c>
      <c r="Q159">
        <v>0.38036240927799703</v>
      </c>
      <c r="R159">
        <v>0.703676414461885</v>
      </c>
      <c r="T159" t="str">
        <f t="shared" si="8"/>
        <v/>
      </c>
      <c r="U159" t="str">
        <f t="shared" si="9"/>
        <v/>
      </c>
      <c r="V159" t="str">
        <f t="shared" si="10"/>
        <v/>
      </c>
      <c r="W159" t="str">
        <f t="shared" si="11"/>
        <v/>
      </c>
    </row>
    <row r="160" spans="1:23" x14ac:dyDescent="0.25">
      <c r="A160">
        <v>159</v>
      </c>
      <c r="B160" t="s">
        <v>262</v>
      </c>
      <c r="C160">
        <v>0.78290339456491898</v>
      </c>
      <c r="D160">
        <v>1.01438830433328</v>
      </c>
      <c r="E160">
        <v>0.77179852253865999</v>
      </c>
      <c r="F160">
        <v>0.44023376694594202</v>
      </c>
      <c r="G160">
        <v>0.77718528926220798</v>
      </c>
      <c r="H160">
        <v>1.0144212459659501</v>
      </c>
      <c r="I160">
        <v>0.76613664427164196</v>
      </c>
      <c r="J160">
        <v>0.44359500110496197</v>
      </c>
      <c r="K160">
        <v>0.73243844843999995</v>
      </c>
      <c r="L160">
        <v>1.0144010740304801</v>
      </c>
      <c r="M160">
        <v>0.72204029273138903</v>
      </c>
      <c r="N160">
        <v>0.47026970529476902</v>
      </c>
      <c r="O160">
        <v>1.12826384815588</v>
      </c>
      <c r="P160">
        <v>0.72622973209499997</v>
      </c>
      <c r="Q160">
        <v>1.55359082435403</v>
      </c>
      <c r="R160">
        <v>0.120282049387661</v>
      </c>
      <c r="T160" t="str">
        <f t="shared" si="8"/>
        <v/>
      </c>
      <c r="U160" t="str">
        <f t="shared" si="9"/>
        <v/>
      </c>
      <c r="V160" t="str">
        <f t="shared" si="10"/>
        <v/>
      </c>
      <c r="W160" t="str">
        <f t="shared" si="11"/>
        <v/>
      </c>
    </row>
    <row r="161" spans="1:23" x14ac:dyDescent="0.25">
      <c r="A161">
        <v>160</v>
      </c>
      <c r="B161" t="s">
        <v>263</v>
      </c>
      <c r="C161">
        <v>0.81818361936927997</v>
      </c>
      <c r="D161">
        <v>1.01466575052924</v>
      </c>
      <c r="E161">
        <v>0.80635777736907399</v>
      </c>
      <c r="F161">
        <v>0.42003658500475699</v>
      </c>
      <c r="G161">
        <v>0.81260783631939304</v>
      </c>
      <c r="H161">
        <v>1.01469870074714</v>
      </c>
      <c r="I161">
        <v>0.8008365790959</v>
      </c>
      <c r="J161">
        <v>0.42322625958841198</v>
      </c>
      <c r="K161">
        <v>0.76797544370605597</v>
      </c>
      <c r="L161">
        <v>1.01467492985276</v>
      </c>
      <c r="M161">
        <v>0.75686845226135602</v>
      </c>
      <c r="N161">
        <v>0.44912867749021601</v>
      </c>
      <c r="O161">
        <v>0.45793256178589498</v>
      </c>
      <c r="P161">
        <v>1.01388493405842</v>
      </c>
      <c r="Q161">
        <v>0.45166127476898499</v>
      </c>
      <c r="R161">
        <v>0.65151302006994405</v>
      </c>
      <c r="T161" t="str">
        <f t="shared" si="8"/>
        <v/>
      </c>
      <c r="U161" t="str">
        <f t="shared" si="9"/>
        <v/>
      </c>
      <c r="V161" t="str">
        <f t="shared" si="10"/>
        <v/>
      </c>
      <c r="W161" t="str">
        <f t="shared" si="11"/>
        <v/>
      </c>
    </row>
    <row r="162" spans="1:23" x14ac:dyDescent="0.25">
      <c r="A162">
        <v>161</v>
      </c>
      <c r="B162" t="s">
        <v>264</v>
      </c>
      <c r="C162">
        <v>-11.9660325508297</v>
      </c>
      <c r="D162">
        <v>363.76865614521898</v>
      </c>
      <c r="E162">
        <v>-3.2894622306471499E-2</v>
      </c>
      <c r="F162">
        <v>0.97375862125453905</v>
      </c>
      <c r="G162">
        <v>-11.973941843452</v>
      </c>
      <c r="H162">
        <v>363.87087025335001</v>
      </c>
      <c r="I162">
        <v>-3.2907118492653702E-2</v>
      </c>
      <c r="J162">
        <v>0.97374865613543304</v>
      </c>
      <c r="K162">
        <v>-12.021919411547101</v>
      </c>
      <c r="L162">
        <v>363.96262402156702</v>
      </c>
      <c r="M162">
        <v>-3.3030642758622102E-2</v>
      </c>
      <c r="N162">
        <v>0.97365015157996504</v>
      </c>
      <c r="O162">
        <v>-12.2940606391999</v>
      </c>
      <c r="P162">
        <v>356.975897841169</v>
      </c>
      <c r="Q162">
        <v>-3.4439469761261103E-2</v>
      </c>
      <c r="R162">
        <v>0.97252670980919997</v>
      </c>
      <c r="T162" t="str">
        <f t="shared" si="8"/>
        <v/>
      </c>
      <c r="U162" t="str">
        <f t="shared" si="9"/>
        <v/>
      </c>
      <c r="V162" t="str">
        <f t="shared" si="10"/>
        <v/>
      </c>
      <c r="W162" t="str">
        <f t="shared" si="11"/>
        <v/>
      </c>
    </row>
    <row r="163" spans="1:23" x14ac:dyDescent="0.25">
      <c r="A163">
        <v>162</v>
      </c>
      <c r="B163" t="s">
        <v>265</v>
      </c>
      <c r="C163">
        <v>-11.9660325508297</v>
      </c>
      <c r="D163">
        <v>363.76865614522302</v>
      </c>
      <c r="E163">
        <v>-3.2894622306471097E-2</v>
      </c>
      <c r="F163">
        <v>0.97375862125454005</v>
      </c>
      <c r="G163">
        <v>-11.973941843452</v>
      </c>
      <c r="H163">
        <v>363.87087025334898</v>
      </c>
      <c r="I163">
        <v>-3.2907118492653702E-2</v>
      </c>
      <c r="J163">
        <v>0.97374865613543304</v>
      </c>
      <c r="K163">
        <v>-12.021919411547101</v>
      </c>
      <c r="L163">
        <v>363.96262402155998</v>
      </c>
      <c r="M163">
        <v>-3.3030642758622698E-2</v>
      </c>
      <c r="N163">
        <v>0.97365015157996504</v>
      </c>
      <c r="O163">
        <v>-12.2940606392</v>
      </c>
      <c r="P163">
        <v>356.975897841174</v>
      </c>
      <c r="Q163">
        <v>-3.4439469761260701E-2</v>
      </c>
      <c r="R163">
        <v>0.97252670980919997</v>
      </c>
      <c r="T163" t="str">
        <f t="shared" si="8"/>
        <v/>
      </c>
      <c r="U163" t="str">
        <f t="shared" si="9"/>
        <v/>
      </c>
      <c r="V163" t="str">
        <f t="shared" si="10"/>
        <v/>
      </c>
      <c r="W163" t="str">
        <f t="shared" si="11"/>
        <v/>
      </c>
    </row>
    <row r="164" spans="1:23" x14ac:dyDescent="0.25">
      <c r="A164">
        <v>163</v>
      </c>
      <c r="B164" t="s">
        <v>266</v>
      </c>
      <c r="C164">
        <v>1.57184360976208</v>
      </c>
      <c r="D164">
        <v>0.72867837944233105</v>
      </c>
      <c r="E164">
        <v>2.15711575107394</v>
      </c>
      <c r="F164">
        <v>3.0996646635984101E-2</v>
      </c>
      <c r="G164">
        <v>1.56475770001901</v>
      </c>
      <c r="H164">
        <v>0.72873116862480103</v>
      </c>
      <c r="I164">
        <v>2.1472358633594499</v>
      </c>
      <c r="J164">
        <v>3.1774508916986403E-2</v>
      </c>
      <c r="K164">
        <v>1.5172323419928799</v>
      </c>
      <c r="L164">
        <v>0.72871825047194005</v>
      </c>
      <c r="M164">
        <v>2.0820561870246399</v>
      </c>
      <c r="N164">
        <v>3.7337337832327601E-2</v>
      </c>
      <c r="O164">
        <v>1.2029355960988599</v>
      </c>
      <c r="P164">
        <v>0.72749372698880399</v>
      </c>
      <c r="Q164">
        <v>1.6535339776440099</v>
      </c>
      <c r="R164">
        <v>9.8222236918435402E-2</v>
      </c>
      <c r="T164" t="str">
        <f t="shared" si="8"/>
        <v>*</v>
      </c>
      <c r="U164" t="str">
        <f t="shared" si="9"/>
        <v>*</v>
      </c>
      <c r="V164" t="str">
        <f t="shared" si="10"/>
        <v>*</v>
      </c>
      <c r="W164" t="str">
        <f t="shared" si="11"/>
        <v>^</v>
      </c>
    </row>
    <row r="165" spans="1:23" x14ac:dyDescent="0.25">
      <c r="A165">
        <v>164</v>
      </c>
      <c r="B165" t="s">
        <v>267</v>
      </c>
      <c r="C165">
        <v>0.91016374028116498</v>
      </c>
      <c r="D165">
        <v>1.0157126699372401</v>
      </c>
      <c r="E165">
        <v>0.89608387019274405</v>
      </c>
      <c r="F165">
        <v>0.370207971060387</v>
      </c>
      <c r="G165">
        <v>0.90460983218214897</v>
      </c>
      <c r="H165">
        <v>1.0157662054507099</v>
      </c>
      <c r="I165">
        <v>0.89056893931685599</v>
      </c>
      <c r="J165">
        <v>0.373160468723163</v>
      </c>
      <c r="K165">
        <v>0.85653093060180296</v>
      </c>
      <c r="L165">
        <v>1.01575733126593</v>
      </c>
      <c r="M165">
        <v>0.84324366089911995</v>
      </c>
      <c r="N165">
        <v>0.39909218459654999</v>
      </c>
      <c r="O165">
        <v>0.54233822598828996</v>
      </c>
      <c r="P165">
        <v>1.0147996452446</v>
      </c>
      <c r="Q165">
        <v>0.53442886832855296</v>
      </c>
      <c r="R165">
        <v>0.59304485052659295</v>
      </c>
      <c r="T165" t="str">
        <f t="shared" si="8"/>
        <v/>
      </c>
      <c r="U165" t="str">
        <f t="shared" si="9"/>
        <v/>
      </c>
      <c r="V165" t="str">
        <f t="shared" si="10"/>
        <v/>
      </c>
      <c r="W165" t="str">
        <f t="shared" si="11"/>
        <v/>
      </c>
    </row>
    <row r="166" spans="1:23" x14ac:dyDescent="0.25">
      <c r="A166">
        <v>165</v>
      </c>
      <c r="B166" t="s">
        <v>268</v>
      </c>
      <c r="C166">
        <v>-11.9504591179745</v>
      </c>
      <c r="D166">
        <v>377.28677510611402</v>
      </c>
      <c r="E166">
        <v>-3.1674736318582697E-2</v>
      </c>
      <c r="F166">
        <v>0.97473144227187103</v>
      </c>
      <c r="G166">
        <v>-11.953924483961901</v>
      </c>
      <c r="H166">
        <v>377.426432212137</v>
      </c>
      <c r="I166">
        <v>-3.1672197450238603E-2</v>
      </c>
      <c r="J166">
        <v>0.97473346697986796</v>
      </c>
      <c r="K166">
        <v>-12.002302431613501</v>
      </c>
      <c r="L166">
        <v>377.51200987061202</v>
      </c>
      <c r="M166">
        <v>-3.1793167151760802E-2</v>
      </c>
      <c r="N166">
        <v>0.97463699570649398</v>
      </c>
      <c r="O166">
        <v>-12.277475788216</v>
      </c>
      <c r="P166">
        <v>369.61027845900702</v>
      </c>
      <c r="Q166">
        <v>-3.3217354883645897E-2</v>
      </c>
      <c r="R166">
        <v>0.97350125856337599</v>
      </c>
      <c r="T166" t="str">
        <f t="shared" si="8"/>
        <v/>
      </c>
      <c r="U166" t="str">
        <f t="shared" si="9"/>
        <v/>
      </c>
      <c r="V166" t="str">
        <f t="shared" si="10"/>
        <v/>
      </c>
      <c r="W166" t="str">
        <f t="shared" si="11"/>
        <v/>
      </c>
    </row>
    <row r="167" spans="1:23" x14ac:dyDescent="0.25">
      <c r="A167">
        <v>166</v>
      </c>
      <c r="B167" t="s">
        <v>269</v>
      </c>
      <c r="C167">
        <v>-11.9504591179745</v>
      </c>
      <c r="D167">
        <v>377.28677510610601</v>
      </c>
      <c r="E167">
        <v>-3.1674736318583099E-2</v>
      </c>
      <c r="F167">
        <v>0.97473144227187103</v>
      </c>
      <c r="G167">
        <v>-11.953924483961901</v>
      </c>
      <c r="H167">
        <v>377.42643221214303</v>
      </c>
      <c r="I167">
        <v>-3.16721974502382E-2</v>
      </c>
      <c r="J167">
        <v>0.97473346697986796</v>
      </c>
      <c r="K167">
        <v>-12.002302431613501</v>
      </c>
      <c r="L167">
        <v>377.51200987060997</v>
      </c>
      <c r="M167">
        <v>-3.17931671517609E-2</v>
      </c>
      <c r="N167">
        <v>0.97463699570649398</v>
      </c>
      <c r="O167">
        <v>-12.277475788216</v>
      </c>
      <c r="P167">
        <v>369.61027845900799</v>
      </c>
      <c r="Q167">
        <v>-3.32173548836458E-2</v>
      </c>
      <c r="R167">
        <v>0.97350125856337599</v>
      </c>
      <c r="T167" t="str">
        <f t="shared" si="8"/>
        <v/>
      </c>
      <c r="U167" t="str">
        <f t="shared" si="9"/>
        <v/>
      </c>
      <c r="V167" t="str">
        <f t="shared" si="10"/>
        <v/>
      </c>
      <c r="W167" t="str">
        <f t="shared" si="11"/>
        <v/>
      </c>
    </row>
    <row r="168" spans="1:23" x14ac:dyDescent="0.25">
      <c r="A168">
        <v>167</v>
      </c>
      <c r="B168" t="s">
        <v>270</v>
      </c>
      <c r="C168">
        <v>2.0991442733627701</v>
      </c>
      <c r="D168">
        <v>0.606208193437618</v>
      </c>
      <c r="E168">
        <v>3.4627448063002499</v>
      </c>
      <c r="F168">
        <v>5.3469526011124902E-4</v>
      </c>
      <c r="G168">
        <v>2.0967366928806501</v>
      </c>
      <c r="H168">
        <v>0.60624147362199199</v>
      </c>
      <c r="I168">
        <v>3.4585833931052101</v>
      </c>
      <c r="J168">
        <v>5.4302413656607997E-4</v>
      </c>
      <c r="K168">
        <v>2.0487260150625701</v>
      </c>
      <c r="L168">
        <v>0.60622298904220295</v>
      </c>
      <c r="M168">
        <v>3.3794924509534701</v>
      </c>
      <c r="N168">
        <v>7.2619801699119301E-4</v>
      </c>
      <c r="O168">
        <v>1.72508863962809</v>
      </c>
      <c r="P168">
        <v>0.60439724807574402</v>
      </c>
      <c r="Q168">
        <v>2.8542298051825301</v>
      </c>
      <c r="R168">
        <v>4.31413119218648E-3</v>
      </c>
      <c r="T168" t="str">
        <f t="shared" si="8"/>
        <v>***</v>
      </c>
      <c r="U168" t="str">
        <f t="shared" si="9"/>
        <v>***</v>
      </c>
      <c r="V168" t="str">
        <f t="shared" si="10"/>
        <v>***</v>
      </c>
      <c r="W168" t="str">
        <f t="shared" si="11"/>
        <v>**</v>
      </c>
    </row>
    <row r="169" spans="1:23" x14ac:dyDescent="0.25">
      <c r="A169">
        <v>168</v>
      </c>
      <c r="B169" t="s">
        <v>271</v>
      </c>
      <c r="C169">
        <v>-11.9523342188791</v>
      </c>
      <c r="D169">
        <v>392.37734143024602</v>
      </c>
      <c r="E169">
        <v>-3.0461326271573001E-2</v>
      </c>
      <c r="F169">
        <v>0.97569913622223203</v>
      </c>
      <c r="G169">
        <v>-11.958926670673399</v>
      </c>
      <c r="H169">
        <v>392.53961611962802</v>
      </c>
      <c r="I169">
        <v>-3.0465528011900899E-2</v>
      </c>
      <c r="J169">
        <v>0.97569578527373102</v>
      </c>
      <c r="K169">
        <v>-12.012633058655499</v>
      </c>
      <c r="L169">
        <v>392.72774031281898</v>
      </c>
      <c r="M169">
        <v>-3.0587686647974299E-2</v>
      </c>
      <c r="N169">
        <v>0.97559836218768603</v>
      </c>
      <c r="O169">
        <v>-12.2845013138336</v>
      </c>
      <c r="P169">
        <v>383.73850861645798</v>
      </c>
      <c r="Q169">
        <v>-3.2012688427138801E-2</v>
      </c>
      <c r="R169">
        <v>0.97446193218267396</v>
      </c>
      <c r="T169" t="str">
        <f t="shared" si="8"/>
        <v/>
      </c>
      <c r="U169" t="str">
        <f t="shared" si="9"/>
        <v/>
      </c>
      <c r="V169" t="str">
        <f t="shared" si="10"/>
        <v/>
      </c>
      <c r="W169" t="str">
        <f t="shared" si="11"/>
        <v/>
      </c>
    </row>
    <row r="170" spans="1:23" x14ac:dyDescent="0.25">
      <c r="A170">
        <v>169</v>
      </c>
      <c r="B170" t="s">
        <v>272</v>
      </c>
      <c r="C170">
        <v>-11.9523342188791</v>
      </c>
      <c r="D170">
        <v>392.37734143025</v>
      </c>
      <c r="E170">
        <v>-3.0461326271572799E-2</v>
      </c>
      <c r="F170">
        <v>0.97569913622223303</v>
      </c>
      <c r="G170">
        <v>-11.9589266706733</v>
      </c>
      <c r="H170">
        <v>392.539616119627</v>
      </c>
      <c r="I170">
        <v>-3.0465528011900899E-2</v>
      </c>
      <c r="J170">
        <v>0.97569578527373102</v>
      </c>
      <c r="K170">
        <v>-12.012633058655499</v>
      </c>
      <c r="L170">
        <v>392.727740312815</v>
      </c>
      <c r="M170">
        <v>-3.05876866479746E-2</v>
      </c>
      <c r="N170">
        <v>0.97559836218768503</v>
      </c>
      <c r="O170">
        <v>-12.2845013138335</v>
      </c>
      <c r="P170">
        <v>383.73850861645502</v>
      </c>
      <c r="Q170">
        <v>-3.2012688427139002E-2</v>
      </c>
      <c r="R170">
        <v>0.97446193218267396</v>
      </c>
      <c r="T170" t="str">
        <f t="shared" si="8"/>
        <v/>
      </c>
      <c r="U170" t="str">
        <f t="shared" si="9"/>
        <v/>
      </c>
      <c r="V170" t="str">
        <f t="shared" si="10"/>
        <v/>
      </c>
      <c r="W170" t="str">
        <f t="shared" si="11"/>
        <v/>
      </c>
    </row>
    <row r="171" spans="1:23" x14ac:dyDescent="0.25">
      <c r="A171">
        <v>170</v>
      </c>
      <c r="B171" t="s">
        <v>273</v>
      </c>
      <c r="C171">
        <v>-11.9523342188792</v>
      </c>
      <c r="D171">
        <v>392.37734143025102</v>
      </c>
      <c r="E171">
        <v>-3.0461326271572699E-2</v>
      </c>
      <c r="F171">
        <v>0.97569913622223303</v>
      </c>
      <c r="G171">
        <v>-11.9589266706733</v>
      </c>
      <c r="H171">
        <v>392.53961611962399</v>
      </c>
      <c r="I171">
        <v>-3.0465528011901201E-2</v>
      </c>
      <c r="J171">
        <v>0.97569578527373102</v>
      </c>
      <c r="K171">
        <v>-12.0126330586556</v>
      </c>
      <c r="L171">
        <v>392.72774031281898</v>
      </c>
      <c r="M171">
        <v>-3.0587686647974299E-2</v>
      </c>
      <c r="N171">
        <v>0.97559836218768603</v>
      </c>
      <c r="O171">
        <v>-12.2845013138336</v>
      </c>
      <c r="P171">
        <v>383.73850861645798</v>
      </c>
      <c r="Q171">
        <v>-3.2012688427138697E-2</v>
      </c>
      <c r="R171">
        <v>0.97446193218267396</v>
      </c>
      <c r="T171" t="str">
        <f t="shared" si="8"/>
        <v/>
      </c>
      <c r="U171" t="str">
        <f t="shared" si="9"/>
        <v/>
      </c>
      <c r="V171" t="str">
        <f t="shared" si="10"/>
        <v/>
      </c>
      <c r="W171" t="str">
        <f t="shared" si="11"/>
        <v/>
      </c>
    </row>
    <row r="172" spans="1:23" x14ac:dyDescent="0.25">
      <c r="A172">
        <v>171</v>
      </c>
      <c r="B172" t="s">
        <v>274</v>
      </c>
      <c r="C172">
        <v>1.0220999861361999</v>
      </c>
      <c r="D172">
        <v>1.01736834783801</v>
      </c>
      <c r="E172">
        <v>1.00465086053468</v>
      </c>
      <c r="F172">
        <v>0.31506499760629197</v>
      </c>
      <c r="G172">
        <v>1.01646451058813</v>
      </c>
      <c r="H172">
        <v>1.01741839242335</v>
      </c>
      <c r="I172">
        <v>0.999062448799511</v>
      </c>
      <c r="J172">
        <v>0.31776444044220697</v>
      </c>
      <c r="K172">
        <v>0.96355648856963105</v>
      </c>
      <c r="L172">
        <v>1.0173350812815301</v>
      </c>
      <c r="M172">
        <v>0.947137778199726</v>
      </c>
      <c r="N172">
        <v>0.34356857642538602</v>
      </c>
      <c r="O172">
        <v>0.64317485714904399</v>
      </c>
      <c r="P172">
        <v>1.0162509381948199</v>
      </c>
      <c r="Q172">
        <v>0.63288980405914996</v>
      </c>
      <c r="R172">
        <v>0.52680560648800501</v>
      </c>
      <c r="T172" t="str">
        <f t="shared" si="8"/>
        <v/>
      </c>
      <c r="U172" t="str">
        <f t="shared" si="9"/>
        <v/>
      </c>
      <c r="V172" t="str">
        <f t="shared" si="10"/>
        <v/>
      </c>
      <c r="W172" t="str">
        <f t="shared" si="11"/>
        <v/>
      </c>
    </row>
    <row r="173" spans="1:23" x14ac:dyDescent="0.25">
      <c r="A173">
        <v>172</v>
      </c>
      <c r="B173" t="s">
        <v>275</v>
      </c>
      <c r="C173">
        <v>-11.9431061879094</v>
      </c>
      <c r="D173">
        <v>397.86555982937102</v>
      </c>
      <c r="E173">
        <v>-3.0017944234809801E-2</v>
      </c>
      <c r="F173">
        <v>0.97605274218910998</v>
      </c>
      <c r="G173">
        <v>-11.951411799207699</v>
      </c>
      <c r="H173">
        <v>397.992820698689</v>
      </c>
      <c r="I173">
        <v>-3.0029214542680899E-2</v>
      </c>
      <c r="J173">
        <v>0.976043753836497</v>
      </c>
      <c r="K173">
        <v>-12.004179282344399</v>
      </c>
      <c r="L173">
        <v>398.22553960557201</v>
      </c>
      <c r="M173">
        <v>-3.01441723055586E-2</v>
      </c>
      <c r="N173">
        <v>0.97595207231726899</v>
      </c>
      <c r="O173">
        <v>-12.278734351363299</v>
      </c>
      <c r="P173">
        <v>388.79236408916302</v>
      </c>
      <c r="Q173">
        <v>-3.1581727126069201E-2</v>
      </c>
      <c r="R173">
        <v>0.97480561576174296</v>
      </c>
      <c r="T173" t="str">
        <f t="shared" si="8"/>
        <v/>
      </c>
      <c r="U173" t="str">
        <f t="shared" si="9"/>
        <v/>
      </c>
      <c r="V173" t="str">
        <f t="shared" si="10"/>
        <v/>
      </c>
      <c r="W173" t="str">
        <f t="shared" si="11"/>
        <v/>
      </c>
    </row>
    <row r="174" spans="1:23" x14ac:dyDescent="0.25">
      <c r="A174">
        <v>173</v>
      </c>
      <c r="B174" t="s">
        <v>276</v>
      </c>
      <c r="C174">
        <v>1.0599825544868799</v>
      </c>
      <c r="D174">
        <v>1.01783629929377</v>
      </c>
      <c r="E174">
        <v>1.04140769514937</v>
      </c>
      <c r="F174">
        <v>0.29768637264450298</v>
      </c>
      <c r="G174">
        <v>1.0524797515959701</v>
      </c>
      <c r="H174">
        <v>1.0178993471339099</v>
      </c>
      <c r="I174">
        <v>1.03397232207627</v>
      </c>
      <c r="J174">
        <v>0.30114910267422901</v>
      </c>
      <c r="K174">
        <v>1.00069629646714</v>
      </c>
      <c r="L174">
        <v>1.0178051621780499</v>
      </c>
      <c r="M174">
        <v>0.98319043138443196</v>
      </c>
      <c r="N174">
        <v>0.32551372326019901</v>
      </c>
      <c r="O174">
        <v>0.67588329138061198</v>
      </c>
      <c r="P174">
        <v>1.0166643706557801</v>
      </c>
      <c r="Q174">
        <v>0.66480473879953605</v>
      </c>
      <c r="R174">
        <v>0.50617539130159905</v>
      </c>
      <c r="T174" t="str">
        <f t="shared" si="8"/>
        <v/>
      </c>
      <c r="U174" t="str">
        <f t="shared" si="9"/>
        <v/>
      </c>
      <c r="V174" t="str">
        <f t="shared" si="10"/>
        <v/>
      </c>
      <c r="W174" t="str">
        <f t="shared" si="11"/>
        <v/>
      </c>
    </row>
    <row r="175" spans="1:23" x14ac:dyDescent="0.25">
      <c r="A175">
        <v>174</v>
      </c>
      <c r="B175" t="s">
        <v>277</v>
      </c>
      <c r="C175">
        <v>1.0886130233537601</v>
      </c>
      <c r="D175">
        <v>1.01835231578866</v>
      </c>
      <c r="E175">
        <v>1.06899449873661</v>
      </c>
      <c r="F175">
        <v>0.28507214829240901</v>
      </c>
      <c r="G175">
        <v>1.0816345321343099</v>
      </c>
      <c r="H175">
        <v>1.0184249578650799</v>
      </c>
      <c r="I175">
        <v>1.0620660106383699</v>
      </c>
      <c r="J175">
        <v>0.28820571907061399</v>
      </c>
      <c r="K175">
        <v>1.03024405332549</v>
      </c>
      <c r="L175">
        <v>1.0183264304740001</v>
      </c>
      <c r="M175">
        <v>1.01170314596072</v>
      </c>
      <c r="N175">
        <v>0.31168001088130098</v>
      </c>
      <c r="O175">
        <v>0.70652892580427495</v>
      </c>
      <c r="P175">
        <v>1.0171167156580001</v>
      </c>
      <c r="Q175">
        <v>0.69463898776572797</v>
      </c>
      <c r="R175">
        <v>0.48728157256686899</v>
      </c>
      <c r="T175" t="str">
        <f t="shared" si="8"/>
        <v/>
      </c>
      <c r="U175" t="str">
        <f t="shared" si="9"/>
        <v/>
      </c>
      <c r="V175" t="str">
        <f t="shared" si="10"/>
        <v/>
      </c>
      <c r="W175" t="str">
        <f t="shared" si="11"/>
        <v/>
      </c>
    </row>
    <row r="176" spans="1:23" x14ac:dyDescent="0.25">
      <c r="A176">
        <v>175</v>
      </c>
      <c r="B176" t="s">
        <v>278</v>
      </c>
      <c r="C176">
        <v>1.1154863583028201</v>
      </c>
      <c r="D176">
        <v>1.01889101281881</v>
      </c>
      <c r="E176">
        <v>1.0948043944531201</v>
      </c>
      <c r="F176">
        <v>0.27360234081204998</v>
      </c>
      <c r="G176">
        <v>1.1081368333514801</v>
      </c>
      <c r="H176">
        <v>1.0189652176827899</v>
      </c>
      <c r="I176">
        <v>1.08751193281304</v>
      </c>
      <c r="J176">
        <v>0.27681062785513599</v>
      </c>
      <c r="K176">
        <v>1.05751244559191</v>
      </c>
      <c r="L176">
        <v>1.01886593968966</v>
      </c>
      <c r="M176">
        <v>1.0379309037595501</v>
      </c>
      <c r="N176">
        <v>0.29930222471607998</v>
      </c>
      <c r="O176">
        <v>0.73177226003439499</v>
      </c>
      <c r="P176">
        <v>1.017548813538</v>
      </c>
      <c r="Q176">
        <v>0.719151995755406</v>
      </c>
      <c r="R176">
        <v>0.47204727327259399</v>
      </c>
      <c r="T176" t="str">
        <f t="shared" si="8"/>
        <v/>
      </c>
      <c r="U176" t="str">
        <f t="shared" si="9"/>
        <v/>
      </c>
      <c r="V176" t="str">
        <f t="shared" si="10"/>
        <v/>
      </c>
      <c r="W176" t="str">
        <f t="shared" si="11"/>
        <v/>
      </c>
    </row>
    <row r="177" spans="1:23" x14ac:dyDescent="0.25">
      <c r="A177">
        <v>176</v>
      </c>
      <c r="B177" t="s">
        <v>279</v>
      </c>
      <c r="C177">
        <v>-11.9445409193277</v>
      </c>
      <c r="D177">
        <v>415.95117665312603</v>
      </c>
      <c r="E177">
        <v>-2.8716208992212101E-2</v>
      </c>
      <c r="F177">
        <v>0.97709092879248804</v>
      </c>
      <c r="G177">
        <v>-11.9543474707947</v>
      </c>
      <c r="H177">
        <v>416.05298222041301</v>
      </c>
      <c r="I177">
        <v>-2.8732752754219298E-2</v>
      </c>
      <c r="J177">
        <v>0.977077734224719</v>
      </c>
      <c r="K177">
        <v>-12.0055619661421</v>
      </c>
      <c r="L177">
        <v>416.32824063637798</v>
      </c>
      <c r="M177">
        <v>-2.8836770591855701E-2</v>
      </c>
      <c r="N177">
        <v>0.97699477437388904</v>
      </c>
      <c r="O177">
        <v>0.75855908493087998</v>
      </c>
      <c r="P177">
        <v>1.0180453685669</v>
      </c>
      <c r="Q177">
        <v>0.74511324185748595</v>
      </c>
      <c r="R177">
        <v>0.45620326466279798</v>
      </c>
      <c r="T177" t="str">
        <f t="shared" si="8"/>
        <v/>
      </c>
      <c r="U177" t="str">
        <f t="shared" si="9"/>
        <v/>
      </c>
      <c r="V177" t="str">
        <f t="shared" si="10"/>
        <v/>
      </c>
      <c r="W177" t="str">
        <f t="shared" si="11"/>
        <v/>
      </c>
    </row>
    <row r="178" spans="1:23" x14ac:dyDescent="0.25">
      <c r="A178">
        <v>177</v>
      </c>
      <c r="B178" t="s">
        <v>280</v>
      </c>
      <c r="C178">
        <v>-11.9445409193277</v>
      </c>
      <c r="D178">
        <v>415.95117665312699</v>
      </c>
      <c r="E178">
        <v>-2.8716208992212101E-2</v>
      </c>
      <c r="F178">
        <v>0.97709092879248804</v>
      </c>
      <c r="G178">
        <v>-11.9543474707947</v>
      </c>
      <c r="H178">
        <v>416.05298222040801</v>
      </c>
      <c r="I178">
        <v>-2.87327527542196E-2</v>
      </c>
      <c r="J178">
        <v>0.977077734224719</v>
      </c>
      <c r="K178">
        <v>-12.0055619661421</v>
      </c>
      <c r="L178">
        <v>416.32824063637503</v>
      </c>
      <c r="M178">
        <v>-2.8836770591855802E-2</v>
      </c>
      <c r="N178">
        <v>0.97699477437388904</v>
      </c>
      <c r="O178">
        <v>-12.2913236906608</v>
      </c>
      <c r="P178">
        <v>411.72277917779502</v>
      </c>
      <c r="Q178">
        <v>-2.9853397266982499E-2</v>
      </c>
      <c r="R178">
        <v>0.97618397286012903</v>
      </c>
      <c r="T178" t="str">
        <f t="shared" si="8"/>
        <v/>
      </c>
      <c r="U178" t="str">
        <f t="shared" si="9"/>
        <v/>
      </c>
      <c r="V178" t="str">
        <f t="shared" si="10"/>
        <v/>
      </c>
      <c r="W178" t="str">
        <f t="shared" si="11"/>
        <v/>
      </c>
    </row>
    <row r="179" spans="1:23" x14ac:dyDescent="0.25">
      <c r="A179">
        <v>178</v>
      </c>
      <c r="B179" t="s">
        <v>281</v>
      </c>
      <c r="C179">
        <v>-11.9445409193277</v>
      </c>
      <c r="D179">
        <v>415.95117665312603</v>
      </c>
      <c r="E179">
        <v>-2.8716208992212201E-2</v>
      </c>
      <c r="F179">
        <v>0.97709092879248804</v>
      </c>
      <c r="G179">
        <v>-11.9543474707947</v>
      </c>
      <c r="H179">
        <v>416.05298222040898</v>
      </c>
      <c r="I179">
        <v>-2.87327527542196E-2</v>
      </c>
      <c r="J179">
        <v>0.977077734224719</v>
      </c>
      <c r="K179">
        <v>-12.0055619661421</v>
      </c>
      <c r="L179">
        <v>416.32824063637202</v>
      </c>
      <c r="M179">
        <v>-2.8836770591855999E-2</v>
      </c>
      <c r="N179">
        <v>0.97699477437388904</v>
      </c>
      <c r="O179">
        <v>-12.2913236906608</v>
      </c>
      <c r="P179">
        <v>411.72277917779701</v>
      </c>
      <c r="Q179">
        <v>-2.9853397266982301E-2</v>
      </c>
      <c r="R179">
        <v>0.97618397286012903</v>
      </c>
      <c r="T179" t="str">
        <f t="shared" si="8"/>
        <v/>
      </c>
      <c r="U179" t="str">
        <f t="shared" si="9"/>
        <v/>
      </c>
      <c r="V179" t="str">
        <f t="shared" si="10"/>
        <v/>
      </c>
      <c r="W179" t="str">
        <f t="shared" si="11"/>
        <v/>
      </c>
    </row>
    <row r="180" spans="1:23" x14ac:dyDescent="0.25">
      <c r="A180">
        <v>179</v>
      </c>
      <c r="B180" t="s">
        <v>282</v>
      </c>
      <c r="C180">
        <v>1.15054552333351</v>
      </c>
      <c r="D180">
        <v>1.0195006764147301</v>
      </c>
      <c r="E180">
        <v>1.1285382638289401</v>
      </c>
      <c r="F180">
        <v>0.25909266661163899</v>
      </c>
      <c r="G180">
        <v>1.1414214012299899</v>
      </c>
      <c r="H180">
        <v>1.0195730056969301</v>
      </c>
      <c r="I180">
        <v>1.1195092404881499</v>
      </c>
      <c r="J180">
        <v>0.26292295098313101</v>
      </c>
      <c r="K180">
        <v>1.0913222916076999</v>
      </c>
      <c r="L180">
        <v>1.0194684048890399</v>
      </c>
      <c r="M180">
        <v>1.07048172005535</v>
      </c>
      <c r="N180">
        <v>0.28440253282362998</v>
      </c>
      <c r="O180">
        <v>0.78143517744954305</v>
      </c>
      <c r="P180">
        <v>1.0185482735596301</v>
      </c>
      <c r="Q180">
        <v>0.76720485197876298</v>
      </c>
      <c r="R180">
        <v>0.44295972857194399</v>
      </c>
      <c r="T180" t="str">
        <f t="shared" si="8"/>
        <v/>
      </c>
      <c r="U180" t="str">
        <f t="shared" si="9"/>
        <v/>
      </c>
      <c r="V180" t="str">
        <f t="shared" si="10"/>
        <v/>
      </c>
      <c r="W180" t="str">
        <f t="shared" si="11"/>
        <v/>
      </c>
    </row>
    <row r="181" spans="1:23" x14ac:dyDescent="0.25">
      <c r="A181">
        <v>180</v>
      </c>
      <c r="B181" t="s">
        <v>283</v>
      </c>
      <c r="C181">
        <v>-11.9550608346243</v>
      </c>
      <c r="D181">
        <v>422.60976466052398</v>
      </c>
      <c r="E181">
        <v>-2.8288652639693899E-2</v>
      </c>
      <c r="F181">
        <v>0.97743193086121305</v>
      </c>
      <c r="G181">
        <v>-11.962081295177899</v>
      </c>
      <c r="H181">
        <v>422.64593268252901</v>
      </c>
      <c r="I181">
        <v>-2.8302842569085499E-2</v>
      </c>
      <c r="J181">
        <v>0.97742061346717202</v>
      </c>
      <c r="K181">
        <v>-12.010249995594201</v>
      </c>
      <c r="L181">
        <v>422.85156177621099</v>
      </c>
      <c r="M181">
        <v>-2.8402993109791299E-2</v>
      </c>
      <c r="N181">
        <v>0.97734073700933399</v>
      </c>
      <c r="O181">
        <v>-12.292222101108001</v>
      </c>
      <c r="P181">
        <v>417.943387248345</v>
      </c>
      <c r="Q181">
        <v>-2.9411213279476701E-2</v>
      </c>
      <c r="R181">
        <v>0.97653662977058298</v>
      </c>
      <c r="T181" t="str">
        <f t="shared" si="8"/>
        <v/>
      </c>
      <c r="U181" t="str">
        <f t="shared" si="9"/>
        <v/>
      </c>
      <c r="V181" t="str">
        <f t="shared" si="10"/>
        <v/>
      </c>
      <c r="W181" t="str">
        <f t="shared" si="11"/>
        <v/>
      </c>
    </row>
    <row r="182" spans="1:23" x14ac:dyDescent="0.25">
      <c r="A182">
        <v>181</v>
      </c>
      <c r="B182" t="s">
        <v>284</v>
      </c>
      <c r="C182">
        <v>1.9020525610632399</v>
      </c>
      <c r="D182">
        <v>0.73613332365474304</v>
      </c>
      <c r="E182">
        <v>2.5838424914931899</v>
      </c>
      <c r="F182">
        <v>9.7706403935178508E-3</v>
      </c>
      <c r="G182">
        <v>1.8957208913438901</v>
      </c>
      <c r="H182">
        <v>0.73626402640141897</v>
      </c>
      <c r="I182">
        <v>2.5747840765892902</v>
      </c>
      <c r="J182">
        <v>1.0030268148555699E-2</v>
      </c>
      <c r="K182">
        <v>1.8481855868989501</v>
      </c>
      <c r="L182">
        <v>0.73614378669214897</v>
      </c>
      <c r="M182">
        <v>2.5106312385026701</v>
      </c>
      <c r="N182">
        <v>1.20515516219238E-2</v>
      </c>
      <c r="O182">
        <v>1.5388802266488399</v>
      </c>
      <c r="P182">
        <v>0.73472392050025104</v>
      </c>
      <c r="Q182">
        <v>2.0945013272482802</v>
      </c>
      <c r="R182">
        <v>3.6215344958450899E-2</v>
      </c>
      <c r="T182" t="str">
        <f t="shared" si="8"/>
        <v>**</v>
      </c>
      <c r="U182" t="str">
        <f t="shared" si="9"/>
        <v>*</v>
      </c>
      <c r="V182" t="str">
        <f t="shared" si="10"/>
        <v>*</v>
      </c>
      <c r="W182" t="str">
        <f t="shared" si="11"/>
        <v>*</v>
      </c>
    </row>
    <row r="183" spans="1:23" x14ac:dyDescent="0.25">
      <c r="A183">
        <v>182</v>
      </c>
      <c r="B183" t="s">
        <v>285</v>
      </c>
      <c r="C183">
        <v>1.2506811337394499</v>
      </c>
      <c r="D183">
        <v>1.02136259955828</v>
      </c>
      <c r="E183">
        <v>1.2245221572440099</v>
      </c>
      <c r="F183">
        <v>0.22075531298958101</v>
      </c>
      <c r="G183">
        <v>1.2415586294747101</v>
      </c>
      <c r="H183">
        <v>1.02150868696843</v>
      </c>
      <c r="I183">
        <v>1.2154166139881999</v>
      </c>
      <c r="J183">
        <v>0.224207234586008</v>
      </c>
      <c r="K183">
        <v>1.1920710584126599</v>
      </c>
      <c r="L183">
        <v>1.02141955988777</v>
      </c>
      <c r="M183">
        <v>1.16707287115555</v>
      </c>
      <c r="N183">
        <v>0.243180942486728</v>
      </c>
      <c r="O183">
        <v>0.88848925607407203</v>
      </c>
      <c r="P183">
        <v>1.02032619502775</v>
      </c>
      <c r="Q183">
        <v>0.87078942048519203</v>
      </c>
      <c r="R183">
        <v>0.38386914286099999</v>
      </c>
      <c r="T183" t="str">
        <f t="shared" si="8"/>
        <v/>
      </c>
      <c r="U183" t="str">
        <f t="shared" si="9"/>
        <v/>
      </c>
      <c r="V183" t="str">
        <f t="shared" si="10"/>
        <v/>
      </c>
      <c r="W183" t="str">
        <f t="shared" si="11"/>
        <v/>
      </c>
    </row>
    <row r="184" spans="1:23" x14ac:dyDescent="0.25">
      <c r="A184">
        <v>183</v>
      </c>
      <c r="B184" t="s">
        <v>286</v>
      </c>
      <c r="C184">
        <v>-11.9264974836232</v>
      </c>
      <c r="D184">
        <v>444.20510845185402</v>
      </c>
      <c r="E184">
        <v>-2.6849077727155099E-2</v>
      </c>
      <c r="F184">
        <v>0.97858010894405101</v>
      </c>
      <c r="G184">
        <v>-11.9337715632563</v>
      </c>
      <c r="H184">
        <v>444.27182267276999</v>
      </c>
      <c r="I184">
        <v>-2.68614189652224E-2</v>
      </c>
      <c r="J184">
        <v>0.97857026561090399</v>
      </c>
      <c r="K184">
        <v>-11.981675374399799</v>
      </c>
      <c r="L184">
        <v>444.54685975102001</v>
      </c>
      <c r="M184">
        <v>-2.6952558794612599E-2</v>
      </c>
      <c r="N184">
        <v>0.97849757286721395</v>
      </c>
      <c r="O184">
        <v>-12.263604880226501</v>
      </c>
      <c r="P184">
        <v>438.83606623294997</v>
      </c>
      <c r="Q184">
        <v>-2.7945754289294401E-2</v>
      </c>
      <c r="R184">
        <v>0.97770541603265204</v>
      </c>
      <c r="T184" t="str">
        <f t="shared" si="8"/>
        <v/>
      </c>
      <c r="U184" t="str">
        <f t="shared" si="9"/>
        <v/>
      </c>
      <c r="V184" t="str">
        <f t="shared" si="10"/>
        <v/>
      </c>
      <c r="W184" t="str">
        <f t="shared" si="11"/>
        <v/>
      </c>
    </row>
    <row r="185" spans="1:23" x14ac:dyDescent="0.25">
      <c r="A185">
        <v>184</v>
      </c>
      <c r="B185" t="s">
        <v>287</v>
      </c>
      <c r="C185">
        <v>-11.9264974836232</v>
      </c>
      <c r="D185">
        <v>444.20510845185402</v>
      </c>
      <c r="E185">
        <v>-2.6849077727155099E-2</v>
      </c>
      <c r="F185">
        <v>0.97858010894405101</v>
      </c>
      <c r="G185">
        <v>-11.9337715632563</v>
      </c>
      <c r="H185">
        <v>444.27182267276601</v>
      </c>
      <c r="I185">
        <v>-2.6861418965222601E-2</v>
      </c>
      <c r="J185">
        <v>0.97857026561090399</v>
      </c>
      <c r="K185">
        <v>-11.981675374399799</v>
      </c>
      <c r="L185">
        <v>444.54685975102001</v>
      </c>
      <c r="M185">
        <v>-2.6952558794612599E-2</v>
      </c>
      <c r="N185">
        <v>0.97849757286721395</v>
      </c>
      <c r="O185">
        <v>-12.2636048802266</v>
      </c>
      <c r="P185">
        <v>438.83606623295401</v>
      </c>
      <c r="Q185">
        <v>-2.7945754289294199E-2</v>
      </c>
      <c r="R185">
        <v>0.97770541603265204</v>
      </c>
      <c r="T185" t="str">
        <f t="shared" si="8"/>
        <v/>
      </c>
      <c r="U185" t="str">
        <f t="shared" si="9"/>
        <v/>
      </c>
      <c r="V185" t="str">
        <f t="shared" si="10"/>
        <v/>
      </c>
      <c r="W185" t="str">
        <f t="shared" si="11"/>
        <v/>
      </c>
    </row>
    <row r="186" spans="1:23" x14ac:dyDescent="0.25">
      <c r="A186">
        <v>185</v>
      </c>
      <c r="B186" t="s">
        <v>288</v>
      </c>
      <c r="C186">
        <v>1.3046539963444601</v>
      </c>
      <c r="D186">
        <v>1.02202277315561</v>
      </c>
      <c r="E186">
        <v>1.27654102297173</v>
      </c>
      <c r="F186">
        <v>0.20176433492861501</v>
      </c>
      <c r="G186">
        <v>1.2979848011125501</v>
      </c>
      <c r="H186">
        <v>1.0221432935650301</v>
      </c>
      <c r="I186">
        <v>1.26986579013343</v>
      </c>
      <c r="J186">
        <v>0.20413244080891499</v>
      </c>
      <c r="K186">
        <v>1.2510148129254199</v>
      </c>
      <c r="L186">
        <v>1.0219920171061301</v>
      </c>
      <c r="M186">
        <v>1.2240945056183401</v>
      </c>
      <c r="N186">
        <v>0.220916578495433</v>
      </c>
      <c r="O186">
        <v>0.94097093010166599</v>
      </c>
      <c r="P186">
        <v>1.0208946321725301</v>
      </c>
      <c r="Q186">
        <v>0.92171209490955897</v>
      </c>
      <c r="R186">
        <v>0.356678770031293</v>
      </c>
      <c r="T186" t="str">
        <f t="shared" si="8"/>
        <v/>
      </c>
      <c r="U186" t="str">
        <f t="shared" si="9"/>
        <v/>
      </c>
      <c r="V186" t="str">
        <f t="shared" si="10"/>
        <v/>
      </c>
      <c r="W186" t="str">
        <f t="shared" si="11"/>
        <v/>
      </c>
    </row>
    <row r="187" spans="1:23" x14ac:dyDescent="0.25">
      <c r="A187">
        <v>186</v>
      </c>
      <c r="B187" t="s">
        <v>289</v>
      </c>
      <c r="C187">
        <v>-11.914880362046899</v>
      </c>
      <c r="D187">
        <v>452.53191006749501</v>
      </c>
      <c r="E187">
        <v>-2.6329370585755602E-2</v>
      </c>
      <c r="F187">
        <v>0.978994628687746</v>
      </c>
      <c r="G187">
        <v>-11.9209245587161</v>
      </c>
      <c r="H187">
        <v>452.47485798831298</v>
      </c>
      <c r="I187">
        <v>-2.6346048511327401E-2</v>
      </c>
      <c r="J187">
        <v>0.97898132624301204</v>
      </c>
      <c r="K187">
        <v>-11.9667986840211</v>
      </c>
      <c r="L187">
        <v>452.79422500658598</v>
      </c>
      <c r="M187">
        <v>-2.6428779394982501E-2</v>
      </c>
      <c r="N187">
        <v>0.978915339525392</v>
      </c>
      <c r="O187">
        <v>-12.2527248923865</v>
      </c>
      <c r="P187">
        <v>446.74731708418801</v>
      </c>
      <c r="Q187">
        <v>-2.7426521489501299E-2</v>
      </c>
      <c r="R187">
        <v>0.97811954511242705</v>
      </c>
      <c r="T187" t="str">
        <f t="shared" si="8"/>
        <v/>
      </c>
      <c r="U187" t="str">
        <f t="shared" si="9"/>
        <v/>
      </c>
      <c r="V187" t="str">
        <f t="shared" si="10"/>
        <v/>
      </c>
      <c r="W187" t="str">
        <f t="shared" si="11"/>
        <v/>
      </c>
    </row>
    <row r="188" spans="1:23" x14ac:dyDescent="0.25">
      <c r="A188">
        <v>187</v>
      </c>
      <c r="B188" t="s">
        <v>290</v>
      </c>
      <c r="C188">
        <v>-11.914880362046899</v>
      </c>
      <c r="D188">
        <v>452.53191006749802</v>
      </c>
      <c r="E188">
        <v>-2.63293705857554E-2</v>
      </c>
      <c r="F188">
        <v>0.978994628687746</v>
      </c>
      <c r="G188">
        <v>-11.9209245587161</v>
      </c>
      <c r="H188">
        <v>452.47485798831201</v>
      </c>
      <c r="I188">
        <v>-2.6346048511327502E-2</v>
      </c>
      <c r="J188">
        <v>0.97898132624301204</v>
      </c>
      <c r="K188">
        <v>-11.9667986840212</v>
      </c>
      <c r="L188">
        <v>452.79422500658802</v>
      </c>
      <c r="M188">
        <v>-2.64287793949824E-2</v>
      </c>
      <c r="N188">
        <v>0.978915339525392</v>
      </c>
      <c r="O188">
        <v>-12.2527248923865</v>
      </c>
      <c r="P188">
        <v>446.74731708418699</v>
      </c>
      <c r="Q188">
        <v>-2.74265214895014E-2</v>
      </c>
      <c r="R188">
        <v>0.97811954511242705</v>
      </c>
      <c r="T188" t="str">
        <f t="shared" si="8"/>
        <v/>
      </c>
      <c r="U188" t="str">
        <f t="shared" si="9"/>
        <v/>
      </c>
      <c r="V188" t="str">
        <f t="shared" si="10"/>
        <v/>
      </c>
      <c r="W188" t="str">
        <f t="shared" si="11"/>
        <v/>
      </c>
    </row>
    <row r="189" spans="1:23" x14ac:dyDescent="0.25">
      <c r="A189">
        <v>188</v>
      </c>
      <c r="B189" t="s">
        <v>291</v>
      </c>
      <c r="C189">
        <v>1.3548510409371299</v>
      </c>
      <c r="D189">
        <v>1.0228325445450499</v>
      </c>
      <c r="E189">
        <v>1.3246068950023</v>
      </c>
      <c r="F189">
        <v>0.18530156783127799</v>
      </c>
      <c r="G189">
        <v>1.34887529690913</v>
      </c>
      <c r="H189">
        <v>1.02296026218638</v>
      </c>
      <c r="I189">
        <v>1.3185998975426101</v>
      </c>
      <c r="J189">
        <v>0.18730290798771501</v>
      </c>
      <c r="K189">
        <v>1.3040225061559101</v>
      </c>
      <c r="L189">
        <v>1.02276625005288</v>
      </c>
      <c r="M189">
        <v>1.2749956366750299</v>
      </c>
      <c r="N189">
        <v>0.20231078638780101</v>
      </c>
      <c r="O189">
        <v>0.98884288306225998</v>
      </c>
      <c r="P189">
        <v>1.0216126471681899</v>
      </c>
      <c r="Q189">
        <v>0.96792349409850598</v>
      </c>
      <c r="R189">
        <v>0.33308257986447498</v>
      </c>
      <c r="T189" t="str">
        <f t="shared" si="8"/>
        <v/>
      </c>
      <c r="U189" t="str">
        <f t="shared" si="9"/>
        <v/>
      </c>
      <c r="V189" t="str">
        <f t="shared" si="10"/>
        <v/>
      </c>
      <c r="W189" t="str">
        <f t="shared" si="11"/>
        <v/>
      </c>
    </row>
    <row r="190" spans="1:23" x14ac:dyDescent="0.25">
      <c r="A190">
        <v>189</v>
      </c>
      <c r="B190" t="s">
        <v>292</v>
      </c>
      <c r="C190">
        <v>-11.9180068176478</v>
      </c>
      <c r="D190">
        <v>460.84195176948998</v>
      </c>
      <c r="E190">
        <v>-2.5861375623218299E-2</v>
      </c>
      <c r="F190">
        <v>0.97936790752227998</v>
      </c>
      <c r="G190">
        <v>-11.925318115675299</v>
      </c>
      <c r="H190">
        <v>460.79402072290702</v>
      </c>
      <c r="I190">
        <v>-2.5879932419623299E-2</v>
      </c>
      <c r="J190">
        <v>0.97935310629492101</v>
      </c>
      <c r="K190">
        <v>-11.9752251724891</v>
      </c>
      <c r="L190">
        <v>461.200192798415</v>
      </c>
      <c r="M190">
        <v>-2.5965351618409401E-2</v>
      </c>
      <c r="N190">
        <v>0.97928497453058705</v>
      </c>
      <c r="O190">
        <v>-12.253835186432299</v>
      </c>
      <c r="P190">
        <v>454.73120868320302</v>
      </c>
      <c r="Q190">
        <v>-2.69474250995804E-2</v>
      </c>
      <c r="R190">
        <v>0.97850166747598899</v>
      </c>
      <c r="T190" t="str">
        <f t="shared" si="8"/>
        <v/>
      </c>
      <c r="U190" t="str">
        <f t="shared" si="9"/>
        <v/>
      </c>
      <c r="V190" t="str">
        <f t="shared" si="10"/>
        <v/>
      </c>
      <c r="W190" t="str">
        <f t="shared" si="11"/>
        <v/>
      </c>
    </row>
    <row r="191" spans="1:23" x14ac:dyDescent="0.25">
      <c r="A191">
        <v>190</v>
      </c>
      <c r="B191" t="s">
        <v>293</v>
      </c>
      <c r="C191">
        <v>2.1261243340065699</v>
      </c>
      <c r="D191">
        <v>0.74158602256534101</v>
      </c>
      <c r="E191">
        <v>2.8669962341681501</v>
      </c>
      <c r="F191">
        <v>4.1438794341653196E-3</v>
      </c>
      <c r="G191">
        <v>2.1192435786235602</v>
      </c>
      <c r="H191">
        <v>0.74174171014013901</v>
      </c>
      <c r="I191">
        <v>2.8571179827856299</v>
      </c>
      <c r="J191">
        <v>4.2750689848693197E-3</v>
      </c>
      <c r="K191">
        <v>2.0701224726868599</v>
      </c>
      <c r="L191">
        <v>0.74140118803244903</v>
      </c>
      <c r="M191">
        <v>2.7921758234305099</v>
      </c>
      <c r="N191">
        <v>5.2354899052191196E-3</v>
      </c>
      <c r="O191">
        <v>1.7582882330290699</v>
      </c>
      <c r="P191">
        <v>0.73963595607652</v>
      </c>
      <c r="Q191">
        <v>2.3772346633282999</v>
      </c>
      <c r="R191">
        <v>1.7442987328153602E-2</v>
      </c>
      <c r="T191" t="str">
        <f t="shared" si="8"/>
        <v>**</v>
      </c>
      <c r="U191" t="str">
        <f t="shared" si="9"/>
        <v>**</v>
      </c>
      <c r="V191" t="str">
        <f t="shared" si="10"/>
        <v>**</v>
      </c>
      <c r="W191" t="str">
        <f t="shared" si="11"/>
        <v>*</v>
      </c>
    </row>
    <row r="192" spans="1:23" x14ac:dyDescent="0.25">
      <c r="A192">
        <v>191</v>
      </c>
      <c r="B192" t="s">
        <v>294</v>
      </c>
      <c r="C192">
        <v>-11.921839135148</v>
      </c>
      <c r="D192">
        <v>480.704429647594</v>
      </c>
      <c r="E192">
        <v>-2.4800768205709998E-2</v>
      </c>
      <c r="F192">
        <v>0.98021387830843798</v>
      </c>
      <c r="G192">
        <v>-11.931869133585399</v>
      </c>
      <c r="H192">
        <v>480.589933579606</v>
      </c>
      <c r="I192">
        <v>-2.4827546937391299E-2</v>
      </c>
      <c r="J192">
        <v>0.98019251854893896</v>
      </c>
      <c r="K192">
        <v>-11.974353799952199</v>
      </c>
      <c r="L192">
        <v>480.909975325993</v>
      </c>
      <c r="M192">
        <v>-2.4899366647230001E-2</v>
      </c>
      <c r="N192">
        <v>0.98013523242094502</v>
      </c>
      <c r="O192">
        <v>-12.244675387203101</v>
      </c>
      <c r="P192">
        <v>472.80658673018399</v>
      </c>
      <c r="Q192">
        <v>-2.5897852802525999E-2</v>
      </c>
      <c r="R192">
        <v>0.97933881268891798</v>
      </c>
      <c r="T192" t="str">
        <f t="shared" si="8"/>
        <v/>
      </c>
      <c r="U192" t="str">
        <f t="shared" si="9"/>
        <v/>
      </c>
      <c r="V192" t="str">
        <f t="shared" si="10"/>
        <v/>
      </c>
      <c r="W192" t="str">
        <f t="shared" si="11"/>
        <v/>
      </c>
    </row>
    <row r="193" spans="1:23" x14ac:dyDescent="0.25">
      <c r="A193">
        <v>192</v>
      </c>
      <c r="B193" t="s">
        <v>295</v>
      </c>
      <c r="C193">
        <v>-11.921839135148</v>
      </c>
      <c r="D193">
        <v>480.70442964760002</v>
      </c>
      <c r="E193">
        <v>-2.4800768205709801E-2</v>
      </c>
      <c r="F193">
        <v>0.98021387830843798</v>
      </c>
      <c r="G193">
        <v>-11.931869133585501</v>
      </c>
      <c r="H193">
        <v>480.58993357961401</v>
      </c>
      <c r="I193">
        <v>-2.4827546937391001E-2</v>
      </c>
      <c r="J193">
        <v>0.98019251854893996</v>
      </c>
      <c r="K193">
        <v>-11.974353799952199</v>
      </c>
      <c r="L193">
        <v>480.90997532599403</v>
      </c>
      <c r="M193">
        <v>-2.4899366647229901E-2</v>
      </c>
      <c r="N193">
        <v>0.98013523242094502</v>
      </c>
      <c r="O193">
        <v>-12.244675387203101</v>
      </c>
      <c r="P193">
        <v>472.80658673018303</v>
      </c>
      <c r="Q193">
        <v>-2.5897852802525999E-2</v>
      </c>
      <c r="R193">
        <v>0.97933881268891798</v>
      </c>
      <c r="T193" t="str">
        <f t="shared" si="8"/>
        <v/>
      </c>
      <c r="U193" t="str">
        <f t="shared" si="9"/>
        <v/>
      </c>
      <c r="V193" t="str">
        <f t="shared" si="10"/>
        <v/>
      </c>
      <c r="W193" t="str">
        <f t="shared" si="11"/>
        <v/>
      </c>
    </row>
    <row r="194" spans="1:23" x14ac:dyDescent="0.25">
      <c r="A194">
        <v>193</v>
      </c>
      <c r="B194" t="s">
        <v>296</v>
      </c>
      <c r="C194">
        <v>1.4739952691103799</v>
      </c>
      <c r="D194">
        <v>1.0257642687415001</v>
      </c>
      <c r="E194">
        <v>1.43697271783391</v>
      </c>
      <c r="F194">
        <v>0.150725745749102</v>
      </c>
      <c r="G194">
        <v>1.4638636226038699</v>
      </c>
      <c r="H194">
        <v>1.02590770611495</v>
      </c>
      <c r="I194">
        <v>1.4268960198646199</v>
      </c>
      <c r="J194">
        <v>0.153609868264967</v>
      </c>
      <c r="K194">
        <v>1.42220139542955</v>
      </c>
      <c r="L194">
        <v>1.0256455157728499</v>
      </c>
      <c r="M194">
        <v>1.3866402900010599</v>
      </c>
      <c r="N194">
        <v>0.16555147625889</v>
      </c>
      <c r="O194">
        <v>1.11494420512227</v>
      </c>
      <c r="P194">
        <v>1.0241775392179899</v>
      </c>
      <c r="Q194">
        <v>1.0886239567151501</v>
      </c>
      <c r="R194">
        <v>0.27631974785456898</v>
      </c>
      <c r="T194" t="str">
        <f t="shared" si="8"/>
        <v/>
      </c>
      <c r="U194" t="str">
        <f t="shared" si="9"/>
        <v/>
      </c>
      <c r="V194" t="str">
        <f t="shared" si="10"/>
        <v/>
      </c>
      <c r="W194" t="str">
        <f t="shared" si="11"/>
        <v/>
      </c>
    </row>
    <row r="195" spans="1:23" x14ac:dyDescent="0.25">
      <c r="A195">
        <v>194</v>
      </c>
      <c r="B195" t="s">
        <v>297</v>
      </c>
      <c r="C195">
        <v>1.5232151779759899</v>
      </c>
      <c r="D195">
        <v>1.02689195433433</v>
      </c>
      <c r="E195">
        <v>1.4833256522721501</v>
      </c>
      <c r="F195">
        <v>0.137987910042523</v>
      </c>
      <c r="G195">
        <v>1.5121724016598901</v>
      </c>
      <c r="H195">
        <v>1.0270561462971599</v>
      </c>
      <c r="I195">
        <v>1.4723366459679099</v>
      </c>
      <c r="J195">
        <v>0.140929992054697</v>
      </c>
      <c r="K195">
        <v>1.46800537591448</v>
      </c>
      <c r="L195">
        <v>1.0267767353561399</v>
      </c>
      <c r="M195">
        <v>1.42972208598522</v>
      </c>
      <c r="N195">
        <v>0.15279679877586799</v>
      </c>
      <c r="O195">
        <v>1.1415014369105201</v>
      </c>
      <c r="P195">
        <v>1.0250014421484701</v>
      </c>
      <c r="Q195">
        <v>1.11365837156079</v>
      </c>
      <c r="R195">
        <v>0.26542577446212501</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298</v>
      </c>
      <c r="C196">
        <v>-11.892392260361101</v>
      </c>
      <c r="D196">
        <v>502.31826529788901</v>
      </c>
      <c r="E196">
        <v>-2.3675014591214599E-2</v>
      </c>
      <c r="F196">
        <v>0.98111183588658202</v>
      </c>
      <c r="G196">
        <v>-11.903876830037801</v>
      </c>
      <c r="H196">
        <v>502.13972860916999</v>
      </c>
      <c r="I196">
        <v>-2.3706303548235899E-2</v>
      </c>
      <c r="J196">
        <v>0.98108687791563198</v>
      </c>
      <c r="K196">
        <v>-11.956267955220399</v>
      </c>
      <c r="L196">
        <v>502.05552745233302</v>
      </c>
      <c r="M196">
        <v>-2.3814632648090001E-2</v>
      </c>
      <c r="N196">
        <v>0.98100046819458697</v>
      </c>
      <c r="O196">
        <v>1.19043143547761</v>
      </c>
      <c r="P196">
        <v>1.02607338282327</v>
      </c>
      <c r="Q196">
        <v>1.16018157707406</v>
      </c>
      <c r="R196">
        <v>0.24597488609413401</v>
      </c>
      <c r="T196" t="str">
        <f t="shared" si="12"/>
        <v/>
      </c>
      <c r="U196" t="str">
        <f t="shared" si="13"/>
        <v/>
      </c>
      <c r="V196" t="str">
        <f t="shared" si="14"/>
        <v/>
      </c>
      <c r="W196" t="str">
        <f t="shared" si="15"/>
        <v/>
      </c>
    </row>
    <row r="197" spans="1:23" x14ac:dyDescent="0.25">
      <c r="A197">
        <v>196</v>
      </c>
      <c r="B197" t="s">
        <v>299</v>
      </c>
      <c r="C197">
        <v>-11.892392260361101</v>
      </c>
      <c r="D197">
        <v>502.31826529788498</v>
      </c>
      <c r="E197">
        <v>-2.36750145912147E-2</v>
      </c>
      <c r="F197">
        <v>0.98111183588658202</v>
      </c>
      <c r="G197">
        <v>-11.903876830037801</v>
      </c>
      <c r="H197">
        <v>502.13972860916903</v>
      </c>
      <c r="I197">
        <v>-2.3706303548235899E-2</v>
      </c>
      <c r="J197">
        <v>0.98108687791563198</v>
      </c>
      <c r="K197">
        <v>-11.956267955220399</v>
      </c>
      <c r="L197">
        <v>502.05552745233098</v>
      </c>
      <c r="M197">
        <v>-2.3814632648090101E-2</v>
      </c>
      <c r="N197">
        <v>0.98100046819458697</v>
      </c>
      <c r="O197">
        <v>-12.245708258267999</v>
      </c>
      <c r="P197">
        <v>503.59949365712799</v>
      </c>
      <c r="Q197">
        <v>-2.4316363325427401E-2</v>
      </c>
      <c r="R197">
        <v>0.98060026094408903</v>
      </c>
      <c r="T197" t="str">
        <f t="shared" si="12"/>
        <v/>
      </c>
      <c r="U197" t="str">
        <f t="shared" si="13"/>
        <v/>
      </c>
      <c r="V197" t="str">
        <f t="shared" si="14"/>
        <v/>
      </c>
      <c r="W197" t="str">
        <f t="shared" si="15"/>
        <v/>
      </c>
    </row>
    <row r="198" spans="1:23" x14ac:dyDescent="0.25">
      <c r="A198">
        <v>197</v>
      </c>
      <c r="B198" t="s">
        <v>300</v>
      </c>
      <c r="C198">
        <v>1.5953567784317</v>
      </c>
      <c r="D198">
        <v>1.02791154166195</v>
      </c>
      <c r="E198">
        <v>1.5520370321480099</v>
      </c>
      <c r="F198">
        <v>0.120653363009673</v>
      </c>
      <c r="G198">
        <v>1.5836686735157499</v>
      </c>
      <c r="H198">
        <v>1.0281111609690099</v>
      </c>
      <c r="I198">
        <v>1.54036716421123</v>
      </c>
      <c r="J198">
        <v>0.123470880583958</v>
      </c>
      <c r="K198">
        <v>1.5306414089625699</v>
      </c>
      <c r="L198">
        <v>1.0279396059985699</v>
      </c>
      <c r="M198">
        <v>1.4890382664803099</v>
      </c>
      <c r="N198">
        <v>0.13647729235549899</v>
      </c>
      <c r="O198">
        <v>1.2457834530515699</v>
      </c>
      <c r="P198">
        <v>1.0272093197787999</v>
      </c>
      <c r="Q198">
        <v>1.21278441410543</v>
      </c>
      <c r="R198">
        <v>0.22521225585954099</v>
      </c>
      <c r="T198" t="str">
        <f t="shared" si="12"/>
        <v/>
      </c>
      <c r="U198" t="str">
        <f t="shared" si="13"/>
        <v/>
      </c>
      <c r="V198" t="str">
        <f t="shared" si="14"/>
        <v/>
      </c>
      <c r="W198" t="str">
        <f t="shared" si="15"/>
        <v/>
      </c>
    </row>
    <row r="199" spans="1:23" x14ac:dyDescent="0.25">
      <c r="A199">
        <v>198</v>
      </c>
      <c r="B199" t="s">
        <v>301</v>
      </c>
      <c r="C199">
        <v>-11.9037632043411</v>
      </c>
      <c r="D199">
        <v>513.99585140777299</v>
      </c>
      <c r="E199">
        <v>-2.3159259304794299E-2</v>
      </c>
      <c r="F199">
        <v>0.981523236248521</v>
      </c>
      <c r="G199">
        <v>-11.917668366502999</v>
      </c>
      <c r="H199">
        <v>513.84387318612903</v>
      </c>
      <c r="I199">
        <v>-2.31931701211237E-2</v>
      </c>
      <c r="J199">
        <v>0.98149618659738702</v>
      </c>
      <c r="K199">
        <v>-11.970550424398001</v>
      </c>
      <c r="L199">
        <v>513.79653556074095</v>
      </c>
      <c r="M199">
        <v>-2.3298231101020798E-2</v>
      </c>
      <c r="N199">
        <v>0.98141238270892595</v>
      </c>
      <c r="O199">
        <v>-12.248754259159901</v>
      </c>
      <c r="P199">
        <v>515.57872908649699</v>
      </c>
      <c r="Q199">
        <v>-2.3757291695998099E-2</v>
      </c>
      <c r="R199">
        <v>0.98104620671433995</v>
      </c>
      <c r="T199" t="str">
        <f t="shared" si="12"/>
        <v/>
      </c>
      <c r="U199" t="str">
        <f t="shared" si="13"/>
        <v/>
      </c>
      <c r="V199" t="str">
        <f t="shared" si="14"/>
        <v/>
      </c>
      <c r="W199" t="str">
        <f t="shared" si="15"/>
        <v/>
      </c>
    </row>
    <row r="200" spans="1:23" x14ac:dyDescent="0.25">
      <c r="A200">
        <v>199</v>
      </c>
      <c r="B200" t="s">
        <v>302</v>
      </c>
      <c r="C200">
        <v>-11.9037632043412</v>
      </c>
      <c r="D200">
        <v>513.99585140778504</v>
      </c>
      <c r="E200">
        <v>-2.3159259304793799E-2</v>
      </c>
      <c r="F200">
        <v>0.981523236248521</v>
      </c>
      <c r="G200">
        <v>-11.917668366502999</v>
      </c>
      <c r="H200">
        <v>513.84387318613096</v>
      </c>
      <c r="I200">
        <v>-2.31931701211236E-2</v>
      </c>
      <c r="J200">
        <v>0.98149618659738702</v>
      </c>
      <c r="K200">
        <v>-11.970550424398001</v>
      </c>
      <c r="L200">
        <v>513.79653556075198</v>
      </c>
      <c r="M200">
        <v>-2.3298231101020399E-2</v>
      </c>
      <c r="N200">
        <v>0.98141238270892595</v>
      </c>
      <c r="O200">
        <v>-12.248754259159901</v>
      </c>
      <c r="P200">
        <v>515.57872908649904</v>
      </c>
      <c r="Q200">
        <v>-2.3757291695997999E-2</v>
      </c>
      <c r="R200">
        <v>0.98104620671433995</v>
      </c>
      <c r="T200" t="str">
        <f t="shared" si="12"/>
        <v/>
      </c>
      <c r="U200" t="str">
        <f t="shared" si="13"/>
        <v/>
      </c>
      <c r="V200" t="str">
        <f t="shared" si="14"/>
        <v/>
      </c>
      <c r="W200" t="str">
        <f t="shared" si="15"/>
        <v/>
      </c>
    </row>
    <row r="201" spans="1:23" x14ac:dyDescent="0.25">
      <c r="A201">
        <v>200</v>
      </c>
      <c r="B201" t="s">
        <v>303</v>
      </c>
      <c r="C201">
        <v>1.63227165800754</v>
      </c>
      <c r="D201">
        <v>1.0291567423210199</v>
      </c>
      <c r="E201">
        <v>1.5860282412631701</v>
      </c>
      <c r="F201">
        <v>0.112732903319623</v>
      </c>
      <c r="G201">
        <v>1.6182406047342801</v>
      </c>
      <c r="H201">
        <v>1.0293322547860699</v>
      </c>
      <c r="I201">
        <v>1.57212658712478</v>
      </c>
      <c r="J201">
        <v>0.11592119665492399</v>
      </c>
      <c r="K201">
        <v>1.5648405167841299</v>
      </c>
      <c r="L201">
        <v>1.0291438706904801</v>
      </c>
      <c r="M201">
        <v>1.52052648939573</v>
      </c>
      <c r="N201">
        <v>0.12837870637882201</v>
      </c>
      <c r="O201">
        <v>1.29214858015372</v>
      </c>
      <c r="P201">
        <v>1.0285185651067399</v>
      </c>
      <c r="Q201">
        <v>1.2563201326556801</v>
      </c>
      <c r="R201">
        <v>0.20899992543272</v>
      </c>
      <c r="T201" t="str">
        <f t="shared" si="12"/>
        <v/>
      </c>
      <c r="U201" t="str">
        <f t="shared" si="13"/>
        <v/>
      </c>
      <c r="V201" t="str">
        <f t="shared" si="14"/>
        <v/>
      </c>
      <c r="W201" t="str">
        <f t="shared" si="15"/>
        <v/>
      </c>
    </row>
    <row r="202" spans="1:23" x14ac:dyDescent="0.25">
      <c r="A202">
        <v>201</v>
      </c>
      <c r="B202" t="s">
        <v>304</v>
      </c>
      <c r="C202">
        <v>1.6877736547375299</v>
      </c>
      <c r="D202">
        <v>1.0306548983745001</v>
      </c>
      <c r="E202">
        <v>1.6375739904786799</v>
      </c>
      <c r="F202">
        <v>0.101510592457439</v>
      </c>
      <c r="G202">
        <v>1.67126301830126</v>
      </c>
      <c r="H202">
        <v>1.03085143402431</v>
      </c>
      <c r="I202">
        <v>1.62124527661262</v>
      </c>
      <c r="J202">
        <v>0.10496504607026499</v>
      </c>
      <c r="K202">
        <v>1.6200974725631301</v>
      </c>
      <c r="L202">
        <v>1.0306450952143</v>
      </c>
      <c r="M202">
        <v>1.5719256610116299</v>
      </c>
      <c r="N202">
        <v>0.11596779256761</v>
      </c>
      <c r="O202">
        <v>1.34322224253779</v>
      </c>
      <c r="P202">
        <v>1.0299447018151899</v>
      </c>
      <c r="Q202">
        <v>1.30416928226387</v>
      </c>
      <c r="R202">
        <v>0.19217587079579199</v>
      </c>
      <c r="T202" t="str">
        <f t="shared" si="12"/>
        <v/>
      </c>
      <c r="U202" t="str">
        <f t="shared" si="13"/>
        <v/>
      </c>
      <c r="V202" t="str">
        <f t="shared" si="14"/>
        <v/>
      </c>
      <c r="W202" t="str">
        <f t="shared" si="15"/>
        <v/>
      </c>
    </row>
    <row r="203" spans="1:23" x14ac:dyDescent="0.25">
      <c r="A203">
        <v>202</v>
      </c>
      <c r="B203" t="s">
        <v>305</v>
      </c>
      <c r="C203">
        <v>2.5060507576219102</v>
      </c>
      <c r="D203">
        <v>0.75450259999692604</v>
      </c>
      <c r="E203">
        <v>3.3214607313906099</v>
      </c>
      <c r="F203">
        <v>8.9547582288482198E-4</v>
      </c>
      <c r="G203">
        <v>2.4882053104912298</v>
      </c>
      <c r="H203">
        <v>0.75479188455984503</v>
      </c>
      <c r="I203">
        <v>3.2965448640749702</v>
      </c>
      <c r="J203">
        <v>9.7881980027199702E-4</v>
      </c>
      <c r="K203">
        <v>2.4508803902292602</v>
      </c>
      <c r="L203">
        <v>0.75426886868826204</v>
      </c>
      <c r="M203">
        <v>3.2493458128419701</v>
      </c>
      <c r="N203">
        <v>1.1567076631048101E-3</v>
      </c>
      <c r="O203">
        <v>2.1542683383279799</v>
      </c>
      <c r="P203">
        <v>0.75343528778804802</v>
      </c>
      <c r="Q203">
        <v>2.8592612706693501</v>
      </c>
      <c r="R203">
        <v>4.2462889368014697E-3</v>
      </c>
      <c r="T203" t="str">
        <f t="shared" si="12"/>
        <v>***</v>
      </c>
      <c r="U203" t="str">
        <f t="shared" si="13"/>
        <v>***</v>
      </c>
      <c r="V203" t="str">
        <f t="shared" si="14"/>
        <v>**</v>
      </c>
      <c r="W203" t="str">
        <f t="shared" si="15"/>
        <v>**</v>
      </c>
    </row>
    <row r="204" spans="1:23" x14ac:dyDescent="0.25">
      <c r="A204">
        <v>203</v>
      </c>
      <c r="B204" t="s">
        <v>306</v>
      </c>
      <c r="C204">
        <v>-11.857635424979099</v>
      </c>
      <c r="D204">
        <v>570.37371695754405</v>
      </c>
      <c r="E204">
        <v>-2.0789238831391901E-2</v>
      </c>
      <c r="F204">
        <v>0.98341378205389196</v>
      </c>
      <c r="G204">
        <v>-11.8767055669132</v>
      </c>
      <c r="H204">
        <v>570.158463733546</v>
      </c>
      <c r="I204">
        <v>-2.0830534530946701E-2</v>
      </c>
      <c r="J204">
        <v>0.98338083998636905</v>
      </c>
      <c r="K204">
        <v>-11.9234116243054</v>
      </c>
      <c r="L204">
        <v>570.22611246813597</v>
      </c>
      <c r="M204">
        <v>-2.09099712615698E-2</v>
      </c>
      <c r="N204">
        <v>0.98331747244738199</v>
      </c>
      <c r="O204">
        <v>-12.2301230199822</v>
      </c>
      <c r="P204">
        <v>573.59450914239801</v>
      </c>
      <c r="Q204">
        <v>-2.1321896958650999E-2</v>
      </c>
      <c r="R204">
        <v>0.98298887656157896</v>
      </c>
      <c r="T204" t="str">
        <f t="shared" si="12"/>
        <v/>
      </c>
      <c r="U204" t="str">
        <f t="shared" si="13"/>
        <v/>
      </c>
      <c r="V204" t="str">
        <f t="shared" si="14"/>
        <v/>
      </c>
      <c r="W204" t="str">
        <f t="shared" si="15"/>
        <v/>
      </c>
    </row>
    <row r="205" spans="1:23" x14ac:dyDescent="0.25">
      <c r="A205">
        <v>204</v>
      </c>
      <c r="B205" t="s">
        <v>307</v>
      </c>
      <c r="C205">
        <v>-11.857635424979099</v>
      </c>
      <c r="D205">
        <v>570.37371695754996</v>
      </c>
      <c r="E205">
        <v>-2.07892388313917E-2</v>
      </c>
      <c r="F205">
        <v>0.98341378205389296</v>
      </c>
      <c r="G205">
        <v>-11.8767055669132</v>
      </c>
      <c r="H205">
        <v>570.15846373354805</v>
      </c>
      <c r="I205">
        <v>-2.0830534530946701E-2</v>
      </c>
      <c r="J205">
        <v>0.98338083998636905</v>
      </c>
      <c r="K205">
        <v>-11.9234116243054</v>
      </c>
      <c r="L205">
        <v>570.22611246813403</v>
      </c>
      <c r="M205">
        <v>-2.0909971261569901E-2</v>
      </c>
      <c r="N205">
        <v>0.98331747244738199</v>
      </c>
      <c r="O205">
        <v>-12.2301230199822</v>
      </c>
      <c r="P205">
        <v>573.59450914240597</v>
      </c>
      <c r="Q205">
        <v>-2.13218969586507E-2</v>
      </c>
      <c r="R205">
        <v>0.98298887656157896</v>
      </c>
      <c r="T205" t="str">
        <f t="shared" si="12"/>
        <v/>
      </c>
      <c r="U205" t="str">
        <f t="shared" si="13"/>
        <v/>
      </c>
      <c r="V205" t="str">
        <f t="shared" si="14"/>
        <v/>
      </c>
      <c r="W205" t="str">
        <f t="shared" si="15"/>
        <v/>
      </c>
    </row>
    <row r="206" spans="1:23" x14ac:dyDescent="0.25">
      <c r="A206">
        <v>205</v>
      </c>
      <c r="B206" t="s">
        <v>308</v>
      </c>
      <c r="C206">
        <v>-11.857635424979099</v>
      </c>
      <c r="D206">
        <v>570.37371695754098</v>
      </c>
      <c r="E206">
        <v>-2.0789238831391901E-2</v>
      </c>
      <c r="F206">
        <v>0.98341378205389196</v>
      </c>
      <c r="G206">
        <v>-11.8767055669132</v>
      </c>
      <c r="H206">
        <v>570.15846373354896</v>
      </c>
      <c r="I206">
        <v>-2.08305345309466E-2</v>
      </c>
      <c r="J206">
        <v>0.98338083998636905</v>
      </c>
      <c r="K206">
        <v>-11.9234116243054</v>
      </c>
      <c r="L206">
        <v>570.22611246814404</v>
      </c>
      <c r="M206">
        <v>-2.0909971261569599E-2</v>
      </c>
      <c r="N206">
        <v>0.98331747244738199</v>
      </c>
      <c r="O206">
        <v>-12.2301230199822</v>
      </c>
      <c r="P206">
        <v>573.59450914240301</v>
      </c>
      <c r="Q206">
        <v>-2.1321896958650801E-2</v>
      </c>
      <c r="R206">
        <v>0.98298887656157896</v>
      </c>
      <c r="T206" t="str">
        <f t="shared" si="12"/>
        <v/>
      </c>
      <c r="U206" t="str">
        <f t="shared" si="13"/>
        <v/>
      </c>
      <c r="V206" t="str">
        <f t="shared" si="14"/>
        <v/>
      </c>
      <c r="W206" t="str">
        <f t="shared" si="15"/>
        <v/>
      </c>
    </row>
    <row r="207" spans="1:23" x14ac:dyDescent="0.25">
      <c r="A207">
        <v>206</v>
      </c>
      <c r="B207" t="s">
        <v>309</v>
      </c>
      <c r="C207">
        <v>-11.857635424979</v>
      </c>
      <c r="D207">
        <v>570.37371695753905</v>
      </c>
      <c r="E207">
        <v>-2.0789238831391998E-2</v>
      </c>
      <c r="F207">
        <v>0.98341378205389196</v>
      </c>
      <c r="G207">
        <v>-11.876705566913101</v>
      </c>
      <c r="H207">
        <v>570.158463733541</v>
      </c>
      <c r="I207">
        <v>-2.0830534530946899E-2</v>
      </c>
      <c r="J207">
        <v>0.98338083998636805</v>
      </c>
      <c r="K207">
        <v>-11.9234116243054</v>
      </c>
      <c r="L207">
        <v>570.22611246813301</v>
      </c>
      <c r="M207">
        <v>-2.0909971261569901E-2</v>
      </c>
      <c r="N207">
        <v>0.98331747244738199</v>
      </c>
      <c r="O207">
        <v>-12.2301230199822</v>
      </c>
      <c r="P207">
        <v>573.59450914239699</v>
      </c>
      <c r="Q207">
        <v>-2.1321896958650999E-2</v>
      </c>
      <c r="R207">
        <v>0.98298887656157896</v>
      </c>
      <c r="T207" t="str">
        <f t="shared" si="12"/>
        <v/>
      </c>
      <c r="U207" t="str">
        <f t="shared" si="13"/>
        <v/>
      </c>
      <c r="V207" t="str">
        <f t="shared" si="14"/>
        <v/>
      </c>
      <c r="W207" t="str">
        <f t="shared" si="15"/>
        <v/>
      </c>
    </row>
    <row r="208" spans="1:23" x14ac:dyDescent="0.25">
      <c r="A208">
        <v>207</v>
      </c>
      <c r="B208" t="s">
        <v>310</v>
      </c>
      <c r="C208">
        <v>1.8995167361860501</v>
      </c>
      <c r="D208">
        <v>1.03637448199954</v>
      </c>
      <c r="E208">
        <v>1.83284784523178</v>
      </c>
      <c r="F208">
        <v>6.6825201658682401E-2</v>
      </c>
      <c r="G208">
        <v>1.8804961285289601</v>
      </c>
      <c r="H208">
        <v>1.0366762660664499</v>
      </c>
      <c r="I208">
        <v>1.8139666066286</v>
      </c>
      <c r="J208">
        <v>6.9682867026219106E-2</v>
      </c>
      <c r="K208">
        <v>1.83317496094645</v>
      </c>
      <c r="L208">
        <v>1.03625732378406</v>
      </c>
      <c r="M208">
        <v>1.7690345041445099</v>
      </c>
      <c r="N208">
        <v>7.6888116661536499E-2</v>
      </c>
      <c r="O208">
        <v>1.5360144552225501</v>
      </c>
      <c r="P208">
        <v>1.03526226724285</v>
      </c>
      <c r="Q208">
        <v>1.4836959713728599</v>
      </c>
      <c r="R208">
        <v>0.137889595539157</v>
      </c>
      <c r="T208" t="str">
        <f t="shared" si="12"/>
        <v>^</v>
      </c>
      <c r="U208" t="str">
        <f t="shared" si="13"/>
        <v>^</v>
      </c>
      <c r="V208" t="str">
        <f t="shared" si="14"/>
        <v>^</v>
      </c>
      <c r="W208" t="str">
        <f t="shared" si="15"/>
        <v/>
      </c>
    </row>
    <row r="209" spans="1:23" x14ac:dyDescent="0.25">
      <c r="A209">
        <v>208</v>
      </c>
      <c r="B209" t="s">
        <v>311</v>
      </c>
      <c r="C209">
        <v>-11.8419723325998</v>
      </c>
      <c r="D209">
        <v>588.26515050044702</v>
      </c>
      <c r="E209">
        <v>-2.01303312333319E-2</v>
      </c>
      <c r="F209">
        <v>0.98393940421890402</v>
      </c>
      <c r="G209">
        <v>-11.863082144223</v>
      </c>
      <c r="H209">
        <v>588.05368105175796</v>
      </c>
      <c r="I209">
        <v>-2.0173468046327699E-2</v>
      </c>
      <c r="J209">
        <v>0.98390499300970402</v>
      </c>
      <c r="K209">
        <v>-11.9146931613279</v>
      </c>
      <c r="L209">
        <v>588.10039020790805</v>
      </c>
      <c r="M209">
        <v>-2.0259624648634799E-2</v>
      </c>
      <c r="N209">
        <v>0.98383626403343505</v>
      </c>
      <c r="O209">
        <v>-12.222730598878501</v>
      </c>
      <c r="P209">
        <v>591.34220196311003</v>
      </c>
      <c r="Q209">
        <v>-2.0669471176422101E-2</v>
      </c>
      <c r="R209">
        <v>0.98350932228730004</v>
      </c>
      <c r="T209" t="str">
        <f t="shared" si="12"/>
        <v/>
      </c>
      <c r="U209" t="str">
        <f t="shared" si="13"/>
        <v/>
      </c>
      <c r="V209" t="str">
        <f t="shared" si="14"/>
        <v/>
      </c>
      <c r="W209" t="str">
        <f t="shared" si="15"/>
        <v/>
      </c>
    </row>
    <row r="210" spans="1:23" x14ac:dyDescent="0.25">
      <c r="A210">
        <v>209</v>
      </c>
      <c r="B210" t="s">
        <v>312</v>
      </c>
      <c r="C210">
        <v>1.9812106280256701</v>
      </c>
      <c r="D210">
        <v>1.0387852494802701</v>
      </c>
      <c r="E210">
        <v>1.90723792912629</v>
      </c>
      <c r="F210">
        <v>5.6489783936915901E-2</v>
      </c>
      <c r="G210">
        <v>1.9603643046814101</v>
      </c>
      <c r="H210">
        <v>1.0391543577580999</v>
      </c>
      <c r="I210">
        <v>1.88649962351189</v>
      </c>
      <c r="J210">
        <v>5.9227659093508002E-2</v>
      </c>
      <c r="K210">
        <v>1.90801472895137</v>
      </c>
      <c r="L210">
        <v>1.0387168135036999</v>
      </c>
      <c r="M210">
        <v>1.83689597024566</v>
      </c>
      <c r="N210">
        <v>6.6225254310793805E-2</v>
      </c>
      <c r="O210">
        <v>1.6084444856433799</v>
      </c>
      <c r="P210">
        <v>1.03759215896239</v>
      </c>
      <c r="Q210">
        <v>1.5501702395783901</v>
      </c>
      <c r="R210">
        <v>0.121100660831444</v>
      </c>
      <c r="T210" t="str">
        <f t="shared" si="12"/>
        <v>^</v>
      </c>
      <c r="U210" t="str">
        <f t="shared" si="13"/>
        <v>^</v>
      </c>
      <c r="V210" t="str">
        <f t="shared" si="14"/>
        <v>^</v>
      </c>
      <c r="W210" t="str">
        <f t="shared" si="15"/>
        <v/>
      </c>
    </row>
    <row r="211" spans="1:23" x14ac:dyDescent="0.25">
      <c r="A211">
        <v>210</v>
      </c>
      <c r="B211" t="s">
        <v>313</v>
      </c>
      <c r="C211">
        <v>-11.8205721519642</v>
      </c>
      <c r="D211">
        <v>606.89185665983302</v>
      </c>
      <c r="E211">
        <v>-1.9477229793494699E-2</v>
      </c>
      <c r="F211">
        <v>0.98446040159020598</v>
      </c>
      <c r="G211">
        <v>-11.8482590755115</v>
      </c>
      <c r="H211">
        <v>606.60602288090399</v>
      </c>
      <c r="I211">
        <v>-1.9532049845534898E-2</v>
      </c>
      <c r="J211">
        <v>0.98441666983631404</v>
      </c>
      <c r="K211">
        <v>-11.9005897539771</v>
      </c>
      <c r="L211">
        <v>606.64675170133</v>
      </c>
      <c r="M211">
        <v>-1.96170007019771E-2</v>
      </c>
      <c r="N211">
        <v>0.98434890184385704</v>
      </c>
      <c r="O211">
        <v>-12.211492752202499</v>
      </c>
      <c r="P211">
        <v>610.17342649637806</v>
      </c>
      <c r="Q211">
        <v>-2.0013150723919501E-2</v>
      </c>
      <c r="R211">
        <v>0.98403288190633897</v>
      </c>
      <c r="T211" t="str">
        <f t="shared" si="12"/>
        <v/>
      </c>
      <c r="U211" t="str">
        <f t="shared" si="13"/>
        <v/>
      </c>
      <c r="V211" t="str">
        <f t="shared" si="14"/>
        <v/>
      </c>
      <c r="W211" t="str">
        <f t="shared" si="15"/>
        <v/>
      </c>
    </row>
    <row r="212" spans="1:23" x14ac:dyDescent="0.25">
      <c r="A212">
        <v>211</v>
      </c>
      <c r="B212" t="s">
        <v>314</v>
      </c>
      <c r="C212">
        <v>-11.8205721519642</v>
      </c>
      <c r="D212">
        <v>606.891856659832</v>
      </c>
      <c r="E212">
        <v>-1.9477229793494699E-2</v>
      </c>
      <c r="F212">
        <v>0.98446040159020598</v>
      </c>
      <c r="G212">
        <v>-11.8482590755115</v>
      </c>
      <c r="H212">
        <v>606.60602288091002</v>
      </c>
      <c r="I212">
        <v>-1.9532049845534701E-2</v>
      </c>
      <c r="J212">
        <v>0.98441666983631404</v>
      </c>
      <c r="K212">
        <v>-11.9005897539771</v>
      </c>
      <c r="L212">
        <v>606.64675170133103</v>
      </c>
      <c r="M212">
        <v>-1.96170007019771E-2</v>
      </c>
      <c r="N212">
        <v>0.98434890184385704</v>
      </c>
      <c r="O212">
        <v>-12.211492752202499</v>
      </c>
      <c r="P212">
        <v>610.17342649638101</v>
      </c>
      <c r="Q212">
        <v>-2.0013150723919401E-2</v>
      </c>
      <c r="R212">
        <v>0.98403288190633897</v>
      </c>
      <c r="T212" t="str">
        <f t="shared" si="12"/>
        <v/>
      </c>
      <c r="U212" t="str">
        <f t="shared" si="13"/>
        <v/>
      </c>
      <c r="V212" t="str">
        <f t="shared" si="14"/>
        <v/>
      </c>
      <c r="W212" t="str">
        <f t="shared" si="15"/>
        <v/>
      </c>
    </row>
    <row r="213" spans="1:23" x14ac:dyDescent="0.25">
      <c r="A213">
        <v>212</v>
      </c>
      <c r="B213" t="s">
        <v>315</v>
      </c>
      <c r="C213">
        <v>-11.8205721519642</v>
      </c>
      <c r="D213">
        <v>606.891856659832</v>
      </c>
      <c r="E213">
        <v>-1.9477229793494699E-2</v>
      </c>
      <c r="F213">
        <v>0.98446040159020598</v>
      </c>
      <c r="G213">
        <v>-11.8482590755115</v>
      </c>
      <c r="H213">
        <v>606.60602288091798</v>
      </c>
      <c r="I213">
        <v>-1.9532049845534499E-2</v>
      </c>
      <c r="J213">
        <v>0.98441666983631404</v>
      </c>
      <c r="K213">
        <v>-11.9005897539771</v>
      </c>
      <c r="L213">
        <v>606.64675170132898</v>
      </c>
      <c r="M213">
        <v>-1.9617000701977201E-2</v>
      </c>
      <c r="N213">
        <v>0.98434890184385704</v>
      </c>
      <c r="O213">
        <v>-12.211492752202499</v>
      </c>
      <c r="P213">
        <v>610.17342649638294</v>
      </c>
      <c r="Q213">
        <v>-2.0013150723919401E-2</v>
      </c>
      <c r="R213">
        <v>0.98403288190633897</v>
      </c>
      <c r="T213" t="str">
        <f t="shared" si="12"/>
        <v/>
      </c>
      <c r="U213" t="str">
        <f t="shared" si="13"/>
        <v/>
      </c>
      <c r="V213" t="str">
        <f t="shared" si="14"/>
        <v/>
      </c>
      <c r="W213" t="str">
        <f t="shared" si="15"/>
        <v/>
      </c>
    </row>
    <row r="214" spans="1:23" x14ac:dyDescent="0.25">
      <c r="A214">
        <v>213</v>
      </c>
      <c r="B214" t="s">
        <v>316</v>
      </c>
      <c r="C214">
        <v>-11.8205721519642</v>
      </c>
      <c r="D214">
        <v>606.89185665983302</v>
      </c>
      <c r="E214">
        <v>-1.9477229793494699E-2</v>
      </c>
      <c r="F214">
        <v>0.98446040159020598</v>
      </c>
      <c r="G214">
        <v>-11.8482590755115</v>
      </c>
      <c r="H214">
        <v>606.60602288091104</v>
      </c>
      <c r="I214">
        <v>-1.9532049845534701E-2</v>
      </c>
      <c r="J214">
        <v>0.98441666983631404</v>
      </c>
      <c r="K214">
        <v>-11.9005897539771</v>
      </c>
      <c r="L214">
        <v>606.64675170132705</v>
      </c>
      <c r="M214">
        <v>-1.9617000701977201E-2</v>
      </c>
      <c r="N214">
        <v>0.98434890184385704</v>
      </c>
      <c r="O214">
        <v>-12.211492752202499</v>
      </c>
      <c r="P214">
        <v>610.17342649637999</v>
      </c>
      <c r="Q214">
        <v>-2.0013150723919501E-2</v>
      </c>
      <c r="R214">
        <v>0.98403288190633897</v>
      </c>
      <c r="T214" t="str">
        <f t="shared" si="12"/>
        <v/>
      </c>
      <c r="U214" t="str">
        <f t="shared" si="13"/>
        <v/>
      </c>
      <c r="V214" t="str">
        <f t="shared" si="14"/>
        <v/>
      </c>
      <c r="W214" t="str">
        <f t="shared" si="15"/>
        <v/>
      </c>
    </row>
    <row r="215" spans="1:23" x14ac:dyDescent="0.25">
      <c r="A215">
        <v>214</v>
      </c>
      <c r="B215" t="s">
        <v>317</v>
      </c>
      <c r="C215">
        <v>2.0697772706769499</v>
      </c>
      <c r="D215">
        <v>1.04137092460057</v>
      </c>
      <c r="E215">
        <v>1.98755047004106</v>
      </c>
      <c r="F215">
        <v>4.6861428806124199E-2</v>
      </c>
      <c r="G215">
        <v>2.0424596802663499</v>
      </c>
      <c r="H215">
        <v>1.0419081810169599</v>
      </c>
      <c r="I215">
        <v>1.9603067885240999</v>
      </c>
      <c r="J215">
        <v>4.9959943053537299E-2</v>
      </c>
      <c r="K215">
        <v>1.98923190087042</v>
      </c>
      <c r="L215">
        <v>1.04140748567163</v>
      </c>
      <c r="M215">
        <v>1.9101378934178901</v>
      </c>
      <c r="N215">
        <v>5.6115461145115203E-2</v>
      </c>
      <c r="O215">
        <v>1.6870307945962</v>
      </c>
      <c r="P215">
        <v>1.04011556736332</v>
      </c>
      <c r="Q215">
        <v>1.6219647580824199</v>
      </c>
      <c r="R215">
        <v>0.104810894238373</v>
      </c>
      <c r="T215" t="str">
        <f t="shared" si="12"/>
        <v>*</v>
      </c>
      <c r="U215" t="str">
        <f t="shared" si="13"/>
        <v>*</v>
      </c>
      <c r="V215" t="str">
        <f t="shared" si="14"/>
        <v>^</v>
      </c>
      <c r="W215" t="str">
        <f t="shared" si="15"/>
        <v/>
      </c>
    </row>
    <row r="216" spans="1:23" x14ac:dyDescent="0.25">
      <c r="A216">
        <v>215</v>
      </c>
      <c r="B216" t="s">
        <v>318</v>
      </c>
      <c r="C216">
        <v>-11.8149381089743</v>
      </c>
      <c r="D216">
        <v>627.25771682376899</v>
      </c>
      <c r="E216">
        <v>-1.8835859316010301E-2</v>
      </c>
      <c r="F216">
        <v>0.984972047294433</v>
      </c>
      <c r="G216">
        <v>-11.844289774713801</v>
      </c>
      <c r="H216">
        <v>626.95327527556697</v>
      </c>
      <c r="I216">
        <v>-1.8891822152947199E-2</v>
      </c>
      <c r="J216">
        <v>0.98492740335472495</v>
      </c>
      <c r="K216">
        <v>-11.895573416785201</v>
      </c>
      <c r="L216">
        <v>626.993435362338</v>
      </c>
      <c r="M216">
        <v>-1.8972405045853201E-2</v>
      </c>
      <c r="N216">
        <v>0.98486311903021195</v>
      </c>
      <c r="O216">
        <v>-12.196091640378301</v>
      </c>
      <c r="P216">
        <v>630.99856543233705</v>
      </c>
      <c r="Q216">
        <v>-1.9328239885968702E-2</v>
      </c>
      <c r="R216">
        <v>0.98457925596259799</v>
      </c>
      <c r="T216" t="str">
        <f t="shared" si="12"/>
        <v/>
      </c>
      <c r="U216" t="str">
        <f t="shared" si="13"/>
        <v/>
      </c>
      <c r="V216" t="str">
        <f t="shared" si="14"/>
        <v/>
      </c>
      <c r="W216" t="str">
        <f t="shared" si="15"/>
        <v/>
      </c>
    </row>
    <row r="217" spans="1:23" x14ac:dyDescent="0.25">
      <c r="A217">
        <v>216</v>
      </c>
      <c r="B217" t="s">
        <v>319</v>
      </c>
      <c r="C217">
        <v>-11.8149381089743</v>
      </c>
      <c r="D217">
        <v>627.25771682376399</v>
      </c>
      <c r="E217">
        <v>-1.8835859316010398E-2</v>
      </c>
      <c r="F217">
        <v>0.984972047294433</v>
      </c>
      <c r="G217">
        <v>-11.844289774713699</v>
      </c>
      <c r="H217">
        <v>626.95327527555901</v>
      </c>
      <c r="I217">
        <v>-1.88918221529474E-2</v>
      </c>
      <c r="J217">
        <v>0.98492740335472495</v>
      </c>
      <c r="K217">
        <v>-11.895573416785201</v>
      </c>
      <c r="L217">
        <v>626.99343536233005</v>
      </c>
      <c r="M217">
        <v>-1.8972405045853399E-2</v>
      </c>
      <c r="N217">
        <v>0.98486311903021195</v>
      </c>
      <c r="O217">
        <v>-12.196091640378301</v>
      </c>
      <c r="P217">
        <v>630.998565432335</v>
      </c>
      <c r="Q217">
        <v>-1.9328239885968702E-2</v>
      </c>
      <c r="R217">
        <v>0.98457925596259799</v>
      </c>
      <c r="T217" t="str">
        <f t="shared" si="12"/>
        <v/>
      </c>
      <c r="U217" t="str">
        <f t="shared" si="13"/>
        <v/>
      </c>
      <c r="V217" t="str">
        <f t="shared" si="14"/>
        <v/>
      </c>
      <c r="W217" t="str">
        <f t="shared" si="15"/>
        <v/>
      </c>
    </row>
    <row r="218" spans="1:23" x14ac:dyDescent="0.25">
      <c r="A218">
        <v>217</v>
      </c>
      <c r="B218" t="s">
        <v>320</v>
      </c>
      <c r="C218">
        <v>-11.8149381089743</v>
      </c>
      <c r="D218">
        <v>627.25771682377194</v>
      </c>
      <c r="E218">
        <v>-1.8835859316010201E-2</v>
      </c>
      <c r="F218">
        <v>0.984972047294433</v>
      </c>
      <c r="G218">
        <v>-11.844289774713801</v>
      </c>
      <c r="H218">
        <v>626.95327527556606</v>
      </c>
      <c r="I218">
        <v>-1.8891822152947199E-2</v>
      </c>
      <c r="J218">
        <v>0.98492740335472495</v>
      </c>
      <c r="K218">
        <v>-11.8955734167853</v>
      </c>
      <c r="L218">
        <v>626.99343536233903</v>
      </c>
      <c r="M218">
        <v>-1.8972405045853201E-2</v>
      </c>
      <c r="N218">
        <v>0.98486311903021195</v>
      </c>
      <c r="O218">
        <v>-12.196091640378301</v>
      </c>
      <c r="P218">
        <v>630.99856543232897</v>
      </c>
      <c r="Q218">
        <v>-1.9328239885968799E-2</v>
      </c>
      <c r="R218">
        <v>0.98457925596259799</v>
      </c>
      <c r="T218" t="str">
        <f t="shared" si="12"/>
        <v/>
      </c>
      <c r="U218" t="str">
        <f t="shared" si="13"/>
        <v/>
      </c>
      <c r="V218" t="str">
        <f t="shared" si="14"/>
        <v/>
      </c>
      <c r="W218" t="str">
        <f t="shared" si="15"/>
        <v/>
      </c>
    </row>
    <row r="219" spans="1:23" x14ac:dyDescent="0.25">
      <c r="A219">
        <v>218</v>
      </c>
      <c r="B219" t="s">
        <v>321</v>
      </c>
      <c r="C219">
        <v>-11.8149381089743</v>
      </c>
      <c r="D219">
        <v>627.25771682377001</v>
      </c>
      <c r="E219">
        <v>-1.8835859316010201E-2</v>
      </c>
      <c r="F219">
        <v>0.984972047294433</v>
      </c>
      <c r="G219">
        <v>-11.844289774713699</v>
      </c>
      <c r="H219">
        <v>626.95327527556606</v>
      </c>
      <c r="I219">
        <v>-1.8891822152947199E-2</v>
      </c>
      <c r="J219">
        <v>0.98492740335472495</v>
      </c>
      <c r="K219">
        <v>-11.895573416785201</v>
      </c>
      <c r="L219">
        <v>626.99343536233403</v>
      </c>
      <c r="M219">
        <v>-1.8972405045853302E-2</v>
      </c>
      <c r="N219">
        <v>0.98486311903021195</v>
      </c>
      <c r="O219">
        <v>-12.196091640378301</v>
      </c>
      <c r="P219">
        <v>630.99856543233705</v>
      </c>
      <c r="Q219">
        <v>-1.9328239885968601E-2</v>
      </c>
      <c r="R219">
        <v>0.98457925596259799</v>
      </c>
      <c r="T219" t="str">
        <f t="shared" si="12"/>
        <v/>
      </c>
      <c r="U219" t="str">
        <f t="shared" si="13"/>
        <v/>
      </c>
      <c r="V219" t="str">
        <f t="shared" si="14"/>
        <v/>
      </c>
      <c r="W219" t="str">
        <f t="shared" si="15"/>
        <v/>
      </c>
    </row>
    <row r="220" spans="1:23" x14ac:dyDescent="0.25">
      <c r="A220">
        <v>219</v>
      </c>
      <c r="B220" t="s">
        <v>322</v>
      </c>
      <c r="C220">
        <v>2.1472472393011399</v>
      </c>
      <c r="D220">
        <v>1.04450803486189</v>
      </c>
      <c r="E220">
        <v>2.05574985316898</v>
      </c>
      <c r="F220">
        <v>3.9806633898552303E-2</v>
      </c>
      <c r="G220">
        <v>2.1184221858667001</v>
      </c>
      <c r="H220">
        <v>1.0451184585815201</v>
      </c>
      <c r="I220">
        <v>2.02696849191805</v>
      </c>
      <c r="J220">
        <v>4.26656350551411E-2</v>
      </c>
      <c r="K220">
        <v>2.06608769857236</v>
      </c>
      <c r="L220">
        <v>1.0445468877482</v>
      </c>
      <c r="M220">
        <v>1.9779750653667301</v>
      </c>
      <c r="N220">
        <v>4.7931519651787199E-2</v>
      </c>
      <c r="O220">
        <v>1.7748326957071201</v>
      </c>
      <c r="P220">
        <v>1.04298966785021</v>
      </c>
      <c r="Q220">
        <v>1.7016781186005201</v>
      </c>
      <c r="R220">
        <v>8.8815724469716098E-2</v>
      </c>
      <c r="T220" t="str">
        <f t="shared" si="12"/>
        <v>*</v>
      </c>
      <c r="U220" t="str">
        <f t="shared" si="13"/>
        <v>*</v>
      </c>
      <c r="V220" t="str">
        <f t="shared" si="14"/>
        <v>*</v>
      </c>
      <c r="W220" t="str">
        <f t="shared" si="15"/>
        <v>^</v>
      </c>
    </row>
    <row r="221" spans="1:23" x14ac:dyDescent="0.25">
      <c r="A221">
        <v>220</v>
      </c>
      <c r="B221" t="s">
        <v>323</v>
      </c>
      <c r="C221">
        <v>-11.805820603553901</v>
      </c>
      <c r="D221">
        <v>650.43494068329596</v>
      </c>
      <c r="E221">
        <v>-1.81506556076949E-2</v>
      </c>
      <c r="F221">
        <v>0.98551866726344795</v>
      </c>
      <c r="G221">
        <v>-11.8359458360737</v>
      </c>
      <c r="H221">
        <v>650.17926620065703</v>
      </c>
      <c r="I221">
        <v>-1.82041268483343E-2</v>
      </c>
      <c r="J221">
        <v>0.98547601043396504</v>
      </c>
      <c r="K221">
        <v>-11.883982153054699</v>
      </c>
      <c r="L221">
        <v>650.37488838400805</v>
      </c>
      <c r="M221">
        <v>-1.82725107708002E-2</v>
      </c>
      <c r="N221">
        <v>0.98542145703200801</v>
      </c>
      <c r="O221">
        <v>-12.1967851386826</v>
      </c>
      <c r="P221">
        <v>654.51309740199395</v>
      </c>
      <c r="Q221">
        <v>-1.86348985025604E-2</v>
      </c>
      <c r="R221">
        <v>0.98513236268556503</v>
      </c>
      <c r="T221" t="str">
        <f t="shared" si="12"/>
        <v/>
      </c>
      <c r="U221" t="str">
        <f t="shared" si="13"/>
        <v/>
      </c>
      <c r="V221" t="str">
        <f t="shared" si="14"/>
        <v/>
      </c>
      <c r="W221" t="str">
        <f t="shared" si="15"/>
        <v/>
      </c>
    </row>
    <row r="222" spans="1:23" x14ac:dyDescent="0.25">
      <c r="A222">
        <v>221</v>
      </c>
      <c r="B222" t="s">
        <v>324</v>
      </c>
      <c r="C222">
        <v>2.2357458198882201</v>
      </c>
      <c r="D222">
        <v>1.0481560618666701</v>
      </c>
      <c r="E222">
        <v>2.1330276103222401</v>
      </c>
      <c r="F222">
        <v>3.2922461314213697E-2</v>
      </c>
      <c r="G222">
        <v>2.2065941958135</v>
      </c>
      <c r="H222">
        <v>1.0488791856049999</v>
      </c>
      <c r="I222">
        <v>2.1037639282933398</v>
      </c>
      <c r="J222">
        <v>3.5399044816377699E-2</v>
      </c>
      <c r="K222">
        <v>2.1577468177925199</v>
      </c>
      <c r="L222">
        <v>1.04819897360153</v>
      </c>
      <c r="M222">
        <v>2.0585278865315702</v>
      </c>
      <c r="N222">
        <v>3.9539487169498802E-2</v>
      </c>
      <c r="O222">
        <v>1.85359455726647</v>
      </c>
      <c r="P222">
        <v>1.0463780910132701</v>
      </c>
      <c r="Q222">
        <v>1.77143861591323</v>
      </c>
      <c r="R222">
        <v>7.6487791864839602E-2</v>
      </c>
      <c r="T222" t="str">
        <f t="shared" si="12"/>
        <v>*</v>
      </c>
      <c r="U222" t="str">
        <f t="shared" si="13"/>
        <v>*</v>
      </c>
      <c r="V222" t="str">
        <f t="shared" si="14"/>
        <v>*</v>
      </c>
      <c r="W222" t="str">
        <f t="shared" si="15"/>
        <v>^</v>
      </c>
    </row>
    <row r="223" spans="1:23" x14ac:dyDescent="0.25">
      <c r="A223">
        <v>222</v>
      </c>
      <c r="B223" t="s">
        <v>325</v>
      </c>
      <c r="C223">
        <v>2.30627517851469</v>
      </c>
      <c r="D223">
        <v>1.0522678832493699</v>
      </c>
      <c r="E223">
        <v>2.19171868231214</v>
      </c>
      <c r="F223">
        <v>2.83998259001585E-2</v>
      </c>
      <c r="G223">
        <v>2.2776862460821601</v>
      </c>
      <c r="H223">
        <v>1.05310130120011</v>
      </c>
      <c r="I223">
        <v>2.1628367978337102</v>
      </c>
      <c r="J223">
        <v>3.0553734256852899E-2</v>
      </c>
      <c r="K223">
        <v>2.2550383434469299</v>
      </c>
      <c r="L223">
        <v>1.0526002638048699</v>
      </c>
      <c r="M223">
        <v>2.1423501598750998</v>
      </c>
      <c r="N223">
        <v>3.2165315302583798E-2</v>
      </c>
      <c r="O223">
        <v>1.95312075135941</v>
      </c>
      <c r="P223">
        <v>1.0504289571083301</v>
      </c>
      <c r="Q223">
        <v>1.85935539775679</v>
      </c>
      <c r="R223">
        <v>6.2976779481539902E-2</v>
      </c>
      <c r="T223" t="str">
        <f t="shared" si="12"/>
        <v>*</v>
      </c>
      <c r="U223" t="str">
        <f t="shared" si="13"/>
        <v>*</v>
      </c>
      <c r="V223" t="str">
        <f t="shared" si="14"/>
        <v>*</v>
      </c>
      <c r="W223" t="str">
        <f t="shared" si="15"/>
        <v>^</v>
      </c>
    </row>
    <row r="224" spans="1:23" x14ac:dyDescent="0.25">
      <c r="A224">
        <v>223</v>
      </c>
      <c r="B224" t="s">
        <v>326</v>
      </c>
      <c r="C224">
        <v>2.4063968518576999</v>
      </c>
      <c r="D224">
        <v>1.0575120316042901</v>
      </c>
      <c r="E224">
        <v>2.2755266890033301</v>
      </c>
      <c r="F224">
        <v>2.2874353517678098E-2</v>
      </c>
      <c r="G224">
        <v>2.3772337813886302</v>
      </c>
      <c r="H224">
        <v>1.0585017344885901</v>
      </c>
      <c r="I224">
        <v>2.2458477902610001</v>
      </c>
      <c r="J224">
        <v>2.4713759015047899E-2</v>
      </c>
      <c r="K224">
        <v>2.3470704413144201</v>
      </c>
      <c r="L224">
        <v>1.05784269289116</v>
      </c>
      <c r="M224">
        <v>2.21873295253353</v>
      </c>
      <c r="N224">
        <v>2.65048977861219E-2</v>
      </c>
      <c r="O224">
        <v>2.0510145291605202</v>
      </c>
      <c r="P224">
        <v>1.0553155511236201</v>
      </c>
      <c r="Q224">
        <v>1.9435082966196799</v>
      </c>
      <c r="R224">
        <v>5.1954773929904101E-2</v>
      </c>
      <c r="T224" t="str">
        <f t="shared" si="12"/>
        <v>*</v>
      </c>
      <c r="U224" t="str">
        <f t="shared" si="13"/>
        <v>*</v>
      </c>
      <c r="V224" t="str">
        <f t="shared" si="14"/>
        <v>*</v>
      </c>
      <c r="W224" t="str">
        <f t="shared" si="15"/>
        <v>^</v>
      </c>
    </row>
    <row r="225" spans="1:23" x14ac:dyDescent="0.25">
      <c r="A225">
        <v>224</v>
      </c>
      <c r="B225" t="s">
        <v>327</v>
      </c>
      <c r="C225">
        <v>-11.769228021070299</v>
      </c>
      <c r="D225">
        <v>737.76624114423703</v>
      </c>
      <c r="E225">
        <v>-1.59525163455796E-2</v>
      </c>
      <c r="F225">
        <v>0.98727227333540202</v>
      </c>
      <c r="G225">
        <v>-11.771203684169899</v>
      </c>
      <c r="H225">
        <v>737.63711342378201</v>
      </c>
      <c r="I225">
        <v>-1.5957987294773199E-2</v>
      </c>
      <c r="J225">
        <v>0.98726790870509495</v>
      </c>
      <c r="K225">
        <v>-11.802315623894099</v>
      </c>
      <c r="L225">
        <v>737.42768922642495</v>
      </c>
      <c r="M225">
        <v>-1.6004709066830599E-2</v>
      </c>
      <c r="N225">
        <v>0.98723063488475604</v>
      </c>
      <c r="O225">
        <v>-12.1470398355758</v>
      </c>
      <c r="P225">
        <v>743.67582666653504</v>
      </c>
      <c r="Q225">
        <v>-1.63337833502319E-2</v>
      </c>
      <c r="R225">
        <v>0.98696810591648099</v>
      </c>
      <c r="T225" t="str">
        <f t="shared" si="12"/>
        <v/>
      </c>
      <c r="U225" t="str">
        <f t="shared" si="13"/>
        <v/>
      </c>
      <c r="V225" t="str">
        <f t="shared" si="14"/>
        <v/>
      </c>
      <c r="W225" t="str">
        <f t="shared" si="15"/>
        <v/>
      </c>
    </row>
    <row r="226" spans="1:23" x14ac:dyDescent="0.25">
      <c r="A226">
        <v>225</v>
      </c>
      <c r="B226" t="s">
        <v>328</v>
      </c>
      <c r="C226">
        <v>-11.769228021070299</v>
      </c>
      <c r="D226">
        <v>737.76624114424101</v>
      </c>
      <c r="E226">
        <v>-1.59525163455796E-2</v>
      </c>
      <c r="F226">
        <v>0.98727227333540202</v>
      </c>
      <c r="G226">
        <v>-11.771203684169899</v>
      </c>
      <c r="H226">
        <v>737.63711342378497</v>
      </c>
      <c r="I226">
        <v>-1.5957987294773102E-2</v>
      </c>
      <c r="J226">
        <v>0.98726790870509495</v>
      </c>
      <c r="K226">
        <v>-11.802315623894099</v>
      </c>
      <c r="L226">
        <v>737.42768922642995</v>
      </c>
      <c r="M226">
        <v>-1.6004709066830599E-2</v>
      </c>
      <c r="N226">
        <v>0.98723063488475604</v>
      </c>
      <c r="O226">
        <v>-12.1470398355758</v>
      </c>
      <c r="P226">
        <v>743.675826666538</v>
      </c>
      <c r="Q226">
        <v>-1.63337833502319E-2</v>
      </c>
      <c r="R226">
        <v>0.98696810591648099</v>
      </c>
      <c r="T226" t="str">
        <f t="shared" si="12"/>
        <v/>
      </c>
      <c r="U226" t="str">
        <f t="shared" si="13"/>
        <v/>
      </c>
      <c r="V226" t="str">
        <f t="shared" si="14"/>
        <v/>
      </c>
      <c r="W226" t="str">
        <f t="shared" si="15"/>
        <v/>
      </c>
    </row>
    <row r="227" spans="1:23" x14ac:dyDescent="0.25">
      <c r="A227">
        <v>226</v>
      </c>
      <c r="B227" t="s">
        <v>329</v>
      </c>
      <c r="C227">
        <v>-11.769228021070299</v>
      </c>
      <c r="D227">
        <v>737.76624114424101</v>
      </c>
      <c r="E227">
        <v>-1.59525163455796E-2</v>
      </c>
      <c r="F227">
        <v>0.98727227333540202</v>
      </c>
      <c r="G227">
        <v>-11.771203684169899</v>
      </c>
      <c r="H227">
        <v>737.63711342379202</v>
      </c>
      <c r="I227">
        <v>-1.5957987294773001E-2</v>
      </c>
      <c r="J227">
        <v>0.98726790870509495</v>
      </c>
      <c r="K227">
        <v>-11.802315623894099</v>
      </c>
      <c r="L227">
        <v>737.42768922642904</v>
      </c>
      <c r="M227">
        <v>-1.6004709066830599E-2</v>
      </c>
      <c r="N227">
        <v>0.98723063488475604</v>
      </c>
      <c r="O227">
        <v>-12.1470398355758</v>
      </c>
      <c r="P227">
        <v>743.67582666653595</v>
      </c>
      <c r="Q227">
        <v>-1.63337833502319E-2</v>
      </c>
      <c r="R227">
        <v>0.98696810591648099</v>
      </c>
      <c r="T227" t="str">
        <f t="shared" si="12"/>
        <v/>
      </c>
      <c r="U227" t="str">
        <f t="shared" si="13"/>
        <v/>
      </c>
      <c r="V227" t="str">
        <f t="shared" si="14"/>
        <v/>
      </c>
      <c r="W227" t="str">
        <f t="shared" si="15"/>
        <v/>
      </c>
    </row>
    <row r="228" spans="1:23" x14ac:dyDescent="0.25">
      <c r="A228">
        <v>227</v>
      </c>
      <c r="B228" t="s">
        <v>330</v>
      </c>
      <c r="C228">
        <v>-11.769228021070299</v>
      </c>
      <c r="D228">
        <v>737.76624114423805</v>
      </c>
      <c r="E228">
        <v>-1.59525163455796E-2</v>
      </c>
      <c r="F228">
        <v>0.98727227333540202</v>
      </c>
      <c r="G228">
        <v>-11.771203684169899</v>
      </c>
      <c r="H228">
        <v>737.637113423796</v>
      </c>
      <c r="I228">
        <v>-1.59579872947729E-2</v>
      </c>
      <c r="J228">
        <v>0.98726790870509495</v>
      </c>
      <c r="K228">
        <v>-11.802315623894099</v>
      </c>
      <c r="L228">
        <v>737.42768922642495</v>
      </c>
      <c r="M228">
        <v>-1.6004709066830599E-2</v>
      </c>
      <c r="N228">
        <v>0.98723063488475604</v>
      </c>
      <c r="O228">
        <v>-12.1470398355758</v>
      </c>
      <c r="P228">
        <v>743.67582666653504</v>
      </c>
      <c r="Q228">
        <v>-1.63337833502319E-2</v>
      </c>
      <c r="R228">
        <v>0.98696810591648099</v>
      </c>
      <c r="T228" t="str">
        <f t="shared" si="12"/>
        <v/>
      </c>
      <c r="U228" t="str">
        <f t="shared" si="13"/>
        <v/>
      </c>
      <c r="V228" t="str">
        <f t="shared" si="14"/>
        <v/>
      </c>
      <c r="W228" t="str">
        <f t="shared" si="15"/>
        <v/>
      </c>
    </row>
    <row r="229" spans="1:23" x14ac:dyDescent="0.25">
      <c r="A229">
        <v>228</v>
      </c>
      <c r="B229" t="s">
        <v>331</v>
      </c>
      <c r="C229">
        <v>-11.769228021070299</v>
      </c>
      <c r="D229">
        <v>737.76624114423601</v>
      </c>
      <c r="E229">
        <v>-1.59525163455796E-2</v>
      </c>
      <c r="F229">
        <v>0.98727227333540202</v>
      </c>
      <c r="G229">
        <v>-11.771203684169899</v>
      </c>
      <c r="H229">
        <v>737.63711342378497</v>
      </c>
      <c r="I229">
        <v>-1.5957987294773102E-2</v>
      </c>
      <c r="J229">
        <v>0.98726790870509495</v>
      </c>
      <c r="K229">
        <v>-11.802315623894099</v>
      </c>
      <c r="L229">
        <v>737.42768922643199</v>
      </c>
      <c r="M229">
        <v>-1.6004709066830498E-2</v>
      </c>
      <c r="N229">
        <v>0.98723063488475604</v>
      </c>
      <c r="O229">
        <v>-12.1470398355758</v>
      </c>
      <c r="P229">
        <v>743.67582666653902</v>
      </c>
      <c r="Q229">
        <v>-1.63337833502319E-2</v>
      </c>
      <c r="R229">
        <v>0.98696810591648099</v>
      </c>
      <c r="T229" t="str">
        <f t="shared" si="12"/>
        <v/>
      </c>
      <c r="U229" t="str">
        <f t="shared" si="13"/>
        <v/>
      </c>
      <c r="V229" t="str">
        <f t="shared" si="14"/>
        <v/>
      </c>
      <c r="W229" t="str">
        <f t="shared" si="15"/>
        <v/>
      </c>
    </row>
    <row r="230" spans="1:23" x14ac:dyDescent="0.25">
      <c r="A230">
        <v>229</v>
      </c>
      <c r="B230" t="s">
        <v>332</v>
      </c>
      <c r="C230">
        <v>-11.769228021070299</v>
      </c>
      <c r="D230">
        <v>737.76624114423896</v>
      </c>
      <c r="E230">
        <v>-1.59525163455796E-2</v>
      </c>
      <c r="F230">
        <v>0.98727227333540202</v>
      </c>
      <c r="G230">
        <v>-11.771203684169899</v>
      </c>
      <c r="H230">
        <v>737.63711342378099</v>
      </c>
      <c r="I230">
        <v>-1.5957987294773199E-2</v>
      </c>
      <c r="J230">
        <v>0.98726790870509495</v>
      </c>
      <c r="K230">
        <v>-11.802315623894099</v>
      </c>
      <c r="L230">
        <v>737.42768922643097</v>
      </c>
      <c r="M230">
        <v>-1.6004709066830498E-2</v>
      </c>
      <c r="N230">
        <v>0.98723063488475604</v>
      </c>
      <c r="O230">
        <v>-12.1470398355758</v>
      </c>
      <c r="P230">
        <v>743.675826666538</v>
      </c>
      <c r="Q230">
        <v>-1.63337833502319E-2</v>
      </c>
      <c r="R230">
        <v>0.98696810591648099</v>
      </c>
      <c r="T230" t="str">
        <f t="shared" si="12"/>
        <v/>
      </c>
      <c r="U230" t="str">
        <f t="shared" si="13"/>
        <v/>
      </c>
      <c r="V230" t="str">
        <f t="shared" si="14"/>
        <v/>
      </c>
      <c r="W230" t="str">
        <f t="shared" si="15"/>
        <v/>
      </c>
    </row>
    <row r="231" spans="1:23" x14ac:dyDescent="0.25">
      <c r="A231">
        <v>230</v>
      </c>
      <c r="B231" t="s">
        <v>333</v>
      </c>
      <c r="C231">
        <v>-11.769228021070299</v>
      </c>
      <c r="D231">
        <v>737.76624114423896</v>
      </c>
      <c r="E231">
        <v>-1.59525163455796E-2</v>
      </c>
      <c r="F231">
        <v>0.98727227333540202</v>
      </c>
      <c r="G231">
        <v>-11.771203684169899</v>
      </c>
      <c r="H231">
        <v>737.63711342378497</v>
      </c>
      <c r="I231">
        <v>-1.5957987294773102E-2</v>
      </c>
      <c r="J231">
        <v>0.98726790870509495</v>
      </c>
      <c r="K231">
        <v>-11.802315623894099</v>
      </c>
      <c r="L231">
        <v>737.42768922642801</v>
      </c>
      <c r="M231">
        <v>-1.6004709066830599E-2</v>
      </c>
      <c r="N231">
        <v>0.98723063488475604</v>
      </c>
      <c r="O231">
        <v>-12.1470398355758</v>
      </c>
      <c r="P231">
        <v>743.675826666538</v>
      </c>
      <c r="Q231">
        <v>-1.63337833502319E-2</v>
      </c>
      <c r="R231">
        <v>0.98696810591648099</v>
      </c>
      <c r="T231" t="str">
        <f t="shared" si="12"/>
        <v/>
      </c>
      <c r="U231" t="str">
        <f t="shared" si="13"/>
        <v/>
      </c>
      <c r="V231" t="str">
        <f t="shared" si="14"/>
        <v/>
      </c>
      <c r="W231" t="str">
        <f t="shared" si="15"/>
        <v/>
      </c>
    </row>
    <row r="232" spans="1:23" x14ac:dyDescent="0.25">
      <c r="A232">
        <v>231</v>
      </c>
      <c r="B232" t="s">
        <v>334</v>
      </c>
      <c r="C232">
        <v>-11.769228021070299</v>
      </c>
      <c r="D232">
        <v>737.76624114423703</v>
      </c>
      <c r="E232">
        <v>-1.59525163455796E-2</v>
      </c>
      <c r="F232">
        <v>0.98727227333540202</v>
      </c>
      <c r="G232">
        <v>-11.771203684169899</v>
      </c>
      <c r="H232">
        <v>737.63711342379304</v>
      </c>
      <c r="I232">
        <v>-1.5957987294773001E-2</v>
      </c>
      <c r="J232">
        <v>0.98726790870509495</v>
      </c>
      <c r="K232">
        <v>-11.802315623894099</v>
      </c>
      <c r="L232">
        <v>737.42768922642699</v>
      </c>
      <c r="M232">
        <v>-1.6004709066830599E-2</v>
      </c>
      <c r="N232">
        <v>0.98723063488475604</v>
      </c>
      <c r="O232">
        <v>-12.1470398355758</v>
      </c>
      <c r="P232">
        <v>743.67582666653504</v>
      </c>
      <c r="Q232">
        <v>-1.63337833502319E-2</v>
      </c>
      <c r="R232">
        <v>0.98696810591648099</v>
      </c>
      <c r="T232" t="str">
        <f t="shared" si="12"/>
        <v/>
      </c>
      <c r="U232" t="str">
        <f t="shared" si="13"/>
        <v/>
      </c>
      <c r="V232" t="str">
        <f t="shared" si="14"/>
        <v/>
      </c>
      <c r="W232" t="str">
        <f t="shared" si="15"/>
        <v/>
      </c>
    </row>
    <row r="233" spans="1:23" x14ac:dyDescent="0.25">
      <c r="A233">
        <v>232</v>
      </c>
      <c r="B233" t="s">
        <v>335</v>
      </c>
      <c r="C233">
        <v>-11.769228021070299</v>
      </c>
      <c r="D233">
        <v>737.76624114423703</v>
      </c>
      <c r="E233">
        <v>-1.59525163455796E-2</v>
      </c>
      <c r="F233">
        <v>0.98727227333540202</v>
      </c>
      <c r="G233">
        <v>-11.771203684169899</v>
      </c>
      <c r="H233">
        <v>737.637113423796</v>
      </c>
      <c r="I233">
        <v>-1.5957987294773001E-2</v>
      </c>
      <c r="J233">
        <v>0.98726790870509495</v>
      </c>
      <c r="K233">
        <v>-11.802315623894099</v>
      </c>
      <c r="L233">
        <v>737.42768922642597</v>
      </c>
      <c r="M233">
        <v>-1.6004709066830599E-2</v>
      </c>
      <c r="N233">
        <v>0.98723063488475604</v>
      </c>
      <c r="O233">
        <v>-12.1470398355758</v>
      </c>
      <c r="P233">
        <v>743.67582666653698</v>
      </c>
      <c r="Q233">
        <v>-1.63337833502319E-2</v>
      </c>
      <c r="R233">
        <v>0.98696810591648099</v>
      </c>
      <c r="T233" t="str">
        <f t="shared" si="12"/>
        <v/>
      </c>
      <c r="U233" t="str">
        <f t="shared" si="13"/>
        <v/>
      </c>
      <c r="V233" t="str">
        <f t="shared" si="14"/>
        <v/>
      </c>
      <c r="W233" t="str">
        <f t="shared" si="15"/>
        <v/>
      </c>
    </row>
    <row r="234" spans="1:23" x14ac:dyDescent="0.25">
      <c r="A234">
        <v>233</v>
      </c>
      <c r="B234" t="s">
        <v>336</v>
      </c>
      <c r="C234">
        <v>-11.769228021070299</v>
      </c>
      <c r="D234">
        <v>737.76624114423703</v>
      </c>
      <c r="E234">
        <v>-1.59525163455796E-2</v>
      </c>
      <c r="F234">
        <v>0.98727227333540202</v>
      </c>
      <c r="G234">
        <v>-11.771203684169899</v>
      </c>
      <c r="H234">
        <v>737.63711342378099</v>
      </c>
      <c r="I234">
        <v>-1.5957987294773199E-2</v>
      </c>
      <c r="J234">
        <v>0.98726790870509495</v>
      </c>
      <c r="K234">
        <v>-11.802315623894099</v>
      </c>
      <c r="L234">
        <v>737.42768922642597</v>
      </c>
      <c r="M234">
        <v>-1.6004709066830599E-2</v>
      </c>
      <c r="N234">
        <v>0.98723063488475604</v>
      </c>
      <c r="O234">
        <v>-12.1470398355758</v>
      </c>
      <c r="P234">
        <v>743.67582666653595</v>
      </c>
      <c r="Q234">
        <v>-1.63337833502319E-2</v>
      </c>
      <c r="R234">
        <v>0.98696810591648099</v>
      </c>
      <c r="T234" t="str">
        <f t="shared" si="12"/>
        <v/>
      </c>
      <c r="U234" t="str">
        <f t="shared" si="13"/>
        <v/>
      </c>
      <c r="V234" t="str">
        <f t="shared" si="14"/>
        <v/>
      </c>
      <c r="W234" t="str">
        <f t="shared" si="15"/>
        <v/>
      </c>
    </row>
    <row r="235" spans="1:23" x14ac:dyDescent="0.25">
      <c r="A235">
        <v>234</v>
      </c>
      <c r="B235" t="s">
        <v>337</v>
      </c>
      <c r="C235">
        <v>-11.769228021070299</v>
      </c>
      <c r="D235">
        <v>737.76624114424101</v>
      </c>
      <c r="E235">
        <v>-1.59525163455796E-2</v>
      </c>
      <c r="F235">
        <v>0.98727227333540202</v>
      </c>
      <c r="G235">
        <v>-11.771203684169899</v>
      </c>
      <c r="H235">
        <v>737.63711342378497</v>
      </c>
      <c r="I235">
        <v>-1.5957987294773102E-2</v>
      </c>
      <c r="J235">
        <v>0.98726790870509495</v>
      </c>
      <c r="K235">
        <v>-11.802315623894099</v>
      </c>
      <c r="L235">
        <v>737.42768922642904</v>
      </c>
      <c r="M235">
        <v>-1.6004709066830599E-2</v>
      </c>
      <c r="N235">
        <v>0.98723063488475604</v>
      </c>
      <c r="O235">
        <v>-12.1470398355758</v>
      </c>
      <c r="P235">
        <v>743.67582666653504</v>
      </c>
      <c r="Q235">
        <v>-1.63337833502319E-2</v>
      </c>
      <c r="R235">
        <v>0.98696810591648099</v>
      </c>
      <c r="T235" t="str">
        <f t="shared" si="12"/>
        <v/>
      </c>
      <c r="U235" t="str">
        <f t="shared" si="13"/>
        <v/>
      </c>
      <c r="V235" t="str">
        <f t="shared" si="14"/>
        <v/>
      </c>
      <c r="W235" t="str">
        <f t="shared" si="15"/>
        <v/>
      </c>
    </row>
    <row r="236" spans="1:23" x14ac:dyDescent="0.25">
      <c r="A236">
        <v>235</v>
      </c>
      <c r="B236" t="s">
        <v>338</v>
      </c>
      <c r="C236">
        <v>-11.769228021070299</v>
      </c>
      <c r="D236">
        <v>737.76624114423703</v>
      </c>
      <c r="E236">
        <v>-1.59525163455796E-2</v>
      </c>
      <c r="F236">
        <v>0.98727227333540202</v>
      </c>
      <c r="G236">
        <v>-11.771203684169899</v>
      </c>
      <c r="H236">
        <v>737.63711342378099</v>
      </c>
      <c r="I236">
        <v>-1.5957987294773199E-2</v>
      </c>
      <c r="J236">
        <v>0.98726790870509495</v>
      </c>
      <c r="K236">
        <v>-11.802315623894099</v>
      </c>
      <c r="L236">
        <v>737.42768922642801</v>
      </c>
      <c r="M236">
        <v>-1.6004709066830599E-2</v>
      </c>
      <c r="N236">
        <v>0.98723063488475604</v>
      </c>
      <c r="O236">
        <v>-12.1470398355758</v>
      </c>
      <c r="P236">
        <v>743.67582666654005</v>
      </c>
      <c r="Q236">
        <v>-1.6333783350231799E-2</v>
      </c>
      <c r="R236">
        <v>0.98696810591648099</v>
      </c>
      <c r="T236" t="str">
        <f t="shared" si="12"/>
        <v/>
      </c>
      <c r="U236" t="str">
        <f t="shared" si="13"/>
        <v/>
      </c>
      <c r="V236" t="str">
        <f t="shared" si="14"/>
        <v/>
      </c>
      <c r="W236" t="str">
        <f t="shared" si="15"/>
        <v/>
      </c>
    </row>
    <row r="237" spans="1:23" x14ac:dyDescent="0.25">
      <c r="A237">
        <v>236</v>
      </c>
      <c r="B237" t="s">
        <v>339</v>
      </c>
      <c r="C237">
        <v>-11.769228021070299</v>
      </c>
      <c r="D237">
        <v>737.76624114424499</v>
      </c>
      <c r="E237">
        <v>-1.5952516345579499E-2</v>
      </c>
      <c r="F237">
        <v>0.98727227333540202</v>
      </c>
      <c r="G237">
        <v>-11.771203684169899</v>
      </c>
      <c r="H237">
        <v>737.63711342378303</v>
      </c>
      <c r="I237">
        <v>-1.5957987294773199E-2</v>
      </c>
      <c r="J237">
        <v>0.98726790870509495</v>
      </c>
      <c r="K237">
        <v>-11.802315623894099</v>
      </c>
      <c r="L237">
        <v>737.42768922642699</v>
      </c>
      <c r="M237">
        <v>-1.6004709066830599E-2</v>
      </c>
      <c r="N237">
        <v>0.98723063488475604</v>
      </c>
      <c r="O237">
        <v>-12.1470398355758</v>
      </c>
      <c r="P237">
        <v>743.67582666653595</v>
      </c>
      <c r="Q237">
        <v>-1.63337833502319E-2</v>
      </c>
      <c r="R237">
        <v>0.98696810591648099</v>
      </c>
      <c r="T237" t="str">
        <f t="shared" si="12"/>
        <v/>
      </c>
      <c r="U237" t="str">
        <f t="shared" si="13"/>
        <v/>
      </c>
      <c r="V237" t="str">
        <f t="shared" si="14"/>
        <v/>
      </c>
      <c r="W237" t="str">
        <f t="shared" si="15"/>
        <v/>
      </c>
    </row>
    <row r="238" spans="1:23" x14ac:dyDescent="0.25">
      <c r="A238">
        <v>237</v>
      </c>
      <c r="B238" t="s">
        <v>340</v>
      </c>
      <c r="C238">
        <v>-11.769228021070299</v>
      </c>
      <c r="D238">
        <v>737.76624114423203</v>
      </c>
      <c r="E238">
        <v>-1.59525163455797E-2</v>
      </c>
      <c r="F238">
        <v>0.98727227333540202</v>
      </c>
      <c r="G238">
        <v>-11.771203684169899</v>
      </c>
      <c r="H238">
        <v>737.63711342379304</v>
      </c>
      <c r="I238">
        <v>-1.5957987294773001E-2</v>
      </c>
      <c r="J238">
        <v>0.98726790870509495</v>
      </c>
      <c r="K238">
        <v>-11.802315623894099</v>
      </c>
      <c r="L238">
        <v>737.42768922642495</v>
      </c>
      <c r="M238">
        <v>-1.6004709066830599E-2</v>
      </c>
      <c r="N238">
        <v>0.98723063488475604</v>
      </c>
      <c r="O238">
        <v>-12.1470398355758</v>
      </c>
      <c r="P238">
        <v>743.67582666653504</v>
      </c>
      <c r="Q238">
        <v>-1.63337833502319E-2</v>
      </c>
      <c r="R238">
        <v>0.98696810591648099</v>
      </c>
      <c r="T238" t="str">
        <f t="shared" si="12"/>
        <v/>
      </c>
      <c r="U238" t="str">
        <f t="shared" si="13"/>
        <v/>
      </c>
      <c r="V238" t="str">
        <f t="shared" si="14"/>
        <v/>
      </c>
      <c r="W238" t="str">
        <f t="shared" si="15"/>
        <v/>
      </c>
    </row>
    <row r="239" spans="1:23" x14ac:dyDescent="0.25">
      <c r="A239">
        <v>238</v>
      </c>
      <c r="B239" t="s">
        <v>341</v>
      </c>
      <c r="C239">
        <v>-11.769228021070299</v>
      </c>
      <c r="D239">
        <v>737.76624114423805</v>
      </c>
      <c r="E239">
        <v>-1.59525163455796E-2</v>
      </c>
      <c r="F239">
        <v>0.98727227333540202</v>
      </c>
      <c r="G239">
        <v>-11.771203684169899</v>
      </c>
      <c r="H239">
        <v>737.63711342379702</v>
      </c>
      <c r="I239">
        <v>-1.59579872947729E-2</v>
      </c>
      <c r="J239">
        <v>0.98726790870509495</v>
      </c>
      <c r="K239">
        <v>-11.802315623894099</v>
      </c>
      <c r="L239">
        <v>737.42768922642699</v>
      </c>
      <c r="M239">
        <v>-1.6004709066830599E-2</v>
      </c>
      <c r="N239">
        <v>0.98723063488475604</v>
      </c>
      <c r="O239">
        <v>-12.1470398355758</v>
      </c>
      <c r="P239">
        <v>743.67582666653698</v>
      </c>
      <c r="Q239">
        <v>-1.63337833502319E-2</v>
      </c>
      <c r="R239">
        <v>0.98696810591648099</v>
      </c>
      <c r="T239" t="str">
        <f t="shared" si="12"/>
        <v/>
      </c>
      <c r="U239" t="str">
        <f t="shared" si="13"/>
        <v/>
      </c>
      <c r="V239" t="str">
        <f t="shared" si="14"/>
        <v/>
      </c>
      <c r="W239" t="str">
        <f t="shared" si="15"/>
        <v/>
      </c>
    </row>
    <row r="240" spans="1:23" x14ac:dyDescent="0.25">
      <c r="A240">
        <v>239</v>
      </c>
      <c r="B240" t="s">
        <v>342</v>
      </c>
      <c r="C240">
        <v>-11.769228021070299</v>
      </c>
      <c r="D240">
        <v>737.76624114424396</v>
      </c>
      <c r="E240">
        <v>-1.5952516345579499E-2</v>
      </c>
      <c r="F240">
        <v>0.98727227333540202</v>
      </c>
      <c r="G240">
        <v>-11.771203684169899</v>
      </c>
      <c r="H240">
        <v>737.63711342378303</v>
      </c>
      <c r="I240">
        <v>-1.5957987294773199E-2</v>
      </c>
      <c r="J240">
        <v>0.98726790870509495</v>
      </c>
      <c r="K240">
        <v>-11.802315623894099</v>
      </c>
      <c r="L240">
        <v>737.42768922642801</v>
      </c>
      <c r="M240">
        <v>-1.6004709066830599E-2</v>
      </c>
      <c r="N240">
        <v>0.98723063488475604</v>
      </c>
      <c r="O240">
        <v>-12.1470398355758</v>
      </c>
      <c r="P240">
        <v>743.67582666653698</v>
      </c>
      <c r="Q240">
        <v>-1.63337833502319E-2</v>
      </c>
      <c r="R240">
        <v>0.98696810591648099</v>
      </c>
      <c r="T240" t="str">
        <f t="shared" si="12"/>
        <v/>
      </c>
      <c r="U240" t="str">
        <f t="shared" si="13"/>
        <v/>
      </c>
      <c r="V240" t="str">
        <f t="shared" si="14"/>
        <v/>
      </c>
      <c r="W240" t="str">
        <f t="shared" si="15"/>
        <v/>
      </c>
    </row>
    <row r="241" spans="1:23" x14ac:dyDescent="0.25">
      <c r="A241">
        <v>240</v>
      </c>
      <c r="B241" t="s">
        <v>343</v>
      </c>
      <c r="C241">
        <v>-11.769228021070299</v>
      </c>
      <c r="D241">
        <v>737.76624114423896</v>
      </c>
      <c r="E241">
        <v>-1.59525163455796E-2</v>
      </c>
      <c r="F241">
        <v>0.98727227333540202</v>
      </c>
      <c r="G241">
        <v>-11.771203684169899</v>
      </c>
      <c r="H241">
        <v>737.63711342378303</v>
      </c>
      <c r="I241">
        <v>-1.5957987294773199E-2</v>
      </c>
      <c r="J241">
        <v>0.98726790870509495</v>
      </c>
      <c r="K241">
        <v>-11.802315623894099</v>
      </c>
      <c r="L241">
        <v>737.42768922642199</v>
      </c>
      <c r="M241">
        <v>-1.60047090668307E-2</v>
      </c>
      <c r="N241">
        <v>0.98723063488475604</v>
      </c>
      <c r="O241">
        <v>-12.1470398355758</v>
      </c>
      <c r="P241">
        <v>743.67582666653698</v>
      </c>
      <c r="Q241">
        <v>-1.63337833502319E-2</v>
      </c>
      <c r="R241">
        <v>0.98696810591648099</v>
      </c>
      <c r="T241" t="str">
        <f t="shared" si="12"/>
        <v/>
      </c>
      <c r="U241" t="str">
        <f t="shared" si="13"/>
        <v/>
      </c>
      <c r="V241" t="str">
        <f t="shared" si="14"/>
        <v/>
      </c>
      <c r="W241" t="str">
        <f t="shared" si="15"/>
        <v/>
      </c>
    </row>
    <row r="242" spans="1:23" x14ac:dyDescent="0.25">
      <c r="A242">
        <v>241</v>
      </c>
      <c r="B242" t="s">
        <v>344</v>
      </c>
      <c r="C242">
        <v>-11.769228021070299</v>
      </c>
      <c r="D242">
        <v>737.76624114423896</v>
      </c>
      <c r="E242">
        <v>-1.59525163455796E-2</v>
      </c>
      <c r="F242">
        <v>0.98727227333540202</v>
      </c>
      <c r="G242">
        <v>-11.771203684169899</v>
      </c>
      <c r="H242">
        <v>737.63711342379702</v>
      </c>
      <c r="I242">
        <v>-1.59579872947729E-2</v>
      </c>
      <c r="J242">
        <v>0.98726790870509495</v>
      </c>
      <c r="K242">
        <v>-11.802315623894099</v>
      </c>
      <c r="L242">
        <v>737.42768922642597</v>
      </c>
      <c r="M242">
        <v>-1.6004709066830599E-2</v>
      </c>
      <c r="N242">
        <v>0.98723063488475604</v>
      </c>
      <c r="O242">
        <v>-12.1470398355758</v>
      </c>
      <c r="P242">
        <v>743.67582666653595</v>
      </c>
      <c r="Q242">
        <v>-1.63337833502319E-2</v>
      </c>
      <c r="R242">
        <v>0.98696810591648099</v>
      </c>
      <c r="T242" t="str">
        <f t="shared" si="12"/>
        <v/>
      </c>
      <c r="U242" t="str">
        <f t="shared" si="13"/>
        <v/>
      </c>
      <c r="V242" t="str">
        <f t="shared" si="14"/>
        <v/>
      </c>
      <c r="W242" t="str">
        <f t="shared" si="15"/>
        <v/>
      </c>
    </row>
    <row r="243" spans="1:23" x14ac:dyDescent="0.25">
      <c r="A243">
        <v>242</v>
      </c>
      <c r="B243" t="s">
        <v>345</v>
      </c>
      <c r="C243">
        <v>-11.769228021070299</v>
      </c>
      <c r="D243">
        <v>737.76624114424101</v>
      </c>
      <c r="E243">
        <v>-1.59525163455796E-2</v>
      </c>
      <c r="F243">
        <v>0.98727227333540202</v>
      </c>
      <c r="G243">
        <v>-11.771203684169899</v>
      </c>
      <c r="H243">
        <v>737.63711342379702</v>
      </c>
      <c r="I243">
        <v>-1.59579872947729E-2</v>
      </c>
      <c r="J243">
        <v>0.98726790870509495</v>
      </c>
      <c r="K243">
        <v>-11.802315623894099</v>
      </c>
      <c r="L243">
        <v>737.42768922640198</v>
      </c>
      <c r="M243">
        <v>-1.6004709066831099E-2</v>
      </c>
      <c r="N243">
        <v>0.98723063488475604</v>
      </c>
      <c r="O243">
        <v>-12.1470398355758</v>
      </c>
      <c r="P243">
        <v>743.67582666653504</v>
      </c>
      <c r="Q243">
        <v>-1.63337833502319E-2</v>
      </c>
      <c r="R243">
        <v>0.98696810591648099</v>
      </c>
      <c r="T243" t="str">
        <f t="shared" si="12"/>
        <v/>
      </c>
      <c r="U243" t="str">
        <f t="shared" si="13"/>
        <v/>
      </c>
      <c r="V243" t="str">
        <f t="shared" si="14"/>
        <v/>
      </c>
      <c r="W243" t="str">
        <f t="shared" si="15"/>
        <v/>
      </c>
    </row>
    <row r="244" spans="1:23" x14ac:dyDescent="0.25">
      <c r="A244">
        <v>243</v>
      </c>
      <c r="B244" t="s">
        <v>346</v>
      </c>
      <c r="C244">
        <v>-11.769228021070299</v>
      </c>
      <c r="D244">
        <v>737.76624114423998</v>
      </c>
      <c r="E244">
        <v>-1.59525163455796E-2</v>
      </c>
      <c r="F244">
        <v>0.98727227333540202</v>
      </c>
      <c r="G244">
        <v>-11.771203684169899</v>
      </c>
      <c r="H244">
        <v>737.63711342378394</v>
      </c>
      <c r="I244">
        <v>-1.5957987294773199E-2</v>
      </c>
      <c r="J244">
        <v>0.98726790870509495</v>
      </c>
      <c r="K244">
        <v>-11.802315623894099</v>
      </c>
      <c r="L244">
        <v>737.42768922642097</v>
      </c>
      <c r="M244">
        <v>-1.60047090668307E-2</v>
      </c>
      <c r="N244">
        <v>0.98723063488475604</v>
      </c>
      <c r="O244">
        <v>-12.1470398355758</v>
      </c>
      <c r="P244">
        <v>743.67582666653595</v>
      </c>
      <c r="Q244">
        <v>-1.63337833502319E-2</v>
      </c>
      <c r="R244">
        <v>0.98696810591648099</v>
      </c>
      <c r="T244" t="str">
        <f t="shared" si="12"/>
        <v/>
      </c>
      <c r="U244" t="str">
        <f t="shared" si="13"/>
        <v/>
      </c>
      <c r="V244" t="str">
        <f t="shared" si="14"/>
        <v/>
      </c>
      <c r="W244" t="str">
        <f t="shared" si="15"/>
        <v/>
      </c>
    </row>
    <row r="245" spans="1:23" x14ac:dyDescent="0.25">
      <c r="A245">
        <v>244</v>
      </c>
      <c r="B245" t="s">
        <v>347</v>
      </c>
      <c r="C245">
        <v>2.5521346674864001</v>
      </c>
      <c r="D245">
        <v>1.0632661484536501</v>
      </c>
      <c r="E245">
        <v>2.40027830397693</v>
      </c>
      <c r="F245">
        <v>1.6382611037603498E-2</v>
      </c>
      <c r="G245">
        <v>2.5500611337235699</v>
      </c>
      <c r="H245">
        <v>1.06338843473887</v>
      </c>
      <c r="I245">
        <v>2.3980523489046299</v>
      </c>
      <c r="J245">
        <v>1.6482509455227199E-2</v>
      </c>
      <c r="K245">
        <v>2.5168775186160799</v>
      </c>
      <c r="L245">
        <v>1.0626776727768299</v>
      </c>
      <c r="M245">
        <v>2.3684298476313499</v>
      </c>
      <c r="N245">
        <v>1.7863767793166001E-2</v>
      </c>
      <c r="O245">
        <v>2.1850355619125899</v>
      </c>
      <c r="P245">
        <v>1.0609672818460401</v>
      </c>
      <c r="Q245">
        <v>2.0594749709064701</v>
      </c>
      <c r="R245">
        <v>3.9448760304186203E-2</v>
      </c>
      <c r="T245" t="str">
        <f t="shared" si="12"/>
        <v>*</v>
      </c>
      <c r="U245" t="str">
        <f t="shared" si="13"/>
        <v>*</v>
      </c>
      <c r="V245" t="str">
        <f t="shared" si="14"/>
        <v>*</v>
      </c>
      <c r="W245" t="str">
        <f t="shared" si="15"/>
        <v>*</v>
      </c>
    </row>
    <row r="246" spans="1:23" x14ac:dyDescent="0.25">
      <c r="A246">
        <v>245</v>
      </c>
      <c r="B246" t="s">
        <v>348</v>
      </c>
      <c r="C246">
        <v>-11.807230355562</v>
      </c>
      <c r="D246">
        <v>777.68049114933797</v>
      </c>
      <c r="E246">
        <v>-1.51826238280866E-2</v>
      </c>
      <c r="F246">
        <v>0.98788648424213799</v>
      </c>
      <c r="G246">
        <v>-11.8117787545841</v>
      </c>
      <c r="H246">
        <v>777.73957510303899</v>
      </c>
      <c r="I246">
        <v>-1.5187318651001201E-2</v>
      </c>
      <c r="J246">
        <v>0.98788273874726795</v>
      </c>
      <c r="K246">
        <v>-11.8171084774189</v>
      </c>
      <c r="L246">
        <v>777.12189854061</v>
      </c>
      <c r="M246">
        <v>-1.52062482084352E-2</v>
      </c>
      <c r="N246">
        <v>0.98786763688957802</v>
      </c>
      <c r="O246">
        <v>-12.136281198499599</v>
      </c>
      <c r="P246">
        <v>782.73634072680898</v>
      </c>
      <c r="Q246">
        <v>-1.55049415327139E-2</v>
      </c>
      <c r="R246">
        <v>0.98762934219452703</v>
      </c>
      <c r="T246" t="str">
        <f t="shared" si="12"/>
        <v/>
      </c>
      <c r="U246" t="str">
        <f t="shared" si="13"/>
        <v/>
      </c>
      <c r="V246" t="str">
        <f t="shared" si="14"/>
        <v/>
      </c>
      <c r="W246" t="str">
        <f t="shared" si="15"/>
        <v/>
      </c>
    </row>
    <row r="247" spans="1:23" x14ac:dyDescent="0.25">
      <c r="A247">
        <v>246</v>
      </c>
      <c r="B247" t="s">
        <v>349</v>
      </c>
      <c r="C247">
        <v>-11.807230355562</v>
      </c>
      <c r="D247">
        <v>777.68049114933797</v>
      </c>
      <c r="E247">
        <v>-1.51826238280866E-2</v>
      </c>
      <c r="F247">
        <v>0.98788648424213799</v>
      </c>
      <c r="G247">
        <v>-11.8117787545841</v>
      </c>
      <c r="H247">
        <v>777.73957510303899</v>
      </c>
      <c r="I247">
        <v>-1.5187318651001201E-2</v>
      </c>
      <c r="J247">
        <v>0.98788273874726795</v>
      </c>
      <c r="K247">
        <v>-11.8171084774189</v>
      </c>
      <c r="L247">
        <v>777.12189854060796</v>
      </c>
      <c r="M247">
        <v>-1.5206248208435301E-2</v>
      </c>
      <c r="N247">
        <v>0.98786763688957802</v>
      </c>
      <c r="O247">
        <v>-12.136281198499599</v>
      </c>
      <c r="P247">
        <v>782.73634072681898</v>
      </c>
      <c r="Q247">
        <v>-1.5504941532713701E-2</v>
      </c>
      <c r="R247">
        <v>0.98762934219452703</v>
      </c>
      <c r="T247" t="str">
        <f t="shared" si="12"/>
        <v/>
      </c>
      <c r="U247" t="str">
        <f t="shared" si="13"/>
        <v/>
      </c>
      <c r="V247" t="str">
        <f t="shared" si="14"/>
        <v/>
      </c>
      <c r="W247" t="str">
        <f t="shared" si="15"/>
        <v/>
      </c>
    </row>
    <row r="248" spans="1:23" x14ac:dyDescent="0.25">
      <c r="A248">
        <v>247</v>
      </c>
      <c r="B248" t="s">
        <v>350</v>
      </c>
      <c r="C248">
        <v>-11.807230355562099</v>
      </c>
      <c r="D248">
        <v>777.68049114934001</v>
      </c>
      <c r="E248">
        <v>-1.51826238280866E-2</v>
      </c>
      <c r="F248">
        <v>0.98788648424213799</v>
      </c>
      <c r="G248">
        <v>-11.8117787545841</v>
      </c>
      <c r="H248">
        <v>777.73957510303399</v>
      </c>
      <c r="I248">
        <v>-1.51873186510013E-2</v>
      </c>
      <c r="J248">
        <v>0.98788273874726795</v>
      </c>
      <c r="K248">
        <v>-11.8171084774189</v>
      </c>
      <c r="L248">
        <v>777.12189854061296</v>
      </c>
      <c r="M248">
        <v>-1.52062482084352E-2</v>
      </c>
      <c r="N248">
        <v>0.98786763688957802</v>
      </c>
      <c r="O248">
        <v>-12.136281198499599</v>
      </c>
      <c r="P248">
        <v>782.73634072681102</v>
      </c>
      <c r="Q248">
        <v>-1.55049415327139E-2</v>
      </c>
      <c r="R248">
        <v>0.98762934219452703</v>
      </c>
      <c r="T248" t="str">
        <f t="shared" si="12"/>
        <v/>
      </c>
      <c r="U248" t="str">
        <f t="shared" si="13"/>
        <v/>
      </c>
      <c r="V248" t="str">
        <f t="shared" si="14"/>
        <v/>
      </c>
      <c r="W248" t="str">
        <f t="shared" si="15"/>
        <v/>
      </c>
    </row>
    <row r="249" spans="1:23" x14ac:dyDescent="0.25">
      <c r="A249">
        <v>248</v>
      </c>
      <c r="B249" t="s">
        <v>351</v>
      </c>
      <c r="C249">
        <v>-11.807230355562099</v>
      </c>
      <c r="D249">
        <v>777.68049114934104</v>
      </c>
      <c r="E249">
        <v>-1.51826238280866E-2</v>
      </c>
      <c r="F249">
        <v>0.98788648424213799</v>
      </c>
      <c r="G249">
        <v>-11.8117787545841</v>
      </c>
      <c r="H249">
        <v>777.73957510303796</v>
      </c>
      <c r="I249">
        <v>-1.5187318651001201E-2</v>
      </c>
      <c r="J249">
        <v>0.98788273874726795</v>
      </c>
      <c r="K249">
        <v>-11.8171084774189</v>
      </c>
      <c r="L249">
        <v>777.12189854061501</v>
      </c>
      <c r="M249">
        <v>-1.5206248208435099E-2</v>
      </c>
      <c r="N249">
        <v>0.98786763688957802</v>
      </c>
      <c r="O249">
        <v>-12.136281198499599</v>
      </c>
      <c r="P249">
        <v>782.73634072681</v>
      </c>
      <c r="Q249">
        <v>-1.55049415327139E-2</v>
      </c>
      <c r="R249">
        <v>0.98762934219452703</v>
      </c>
      <c r="T249" t="str">
        <f t="shared" si="12"/>
        <v/>
      </c>
      <c r="U249" t="str">
        <f t="shared" si="13"/>
        <v/>
      </c>
      <c r="V249" t="str">
        <f t="shared" si="14"/>
        <v/>
      </c>
      <c r="W249" t="str">
        <f t="shared" si="15"/>
        <v/>
      </c>
    </row>
    <row r="250" spans="1:23" x14ac:dyDescent="0.25">
      <c r="A250">
        <v>249</v>
      </c>
      <c r="B250" t="s">
        <v>352</v>
      </c>
      <c r="C250">
        <v>-11.807230355562</v>
      </c>
      <c r="D250">
        <v>777.68049114933604</v>
      </c>
      <c r="E250">
        <v>-1.51826238280866E-2</v>
      </c>
      <c r="F250">
        <v>0.98788648424213799</v>
      </c>
      <c r="G250">
        <v>-11.8117787545841</v>
      </c>
      <c r="H250">
        <v>777.73957510303296</v>
      </c>
      <c r="I250">
        <v>-1.51873186510013E-2</v>
      </c>
      <c r="J250">
        <v>0.98788273874726795</v>
      </c>
      <c r="K250">
        <v>-11.8171084774189</v>
      </c>
      <c r="L250">
        <v>777.12189854061398</v>
      </c>
      <c r="M250">
        <v>-1.5206248208435099E-2</v>
      </c>
      <c r="N250">
        <v>0.98786763688957802</v>
      </c>
      <c r="O250">
        <v>-12.136281198499599</v>
      </c>
      <c r="P250">
        <v>782.73634072680898</v>
      </c>
      <c r="Q250">
        <v>-1.55049415327139E-2</v>
      </c>
      <c r="R250">
        <v>0.98762934219452703</v>
      </c>
      <c r="T250" t="str">
        <f t="shared" si="12"/>
        <v/>
      </c>
      <c r="U250" t="str">
        <f t="shared" si="13"/>
        <v/>
      </c>
      <c r="V250" t="str">
        <f t="shared" si="14"/>
        <v/>
      </c>
      <c r="W250" t="str">
        <f t="shared" si="15"/>
        <v/>
      </c>
    </row>
    <row r="251" spans="1:23" x14ac:dyDescent="0.25">
      <c r="A251">
        <v>250</v>
      </c>
      <c r="B251" t="s">
        <v>353</v>
      </c>
      <c r="C251">
        <v>-11.807230355562099</v>
      </c>
      <c r="D251">
        <v>777.68049114934195</v>
      </c>
      <c r="E251">
        <v>-1.51826238280866E-2</v>
      </c>
      <c r="F251">
        <v>0.98788648424213799</v>
      </c>
      <c r="G251">
        <v>-11.8117787545841</v>
      </c>
      <c r="H251">
        <v>777.73957510303399</v>
      </c>
      <c r="I251">
        <v>-1.5187318651001201E-2</v>
      </c>
      <c r="J251">
        <v>0.98788273874726795</v>
      </c>
      <c r="K251">
        <v>-11.8171084774189</v>
      </c>
      <c r="L251">
        <v>777.12189854060705</v>
      </c>
      <c r="M251">
        <v>-1.5206248208435301E-2</v>
      </c>
      <c r="N251">
        <v>0.98786763688957802</v>
      </c>
      <c r="O251">
        <v>-12.136281198499599</v>
      </c>
      <c r="P251">
        <v>782.73634072681</v>
      </c>
      <c r="Q251">
        <v>-1.55049415327139E-2</v>
      </c>
      <c r="R251">
        <v>0.98762934219452703</v>
      </c>
      <c r="T251" t="str">
        <f t="shared" si="12"/>
        <v/>
      </c>
      <c r="U251" t="str">
        <f t="shared" si="13"/>
        <v/>
      </c>
      <c r="V251" t="str">
        <f t="shared" si="14"/>
        <v/>
      </c>
      <c r="W251" t="str">
        <f t="shared" si="15"/>
        <v/>
      </c>
    </row>
    <row r="252" spans="1:23" x14ac:dyDescent="0.25">
      <c r="A252">
        <v>251</v>
      </c>
      <c r="B252" t="s">
        <v>354</v>
      </c>
      <c r="C252">
        <v>-11.807230355562</v>
      </c>
      <c r="D252">
        <v>777.68049114933797</v>
      </c>
      <c r="E252">
        <v>-1.51826238280866E-2</v>
      </c>
      <c r="F252">
        <v>0.98788648424213799</v>
      </c>
      <c r="G252">
        <v>-11.8117787545841</v>
      </c>
      <c r="H252">
        <v>777.73957510303399</v>
      </c>
      <c r="I252">
        <v>-1.5187318651001201E-2</v>
      </c>
      <c r="J252">
        <v>0.98788273874726795</v>
      </c>
      <c r="K252">
        <v>-11.817108477419</v>
      </c>
      <c r="L252">
        <v>777.12189854061899</v>
      </c>
      <c r="M252">
        <v>-1.5206248208435099E-2</v>
      </c>
      <c r="N252">
        <v>0.98786763688957802</v>
      </c>
      <c r="O252">
        <v>-12.136281198499599</v>
      </c>
      <c r="P252">
        <v>782.73634072680704</v>
      </c>
      <c r="Q252">
        <v>-1.55049415327139E-2</v>
      </c>
      <c r="R252">
        <v>0.98762934219452703</v>
      </c>
      <c r="T252" t="str">
        <f t="shared" si="12"/>
        <v/>
      </c>
      <c r="U252" t="str">
        <f t="shared" si="13"/>
        <v/>
      </c>
      <c r="V252" t="str">
        <f t="shared" si="14"/>
        <v/>
      </c>
      <c r="W252" t="str">
        <f t="shared" si="15"/>
        <v/>
      </c>
    </row>
    <row r="253" spans="1:23" x14ac:dyDescent="0.25">
      <c r="A253">
        <v>252</v>
      </c>
      <c r="B253" t="s">
        <v>355</v>
      </c>
      <c r="C253">
        <v>-11.807230355562099</v>
      </c>
      <c r="D253">
        <v>777.68049114934001</v>
      </c>
      <c r="E253">
        <v>-1.51826238280866E-2</v>
      </c>
      <c r="F253">
        <v>0.98788648424213799</v>
      </c>
      <c r="G253">
        <v>-11.8117787545841</v>
      </c>
      <c r="H253">
        <v>777.73957510303296</v>
      </c>
      <c r="I253">
        <v>-1.51873186510013E-2</v>
      </c>
      <c r="J253">
        <v>0.98788273874726795</v>
      </c>
      <c r="K253">
        <v>-11.8171084774189</v>
      </c>
      <c r="L253">
        <v>777.12189854061501</v>
      </c>
      <c r="M253">
        <v>-1.5206248208435099E-2</v>
      </c>
      <c r="N253">
        <v>0.98786763688957802</v>
      </c>
      <c r="O253">
        <v>-12.136281198499599</v>
      </c>
      <c r="P253">
        <v>782.73634072680898</v>
      </c>
      <c r="Q253">
        <v>-1.55049415327139E-2</v>
      </c>
      <c r="R253">
        <v>0.98762934219452703</v>
      </c>
      <c r="T253" t="str">
        <f t="shared" si="12"/>
        <v/>
      </c>
      <c r="U253" t="str">
        <f t="shared" si="13"/>
        <v/>
      </c>
      <c r="V253" t="str">
        <f t="shared" si="14"/>
        <v/>
      </c>
      <c r="W253" t="str">
        <f t="shared" si="15"/>
        <v/>
      </c>
    </row>
    <row r="254" spans="1:23" x14ac:dyDescent="0.25">
      <c r="A254">
        <v>253</v>
      </c>
      <c r="B254" t="s">
        <v>356</v>
      </c>
      <c r="C254">
        <v>2.63166118680848</v>
      </c>
      <c r="D254">
        <v>1.07004970115538</v>
      </c>
      <c r="E254">
        <v>2.4593821987585698</v>
      </c>
      <c r="F254">
        <v>1.3917636422690199E-2</v>
      </c>
      <c r="G254">
        <v>2.6273336741562598</v>
      </c>
      <c r="H254">
        <v>1.0700849835027899</v>
      </c>
      <c r="I254">
        <v>2.4552570259943298</v>
      </c>
      <c r="J254">
        <v>1.40783888658096E-2</v>
      </c>
      <c r="K254">
        <v>2.6206143927860102</v>
      </c>
      <c r="L254">
        <v>1.0702515724322901</v>
      </c>
      <c r="M254">
        <v>2.4485966293236201</v>
      </c>
      <c r="N254">
        <v>1.43413956031401E-2</v>
      </c>
      <c r="O254">
        <v>2.31141416169514</v>
      </c>
      <c r="P254">
        <v>1.06840233220195</v>
      </c>
      <c r="Q254">
        <v>2.1634304718629398</v>
      </c>
      <c r="R254">
        <v>3.0508085994732301E-2</v>
      </c>
      <c r="T254" t="str">
        <f t="shared" si="12"/>
        <v>*</v>
      </c>
      <c r="U254" t="str">
        <f t="shared" si="13"/>
        <v>*</v>
      </c>
      <c r="V254" t="str">
        <f t="shared" si="14"/>
        <v>*</v>
      </c>
      <c r="W254" t="str">
        <f t="shared" si="15"/>
        <v>*</v>
      </c>
    </row>
    <row r="255" spans="1:23" x14ac:dyDescent="0.25">
      <c r="A255">
        <v>254</v>
      </c>
      <c r="B255" t="s">
        <v>357</v>
      </c>
      <c r="C255">
        <v>-11.8235928485208</v>
      </c>
      <c r="D255">
        <v>823.20043602917201</v>
      </c>
      <c r="E255">
        <v>-1.4362957465807E-2</v>
      </c>
      <c r="F255">
        <v>0.98854041200033804</v>
      </c>
      <c r="G255">
        <v>-11.8280114049587</v>
      </c>
      <c r="H255">
        <v>823.26927146064099</v>
      </c>
      <c r="I255">
        <v>-1.43671236313405E-2</v>
      </c>
      <c r="J255">
        <v>0.98853708822413699</v>
      </c>
      <c r="K255">
        <v>-11.8376905713173</v>
      </c>
      <c r="L255">
        <v>822.43351845541497</v>
      </c>
      <c r="M255">
        <v>-1.4393492368294101E-2</v>
      </c>
      <c r="N255">
        <v>0.98851605119130503</v>
      </c>
      <c r="O255">
        <v>-12.141654335698799</v>
      </c>
      <c r="P255">
        <v>829.36800137998898</v>
      </c>
      <c r="Q255">
        <v>-1.4639646472369599E-2</v>
      </c>
      <c r="R255">
        <v>0.98831966932552395</v>
      </c>
      <c r="T255" t="str">
        <f t="shared" si="12"/>
        <v/>
      </c>
      <c r="U255" t="str">
        <f t="shared" si="13"/>
        <v/>
      </c>
      <c r="V255" t="str">
        <f t="shared" si="14"/>
        <v/>
      </c>
      <c r="W255" t="str">
        <f t="shared" si="15"/>
        <v/>
      </c>
    </row>
    <row r="256" spans="1:23" x14ac:dyDescent="0.25">
      <c r="A256">
        <v>255</v>
      </c>
      <c r="B256" t="s">
        <v>358</v>
      </c>
      <c r="C256">
        <v>-11.8235928485207</v>
      </c>
      <c r="D256">
        <v>823.20043602915098</v>
      </c>
      <c r="E256">
        <v>-1.43629574658073E-2</v>
      </c>
      <c r="F256">
        <v>0.98854041200033804</v>
      </c>
      <c r="G256">
        <v>-11.8280114049586</v>
      </c>
      <c r="H256">
        <v>823.26927146062997</v>
      </c>
      <c r="I256">
        <v>-1.43671236313406E-2</v>
      </c>
      <c r="J256">
        <v>0.98853708822413699</v>
      </c>
      <c r="K256">
        <v>-11.8376905713173</v>
      </c>
      <c r="L256">
        <v>822.43351845541304</v>
      </c>
      <c r="M256">
        <v>-1.4393492368294101E-2</v>
      </c>
      <c r="N256">
        <v>0.98851605119130503</v>
      </c>
      <c r="O256">
        <v>-12.141654335698799</v>
      </c>
      <c r="P256">
        <v>829.36800137998705</v>
      </c>
      <c r="Q256">
        <v>-1.4639646472369599E-2</v>
      </c>
      <c r="R256">
        <v>0.98831966932552395</v>
      </c>
      <c r="T256" t="str">
        <f t="shared" si="12"/>
        <v/>
      </c>
      <c r="U256" t="str">
        <f t="shared" si="13"/>
        <v/>
      </c>
      <c r="V256" t="str">
        <f t="shared" si="14"/>
        <v/>
      </c>
      <c r="W256" t="str">
        <f t="shared" si="15"/>
        <v/>
      </c>
    </row>
    <row r="257" spans="1:23" x14ac:dyDescent="0.25">
      <c r="A257">
        <v>256</v>
      </c>
      <c r="B257" t="s">
        <v>359</v>
      </c>
      <c r="C257">
        <v>2.7462289937545799</v>
      </c>
      <c r="D257">
        <v>1.0793816163685299</v>
      </c>
      <c r="E257">
        <v>2.54426141052318</v>
      </c>
      <c r="F257">
        <v>1.09509095578214E-2</v>
      </c>
      <c r="G257">
        <v>2.7420695177918502</v>
      </c>
      <c r="H257">
        <v>1.07942255503004</v>
      </c>
      <c r="I257">
        <v>2.5403114887807199</v>
      </c>
      <c r="J257">
        <v>1.1075378104702299E-2</v>
      </c>
      <c r="K257">
        <v>2.7302677027560698</v>
      </c>
      <c r="L257">
        <v>1.07945271619977</v>
      </c>
      <c r="M257">
        <v>2.5293073626865499</v>
      </c>
      <c r="N257">
        <v>1.14287892824027E-2</v>
      </c>
      <c r="O257">
        <v>2.4385512317478799</v>
      </c>
      <c r="P257">
        <v>1.07760227222095</v>
      </c>
      <c r="Q257">
        <v>2.26294180572022</v>
      </c>
      <c r="R257">
        <v>2.3639276864153898E-2</v>
      </c>
      <c r="T257" t="str">
        <f t="shared" si="12"/>
        <v>*</v>
      </c>
      <c r="U257" t="str">
        <f t="shared" si="13"/>
        <v>*</v>
      </c>
      <c r="V257" t="str">
        <f t="shared" si="14"/>
        <v>*</v>
      </c>
      <c r="W257" t="str">
        <f t="shared" si="15"/>
        <v>*</v>
      </c>
    </row>
    <row r="258" spans="1:23" x14ac:dyDescent="0.25">
      <c r="A258">
        <v>257</v>
      </c>
      <c r="B258" t="s">
        <v>360</v>
      </c>
      <c r="C258">
        <v>3.81021662688361</v>
      </c>
      <c r="D258">
        <v>0.85233851214384904</v>
      </c>
      <c r="E258">
        <v>4.4703091231908996</v>
      </c>
      <c r="F258" s="1">
        <v>7.8106624294407803E-6</v>
      </c>
      <c r="G258">
        <v>3.8057369377447401</v>
      </c>
      <c r="H258">
        <v>0.85235143990534701</v>
      </c>
      <c r="I258">
        <v>4.4649856380454498</v>
      </c>
      <c r="J258" s="1">
        <v>8.0074122993031103E-6</v>
      </c>
      <c r="K258">
        <v>3.7915837789908302</v>
      </c>
      <c r="L258">
        <v>0.85249846220218595</v>
      </c>
      <c r="M258">
        <v>4.4476136287640404</v>
      </c>
      <c r="N258" s="1">
        <v>8.6829529704477501E-6</v>
      </c>
      <c r="O258">
        <v>3.4957499765466702</v>
      </c>
      <c r="P258">
        <v>0.84963821185326804</v>
      </c>
      <c r="Q258">
        <v>4.1143982553722402</v>
      </c>
      <c r="R258" s="1">
        <v>3.88190730954506E-5</v>
      </c>
      <c r="T258" t="str">
        <f t="shared" si="12"/>
        <v>***</v>
      </c>
      <c r="U258" t="str">
        <f t="shared" si="13"/>
        <v>***</v>
      </c>
      <c r="V258" t="str">
        <f t="shared" si="14"/>
        <v>***</v>
      </c>
      <c r="W258" t="str">
        <f t="shared" si="15"/>
        <v>***</v>
      </c>
    </row>
    <row r="259" spans="1:23" x14ac:dyDescent="0.25">
      <c r="A259">
        <v>258</v>
      </c>
      <c r="B259" t="s">
        <v>361</v>
      </c>
      <c r="C259">
        <v>3.37412454688672</v>
      </c>
      <c r="D259">
        <v>1.1377367274691299</v>
      </c>
      <c r="E259">
        <v>2.9656461511903598</v>
      </c>
      <c r="F259">
        <v>3.02047791740559E-3</v>
      </c>
      <c r="G259">
        <v>3.3677296435856001</v>
      </c>
      <c r="H259">
        <v>1.1377780368722401</v>
      </c>
      <c r="I259">
        <v>2.9599179580258999</v>
      </c>
      <c r="J259">
        <v>3.0772097775748001E-3</v>
      </c>
      <c r="K259">
        <v>3.3275807365785499</v>
      </c>
      <c r="L259">
        <v>1.13796772796451</v>
      </c>
      <c r="M259">
        <v>2.9241433256904399</v>
      </c>
      <c r="N259">
        <v>3.45405667761695E-3</v>
      </c>
      <c r="O259">
        <v>3.0947557809968398</v>
      </c>
      <c r="P259">
        <v>1.1325010526780299</v>
      </c>
      <c r="Q259">
        <v>2.7326736462440002</v>
      </c>
      <c r="R259">
        <v>6.2822546134236297E-3</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362</v>
      </c>
      <c r="C260">
        <v>-11.6135849440098</v>
      </c>
      <c r="D260">
        <v>1183.71414276314</v>
      </c>
      <c r="E260">
        <v>-9.8111398051730896E-3</v>
      </c>
      <c r="F260">
        <v>0.99217196861148904</v>
      </c>
      <c r="G260">
        <v>-11.616834122020199</v>
      </c>
      <c r="H260">
        <v>1182.6668093025901</v>
      </c>
      <c r="I260">
        <v>-9.8225755814273195E-3</v>
      </c>
      <c r="J260">
        <v>0.99216284462182802</v>
      </c>
      <c r="K260">
        <v>-11.663219131860799</v>
      </c>
      <c r="L260">
        <v>1180.6884109830701</v>
      </c>
      <c r="M260">
        <v>-9.8783210060896902E-3</v>
      </c>
      <c r="N260">
        <v>0.99211836836600797</v>
      </c>
      <c r="O260">
        <v>-11.954568629236</v>
      </c>
      <c r="P260">
        <v>1184.87711602177</v>
      </c>
      <c r="Q260">
        <v>-1.00892898238878E-2</v>
      </c>
      <c r="R260">
        <v>0.99195004799277897</v>
      </c>
      <c r="T260" t="str">
        <f t="shared" si="16"/>
        <v/>
      </c>
      <c r="U260" t="str">
        <f t="shared" si="17"/>
        <v/>
      </c>
      <c r="V260" t="str">
        <f t="shared" si="18"/>
        <v/>
      </c>
      <c r="W260" t="str">
        <f t="shared" si="19"/>
        <v/>
      </c>
    </row>
    <row r="261" spans="1:23" x14ac:dyDescent="0.25">
      <c r="A261">
        <v>260</v>
      </c>
      <c r="B261" t="s">
        <v>363</v>
      </c>
      <c r="C261">
        <v>-11.6135849440097</v>
      </c>
      <c r="D261">
        <v>1183.71414276313</v>
      </c>
      <c r="E261">
        <v>-9.8111398051731694E-3</v>
      </c>
      <c r="F261">
        <v>0.99217196861148904</v>
      </c>
      <c r="G261">
        <v>-11.616834122020199</v>
      </c>
      <c r="H261">
        <v>1182.6668093025901</v>
      </c>
      <c r="I261">
        <v>-9.8225755814273299E-3</v>
      </c>
      <c r="J261">
        <v>0.99216284462182802</v>
      </c>
      <c r="K261">
        <v>-11.663219131860799</v>
      </c>
      <c r="L261">
        <v>1180.6884109830701</v>
      </c>
      <c r="M261">
        <v>-9.8783210060897197E-3</v>
      </c>
      <c r="N261">
        <v>0.99211836836600797</v>
      </c>
      <c r="O261">
        <v>-11.954568629236</v>
      </c>
      <c r="P261">
        <v>1184.87711602177</v>
      </c>
      <c r="Q261">
        <v>-1.00892898238878E-2</v>
      </c>
      <c r="R261">
        <v>0.99195004799277897</v>
      </c>
      <c r="T261" t="str">
        <f t="shared" si="16"/>
        <v/>
      </c>
      <c r="U261" t="str">
        <f t="shared" si="17"/>
        <v/>
      </c>
      <c r="V261" t="str">
        <f t="shared" si="18"/>
        <v/>
      </c>
      <c r="W261" t="str">
        <f t="shared" si="19"/>
        <v/>
      </c>
    </row>
    <row r="262" spans="1:23" x14ac:dyDescent="0.25">
      <c r="A262">
        <v>261</v>
      </c>
      <c r="B262" t="s">
        <v>364</v>
      </c>
      <c r="C262">
        <v>3.8321520824950599</v>
      </c>
      <c r="D262">
        <v>1.16838107013354</v>
      </c>
      <c r="E262">
        <v>3.2798820354535998</v>
      </c>
      <c r="F262">
        <v>1.0385049953237401E-3</v>
      </c>
      <c r="G262">
        <v>3.8268880159688901</v>
      </c>
      <c r="H262">
        <v>1.16819401318192</v>
      </c>
      <c r="I262">
        <v>3.2759010684751302</v>
      </c>
      <c r="J262">
        <v>1.0532544866673501E-3</v>
      </c>
      <c r="K262">
        <v>3.7803873374450498</v>
      </c>
      <c r="L262">
        <v>1.1698536372133601</v>
      </c>
      <c r="M262">
        <v>3.2315045379951099</v>
      </c>
      <c r="N262">
        <v>1.23140368600681E-3</v>
      </c>
      <c r="O262">
        <v>3.49066934536914</v>
      </c>
      <c r="P262">
        <v>1.1679630882762799</v>
      </c>
      <c r="Q262">
        <v>2.9886812181032001</v>
      </c>
      <c r="R262">
        <v>2.8018429180732699E-3</v>
      </c>
      <c r="T262" t="str">
        <f t="shared" si="16"/>
        <v>**</v>
      </c>
      <c r="U262" t="str">
        <f t="shared" si="17"/>
        <v>**</v>
      </c>
      <c r="V262" t="str">
        <f t="shared" si="18"/>
        <v>**</v>
      </c>
      <c r="W262" t="str">
        <f t="shared" si="19"/>
        <v>**</v>
      </c>
    </row>
    <row r="263" spans="1:23" x14ac:dyDescent="0.25">
      <c r="A263">
        <v>262</v>
      </c>
      <c r="B263" t="s">
        <v>365</v>
      </c>
      <c r="C263">
        <v>-11.563565770575</v>
      </c>
      <c r="D263">
        <v>1360.52651923641</v>
      </c>
      <c r="E263">
        <v>-8.4993314037457909E-3</v>
      </c>
      <c r="F263">
        <v>0.99321859634245901</v>
      </c>
      <c r="G263">
        <v>-11.567979497106499</v>
      </c>
      <c r="H263">
        <v>1358.9015574856801</v>
      </c>
      <c r="I263">
        <v>-8.5127428351103197E-3</v>
      </c>
      <c r="J263">
        <v>0.99320789595554304</v>
      </c>
      <c r="K263">
        <v>-11.596326100973499</v>
      </c>
      <c r="L263">
        <v>1355.62281409863</v>
      </c>
      <c r="M263">
        <v>-8.5542423603161902E-3</v>
      </c>
      <c r="N263">
        <v>0.99317478533069103</v>
      </c>
      <c r="O263">
        <v>-11.915564205505101</v>
      </c>
      <c r="P263">
        <v>1362.3795259012099</v>
      </c>
      <c r="Q263">
        <v>-8.7461415699292902E-3</v>
      </c>
      <c r="R263">
        <v>0.99302167764265703</v>
      </c>
      <c r="T263" t="str">
        <f t="shared" si="16"/>
        <v/>
      </c>
      <c r="U263" t="str">
        <f t="shared" si="17"/>
        <v/>
      </c>
      <c r="V263" t="str">
        <f t="shared" si="18"/>
        <v/>
      </c>
      <c r="W263" t="str">
        <f t="shared" si="19"/>
        <v/>
      </c>
    </row>
    <row r="264" spans="1:23" x14ac:dyDescent="0.25">
      <c r="A264">
        <v>263</v>
      </c>
      <c r="B264" t="s">
        <v>366</v>
      </c>
      <c r="C264">
        <v>-11.563565770575</v>
      </c>
      <c r="D264">
        <v>1360.52651923642</v>
      </c>
      <c r="E264">
        <v>-8.4993314037457406E-3</v>
      </c>
      <c r="F264">
        <v>0.99321859634245901</v>
      </c>
      <c r="G264">
        <v>-11.567979497106499</v>
      </c>
      <c r="H264">
        <v>1358.9015574856801</v>
      </c>
      <c r="I264">
        <v>-8.5127428351103197E-3</v>
      </c>
      <c r="J264">
        <v>0.99320789595554304</v>
      </c>
      <c r="K264">
        <v>-11.596326100973499</v>
      </c>
      <c r="L264">
        <v>1355.62281409863</v>
      </c>
      <c r="M264">
        <v>-8.5542423603161902E-3</v>
      </c>
      <c r="N264">
        <v>0.99317478533069103</v>
      </c>
      <c r="O264">
        <v>-11.915564205505101</v>
      </c>
      <c r="P264">
        <v>1362.3795259012099</v>
      </c>
      <c r="Q264">
        <v>-8.7461415699292694E-3</v>
      </c>
      <c r="R264">
        <v>0.99302167764265703</v>
      </c>
      <c r="T264" t="str">
        <f t="shared" si="16"/>
        <v/>
      </c>
      <c r="U264" t="str">
        <f t="shared" si="17"/>
        <v/>
      </c>
      <c r="V264" t="str">
        <f t="shared" si="18"/>
        <v/>
      </c>
      <c r="W264" t="str">
        <f t="shared" si="19"/>
        <v/>
      </c>
    </row>
    <row r="265" spans="1:23" x14ac:dyDescent="0.25">
      <c r="A265">
        <v>264</v>
      </c>
      <c r="B265" t="s">
        <v>367</v>
      </c>
      <c r="C265">
        <v>-11.563565770575</v>
      </c>
      <c r="D265">
        <v>1360.52651923642</v>
      </c>
      <c r="E265">
        <v>-8.4993314037457406E-3</v>
      </c>
      <c r="F265">
        <v>0.99321859634245901</v>
      </c>
      <c r="G265">
        <v>-11.567979497106499</v>
      </c>
      <c r="H265">
        <v>1358.9015574856701</v>
      </c>
      <c r="I265">
        <v>-8.5127428351103596E-3</v>
      </c>
      <c r="J265">
        <v>0.99320789595554304</v>
      </c>
      <c r="K265">
        <v>-11.596326100973499</v>
      </c>
      <c r="L265">
        <v>1355.62281409863</v>
      </c>
      <c r="M265">
        <v>-8.5542423603161694E-3</v>
      </c>
      <c r="N265">
        <v>0.99317478533069103</v>
      </c>
      <c r="O265">
        <v>-11.915564205505101</v>
      </c>
      <c r="P265">
        <v>1362.3795259011999</v>
      </c>
      <c r="Q265">
        <v>-8.7461415699293093E-3</v>
      </c>
      <c r="R265">
        <v>0.99302167764265703</v>
      </c>
      <c r="T265" t="str">
        <f t="shared" si="16"/>
        <v/>
      </c>
      <c r="U265" t="str">
        <f t="shared" si="17"/>
        <v/>
      </c>
      <c r="V265" t="str">
        <f t="shared" si="18"/>
        <v/>
      </c>
      <c r="W265" t="str">
        <f t="shared" si="19"/>
        <v/>
      </c>
    </row>
    <row r="266" spans="1:23" x14ac:dyDescent="0.25">
      <c r="A266">
        <v>265</v>
      </c>
      <c r="B266" t="s">
        <v>368</v>
      </c>
      <c r="C266">
        <v>-11.563565770575</v>
      </c>
      <c r="D266">
        <v>1360.52651923643</v>
      </c>
      <c r="E266">
        <v>-8.4993314037457093E-3</v>
      </c>
      <c r="F266">
        <v>0.99321859634245901</v>
      </c>
      <c r="G266">
        <v>-11.567979497106499</v>
      </c>
      <c r="H266">
        <v>1358.9015574856801</v>
      </c>
      <c r="I266">
        <v>-8.5127428351103405E-3</v>
      </c>
      <c r="J266">
        <v>0.99320789595554304</v>
      </c>
      <c r="K266">
        <v>-11.596326100973499</v>
      </c>
      <c r="L266">
        <v>1355.62281409861</v>
      </c>
      <c r="M266">
        <v>-8.5542423603162995E-3</v>
      </c>
      <c r="N266">
        <v>0.99317478533069103</v>
      </c>
      <c r="O266">
        <v>-11.915564205505101</v>
      </c>
      <c r="P266">
        <v>1362.3795259012099</v>
      </c>
      <c r="Q266">
        <v>-8.7461415699292503E-3</v>
      </c>
      <c r="R266">
        <v>0.99302167764265703</v>
      </c>
      <c r="T266" t="str">
        <f t="shared" si="16"/>
        <v/>
      </c>
      <c r="U266" t="str">
        <f t="shared" si="17"/>
        <v/>
      </c>
      <c r="V266" t="str">
        <f t="shared" si="18"/>
        <v/>
      </c>
      <c r="W266" t="str">
        <f t="shared" si="19"/>
        <v/>
      </c>
    </row>
    <row r="267" spans="1:23" x14ac:dyDescent="0.25">
      <c r="A267">
        <v>266</v>
      </c>
      <c r="B267" t="s">
        <v>369</v>
      </c>
      <c r="C267">
        <v>-11.563565770575</v>
      </c>
      <c r="D267">
        <v>1360.52651923643</v>
      </c>
      <c r="E267">
        <v>-8.4993314037457093E-3</v>
      </c>
      <c r="F267">
        <v>0.99321859634245901</v>
      </c>
      <c r="G267">
        <v>-11.567979497106499</v>
      </c>
      <c r="H267">
        <v>1358.9015574856701</v>
      </c>
      <c r="I267">
        <v>-8.5127428351103596E-3</v>
      </c>
      <c r="J267">
        <v>0.99320789595554304</v>
      </c>
      <c r="K267">
        <v>-11.596326100973499</v>
      </c>
      <c r="L267">
        <v>1355.62281409863</v>
      </c>
      <c r="M267">
        <v>-8.5542423603162006E-3</v>
      </c>
      <c r="N267">
        <v>0.99317478533069103</v>
      </c>
      <c r="O267">
        <v>-11.915564205505101</v>
      </c>
      <c r="P267">
        <v>1362.3795259011999</v>
      </c>
      <c r="Q267">
        <v>-8.7461415699293197E-3</v>
      </c>
      <c r="R267">
        <v>0.99302167764265703</v>
      </c>
      <c r="T267" t="str">
        <f t="shared" si="16"/>
        <v/>
      </c>
      <c r="U267" t="str">
        <f t="shared" si="17"/>
        <v/>
      </c>
      <c r="V267" t="str">
        <f t="shared" si="18"/>
        <v/>
      </c>
      <c r="W267" t="str">
        <f t="shared" si="19"/>
        <v/>
      </c>
    </row>
    <row r="268" spans="1:23" x14ac:dyDescent="0.25">
      <c r="A268">
        <v>267</v>
      </c>
      <c r="B268" t="s">
        <v>370</v>
      </c>
      <c r="C268">
        <v>-11.563565770575</v>
      </c>
      <c r="D268">
        <v>1360.52651923642</v>
      </c>
      <c r="E268">
        <v>-8.4993314037457406E-3</v>
      </c>
      <c r="F268">
        <v>0.99321859634245901</v>
      </c>
      <c r="G268">
        <v>-11.567979497106499</v>
      </c>
      <c r="H268">
        <v>1358.9015574856701</v>
      </c>
      <c r="I268">
        <v>-8.51274283511037E-3</v>
      </c>
      <c r="J268">
        <v>0.99320789595554304</v>
      </c>
      <c r="K268">
        <v>-11.596326100973499</v>
      </c>
      <c r="L268">
        <v>1355.62281409862</v>
      </c>
      <c r="M268">
        <v>-8.5542423603162093E-3</v>
      </c>
      <c r="N268">
        <v>0.99317478533069103</v>
      </c>
      <c r="O268">
        <v>-11.915564205505101</v>
      </c>
      <c r="P268">
        <v>1362.3795259011999</v>
      </c>
      <c r="Q268">
        <v>-8.7461415699292902E-3</v>
      </c>
      <c r="R268">
        <v>0.99302167764265703</v>
      </c>
      <c r="T268" t="str">
        <f t="shared" si="16"/>
        <v/>
      </c>
      <c r="U268" t="str">
        <f t="shared" si="17"/>
        <v/>
      </c>
      <c r="V268" t="str">
        <f t="shared" si="18"/>
        <v/>
      </c>
      <c r="W268" t="str">
        <f t="shared" si="19"/>
        <v/>
      </c>
    </row>
    <row r="269" spans="1:23" x14ac:dyDescent="0.25">
      <c r="A269">
        <v>268</v>
      </c>
      <c r="B269" t="s">
        <v>371</v>
      </c>
      <c r="C269">
        <v>-11.563565770575</v>
      </c>
      <c r="D269">
        <v>1360.52651923642</v>
      </c>
      <c r="E269">
        <v>-8.4993314037457302E-3</v>
      </c>
      <c r="F269">
        <v>0.99321859634245901</v>
      </c>
      <c r="G269">
        <v>-11.567979497106499</v>
      </c>
      <c r="H269">
        <v>1358.9015574856701</v>
      </c>
      <c r="I269">
        <v>-8.5127428351103908E-3</v>
      </c>
      <c r="J269">
        <v>0.99320789595554304</v>
      </c>
      <c r="K269">
        <v>-11.596326100973499</v>
      </c>
      <c r="L269">
        <v>1355.62281409863</v>
      </c>
      <c r="M269">
        <v>-8.5542423603161902E-3</v>
      </c>
      <c r="N269">
        <v>0.99317478533069103</v>
      </c>
      <c r="O269">
        <v>-11.915564205505101</v>
      </c>
      <c r="P269">
        <v>1362.3795259012099</v>
      </c>
      <c r="Q269">
        <v>-8.7461415699292798E-3</v>
      </c>
      <c r="R269">
        <v>0.99302167764265703</v>
      </c>
      <c r="T269" t="str">
        <f t="shared" si="16"/>
        <v/>
      </c>
      <c r="U269" t="str">
        <f t="shared" si="17"/>
        <v/>
      </c>
      <c r="V269" t="str">
        <f t="shared" si="18"/>
        <v/>
      </c>
      <c r="W269" t="str">
        <f t="shared" si="19"/>
        <v/>
      </c>
    </row>
    <row r="270" spans="1:23" x14ac:dyDescent="0.25">
      <c r="A270">
        <v>269</v>
      </c>
      <c r="B270" t="s">
        <v>372</v>
      </c>
      <c r="C270">
        <v>-11.563565770575</v>
      </c>
      <c r="D270">
        <v>1360.5265192364</v>
      </c>
      <c r="E270">
        <v>-8.4993314037458204E-3</v>
      </c>
      <c r="F270">
        <v>0.99321859634245901</v>
      </c>
      <c r="G270">
        <v>-11.567979497106499</v>
      </c>
      <c r="H270">
        <v>1358.9015574856901</v>
      </c>
      <c r="I270">
        <v>-8.5127428351102902E-3</v>
      </c>
      <c r="J270">
        <v>0.99320789595554304</v>
      </c>
      <c r="K270">
        <v>-11.596326100973499</v>
      </c>
      <c r="L270">
        <v>1355.62281409863</v>
      </c>
      <c r="M270">
        <v>-8.5542423603162093E-3</v>
      </c>
      <c r="N270">
        <v>0.99317478533069103</v>
      </c>
      <c r="O270">
        <v>-11.915564205505101</v>
      </c>
      <c r="P270">
        <v>1362.3795259012099</v>
      </c>
      <c r="Q270">
        <v>-8.7461415699292902E-3</v>
      </c>
      <c r="R270">
        <v>0.99302167764265703</v>
      </c>
      <c r="T270" t="str">
        <f t="shared" si="16"/>
        <v/>
      </c>
      <c r="U270" t="str">
        <f t="shared" si="17"/>
        <v/>
      </c>
      <c r="V270" t="str">
        <f t="shared" si="18"/>
        <v/>
      </c>
      <c r="W270" t="str">
        <f t="shared" si="19"/>
        <v/>
      </c>
    </row>
    <row r="271" spans="1:23" x14ac:dyDescent="0.25">
      <c r="A271">
        <v>270</v>
      </c>
      <c r="B271" t="s">
        <v>373</v>
      </c>
      <c r="C271">
        <v>-11.563565770575</v>
      </c>
      <c r="D271">
        <v>1360.52651923641</v>
      </c>
      <c r="E271">
        <v>-8.4993314037457909E-3</v>
      </c>
      <c r="F271">
        <v>0.99321859634245901</v>
      </c>
      <c r="G271">
        <v>-11.567979497106499</v>
      </c>
      <c r="H271">
        <v>1358.9015574856801</v>
      </c>
      <c r="I271">
        <v>-8.5127428351103197E-3</v>
      </c>
      <c r="J271">
        <v>0.99320789595554304</v>
      </c>
      <c r="K271">
        <v>-11.596326100973499</v>
      </c>
      <c r="L271">
        <v>1355.62281409863</v>
      </c>
      <c r="M271">
        <v>-8.5542423603162006E-3</v>
      </c>
      <c r="N271">
        <v>0.99317478533069103</v>
      </c>
      <c r="O271">
        <v>-11.915564205505101</v>
      </c>
      <c r="P271">
        <v>1362.3795259011999</v>
      </c>
      <c r="Q271">
        <v>-8.7461415699293301E-3</v>
      </c>
      <c r="R271">
        <v>0.99302167764265703</v>
      </c>
      <c r="T271" t="str">
        <f t="shared" si="16"/>
        <v/>
      </c>
      <c r="U271" t="str">
        <f t="shared" si="17"/>
        <v/>
      </c>
      <c r="V271" t="str">
        <f t="shared" si="18"/>
        <v/>
      </c>
      <c r="W271" t="str">
        <f t="shared" si="19"/>
        <v/>
      </c>
    </row>
    <row r="272" spans="1:23" x14ac:dyDescent="0.25">
      <c r="A272">
        <v>271</v>
      </c>
      <c r="B272" t="s">
        <v>374</v>
      </c>
      <c r="C272">
        <v>-11.563565770575</v>
      </c>
      <c r="D272">
        <v>1360.52651923642</v>
      </c>
      <c r="E272">
        <v>-8.4993314037457596E-3</v>
      </c>
      <c r="F272">
        <v>0.99321859634245901</v>
      </c>
      <c r="G272">
        <v>-11.567979497106499</v>
      </c>
      <c r="H272">
        <v>1358.9015574856801</v>
      </c>
      <c r="I272">
        <v>-8.5127428351103197E-3</v>
      </c>
      <c r="J272">
        <v>0.99320789595554304</v>
      </c>
      <c r="K272">
        <v>-11.596326100973499</v>
      </c>
      <c r="L272">
        <v>1355.62281409863</v>
      </c>
      <c r="M272">
        <v>-8.5542423603162006E-3</v>
      </c>
      <c r="N272">
        <v>0.99317478533069103</v>
      </c>
      <c r="O272">
        <v>-11.915564205505101</v>
      </c>
      <c r="P272">
        <v>1362.3795259012099</v>
      </c>
      <c r="Q272">
        <v>-8.7461415699292607E-3</v>
      </c>
      <c r="R272">
        <v>0.99302167764265703</v>
      </c>
      <c r="T272" t="str">
        <f t="shared" si="16"/>
        <v/>
      </c>
      <c r="U272" t="str">
        <f t="shared" si="17"/>
        <v/>
      </c>
      <c r="V272" t="str">
        <f t="shared" si="18"/>
        <v/>
      </c>
      <c r="W272" t="str">
        <f t="shared" si="19"/>
        <v/>
      </c>
    </row>
    <row r="273" spans="1:23" x14ac:dyDescent="0.25">
      <c r="A273">
        <v>272</v>
      </c>
      <c r="B273" t="s">
        <v>375</v>
      </c>
      <c r="C273">
        <v>-11.563565770575</v>
      </c>
      <c r="D273">
        <v>1360.52651923642</v>
      </c>
      <c r="E273">
        <v>-8.4993314037457406E-3</v>
      </c>
      <c r="F273">
        <v>0.99321859634245901</v>
      </c>
      <c r="G273">
        <v>-11.567979497106499</v>
      </c>
      <c r="H273">
        <v>1358.9015574856801</v>
      </c>
      <c r="I273">
        <v>-8.5127428351103197E-3</v>
      </c>
      <c r="J273">
        <v>0.99320789595554304</v>
      </c>
      <c r="K273">
        <v>-11.596326100973499</v>
      </c>
      <c r="L273">
        <v>1355.62281409863</v>
      </c>
      <c r="M273">
        <v>-8.5542423603162006E-3</v>
      </c>
      <c r="N273">
        <v>0.99317478533069103</v>
      </c>
      <c r="O273">
        <v>-11.915564205505101</v>
      </c>
      <c r="P273">
        <v>1362.3795259012099</v>
      </c>
      <c r="Q273">
        <v>-8.7461415699292902E-3</v>
      </c>
      <c r="R273">
        <v>0.99302167764265703</v>
      </c>
      <c r="T273" t="str">
        <f t="shared" si="16"/>
        <v/>
      </c>
      <c r="U273" t="str">
        <f t="shared" si="17"/>
        <v/>
      </c>
      <c r="V273" t="str">
        <f t="shared" si="18"/>
        <v/>
      </c>
      <c r="W273" t="str">
        <f t="shared" si="19"/>
        <v/>
      </c>
    </row>
    <row r="274" spans="1:23" x14ac:dyDescent="0.25">
      <c r="A274">
        <v>273</v>
      </c>
      <c r="B274" t="s">
        <v>376</v>
      </c>
      <c r="C274">
        <v>-11.563565770575</v>
      </c>
      <c r="D274">
        <v>1360.52651923642</v>
      </c>
      <c r="E274">
        <v>-8.4993314037457596E-3</v>
      </c>
      <c r="F274">
        <v>0.99321859634245901</v>
      </c>
      <c r="G274">
        <v>-11.567979497106499</v>
      </c>
      <c r="H274">
        <v>1358.9015574856801</v>
      </c>
      <c r="I274">
        <v>-8.5127428351103197E-3</v>
      </c>
      <c r="J274">
        <v>0.99320789595554304</v>
      </c>
      <c r="K274">
        <v>-11.596326100973499</v>
      </c>
      <c r="L274">
        <v>1355.62281409862</v>
      </c>
      <c r="M274">
        <v>-8.5542423603162197E-3</v>
      </c>
      <c r="N274">
        <v>0.99317478533069103</v>
      </c>
      <c r="O274">
        <v>-11.915564205505101</v>
      </c>
      <c r="P274">
        <v>1362.3795259012099</v>
      </c>
      <c r="Q274">
        <v>-8.7461415699292694E-3</v>
      </c>
      <c r="R274">
        <v>0.99302167764265703</v>
      </c>
      <c r="T274" t="str">
        <f t="shared" si="16"/>
        <v/>
      </c>
      <c r="U274" t="str">
        <f t="shared" si="17"/>
        <v/>
      </c>
      <c r="V274" t="str">
        <f t="shared" si="18"/>
        <v/>
      </c>
      <c r="W274" t="str">
        <f t="shared" si="19"/>
        <v/>
      </c>
    </row>
    <row r="275" spans="1:23" x14ac:dyDescent="0.25">
      <c r="A275">
        <v>274</v>
      </c>
      <c r="B275" t="s">
        <v>377</v>
      </c>
      <c r="C275">
        <v>-11.563565770575</v>
      </c>
      <c r="D275">
        <v>1360.5265192364</v>
      </c>
      <c r="E275">
        <v>-8.4993314037458204E-3</v>
      </c>
      <c r="F275">
        <v>0.99321859634245901</v>
      </c>
      <c r="G275">
        <v>-11.567979497106499</v>
      </c>
      <c r="H275">
        <v>1358.9015574856901</v>
      </c>
      <c r="I275">
        <v>-8.5127428351102902E-3</v>
      </c>
      <c r="J275">
        <v>0.99320789595554304</v>
      </c>
      <c r="K275">
        <v>-11.596326100973499</v>
      </c>
      <c r="L275">
        <v>1355.62281409863</v>
      </c>
      <c r="M275">
        <v>-8.5542423603162093E-3</v>
      </c>
      <c r="N275">
        <v>0.99317478533069103</v>
      </c>
      <c r="O275">
        <v>-11.915564205505101</v>
      </c>
      <c r="P275">
        <v>1362.3795259012099</v>
      </c>
      <c r="Q275">
        <v>-8.7461415699292694E-3</v>
      </c>
      <c r="R275">
        <v>0.99302167764265703</v>
      </c>
      <c r="T275" t="str">
        <f t="shared" si="16"/>
        <v/>
      </c>
      <c r="U275" t="str">
        <f t="shared" si="17"/>
        <v/>
      </c>
      <c r="V275" t="str">
        <f t="shared" si="18"/>
        <v/>
      </c>
      <c r="W275" t="str">
        <f t="shared" si="19"/>
        <v/>
      </c>
    </row>
    <row r="276" spans="1:23" x14ac:dyDescent="0.25">
      <c r="A276">
        <v>275</v>
      </c>
      <c r="B276" t="s">
        <v>378</v>
      </c>
      <c r="C276">
        <v>-11.563565770575</v>
      </c>
      <c r="D276">
        <v>1360.52651923641</v>
      </c>
      <c r="E276">
        <v>-8.4993314037457909E-3</v>
      </c>
      <c r="F276">
        <v>0.99321859634245901</v>
      </c>
      <c r="G276">
        <v>-11.567979497106499</v>
      </c>
      <c r="H276">
        <v>1358.9015574856801</v>
      </c>
      <c r="I276">
        <v>-8.5127428351103093E-3</v>
      </c>
      <c r="J276">
        <v>0.99320789595554304</v>
      </c>
      <c r="K276">
        <v>-11.596326100973499</v>
      </c>
      <c r="L276">
        <v>1355.62281409863</v>
      </c>
      <c r="M276">
        <v>-8.5542423603162006E-3</v>
      </c>
      <c r="N276">
        <v>0.99317478533069103</v>
      </c>
      <c r="O276">
        <v>-11.915564205505101</v>
      </c>
      <c r="P276">
        <v>1362.3795259012099</v>
      </c>
      <c r="Q276">
        <v>-8.7461415699292694E-3</v>
      </c>
      <c r="R276">
        <v>0.99302167764265703</v>
      </c>
      <c r="T276" t="str">
        <f t="shared" si="16"/>
        <v/>
      </c>
      <c r="U276" t="str">
        <f t="shared" si="17"/>
        <v/>
      </c>
      <c r="V276" t="str">
        <f t="shared" si="18"/>
        <v/>
      </c>
      <c r="W276" t="str">
        <f t="shared" si="19"/>
        <v/>
      </c>
    </row>
    <row r="277" spans="1:23" x14ac:dyDescent="0.25">
      <c r="A277">
        <v>276</v>
      </c>
      <c r="B277" t="s">
        <v>379</v>
      </c>
      <c r="C277">
        <v>-11.563565770575</v>
      </c>
      <c r="D277">
        <v>1360.52651923642</v>
      </c>
      <c r="E277">
        <v>-8.4993314037457596E-3</v>
      </c>
      <c r="F277">
        <v>0.99321859634245901</v>
      </c>
      <c r="G277">
        <v>-11.567979497106499</v>
      </c>
      <c r="H277">
        <v>1358.9015574856801</v>
      </c>
      <c r="I277">
        <v>-8.5127428351103301E-3</v>
      </c>
      <c r="J277">
        <v>0.99320789595554304</v>
      </c>
      <c r="K277">
        <v>-11.596326100973499</v>
      </c>
      <c r="L277">
        <v>1355.62281409862</v>
      </c>
      <c r="M277">
        <v>-8.5542423603162301E-3</v>
      </c>
      <c r="N277">
        <v>0.99317478533069103</v>
      </c>
      <c r="O277">
        <v>-11.915564205505101</v>
      </c>
      <c r="P277">
        <v>1362.3795259012099</v>
      </c>
      <c r="Q277">
        <v>-8.7461415699292798E-3</v>
      </c>
      <c r="R277">
        <v>0.99302167764265703</v>
      </c>
      <c r="T277" t="str">
        <f t="shared" si="16"/>
        <v/>
      </c>
      <c r="U277" t="str">
        <f t="shared" si="17"/>
        <v/>
      </c>
      <c r="V277" t="str">
        <f t="shared" si="18"/>
        <v/>
      </c>
      <c r="W277" t="str">
        <f t="shared" si="19"/>
        <v/>
      </c>
    </row>
    <row r="278" spans="1:23" x14ac:dyDescent="0.25">
      <c r="A278">
        <v>277</v>
      </c>
      <c r="B278" t="s">
        <v>380</v>
      </c>
      <c r="C278">
        <v>-11.563565770575</v>
      </c>
      <c r="D278">
        <v>1360.52651923642</v>
      </c>
      <c r="E278">
        <v>-8.4993314037457406E-3</v>
      </c>
      <c r="F278">
        <v>0.99321859634245901</v>
      </c>
      <c r="G278">
        <v>-11.567979497106499</v>
      </c>
      <c r="H278">
        <v>1358.9015574857101</v>
      </c>
      <c r="I278">
        <v>-8.5127428351101896E-3</v>
      </c>
      <c r="J278">
        <v>0.99320789595554304</v>
      </c>
      <c r="K278">
        <v>-11.596326100973499</v>
      </c>
      <c r="L278">
        <v>1355.62281409863</v>
      </c>
      <c r="M278">
        <v>-8.5542423603162093E-3</v>
      </c>
      <c r="N278">
        <v>0.99317478533069103</v>
      </c>
      <c r="O278">
        <v>-11.915564205505101</v>
      </c>
      <c r="P278">
        <v>1362.3795259012099</v>
      </c>
      <c r="Q278">
        <v>-8.7461415699292798E-3</v>
      </c>
      <c r="R278">
        <v>0.99302167764265703</v>
      </c>
      <c r="T278" t="str">
        <f t="shared" si="16"/>
        <v/>
      </c>
      <c r="U278" t="str">
        <f t="shared" si="17"/>
        <v/>
      </c>
      <c r="V278" t="str">
        <f t="shared" si="18"/>
        <v/>
      </c>
      <c r="W278" t="str">
        <f t="shared" si="19"/>
        <v/>
      </c>
    </row>
    <row r="279" spans="1:23" x14ac:dyDescent="0.25">
      <c r="A279">
        <v>278</v>
      </c>
      <c r="B279" t="s">
        <v>381</v>
      </c>
      <c r="C279">
        <v>-11.563565770575</v>
      </c>
      <c r="D279">
        <v>1360.52651923642</v>
      </c>
      <c r="E279">
        <v>-8.4993314037457596E-3</v>
      </c>
      <c r="F279">
        <v>0.99321859634245901</v>
      </c>
      <c r="G279">
        <v>-11.567979497106499</v>
      </c>
      <c r="H279">
        <v>1358.9015574856801</v>
      </c>
      <c r="I279">
        <v>-8.5127428351103093E-3</v>
      </c>
      <c r="J279">
        <v>0.99320789595554304</v>
      </c>
      <c r="K279">
        <v>-11.596326100973499</v>
      </c>
      <c r="L279">
        <v>1355.62281409863</v>
      </c>
      <c r="M279">
        <v>-8.5542423603162006E-3</v>
      </c>
      <c r="N279">
        <v>0.99317478533069103</v>
      </c>
      <c r="O279">
        <v>-11.915564205505101</v>
      </c>
      <c r="P279">
        <v>1362.3795259011999</v>
      </c>
      <c r="Q279">
        <v>-8.7461415699293197E-3</v>
      </c>
      <c r="R279">
        <v>0.99302167764265703</v>
      </c>
      <c r="T279" t="str">
        <f t="shared" si="16"/>
        <v/>
      </c>
      <c r="U279" t="str">
        <f t="shared" si="17"/>
        <v/>
      </c>
      <c r="V279" t="str">
        <f t="shared" si="18"/>
        <v/>
      </c>
      <c r="W279" t="str">
        <f t="shared" si="19"/>
        <v/>
      </c>
    </row>
    <row r="280" spans="1:23" x14ac:dyDescent="0.25">
      <c r="A280">
        <v>279</v>
      </c>
      <c r="B280" t="s">
        <v>382</v>
      </c>
      <c r="C280">
        <v>-11.563565770575</v>
      </c>
      <c r="D280">
        <v>1360.52651923641</v>
      </c>
      <c r="E280">
        <v>-8.49933140374577E-3</v>
      </c>
      <c r="F280">
        <v>0.99321859634245901</v>
      </c>
      <c r="G280">
        <v>-11.567979497106499</v>
      </c>
      <c r="H280">
        <v>1358.9015574857001</v>
      </c>
      <c r="I280">
        <v>-8.5127428351102295E-3</v>
      </c>
      <c r="J280">
        <v>0.99320789595554304</v>
      </c>
      <c r="K280">
        <v>-11.596326100973499</v>
      </c>
      <c r="L280">
        <v>1355.62281409862</v>
      </c>
      <c r="M280">
        <v>-8.5542423603162405E-3</v>
      </c>
      <c r="N280">
        <v>0.99317478533069103</v>
      </c>
      <c r="O280">
        <v>-11.915564205505101</v>
      </c>
      <c r="P280">
        <v>1362.3795259011999</v>
      </c>
      <c r="Q280">
        <v>-8.7461415699293301E-3</v>
      </c>
      <c r="R280">
        <v>0.99302167764265703</v>
      </c>
      <c r="T280" t="str">
        <f t="shared" si="16"/>
        <v/>
      </c>
      <c r="U280" t="str">
        <f t="shared" si="17"/>
        <v/>
      </c>
      <c r="V280" t="str">
        <f t="shared" si="18"/>
        <v/>
      </c>
      <c r="W280" t="str">
        <f t="shared" si="19"/>
        <v/>
      </c>
    </row>
    <row r="281" spans="1:23" x14ac:dyDescent="0.25">
      <c r="A281">
        <v>280</v>
      </c>
      <c r="B281" t="s">
        <v>383</v>
      </c>
      <c r="C281">
        <v>-11.563565770575</v>
      </c>
      <c r="D281">
        <v>1360.52651923642</v>
      </c>
      <c r="E281">
        <v>-8.49933140374577E-3</v>
      </c>
      <c r="F281">
        <v>0.99321859634245901</v>
      </c>
      <c r="G281">
        <v>-11.567979497106499</v>
      </c>
      <c r="H281">
        <v>1358.9015574857101</v>
      </c>
      <c r="I281">
        <v>-8.5127428351101792E-3</v>
      </c>
      <c r="J281">
        <v>0.99320789595554304</v>
      </c>
      <c r="K281">
        <v>-11.596326100973499</v>
      </c>
      <c r="L281">
        <v>1355.62281409862</v>
      </c>
      <c r="M281">
        <v>-8.5542423603162301E-3</v>
      </c>
      <c r="N281">
        <v>0.99317478533069103</v>
      </c>
      <c r="O281">
        <v>-11.915564205505101</v>
      </c>
      <c r="P281">
        <v>1362.3795259011999</v>
      </c>
      <c r="Q281">
        <v>-8.7461415699293301E-3</v>
      </c>
      <c r="R281">
        <v>0.99302167764265703</v>
      </c>
      <c r="T281" t="str">
        <f t="shared" si="16"/>
        <v/>
      </c>
      <c r="U281" t="str">
        <f t="shared" si="17"/>
        <v/>
      </c>
      <c r="V281" t="str">
        <f t="shared" si="18"/>
        <v/>
      </c>
      <c r="W281" t="str">
        <f t="shared" si="19"/>
        <v/>
      </c>
    </row>
    <row r="282" spans="1:23" x14ac:dyDescent="0.25">
      <c r="A282">
        <v>281</v>
      </c>
      <c r="B282" t="s">
        <v>384</v>
      </c>
      <c r="C282">
        <v>-11.563565770575</v>
      </c>
      <c r="D282">
        <v>1360.52651923641</v>
      </c>
      <c r="E282">
        <v>-8.4993314037457909E-3</v>
      </c>
      <c r="F282">
        <v>0.99321859634245901</v>
      </c>
      <c r="G282">
        <v>-11.567979497106499</v>
      </c>
      <c r="H282">
        <v>1358.9015574856801</v>
      </c>
      <c r="I282">
        <v>-8.5127428351103492E-3</v>
      </c>
      <c r="J282">
        <v>0.99320789595554304</v>
      </c>
      <c r="K282">
        <v>-11.596326100973499</v>
      </c>
      <c r="L282">
        <v>1355.62281409861</v>
      </c>
      <c r="M282">
        <v>-8.5542423603162908E-3</v>
      </c>
      <c r="N282">
        <v>0.99317478533069103</v>
      </c>
      <c r="O282">
        <v>-11.915564205505101</v>
      </c>
      <c r="P282">
        <v>1362.3795259012099</v>
      </c>
      <c r="Q282">
        <v>-8.7461415699292798E-3</v>
      </c>
      <c r="R282">
        <v>0.99302167764265703</v>
      </c>
      <c r="T282" t="str">
        <f t="shared" si="16"/>
        <v/>
      </c>
      <c r="U282" t="str">
        <f t="shared" si="17"/>
        <v/>
      </c>
      <c r="V282" t="str">
        <f t="shared" si="18"/>
        <v/>
      </c>
      <c r="W282" t="str">
        <f t="shared" si="19"/>
        <v/>
      </c>
    </row>
    <row r="283" spans="1:23" x14ac:dyDescent="0.25">
      <c r="A283">
        <v>282</v>
      </c>
      <c r="B283" t="s">
        <v>385</v>
      </c>
      <c r="C283">
        <v>-11.563565770575</v>
      </c>
      <c r="D283">
        <v>1360.52651923642</v>
      </c>
      <c r="E283">
        <v>-8.4993314037457492E-3</v>
      </c>
      <c r="F283">
        <v>0.99321859634245901</v>
      </c>
      <c r="G283">
        <v>-11.567979497106499</v>
      </c>
      <c r="H283">
        <v>1358.9015574856801</v>
      </c>
      <c r="I283">
        <v>-8.5127428351103093E-3</v>
      </c>
      <c r="J283">
        <v>0.99320789595554304</v>
      </c>
      <c r="K283">
        <v>-11.596326100973499</v>
      </c>
      <c r="L283">
        <v>1355.62281409862</v>
      </c>
      <c r="M283">
        <v>-8.5542423603162197E-3</v>
      </c>
      <c r="N283">
        <v>0.99317478533069103</v>
      </c>
      <c r="O283">
        <v>-11.915564205505101</v>
      </c>
      <c r="P283">
        <v>1362.3795259011999</v>
      </c>
      <c r="Q283">
        <v>-8.7461415699293006E-3</v>
      </c>
      <c r="R283">
        <v>0.99302167764265703</v>
      </c>
      <c r="T283" t="str">
        <f t="shared" si="16"/>
        <v/>
      </c>
      <c r="U283" t="str">
        <f t="shared" si="17"/>
        <v/>
      </c>
      <c r="V283" t="str">
        <f t="shared" si="18"/>
        <v/>
      </c>
      <c r="W283" t="str">
        <f t="shared" si="19"/>
        <v/>
      </c>
    </row>
    <row r="284" spans="1:23" x14ac:dyDescent="0.25">
      <c r="A284">
        <v>283</v>
      </c>
      <c r="B284" t="s">
        <v>386</v>
      </c>
      <c r="C284">
        <v>-11.563565770575</v>
      </c>
      <c r="D284">
        <v>1360.52651923641</v>
      </c>
      <c r="E284">
        <v>-8.4993314037457909E-3</v>
      </c>
      <c r="F284">
        <v>0.99321859634245901</v>
      </c>
      <c r="G284">
        <v>-11.567979497106499</v>
      </c>
      <c r="H284">
        <v>1358.9015574856901</v>
      </c>
      <c r="I284">
        <v>-8.5127428351103006E-3</v>
      </c>
      <c r="J284">
        <v>0.99320789595554304</v>
      </c>
      <c r="K284">
        <v>-11.596326100973499</v>
      </c>
      <c r="L284">
        <v>1355.62281409861</v>
      </c>
      <c r="M284">
        <v>-8.5542423603162995E-3</v>
      </c>
      <c r="N284">
        <v>0.99317478533069103</v>
      </c>
      <c r="O284">
        <v>-11.915564205505101</v>
      </c>
      <c r="P284">
        <v>1362.3795259012099</v>
      </c>
      <c r="Q284">
        <v>-8.7461415699292798E-3</v>
      </c>
      <c r="R284">
        <v>0.99302167764265703</v>
      </c>
      <c r="T284" t="str">
        <f t="shared" si="16"/>
        <v/>
      </c>
      <c r="U284" t="str">
        <f t="shared" si="17"/>
        <v/>
      </c>
      <c r="V284" t="str">
        <f t="shared" si="18"/>
        <v/>
      </c>
      <c r="W284" t="str">
        <f t="shared" si="19"/>
        <v/>
      </c>
    </row>
    <row r="285" spans="1:23" x14ac:dyDescent="0.25">
      <c r="A285">
        <v>284</v>
      </c>
      <c r="B285" t="s">
        <v>387</v>
      </c>
      <c r="C285">
        <v>-11.563565770575</v>
      </c>
      <c r="D285">
        <v>1360.52651923641</v>
      </c>
      <c r="E285">
        <v>-8.49933140374577E-3</v>
      </c>
      <c r="F285">
        <v>0.99321859634245901</v>
      </c>
      <c r="G285">
        <v>-11.567979497106499</v>
      </c>
      <c r="H285">
        <v>1358.9015574857101</v>
      </c>
      <c r="I285">
        <v>-8.5127428351102E-3</v>
      </c>
      <c r="J285">
        <v>0.99320789595554304</v>
      </c>
      <c r="K285">
        <v>-11.596326100973499</v>
      </c>
      <c r="L285">
        <v>1355.62281409862</v>
      </c>
      <c r="M285">
        <v>-8.5542423603162405E-3</v>
      </c>
      <c r="N285">
        <v>0.99317478533069103</v>
      </c>
      <c r="O285">
        <v>-11.915564205505101</v>
      </c>
      <c r="P285">
        <v>1362.3795259011999</v>
      </c>
      <c r="Q285">
        <v>-8.7461415699293006E-3</v>
      </c>
      <c r="R285">
        <v>0.99302167764265703</v>
      </c>
      <c r="T285" t="str">
        <f t="shared" si="16"/>
        <v/>
      </c>
      <c r="U285" t="str">
        <f t="shared" si="17"/>
        <v/>
      </c>
      <c r="V285" t="str">
        <f t="shared" si="18"/>
        <v/>
      </c>
      <c r="W285" t="str">
        <f t="shared" si="19"/>
        <v/>
      </c>
    </row>
    <row r="286" spans="1:23" x14ac:dyDescent="0.25">
      <c r="A286">
        <v>285</v>
      </c>
      <c r="B286" t="s">
        <v>388</v>
      </c>
      <c r="C286">
        <v>-11.563565770575</v>
      </c>
      <c r="D286">
        <v>1360.52651923641</v>
      </c>
      <c r="E286">
        <v>-8.4993314037457805E-3</v>
      </c>
      <c r="F286">
        <v>0.99321859634245901</v>
      </c>
      <c r="G286">
        <v>-11.567979497106499</v>
      </c>
      <c r="H286">
        <v>1358.9015574857001</v>
      </c>
      <c r="I286">
        <v>-8.5127428351102E-3</v>
      </c>
      <c r="J286">
        <v>0.99320789595554304</v>
      </c>
      <c r="K286">
        <v>-11.596326100973499</v>
      </c>
      <c r="L286">
        <v>1355.62281409862</v>
      </c>
      <c r="M286">
        <v>-8.5542423603162596E-3</v>
      </c>
      <c r="N286">
        <v>0.99317478533069103</v>
      </c>
      <c r="O286">
        <v>-11.915564205505101</v>
      </c>
      <c r="P286">
        <v>1362.3795259012099</v>
      </c>
      <c r="Q286">
        <v>-8.7461415699292694E-3</v>
      </c>
      <c r="R286">
        <v>0.99302167764265703</v>
      </c>
      <c r="T286" t="str">
        <f t="shared" si="16"/>
        <v/>
      </c>
      <c r="U286" t="str">
        <f t="shared" si="17"/>
        <v/>
      </c>
      <c r="V286" t="str">
        <f t="shared" si="18"/>
        <v/>
      </c>
      <c r="W286" t="str">
        <f t="shared" si="19"/>
        <v/>
      </c>
    </row>
    <row r="287" spans="1:23" x14ac:dyDescent="0.25">
      <c r="A287">
        <v>286</v>
      </c>
      <c r="B287" t="s">
        <v>389</v>
      </c>
      <c r="C287">
        <v>-11.563565770575</v>
      </c>
      <c r="D287">
        <v>1360.5265192364</v>
      </c>
      <c r="E287">
        <v>-8.4993314037458394E-3</v>
      </c>
      <c r="F287">
        <v>0.99321859634245901</v>
      </c>
      <c r="G287">
        <v>-11.567979497106499</v>
      </c>
      <c r="H287">
        <v>1358.9015574856901</v>
      </c>
      <c r="I287">
        <v>-8.5127428351103006E-3</v>
      </c>
      <c r="J287">
        <v>0.99320789595554304</v>
      </c>
      <c r="K287">
        <v>-11.596326100973499</v>
      </c>
      <c r="L287">
        <v>1355.62281409862</v>
      </c>
      <c r="M287">
        <v>-8.5542423603162301E-3</v>
      </c>
      <c r="N287">
        <v>0.99317478533069103</v>
      </c>
      <c r="O287">
        <v>-11.915564205505101</v>
      </c>
      <c r="P287">
        <v>1362.3795259011999</v>
      </c>
      <c r="Q287">
        <v>-8.7461415699293006E-3</v>
      </c>
      <c r="R287">
        <v>0.99302167764265703</v>
      </c>
      <c r="T287" t="str">
        <f t="shared" si="16"/>
        <v/>
      </c>
      <c r="U287" t="str">
        <f t="shared" si="17"/>
        <v/>
      </c>
      <c r="V287" t="str">
        <f t="shared" si="18"/>
        <v/>
      </c>
      <c r="W287" t="str">
        <f t="shared" si="19"/>
        <v/>
      </c>
    </row>
    <row r="288" spans="1:23" x14ac:dyDescent="0.25">
      <c r="A288">
        <v>287</v>
      </c>
      <c r="B288" t="s">
        <v>390</v>
      </c>
      <c r="C288">
        <v>-11.563565770575</v>
      </c>
      <c r="D288">
        <v>1360.52651923641</v>
      </c>
      <c r="E288">
        <v>-8.4993314037457909E-3</v>
      </c>
      <c r="F288">
        <v>0.99321859634245901</v>
      </c>
      <c r="G288">
        <v>-11.567979497106499</v>
      </c>
      <c r="H288">
        <v>1358.9015574856801</v>
      </c>
      <c r="I288">
        <v>-8.5127428351103301E-3</v>
      </c>
      <c r="J288">
        <v>0.99320789595554304</v>
      </c>
      <c r="K288">
        <v>-11.596326100973499</v>
      </c>
      <c r="L288">
        <v>1355.62281409861</v>
      </c>
      <c r="M288">
        <v>-8.5542423603162908E-3</v>
      </c>
      <c r="N288">
        <v>0.99317478533069103</v>
      </c>
      <c r="O288">
        <v>-11.915564205505101</v>
      </c>
      <c r="P288">
        <v>1362.3795259011999</v>
      </c>
      <c r="Q288">
        <v>-8.7461415699293197E-3</v>
      </c>
      <c r="R288">
        <v>0.99302167764265703</v>
      </c>
      <c r="T288" t="str">
        <f t="shared" si="16"/>
        <v/>
      </c>
      <c r="U288" t="str">
        <f t="shared" si="17"/>
        <v/>
      </c>
      <c r="V288" t="str">
        <f t="shared" si="18"/>
        <v/>
      </c>
      <c r="W288" t="str">
        <f t="shared" si="19"/>
        <v/>
      </c>
    </row>
    <row r="289" spans="1:23" x14ac:dyDescent="0.25">
      <c r="A289">
        <v>288</v>
      </c>
      <c r="B289" t="s">
        <v>391</v>
      </c>
      <c r="C289">
        <v>-11.563565770575</v>
      </c>
      <c r="D289">
        <v>1360.52651923641</v>
      </c>
      <c r="E289">
        <v>-8.4993314037457805E-3</v>
      </c>
      <c r="F289">
        <v>0.99321859634245901</v>
      </c>
      <c r="G289">
        <v>-11.567979497106499</v>
      </c>
      <c r="H289">
        <v>1358.9015574857001</v>
      </c>
      <c r="I289">
        <v>-8.5127428351102E-3</v>
      </c>
      <c r="J289">
        <v>0.99320789595554304</v>
      </c>
      <c r="K289">
        <v>-11.596326100973499</v>
      </c>
      <c r="L289">
        <v>1355.62281409862</v>
      </c>
      <c r="M289">
        <v>-8.5542423603162301E-3</v>
      </c>
      <c r="N289">
        <v>0.99317478533069103</v>
      </c>
      <c r="O289">
        <v>-11.915564205505101</v>
      </c>
      <c r="P289">
        <v>1362.3795259011999</v>
      </c>
      <c r="Q289">
        <v>-8.7461415699293006E-3</v>
      </c>
      <c r="R289">
        <v>0.99302167764265703</v>
      </c>
      <c r="T289" t="str">
        <f t="shared" si="16"/>
        <v/>
      </c>
      <c r="U289" t="str">
        <f t="shared" si="17"/>
        <v/>
      </c>
      <c r="V289" t="str">
        <f t="shared" si="18"/>
        <v/>
      </c>
      <c r="W289" t="str">
        <f t="shared" si="19"/>
        <v/>
      </c>
    </row>
    <row r="290" spans="1:23" x14ac:dyDescent="0.25">
      <c r="A290">
        <v>289</v>
      </c>
      <c r="B290" t="s">
        <v>392</v>
      </c>
      <c r="C290">
        <v>-11.563565770575</v>
      </c>
      <c r="D290">
        <v>1360.52651923641</v>
      </c>
      <c r="E290">
        <v>-8.4993314037457909E-3</v>
      </c>
      <c r="F290">
        <v>0.99321859634245901</v>
      </c>
      <c r="G290">
        <v>-11.567979497106499</v>
      </c>
      <c r="H290">
        <v>1358.9015574856801</v>
      </c>
      <c r="I290">
        <v>-8.5127428351103093E-3</v>
      </c>
      <c r="J290">
        <v>0.99320789595554304</v>
      </c>
      <c r="K290">
        <v>-11.596326100973499</v>
      </c>
      <c r="L290">
        <v>1355.62281409862</v>
      </c>
      <c r="M290">
        <v>-8.5542423603162093E-3</v>
      </c>
      <c r="N290">
        <v>0.99317478533069103</v>
      </c>
      <c r="O290">
        <v>-11.915564205505101</v>
      </c>
      <c r="P290">
        <v>1362.3795259011999</v>
      </c>
      <c r="Q290">
        <v>-8.7461415699293093E-3</v>
      </c>
      <c r="R290">
        <v>0.99302167764265703</v>
      </c>
      <c r="T290" t="str">
        <f t="shared" si="16"/>
        <v/>
      </c>
      <c r="U290" t="str">
        <f t="shared" si="17"/>
        <v/>
      </c>
      <c r="V290" t="str">
        <f t="shared" si="18"/>
        <v/>
      </c>
      <c r="W290" t="str">
        <f t="shared" si="19"/>
        <v/>
      </c>
    </row>
    <row r="291" spans="1:23" x14ac:dyDescent="0.25">
      <c r="A291">
        <v>290</v>
      </c>
      <c r="B291" t="s">
        <v>393</v>
      </c>
      <c r="C291">
        <v>-11.563565770575</v>
      </c>
      <c r="D291">
        <v>1360.52651923641</v>
      </c>
      <c r="E291">
        <v>-8.4993314037457995E-3</v>
      </c>
      <c r="F291">
        <v>0.99321859634245901</v>
      </c>
      <c r="G291">
        <v>-11.567979497106499</v>
      </c>
      <c r="H291">
        <v>1358.9015574857001</v>
      </c>
      <c r="I291">
        <v>-8.5127428351102208E-3</v>
      </c>
      <c r="J291">
        <v>0.99320789595554304</v>
      </c>
      <c r="K291">
        <v>-11.596326100973499</v>
      </c>
      <c r="L291">
        <v>1355.62281409862</v>
      </c>
      <c r="M291">
        <v>-8.5542423603162405E-3</v>
      </c>
      <c r="N291">
        <v>0.99317478533069103</v>
      </c>
      <c r="O291">
        <v>-11.915564205505101</v>
      </c>
      <c r="P291">
        <v>1362.3795259011999</v>
      </c>
      <c r="Q291">
        <v>-8.7461415699293197E-3</v>
      </c>
      <c r="R291">
        <v>0.99302167764265703</v>
      </c>
      <c r="T291" t="str">
        <f t="shared" si="16"/>
        <v/>
      </c>
      <c r="U291" t="str">
        <f t="shared" si="17"/>
        <v/>
      </c>
      <c r="V291" t="str">
        <f t="shared" si="18"/>
        <v/>
      </c>
      <c r="W291" t="str">
        <f t="shared" si="19"/>
        <v/>
      </c>
    </row>
    <row r="292" spans="1:23" x14ac:dyDescent="0.25">
      <c r="A292">
        <v>291</v>
      </c>
      <c r="B292" t="s">
        <v>394</v>
      </c>
      <c r="C292">
        <v>-11.563565770575</v>
      </c>
      <c r="D292">
        <v>1360.52651923641</v>
      </c>
      <c r="E292">
        <v>-8.4993314037457909E-3</v>
      </c>
      <c r="F292">
        <v>0.99321859634245901</v>
      </c>
      <c r="G292">
        <v>-11.567979497106499</v>
      </c>
      <c r="H292">
        <v>1358.9015574856801</v>
      </c>
      <c r="I292">
        <v>-8.5127428351103301E-3</v>
      </c>
      <c r="J292">
        <v>0.99320789595554304</v>
      </c>
      <c r="K292">
        <v>-11.596326100973499</v>
      </c>
      <c r="L292">
        <v>1355.62281409862</v>
      </c>
      <c r="M292">
        <v>-8.5542423603162197E-3</v>
      </c>
      <c r="N292">
        <v>0.99317478533069103</v>
      </c>
      <c r="O292">
        <v>-11.915564205505101</v>
      </c>
      <c r="P292">
        <v>1362.3795259012099</v>
      </c>
      <c r="Q292">
        <v>-8.7461415699292902E-3</v>
      </c>
      <c r="R292">
        <v>0.99302167764265703</v>
      </c>
      <c r="T292" t="str">
        <f t="shared" si="16"/>
        <v/>
      </c>
      <c r="U292" t="str">
        <f t="shared" si="17"/>
        <v/>
      </c>
      <c r="V292" t="str">
        <f t="shared" si="18"/>
        <v/>
      </c>
      <c r="W292" t="str">
        <f t="shared" si="19"/>
        <v/>
      </c>
    </row>
    <row r="293" spans="1:23" x14ac:dyDescent="0.25">
      <c r="A293">
        <v>292</v>
      </c>
      <c r="B293" t="s">
        <v>395</v>
      </c>
      <c r="C293">
        <v>-11.563565770575</v>
      </c>
      <c r="D293">
        <v>1360.52651923641</v>
      </c>
      <c r="E293">
        <v>-8.4993314037457805E-3</v>
      </c>
      <c r="F293">
        <v>0.99321859634245901</v>
      </c>
      <c r="G293">
        <v>-11.567979497106499</v>
      </c>
      <c r="H293">
        <v>1358.9015574857001</v>
      </c>
      <c r="I293">
        <v>-8.5127428351102208E-3</v>
      </c>
      <c r="J293">
        <v>0.99320789595554304</v>
      </c>
      <c r="K293">
        <v>-11.596326100973499</v>
      </c>
      <c r="L293">
        <v>1355.62281409863</v>
      </c>
      <c r="M293">
        <v>-8.5542423603161798E-3</v>
      </c>
      <c r="N293">
        <v>0.99317478533069103</v>
      </c>
      <c r="O293">
        <v>-11.915564205505101</v>
      </c>
      <c r="P293">
        <v>1362.3795259011999</v>
      </c>
      <c r="Q293">
        <v>-8.7461415699293093E-3</v>
      </c>
      <c r="R293">
        <v>0.99302167764265703</v>
      </c>
      <c r="T293" t="str">
        <f t="shared" si="16"/>
        <v/>
      </c>
      <c r="U293" t="str">
        <f t="shared" si="17"/>
        <v/>
      </c>
      <c r="V293" t="str">
        <f t="shared" si="18"/>
        <v/>
      </c>
      <c r="W293" t="str">
        <f t="shared" si="19"/>
        <v/>
      </c>
    </row>
    <row r="294" spans="1:23" x14ac:dyDescent="0.25">
      <c r="A294">
        <v>293</v>
      </c>
      <c r="B294" t="s">
        <v>396</v>
      </c>
      <c r="C294">
        <v>-11.563565770575</v>
      </c>
      <c r="D294">
        <v>1360.5265192364</v>
      </c>
      <c r="E294">
        <v>-8.4993314037458394E-3</v>
      </c>
      <c r="F294">
        <v>0.99321859634245901</v>
      </c>
      <c r="G294">
        <v>-11.567979497106499</v>
      </c>
      <c r="H294">
        <v>1358.9015574857001</v>
      </c>
      <c r="I294">
        <v>-8.5127428351102208E-3</v>
      </c>
      <c r="J294">
        <v>0.99320789595554304</v>
      </c>
      <c r="K294">
        <v>-11.596326100973499</v>
      </c>
      <c r="L294">
        <v>1355.62281409863</v>
      </c>
      <c r="M294">
        <v>-8.5542423603161798E-3</v>
      </c>
      <c r="N294">
        <v>0.99317478533069103</v>
      </c>
      <c r="O294">
        <v>-11.915564205505101</v>
      </c>
      <c r="P294">
        <v>1362.3795259012099</v>
      </c>
      <c r="Q294">
        <v>-8.7461415699292694E-3</v>
      </c>
      <c r="R294">
        <v>0.99302167764265703</v>
      </c>
      <c r="T294" t="str">
        <f t="shared" si="16"/>
        <v/>
      </c>
      <c r="U294" t="str">
        <f t="shared" si="17"/>
        <v/>
      </c>
      <c r="V294" t="str">
        <f t="shared" si="18"/>
        <v/>
      </c>
      <c r="W294" t="str">
        <f t="shared" si="19"/>
        <v/>
      </c>
    </row>
    <row r="295" spans="1:23" x14ac:dyDescent="0.25">
      <c r="A295">
        <v>294</v>
      </c>
      <c r="B295" t="s">
        <v>397</v>
      </c>
      <c r="C295">
        <v>-11.563565770575</v>
      </c>
      <c r="D295">
        <v>1360.52651923641</v>
      </c>
      <c r="E295">
        <v>-8.4993314037457995E-3</v>
      </c>
      <c r="F295">
        <v>0.99321859634245901</v>
      </c>
      <c r="G295">
        <v>-11.567979497106499</v>
      </c>
      <c r="H295">
        <v>1358.9015574856901</v>
      </c>
      <c r="I295">
        <v>-8.5127428351103006E-3</v>
      </c>
      <c r="J295">
        <v>0.99320789595554304</v>
      </c>
      <c r="K295">
        <v>-11.596326100973499</v>
      </c>
      <c r="L295">
        <v>1355.62281409861</v>
      </c>
      <c r="M295">
        <v>-8.5542423603162908E-3</v>
      </c>
      <c r="N295">
        <v>0.99317478533069103</v>
      </c>
      <c r="O295">
        <v>-11.915564205505101</v>
      </c>
      <c r="P295">
        <v>1362.3795259011999</v>
      </c>
      <c r="Q295">
        <v>-8.7461415699293093E-3</v>
      </c>
      <c r="R295">
        <v>0.99302167764265703</v>
      </c>
      <c r="T295" t="str">
        <f t="shared" si="16"/>
        <v/>
      </c>
      <c r="U295" t="str">
        <f t="shared" si="17"/>
        <v/>
      </c>
      <c r="V295" t="str">
        <f t="shared" si="18"/>
        <v/>
      </c>
      <c r="W295" t="str">
        <f t="shared" si="19"/>
        <v/>
      </c>
    </row>
    <row r="296" spans="1:23" x14ac:dyDescent="0.25">
      <c r="A296">
        <v>295</v>
      </c>
      <c r="B296" t="s">
        <v>398</v>
      </c>
      <c r="C296">
        <v>-11.563565770575</v>
      </c>
      <c r="D296">
        <v>1360.5265192364</v>
      </c>
      <c r="E296">
        <v>-8.4993314037458308E-3</v>
      </c>
      <c r="F296">
        <v>0.99321859634245901</v>
      </c>
      <c r="G296">
        <v>-11.567979497106499</v>
      </c>
      <c r="H296">
        <v>1358.9015574856801</v>
      </c>
      <c r="I296">
        <v>-8.5127428351103492E-3</v>
      </c>
      <c r="J296">
        <v>0.99320789595554304</v>
      </c>
      <c r="K296">
        <v>-11.596326100973499</v>
      </c>
      <c r="L296">
        <v>1355.62281409861</v>
      </c>
      <c r="M296">
        <v>-8.5542423603163099E-3</v>
      </c>
      <c r="N296">
        <v>0.99317478533069103</v>
      </c>
      <c r="O296">
        <v>-11.915564205505101</v>
      </c>
      <c r="P296">
        <v>1362.3795259011999</v>
      </c>
      <c r="Q296">
        <v>-8.7461415699293093E-3</v>
      </c>
      <c r="R296">
        <v>0.99302167764265703</v>
      </c>
      <c r="T296" t="str">
        <f t="shared" si="16"/>
        <v/>
      </c>
      <c r="U296" t="str">
        <f t="shared" si="17"/>
        <v/>
      </c>
      <c r="V296" t="str">
        <f t="shared" si="18"/>
        <v/>
      </c>
      <c r="W296" t="str">
        <f t="shared" si="19"/>
        <v/>
      </c>
    </row>
    <row r="297" spans="1:23" x14ac:dyDescent="0.25">
      <c r="A297">
        <v>296</v>
      </c>
      <c r="B297" t="s">
        <v>399</v>
      </c>
      <c r="C297">
        <v>-11.563565770575</v>
      </c>
      <c r="D297">
        <v>1360.52651923641</v>
      </c>
      <c r="E297">
        <v>-8.4993314037457805E-3</v>
      </c>
      <c r="F297">
        <v>0.99321859634245901</v>
      </c>
      <c r="G297">
        <v>-11.567979497106499</v>
      </c>
      <c r="H297">
        <v>1358.9015574856901</v>
      </c>
      <c r="I297">
        <v>-8.5127428351102902E-3</v>
      </c>
      <c r="J297">
        <v>0.99320789595554304</v>
      </c>
      <c r="K297">
        <v>-11.596326100973499</v>
      </c>
      <c r="L297">
        <v>1355.62281409861</v>
      </c>
      <c r="M297">
        <v>-8.5542423603162596E-3</v>
      </c>
      <c r="N297">
        <v>0.99317478533069103</v>
      </c>
      <c r="O297">
        <v>-11.915564205505101</v>
      </c>
      <c r="P297">
        <v>1362.3795259012099</v>
      </c>
      <c r="Q297">
        <v>-8.7461415699292694E-3</v>
      </c>
      <c r="R297">
        <v>0.99302167764265703</v>
      </c>
      <c r="T297" t="str">
        <f t="shared" si="16"/>
        <v/>
      </c>
      <c r="U297" t="str">
        <f t="shared" si="17"/>
        <v/>
      </c>
      <c r="V297" t="str">
        <f t="shared" si="18"/>
        <v/>
      </c>
      <c r="W297" t="str">
        <f t="shared" si="19"/>
        <v/>
      </c>
    </row>
    <row r="298" spans="1:23" x14ac:dyDescent="0.25">
      <c r="A298">
        <v>297</v>
      </c>
      <c r="B298" t="s">
        <v>400</v>
      </c>
      <c r="C298">
        <v>-11.563565770575</v>
      </c>
      <c r="D298">
        <v>1360.52651923639</v>
      </c>
      <c r="E298">
        <v>-8.4993314037458793E-3</v>
      </c>
      <c r="F298">
        <v>0.99321859634245901</v>
      </c>
      <c r="G298">
        <v>-11.567979497106499</v>
      </c>
      <c r="H298">
        <v>1358.9015574856901</v>
      </c>
      <c r="I298">
        <v>-8.5127428351102798E-3</v>
      </c>
      <c r="J298">
        <v>0.99320789595554304</v>
      </c>
      <c r="K298">
        <v>-11.596326100973499</v>
      </c>
      <c r="L298">
        <v>1355.62281409861</v>
      </c>
      <c r="M298">
        <v>-8.5542423603162995E-3</v>
      </c>
      <c r="N298">
        <v>0.99317478533069103</v>
      </c>
      <c r="O298">
        <v>-11.915564205505101</v>
      </c>
      <c r="P298">
        <v>1362.3795259012099</v>
      </c>
      <c r="Q298">
        <v>-8.7461415699292902E-3</v>
      </c>
      <c r="R298">
        <v>0.99302167764265703</v>
      </c>
      <c r="T298" t="str">
        <f t="shared" si="16"/>
        <v/>
      </c>
      <c r="U298" t="str">
        <f t="shared" si="17"/>
        <v/>
      </c>
      <c r="V298" t="str">
        <f t="shared" si="18"/>
        <v/>
      </c>
      <c r="W298" t="str">
        <f t="shared" si="19"/>
        <v/>
      </c>
    </row>
    <row r="299" spans="1:23" x14ac:dyDescent="0.25">
      <c r="A299">
        <v>298</v>
      </c>
      <c r="B299" t="s">
        <v>401</v>
      </c>
      <c r="C299">
        <v>4.2807380625863596</v>
      </c>
      <c r="D299">
        <v>1.2409430309038201</v>
      </c>
      <c r="E299">
        <v>3.4495846755096902</v>
      </c>
      <c r="F299">
        <v>5.6144961908980004E-4</v>
      </c>
      <c r="G299">
        <v>4.2736269017941702</v>
      </c>
      <c r="H299">
        <v>1.24065230325956</v>
      </c>
      <c r="I299">
        <v>3.44466124035405</v>
      </c>
      <c r="J299">
        <v>5.7177549597479797E-4</v>
      </c>
      <c r="K299">
        <v>4.2448513192547104</v>
      </c>
      <c r="L299">
        <v>1.2427448808419901</v>
      </c>
      <c r="M299">
        <v>3.4157061394440902</v>
      </c>
      <c r="N299">
        <v>6.36168583512036E-4</v>
      </c>
      <c r="O299">
        <v>3.9277753397361899</v>
      </c>
      <c r="P299">
        <v>1.24013022272499</v>
      </c>
      <c r="Q299">
        <v>3.1672281408524299</v>
      </c>
      <c r="R299">
        <v>1.5389953048719699E-3</v>
      </c>
      <c r="T299" t="str">
        <f t="shared" si="16"/>
        <v>***</v>
      </c>
      <c r="U299" t="str">
        <f t="shared" si="17"/>
        <v>***</v>
      </c>
      <c r="V299" t="str">
        <f t="shared" si="18"/>
        <v>***</v>
      </c>
      <c r="W299" t="str">
        <f t="shared" si="19"/>
        <v>**</v>
      </c>
    </row>
    <row r="300" spans="1:23" x14ac:dyDescent="0.25">
      <c r="A300">
        <v>299</v>
      </c>
      <c r="B300" t="s">
        <v>402</v>
      </c>
      <c r="C300">
        <v>1.05510104330099</v>
      </c>
      <c r="D300">
        <v>0.34396381101414703</v>
      </c>
      <c r="E300">
        <v>3.0674768958691199</v>
      </c>
      <c r="F300">
        <v>2.1587414796646401E-3</v>
      </c>
      <c r="G300">
        <v>1.0469072105098101</v>
      </c>
      <c r="H300">
        <v>0.343951567263511</v>
      </c>
      <c r="I300">
        <v>3.0437634543695702</v>
      </c>
      <c r="J300">
        <v>2.3363876844754799E-3</v>
      </c>
      <c r="K300">
        <v>1.0084624488053699</v>
      </c>
      <c r="L300">
        <v>0.34384430662514098</v>
      </c>
      <c r="M300">
        <v>2.93290430981251</v>
      </c>
      <c r="N300">
        <v>3.3580737324051101E-3</v>
      </c>
      <c r="O300">
        <v>0.73782653026249601</v>
      </c>
      <c r="P300">
        <v>0.34314443160035402</v>
      </c>
      <c r="Q300">
        <v>2.1501923456004501</v>
      </c>
      <c r="R300">
        <v>3.1540003374783201E-2</v>
      </c>
      <c r="T300" t="str">
        <f t="shared" si="16"/>
        <v>**</v>
      </c>
      <c r="U300" t="str">
        <f t="shared" si="17"/>
        <v>**</v>
      </c>
      <c r="V300" t="str">
        <f t="shared" si="18"/>
        <v>**</v>
      </c>
      <c r="W300" t="str">
        <f t="shared" si="19"/>
        <v>*</v>
      </c>
    </row>
    <row r="301" spans="1:23" x14ac:dyDescent="0.25">
      <c r="A301">
        <v>300</v>
      </c>
      <c r="B301" t="s">
        <v>403</v>
      </c>
      <c r="C301">
        <v>0.97166643741285097</v>
      </c>
      <c r="D301">
        <v>0.363840024128534</v>
      </c>
      <c r="E301">
        <v>2.6705869969643299</v>
      </c>
      <c r="F301">
        <v>7.5718747331699797E-3</v>
      </c>
      <c r="G301">
        <v>0.96325666833093004</v>
      </c>
      <c r="H301">
        <v>0.363829080873393</v>
      </c>
      <c r="I301">
        <v>2.6475527080423999</v>
      </c>
      <c r="J301">
        <v>8.1076719773091402E-3</v>
      </c>
      <c r="K301">
        <v>0.92305796579932997</v>
      </c>
      <c r="L301">
        <v>0.36372186710689403</v>
      </c>
      <c r="M301">
        <v>2.5378126785213402</v>
      </c>
      <c r="N301">
        <v>1.1154767272519401E-2</v>
      </c>
      <c r="O301">
        <v>0.65383128843864602</v>
      </c>
      <c r="P301">
        <v>0.36303182475294499</v>
      </c>
      <c r="Q301">
        <v>1.8010302234069899</v>
      </c>
      <c r="R301">
        <v>7.1698116389472405E-2</v>
      </c>
      <c r="T301" t="str">
        <f t="shared" si="16"/>
        <v>**</v>
      </c>
      <c r="U301" t="str">
        <f t="shared" si="17"/>
        <v>**</v>
      </c>
      <c r="V301" t="str">
        <f t="shared" si="18"/>
        <v>*</v>
      </c>
      <c r="W301" t="str">
        <f t="shared" si="19"/>
        <v>^</v>
      </c>
    </row>
    <row r="302" spans="1:23" x14ac:dyDescent="0.25">
      <c r="A302">
        <v>301</v>
      </c>
      <c r="B302" t="s">
        <v>404</v>
      </c>
      <c r="C302">
        <v>1.13299722258083</v>
      </c>
      <c r="D302">
        <v>0.34453467229687401</v>
      </c>
      <c r="E302">
        <v>3.2884853504803999</v>
      </c>
      <c r="F302">
        <v>1.0072802643981301E-3</v>
      </c>
      <c r="G302">
        <v>1.12610243826923</v>
      </c>
      <c r="H302">
        <v>0.344528722330326</v>
      </c>
      <c r="I302">
        <v>3.2685299229988201</v>
      </c>
      <c r="J302">
        <v>1.0810774554805499E-3</v>
      </c>
      <c r="K302">
        <v>1.0855728099139501</v>
      </c>
      <c r="L302">
        <v>0.34441994434171502</v>
      </c>
      <c r="M302">
        <v>3.1518871881498902</v>
      </c>
      <c r="N302">
        <v>1.62218933496079E-3</v>
      </c>
      <c r="O302">
        <v>0.81352406400717203</v>
      </c>
      <c r="P302">
        <v>0.34364595904106499</v>
      </c>
      <c r="Q302">
        <v>2.3673319665311601</v>
      </c>
      <c r="R302">
        <v>1.7916853950950901E-2</v>
      </c>
      <c r="T302" t="str">
        <f t="shared" si="16"/>
        <v>**</v>
      </c>
      <c r="U302" t="str">
        <f t="shared" si="17"/>
        <v>**</v>
      </c>
      <c r="V302" t="str">
        <f t="shared" si="18"/>
        <v>**</v>
      </c>
      <c r="W302" t="str">
        <f t="shared" si="19"/>
        <v>*</v>
      </c>
    </row>
    <row r="303" spans="1:23" x14ac:dyDescent="0.25">
      <c r="A303">
        <v>302</v>
      </c>
      <c r="B303" t="s">
        <v>405</v>
      </c>
      <c r="C303">
        <v>1.0561114644129801</v>
      </c>
      <c r="D303">
        <v>0.36441785670371901</v>
      </c>
      <c r="E303">
        <v>2.8980782499679298</v>
      </c>
      <c r="F303">
        <v>3.7545690159236701E-3</v>
      </c>
      <c r="G303">
        <v>1.0477686027664499</v>
      </c>
      <c r="H303">
        <v>0.36440648058114899</v>
      </c>
      <c r="I303">
        <v>2.8752743395108902</v>
      </c>
      <c r="J303">
        <v>4.0367658495959902E-3</v>
      </c>
      <c r="K303">
        <v>1.0063506020417501</v>
      </c>
      <c r="L303">
        <v>0.36429318418267798</v>
      </c>
      <c r="M303">
        <v>2.7624744182342602</v>
      </c>
      <c r="N303">
        <v>5.7365056952857303E-3</v>
      </c>
      <c r="O303">
        <v>0.73593129338125496</v>
      </c>
      <c r="P303">
        <v>0.36353981181594203</v>
      </c>
      <c r="Q303">
        <v>2.02434855677885</v>
      </c>
      <c r="R303">
        <v>4.2934300833289099E-2</v>
      </c>
      <c r="T303" t="str">
        <f t="shared" si="16"/>
        <v>**</v>
      </c>
      <c r="U303" t="str">
        <f t="shared" si="17"/>
        <v>**</v>
      </c>
      <c r="V303" t="str">
        <f t="shared" si="18"/>
        <v>**</v>
      </c>
      <c r="W303" t="str">
        <f t="shared" si="19"/>
        <v>*</v>
      </c>
    </row>
    <row r="304" spans="1:23" x14ac:dyDescent="0.25">
      <c r="A304">
        <v>303</v>
      </c>
      <c r="B304" t="s">
        <v>406</v>
      </c>
      <c r="C304">
        <v>0.97328942301452104</v>
      </c>
      <c r="D304">
        <v>0.38837608647373101</v>
      </c>
      <c r="E304">
        <v>2.5060487937131399</v>
      </c>
      <c r="F304">
        <v>1.2208877040612199E-2</v>
      </c>
      <c r="G304">
        <v>0.96444666703473203</v>
      </c>
      <c r="H304">
        <v>0.38836873884672601</v>
      </c>
      <c r="I304">
        <v>2.48332723663261</v>
      </c>
      <c r="J304">
        <v>1.30161454885841E-2</v>
      </c>
      <c r="K304">
        <v>0.92179695747008705</v>
      </c>
      <c r="L304">
        <v>0.38826482213772801</v>
      </c>
      <c r="M304">
        <v>2.3741449261223599</v>
      </c>
      <c r="N304">
        <v>1.7589644956851402E-2</v>
      </c>
      <c r="O304">
        <v>0.64451748649745599</v>
      </c>
      <c r="P304">
        <v>0.38753078474067398</v>
      </c>
      <c r="Q304">
        <v>1.6631388056790199</v>
      </c>
      <c r="R304">
        <v>9.6284653622476304E-2</v>
      </c>
      <c r="T304" t="str">
        <f t="shared" si="16"/>
        <v>*</v>
      </c>
      <c r="U304" t="str">
        <f t="shared" si="17"/>
        <v>*</v>
      </c>
      <c r="V304" t="str">
        <f t="shared" si="18"/>
        <v>*</v>
      </c>
      <c r="W304" t="str">
        <f t="shared" si="19"/>
        <v>^</v>
      </c>
    </row>
    <row r="305" spans="1:23" x14ac:dyDescent="0.25">
      <c r="A305">
        <v>304</v>
      </c>
      <c r="B305" t="s">
        <v>407</v>
      </c>
      <c r="C305">
        <v>0.43814218546263201</v>
      </c>
      <c r="D305">
        <v>0.50802299816024299</v>
      </c>
      <c r="E305">
        <v>0.86244557244322095</v>
      </c>
      <c r="F305">
        <v>0.38844237171673701</v>
      </c>
      <c r="G305">
        <v>0.42961565678215602</v>
      </c>
      <c r="H305">
        <v>0.50801626295370095</v>
      </c>
      <c r="I305">
        <v>0.845673038662762</v>
      </c>
      <c r="J305">
        <v>0.39773516776433598</v>
      </c>
      <c r="K305">
        <v>0.38914323444763599</v>
      </c>
      <c r="L305">
        <v>0.50793277276333804</v>
      </c>
      <c r="M305">
        <v>0.76613137665946696</v>
      </c>
      <c r="N305">
        <v>0.44359813508930701</v>
      </c>
      <c r="O305">
        <v>0.10653791752162101</v>
      </c>
      <c r="P305">
        <v>0.50736119769896004</v>
      </c>
      <c r="Q305">
        <v>0.209984362235037</v>
      </c>
      <c r="R305">
        <v>0.83367987807667598</v>
      </c>
      <c r="T305" t="str">
        <f t="shared" si="16"/>
        <v/>
      </c>
      <c r="U305" t="str">
        <f t="shared" si="17"/>
        <v/>
      </c>
      <c r="V305" t="str">
        <f t="shared" si="18"/>
        <v/>
      </c>
      <c r="W305" t="str">
        <f t="shared" si="19"/>
        <v/>
      </c>
    </row>
    <row r="306" spans="1:23" x14ac:dyDescent="0.25">
      <c r="A306">
        <v>305</v>
      </c>
      <c r="B306" t="s">
        <v>408</v>
      </c>
      <c r="C306">
        <v>1.17230265405875</v>
      </c>
      <c r="D306">
        <v>0.36517515502078002</v>
      </c>
      <c r="E306">
        <v>3.2102475700792001</v>
      </c>
      <c r="F306">
        <v>1.3262069530353799E-3</v>
      </c>
      <c r="G306">
        <v>1.1650457090789801</v>
      </c>
      <c r="H306">
        <v>0.36517036087291599</v>
      </c>
      <c r="I306">
        <v>3.1904169503078399</v>
      </c>
      <c r="J306">
        <v>1.42067666402574E-3</v>
      </c>
      <c r="K306">
        <v>1.1257967822285799</v>
      </c>
      <c r="L306">
        <v>0.36505365966499598</v>
      </c>
      <c r="M306">
        <v>3.0839213699753398</v>
      </c>
      <c r="N306">
        <v>2.0429158152477501E-3</v>
      </c>
      <c r="O306">
        <v>0.84170378764998799</v>
      </c>
      <c r="P306">
        <v>0.364202605639324</v>
      </c>
      <c r="Q306">
        <v>2.3110866715861502</v>
      </c>
      <c r="R306">
        <v>2.08280680367154E-2</v>
      </c>
      <c r="T306" t="str">
        <f t="shared" si="16"/>
        <v>**</v>
      </c>
      <c r="U306" t="str">
        <f t="shared" si="17"/>
        <v>**</v>
      </c>
      <c r="V306" t="str">
        <f t="shared" si="18"/>
        <v>**</v>
      </c>
      <c r="W306" t="str">
        <f t="shared" si="19"/>
        <v>*</v>
      </c>
    </row>
    <row r="307" spans="1:23" x14ac:dyDescent="0.25">
      <c r="A307">
        <v>306</v>
      </c>
      <c r="B307" t="s">
        <v>409</v>
      </c>
      <c r="C307">
        <v>1.0737666106583801</v>
      </c>
      <c r="D307">
        <v>0.38914945387966898</v>
      </c>
      <c r="E307">
        <v>2.7592653669517899</v>
      </c>
      <c r="F307">
        <v>5.7931471327945698E-3</v>
      </c>
      <c r="G307">
        <v>1.0653765549080001</v>
      </c>
      <c r="H307">
        <v>0.38913985027186299</v>
      </c>
      <c r="I307">
        <v>2.73777294760148</v>
      </c>
      <c r="J307">
        <v>6.1856765867435402E-3</v>
      </c>
      <c r="K307">
        <v>1.02728414642107</v>
      </c>
      <c r="L307">
        <v>0.38903368003701899</v>
      </c>
      <c r="M307">
        <v>2.64060465490628</v>
      </c>
      <c r="N307">
        <v>8.2758228177713198E-3</v>
      </c>
      <c r="O307">
        <v>0.74405705862632998</v>
      </c>
      <c r="P307">
        <v>0.38819881738367701</v>
      </c>
      <c r="Q307">
        <v>1.9166906886553901</v>
      </c>
      <c r="R307">
        <v>5.5277238899125898E-2</v>
      </c>
      <c r="T307" t="str">
        <f t="shared" si="16"/>
        <v>**</v>
      </c>
      <c r="U307" t="str">
        <f t="shared" si="17"/>
        <v>**</v>
      </c>
      <c r="V307" t="str">
        <f t="shared" si="18"/>
        <v>**</v>
      </c>
      <c r="W307" t="str">
        <f t="shared" si="19"/>
        <v>^</v>
      </c>
    </row>
    <row r="308" spans="1:23" x14ac:dyDescent="0.25">
      <c r="A308">
        <v>307</v>
      </c>
      <c r="B308" t="s">
        <v>410</v>
      </c>
      <c r="C308">
        <v>1.3871497380193001</v>
      </c>
      <c r="D308">
        <v>0.34641949871556099</v>
      </c>
      <c r="E308">
        <v>4.0042484420262401</v>
      </c>
      <c r="F308" s="1">
        <v>6.2214954778265602E-5</v>
      </c>
      <c r="G308">
        <v>1.3783330139848899</v>
      </c>
      <c r="H308">
        <v>0.34641650422604903</v>
      </c>
      <c r="I308">
        <v>3.9788318315384799</v>
      </c>
      <c r="J308" s="1">
        <v>6.92547029475768E-5</v>
      </c>
      <c r="K308">
        <v>1.3407974960825699</v>
      </c>
      <c r="L308">
        <v>0.34627902352934298</v>
      </c>
      <c r="M308">
        <v>3.87201477703413</v>
      </c>
      <c r="N308">
        <v>1.0793940649453E-4</v>
      </c>
      <c r="O308">
        <v>1.0490701491786301</v>
      </c>
      <c r="P308">
        <v>0.34530234689627098</v>
      </c>
      <c r="Q308">
        <v>3.0381205300460099</v>
      </c>
      <c r="R308">
        <v>2.38058717210292E-3</v>
      </c>
      <c r="T308" t="str">
        <f t="shared" si="16"/>
        <v>***</v>
      </c>
      <c r="U308" t="str">
        <f t="shared" si="17"/>
        <v>***</v>
      </c>
      <c r="V308" t="str">
        <f t="shared" si="18"/>
        <v>***</v>
      </c>
      <c r="W308" t="str">
        <f t="shared" si="19"/>
        <v>**</v>
      </c>
    </row>
    <row r="309" spans="1:23" x14ac:dyDescent="0.25">
      <c r="A309">
        <v>308</v>
      </c>
      <c r="B309" t="s">
        <v>411</v>
      </c>
      <c r="C309">
        <v>1.0283139860524999</v>
      </c>
      <c r="D309">
        <v>0.41928922166049898</v>
      </c>
      <c r="E309">
        <v>2.4525171002013901</v>
      </c>
      <c r="F309">
        <v>1.41860636552067E-2</v>
      </c>
      <c r="G309">
        <v>1.01916368833348</v>
      </c>
      <c r="H309">
        <v>0.41929230172624898</v>
      </c>
      <c r="I309">
        <v>2.4306758892007698</v>
      </c>
      <c r="J309">
        <v>1.5070689175081701E-2</v>
      </c>
      <c r="K309">
        <v>0.982901015696935</v>
      </c>
      <c r="L309">
        <v>0.41915468275472501</v>
      </c>
      <c r="M309">
        <v>2.3449601212545499</v>
      </c>
      <c r="N309">
        <v>1.9029114783417799E-2</v>
      </c>
      <c r="O309">
        <v>0.68795829116608098</v>
      </c>
      <c r="P309">
        <v>0.41831666391217298</v>
      </c>
      <c r="Q309">
        <v>1.6445873437892</v>
      </c>
      <c r="R309">
        <v>0.100054938598862</v>
      </c>
      <c r="T309" t="str">
        <f t="shared" si="16"/>
        <v>*</v>
      </c>
      <c r="U309" t="str">
        <f t="shared" si="17"/>
        <v>*</v>
      </c>
      <c r="V309" t="str">
        <f t="shared" si="18"/>
        <v>*</v>
      </c>
      <c r="W309" t="str">
        <f t="shared" si="19"/>
        <v/>
      </c>
    </row>
    <row r="310" spans="1:23" x14ac:dyDescent="0.25">
      <c r="A310">
        <v>309</v>
      </c>
      <c r="B310" t="s">
        <v>412</v>
      </c>
      <c r="C310">
        <v>0.88100919860531901</v>
      </c>
      <c r="D310">
        <v>0.457529610136165</v>
      </c>
      <c r="E310">
        <v>1.9255785398088701</v>
      </c>
      <c r="F310">
        <v>5.4157020454670697E-2</v>
      </c>
      <c r="G310">
        <v>0.87222135746513096</v>
      </c>
      <c r="H310">
        <v>0.45753389935281602</v>
      </c>
      <c r="I310">
        <v>1.9063535154420099</v>
      </c>
      <c r="J310">
        <v>5.6604355392182899E-2</v>
      </c>
      <c r="K310">
        <v>0.83555043014866603</v>
      </c>
      <c r="L310">
        <v>0.45740733372318998</v>
      </c>
      <c r="M310">
        <v>1.8267097366967799</v>
      </c>
      <c r="N310">
        <v>6.7743423518748999E-2</v>
      </c>
      <c r="O310">
        <v>0.53702826482409505</v>
      </c>
      <c r="P310">
        <v>0.45662051714083102</v>
      </c>
      <c r="Q310">
        <v>1.1760931553990299</v>
      </c>
      <c r="R310">
        <v>0.23955765275719901</v>
      </c>
      <c r="T310" t="str">
        <f t="shared" si="16"/>
        <v>^</v>
      </c>
      <c r="U310" t="str">
        <f t="shared" si="17"/>
        <v>^</v>
      </c>
      <c r="V310" t="str">
        <f t="shared" si="18"/>
        <v>^</v>
      </c>
      <c r="W310" t="str">
        <f t="shared" si="19"/>
        <v/>
      </c>
    </row>
    <row r="311" spans="1:23" x14ac:dyDescent="0.25">
      <c r="A311">
        <v>310</v>
      </c>
      <c r="B311" t="s">
        <v>413</v>
      </c>
      <c r="C311">
        <v>-1.6328114552821599E-2</v>
      </c>
      <c r="D311">
        <v>0.71366724641778101</v>
      </c>
      <c r="E311">
        <v>-2.2879170418398501E-2</v>
      </c>
      <c r="F311">
        <v>0.98174665564484598</v>
      </c>
      <c r="G311">
        <v>-2.3918667025661901E-2</v>
      </c>
      <c r="H311">
        <v>0.71367794148577601</v>
      </c>
      <c r="I311">
        <v>-3.3514650846383998E-2</v>
      </c>
      <c r="J311">
        <v>0.97326418270943404</v>
      </c>
      <c r="K311">
        <v>-6.1754365317874697E-2</v>
      </c>
      <c r="L311">
        <v>0.71360298725292304</v>
      </c>
      <c r="M311">
        <v>-8.6538826800043905E-2</v>
      </c>
      <c r="N311">
        <v>0.93103809250146996</v>
      </c>
      <c r="O311">
        <v>-0.36312311226653399</v>
      </c>
      <c r="P311">
        <v>0.71311540364944404</v>
      </c>
      <c r="Q311">
        <v>-0.50920665913008301</v>
      </c>
      <c r="R311">
        <v>0.61060737591901204</v>
      </c>
      <c r="T311" t="str">
        <f t="shared" si="16"/>
        <v/>
      </c>
      <c r="U311" t="str">
        <f t="shared" si="17"/>
        <v/>
      </c>
      <c r="V311" t="str">
        <f t="shared" si="18"/>
        <v/>
      </c>
      <c r="W311" t="str">
        <f t="shared" si="19"/>
        <v/>
      </c>
    </row>
    <row r="312" spans="1:23" x14ac:dyDescent="0.25">
      <c r="A312">
        <v>311</v>
      </c>
      <c r="B312" t="s">
        <v>414</v>
      </c>
      <c r="C312">
        <v>-12.124204696738699</v>
      </c>
      <c r="D312">
        <v>182.53680716531599</v>
      </c>
      <c r="E312">
        <v>-6.6420602425451405E-2</v>
      </c>
      <c r="F312">
        <v>0.94704296805670296</v>
      </c>
      <c r="G312">
        <v>-12.1306711655307</v>
      </c>
      <c r="H312">
        <v>182.48661967393301</v>
      </c>
      <c r="I312">
        <v>-6.6474304730975597E-2</v>
      </c>
      <c r="J312">
        <v>0.94700021430506298</v>
      </c>
      <c r="K312">
        <v>-12.169875711212001</v>
      </c>
      <c r="L312">
        <v>182.68393543316901</v>
      </c>
      <c r="M312">
        <v>-6.6617109393639795E-2</v>
      </c>
      <c r="N312">
        <v>0.94688652467615897</v>
      </c>
      <c r="O312">
        <v>-12.4357252018773</v>
      </c>
      <c r="P312">
        <v>179.43285058627501</v>
      </c>
      <c r="Q312">
        <v>-6.9305732820078E-2</v>
      </c>
      <c r="R312">
        <v>0.94474626258204597</v>
      </c>
      <c r="T312" t="str">
        <f t="shared" si="16"/>
        <v/>
      </c>
      <c r="U312" t="str">
        <f t="shared" si="17"/>
        <v/>
      </c>
      <c r="V312" t="str">
        <f t="shared" si="18"/>
        <v/>
      </c>
      <c r="W312" t="str">
        <f t="shared" si="19"/>
        <v/>
      </c>
    </row>
    <row r="313" spans="1:23" x14ac:dyDescent="0.25">
      <c r="A313">
        <v>312</v>
      </c>
      <c r="B313" t="s">
        <v>415</v>
      </c>
      <c r="C313">
        <v>0.93300765010873199</v>
      </c>
      <c r="D313">
        <v>0.45784873727598902</v>
      </c>
      <c r="E313">
        <v>2.03780762978564</v>
      </c>
      <c r="F313">
        <v>4.1569175044957503E-2</v>
      </c>
      <c r="G313">
        <v>0.92610862987243503</v>
      </c>
      <c r="H313">
        <v>0.45786701692675402</v>
      </c>
      <c r="I313">
        <v>2.0226585354161601</v>
      </c>
      <c r="J313">
        <v>4.3108364679398603E-2</v>
      </c>
      <c r="K313">
        <v>0.88858164246395299</v>
      </c>
      <c r="L313">
        <v>0.45774777112168402</v>
      </c>
      <c r="M313">
        <v>1.9412036464678699</v>
      </c>
      <c r="N313">
        <v>5.2233581008156997E-2</v>
      </c>
      <c r="O313">
        <v>0.58362013705714799</v>
      </c>
      <c r="P313">
        <v>0.45691543093334502</v>
      </c>
      <c r="Q313">
        <v>1.2773045022029199</v>
      </c>
      <c r="R313">
        <v>0.20149476476224801</v>
      </c>
      <c r="T313" t="str">
        <f t="shared" si="16"/>
        <v>*</v>
      </c>
      <c r="U313" t="str">
        <f t="shared" si="17"/>
        <v>*</v>
      </c>
      <c r="V313" t="str">
        <f t="shared" si="18"/>
        <v>^</v>
      </c>
      <c r="W313" t="str">
        <f t="shared" si="19"/>
        <v/>
      </c>
    </row>
    <row r="314" spans="1:23" x14ac:dyDescent="0.25">
      <c r="A314">
        <v>313</v>
      </c>
      <c r="B314" t="s">
        <v>416</v>
      </c>
      <c r="C314">
        <v>0.96488062662695895</v>
      </c>
      <c r="D314">
        <v>0.45811312533680099</v>
      </c>
      <c r="E314">
        <v>2.1062060291714801</v>
      </c>
      <c r="F314">
        <v>3.5186459672956499E-2</v>
      </c>
      <c r="G314">
        <v>0.95819157407644795</v>
      </c>
      <c r="H314">
        <v>0.45813735608393502</v>
      </c>
      <c r="I314">
        <v>2.0914940930966099</v>
      </c>
      <c r="J314">
        <v>3.6483795384152098E-2</v>
      </c>
      <c r="K314">
        <v>0.91913137577375104</v>
      </c>
      <c r="L314">
        <v>0.45801139101416499</v>
      </c>
      <c r="M314">
        <v>2.00678715378353</v>
      </c>
      <c r="N314">
        <v>4.4772331286806098E-2</v>
      </c>
      <c r="O314">
        <v>0.61322870305161403</v>
      </c>
      <c r="P314">
        <v>0.457138793128818</v>
      </c>
      <c r="Q314">
        <v>1.34144971345456</v>
      </c>
      <c r="R314">
        <v>0.17977448608962401</v>
      </c>
      <c r="T314" t="str">
        <f t="shared" si="16"/>
        <v>*</v>
      </c>
      <c r="U314" t="str">
        <f t="shared" si="17"/>
        <v>*</v>
      </c>
      <c r="V314" t="str">
        <f t="shared" si="18"/>
        <v>*</v>
      </c>
      <c r="W314" t="str">
        <f t="shared" si="19"/>
        <v/>
      </c>
    </row>
    <row r="315" spans="1:23" x14ac:dyDescent="0.25">
      <c r="A315">
        <v>314</v>
      </c>
      <c r="B315" t="s">
        <v>417</v>
      </c>
      <c r="C315">
        <v>6.6683112597397301E-2</v>
      </c>
      <c r="D315">
        <v>0.71405711132967398</v>
      </c>
      <c r="E315">
        <v>9.33862453567951E-2</v>
      </c>
      <c r="F315">
        <v>0.92559671737891203</v>
      </c>
      <c r="G315">
        <v>6.03187800765837E-2</v>
      </c>
      <c r="H315">
        <v>0.71407465631980505</v>
      </c>
      <c r="I315">
        <v>8.4471251770024194E-2</v>
      </c>
      <c r="J315">
        <v>0.93268175889457305</v>
      </c>
      <c r="K315">
        <v>2.0686347946327701E-2</v>
      </c>
      <c r="L315">
        <v>0.71398549899892405</v>
      </c>
      <c r="M315">
        <v>2.8973064544492701E-2</v>
      </c>
      <c r="N315">
        <v>0.97688607295262597</v>
      </c>
      <c r="O315">
        <v>0.124887542337716</v>
      </c>
      <c r="P315">
        <v>0.58516983879097495</v>
      </c>
      <c r="Q315">
        <v>0.21342101738488001</v>
      </c>
      <c r="R315">
        <v>0.83099858861544795</v>
      </c>
      <c r="T315" t="str">
        <f t="shared" si="16"/>
        <v/>
      </c>
      <c r="U315" t="str">
        <f t="shared" si="17"/>
        <v/>
      </c>
      <c r="V315" t="str">
        <f t="shared" si="18"/>
        <v/>
      </c>
      <c r="W315" t="str">
        <f t="shared" si="19"/>
        <v/>
      </c>
    </row>
    <row r="316" spans="1:23" x14ac:dyDescent="0.25">
      <c r="A316">
        <v>315</v>
      </c>
      <c r="B316" t="s">
        <v>418</v>
      </c>
      <c r="C316">
        <v>1.2200606776675</v>
      </c>
      <c r="D316">
        <v>0.42056584063034103</v>
      </c>
      <c r="E316">
        <v>2.9009980359766798</v>
      </c>
      <c r="F316">
        <v>3.7197620977481899E-3</v>
      </c>
      <c r="G316">
        <v>1.2151049260165401</v>
      </c>
      <c r="H316">
        <v>0.420587571259747</v>
      </c>
      <c r="I316">
        <v>2.8890652245786801</v>
      </c>
      <c r="J316">
        <v>3.8638891927306801E-3</v>
      </c>
      <c r="K316">
        <v>1.1748905682545701</v>
      </c>
      <c r="L316">
        <v>0.420440410977718</v>
      </c>
      <c r="M316">
        <v>2.79442826516701</v>
      </c>
      <c r="N316">
        <v>5.1991574271814701E-3</v>
      </c>
      <c r="O316">
        <v>0.86538087296908095</v>
      </c>
      <c r="P316">
        <v>0.419566016972026</v>
      </c>
      <c r="Q316">
        <v>2.06256188052232</v>
      </c>
      <c r="R316">
        <v>3.9154272613051197E-2</v>
      </c>
      <c r="T316" t="str">
        <f t="shared" si="16"/>
        <v>**</v>
      </c>
      <c r="U316" t="str">
        <f t="shared" si="17"/>
        <v>**</v>
      </c>
      <c r="V316" t="str">
        <f t="shared" si="18"/>
        <v>**</v>
      </c>
      <c r="W316" t="str">
        <f t="shared" si="19"/>
        <v>*</v>
      </c>
    </row>
    <row r="317" spans="1:23" x14ac:dyDescent="0.25">
      <c r="A317">
        <v>316</v>
      </c>
      <c r="B317" t="s">
        <v>419</v>
      </c>
      <c r="C317">
        <v>1.0759734324675101</v>
      </c>
      <c r="D317">
        <v>0.45877503858063401</v>
      </c>
      <c r="E317">
        <v>2.34531816682175</v>
      </c>
      <c r="F317">
        <v>1.90108489894272E-2</v>
      </c>
      <c r="G317">
        <v>1.0721466612123101</v>
      </c>
      <c r="H317">
        <v>0.458797068598639</v>
      </c>
      <c r="I317">
        <v>2.3368646719716399</v>
      </c>
      <c r="J317">
        <v>1.94462217993982E-2</v>
      </c>
      <c r="K317">
        <v>1.03657927275426</v>
      </c>
      <c r="L317">
        <v>0.45865918717646398</v>
      </c>
      <c r="M317">
        <v>2.2600207337729499</v>
      </c>
      <c r="N317">
        <v>2.38199640491694E-2</v>
      </c>
      <c r="O317">
        <v>0.72156398511203701</v>
      </c>
      <c r="P317">
        <v>0.45783139229479197</v>
      </c>
      <c r="Q317">
        <v>1.5760474210720601</v>
      </c>
      <c r="R317">
        <v>0.11501487497558401</v>
      </c>
      <c r="T317" t="str">
        <f t="shared" si="16"/>
        <v>*</v>
      </c>
      <c r="U317" t="str">
        <f t="shared" si="17"/>
        <v>*</v>
      </c>
      <c r="V317" t="str">
        <f t="shared" si="18"/>
        <v>*</v>
      </c>
      <c r="W317" t="str">
        <f t="shared" si="19"/>
        <v/>
      </c>
    </row>
    <row r="318" spans="1:23" x14ac:dyDescent="0.25">
      <c r="A318">
        <v>317</v>
      </c>
      <c r="B318" t="s">
        <v>420</v>
      </c>
      <c r="C318">
        <v>0.87955404525722003</v>
      </c>
      <c r="D318">
        <v>0.51059082446621296</v>
      </c>
      <c r="E318">
        <v>1.7226201551442599</v>
      </c>
      <c r="F318">
        <v>8.4957237752725998E-2</v>
      </c>
      <c r="G318">
        <v>0.87616559808813199</v>
      </c>
      <c r="H318">
        <v>0.51061076342630096</v>
      </c>
      <c r="I318">
        <v>1.71591682127671</v>
      </c>
      <c r="J318">
        <v>8.6177267494358695E-2</v>
      </c>
      <c r="K318">
        <v>0.84218582836685496</v>
      </c>
      <c r="L318">
        <v>0.51048967571674597</v>
      </c>
      <c r="M318">
        <v>1.64976074625681</v>
      </c>
      <c r="N318">
        <v>9.8991880259008805E-2</v>
      </c>
      <c r="O318">
        <v>0.52447330978422402</v>
      </c>
      <c r="P318">
        <v>0.50971668825349103</v>
      </c>
      <c r="Q318">
        <v>1.0289506344814701</v>
      </c>
      <c r="R318">
        <v>0.30350287285632399</v>
      </c>
      <c r="T318" t="str">
        <f t="shared" si="16"/>
        <v>^</v>
      </c>
      <c r="U318" t="str">
        <f t="shared" si="17"/>
        <v>^</v>
      </c>
      <c r="V318" t="str">
        <f t="shared" si="18"/>
        <v>^</v>
      </c>
      <c r="W318" t="str">
        <f t="shared" si="19"/>
        <v/>
      </c>
    </row>
    <row r="319" spans="1:23" x14ac:dyDescent="0.25">
      <c r="A319">
        <v>318</v>
      </c>
      <c r="B319" t="s">
        <v>421</v>
      </c>
      <c r="C319">
        <v>0.61546406237369999</v>
      </c>
      <c r="D319">
        <v>0.586692057033259</v>
      </c>
      <c r="E319">
        <v>1.04904106847114</v>
      </c>
      <c r="F319">
        <v>0.29415921718138499</v>
      </c>
      <c r="G319">
        <v>0.612599488926727</v>
      </c>
      <c r="H319">
        <v>0.58670930597349802</v>
      </c>
      <c r="I319">
        <v>1.0441277864346701</v>
      </c>
      <c r="J319">
        <v>0.29642627169779701</v>
      </c>
      <c r="K319">
        <v>0.58026797201931901</v>
      </c>
      <c r="L319">
        <v>0.58659721523213704</v>
      </c>
      <c r="M319">
        <v>0.98921023992533996</v>
      </c>
      <c r="N319">
        <v>0.32256028941147802</v>
      </c>
      <c r="O319">
        <v>0.25771776289085802</v>
      </c>
      <c r="P319">
        <v>0.58592469214554399</v>
      </c>
      <c r="Q319">
        <v>0.43984792985450799</v>
      </c>
      <c r="R319">
        <v>0.66004725081413196</v>
      </c>
      <c r="T319" t="str">
        <f t="shared" si="16"/>
        <v/>
      </c>
      <c r="U319" t="str">
        <f t="shared" si="17"/>
        <v/>
      </c>
      <c r="V319" t="str">
        <f t="shared" si="18"/>
        <v/>
      </c>
      <c r="W319" t="str">
        <f t="shared" si="19"/>
        <v/>
      </c>
    </row>
    <row r="320" spans="1:23" x14ac:dyDescent="0.25">
      <c r="A320">
        <v>319</v>
      </c>
      <c r="B320" t="s">
        <v>422</v>
      </c>
      <c r="C320">
        <v>-12.0953670058502</v>
      </c>
      <c r="D320">
        <v>201.641374905812</v>
      </c>
      <c r="E320">
        <v>-5.9984549358979698E-2</v>
      </c>
      <c r="F320">
        <v>0.95216794035528296</v>
      </c>
      <c r="G320">
        <v>-12.098095642494499</v>
      </c>
      <c r="H320">
        <v>201.574349119011</v>
      </c>
      <c r="I320">
        <v>-6.0018031537096402E-2</v>
      </c>
      <c r="J320">
        <v>0.95214127348795896</v>
      </c>
      <c r="K320">
        <v>-12.1287063949221</v>
      </c>
      <c r="L320">
        <v>201.753918136283</v>
      </c>
      <c r="M320">
        <v>-6.0116336311889E-2</v>
      </c>
      <c r="N320">
        <v>0.95206297899927705</v>
      </c>
      <c r="O320">
        <v>-12.4134859020002</v>
      </c>
      <c r="P320">
        <v>197.79999066276599</v>
      </c>
      <c r="Q320">
        <v>-6.2757767886674101E-2</v>
      </c>
      <c r="R320">
        <v>0.94995939588547496</v>
      </c>
      <c r="T320" t="str">
        <f t="shared" si="16"/>
        <v/>
      </c>
      <c r="U320" t="str">
        <f t="shared" si="17"/>
        <v/>
      </c>
      <c r="V320" t="str">
        <f t="shared" si="18"/>
        <v/>
      </c>
      <c r="W320" t="str">
        <f t="shared" si="19"/>
        <v/>
      </c>
    </row>
    <row r="321" spans="1:23" x14ac:dyDescent="0.25">
      <c r="A321">
        <v>320</v>
      </c>
      <c r="B321" t="s">
        <v>423</v>
      </c>
      <c r="C321">
        <v>-12.0953670058502</v>
      </c>
      <c r="D321">
        <v>201.641374905812</v>
      </c>
      <c r="E321">
        <v>-5.9984549358979802E-2</v>
      </c>
      <c r="F321">
        <v>0.95216794035528296</v>
      </c>
      <c r="G321">
        <v>-12.098095642494499</v>
      </c>
      <c r="H321">
        <v>201.57434911901001</v>
      </c>
      <c r="I321">
        <v>-6.0018031537096797E-2</v>
      </c>
      <c r="J321">
        <v>0.95214127348795896</v>
      </c>
      <c r="K321">
        <v>-12.1287063949221</v>
      </c>
      <c r="L321">
        <v>201.753918136283</v>
      </c>
      <c r="M321">
        <v>-6.0116336311889E-2</v>
      </c>
      <c r="N321">
        <v>0.95206297899927705</v>
      </c>
      <c r="O321">
        <v>-12.413485902000099</v>
      </c>
      <c r="P321">
        <v>197.79999066276201</v>
      </c>
      <c r="Q321">
        <v>-6.2757767886675198E-2</v>
      </c>
      <c r="R321">
        <v>0.94995939588547496</v>
      </c>
      <c r="T321" t="str">
        <f t="shared" si="16"/>
        <v/>
      </c>
      <c r="U321" t="str">
        <f t="shared" si="17"/>
        <v/>
      </c>
      <c r="V321" t="str">
        <f t="shared" si="18"/>
        <v/>
      </c>
      <c r="W321" t="str">
        <f t="shared" si="19"/>
        <v/>
      </c>
    </row>
    <row r="322" spans="1:23" x14ac:dyDescent="0.25">
      <c r="A322">
        <v>321</v>
      </c>
      <c r="B322" t="s">
        <v>424</v>
      </c>
      <c r="C322">
        <v>1.78916509259856</v>
      </c>
      <c r="D322">
        <v>0.35007423210451899</v>
      </c>
      <c r="E322">
        <v>5.1108163027102904</v>
      </c>
      <c r="F322" s="1">
        <v>3.2076977046551299E-7</v>
      </c>
      <c r="G322">
        <v>1.78598698487225</v>
      </c>
      <c r="H322">
        <v>0.35010196945128602</v>
      </c>
      <c r="I322">
        <v>5.1013337276320296</v>
      </c>
      <c r="J322" s="1">
        <v>3.37268246590589E-7</v>
      </c>
      <c r="K322">
        <v>1.7562949196742901</v>
      </c>
      <c r="L322">
        <v>0.34995997847138099</v>
      </c>
      <c r="M322">
        <v>5.0185593431161903</v>
      </c>
      <c r="N322" s="1">
        <v>5.20604122788632E-7</v>
      </c>
      <c r="O322">
        <v>1.42577729172227</v>
      </c>
      <c r="P322">
        <v>0.34874455689311201</v>
      </c>
      <c r="Q322">
        <v>4.08831410710523</v>
      </c>
      <c r="R322" s="1">
        <v>4.3451954040251403E-5</v>
      </c>
      <c r="T322" t="str">
        <f t="shared" si="16"/>
        <v>***</v>
      </c>
      <c r="U322" t="str">
        <f t="shared" si="17"/>
        <v>***</v>
      </c>
      <c r="V322" t="str">
        <f t="shared" si="18"/>
        <v>***</v>
      </c>
      <c r="W322" t="str">
        <f t="shared" si="19"/>
        <v>***</v>
      </c>
    </row>
    <row r="323" spans="1:23" x14ac:dyDescent="0.25">
      <c r="A323">
        <v>322</v>
      </c>
      <c r="B323" t="s">
        <v>425</v>
      </c>
      <c r="C323">
        <v>1.27006618654999</v>
      </c>
      <c r="D323">
        <v>0.46017103597625097</v>
      </c>
      <c r="E323">
        <v>2.7599872379093702</v>
      </c>
      <c r="F323">
        <v>5.7803619549345901E-3</v>
      </c>
      <c r="G323">
        <v>1.26842667370335</v>
      </c>
      <c r="H323">
        <v>0.460194003833514</v>
      </c>
      <c r="I323">
        <v>2.75628683367685</v>
      </c>
      <c r="J323">
        <v>5.84617050747411E-3</v>
      </c>
      <c r="K323">
        <v>1.23120092072287</v>
      </c>
      <c r="L323">
        <v>0.460129794669139</v>
      </c>
      <c r="M323">
        <v>2.6757687395752701</v>
      </c>
      <c r="N323">
        <v>7.4558071940450197E-3</v>
      </c>
      <c r="O323">
        <v>0.89430933821770098</v>
      </c>
      <c r="P323">
        <v>0.45916320497680602</v>
      </c>
      <c r="Q323">
        <v>1.94769382329509</v>
      </c>
      <c r="R323">
        <v>5.1451609627537698E-2</v>
      </c>
      <c r="T323" t="str">
        <f t="shared" ref="T323:T386" si="20">IF(F323&lt;0.001,"***",IF(F323&lt;0.01,"**",IF(F323&lt;0.05,"*",IF(F323&lt;0.1,"^",""))))</f>
        <v>**</v>
      </c>
      <c r="U323" t="str">
        <f t="shared" ref="U323:U386" si="21">IF(J323&lt;0.001,"***",IF(J323&lt;0.01,"**",IF(J323&lt;0.05,"*",IF(J323&lt;0.1,"^",""))))</f>
        <v>**</v>
      </c>
      <c r="V323" t="str">
        <f t="shared" ref="V323:V386" si="22">IF(N323&lt;0.001,"***",IF(N323&lt;0.01,"**",IF(N323&lt;0.05,"*",IF(N323&lt;0.1,"^",""))))</f>
        <v>**</v>
      </c>
      <c r="W323" t="str">
        <f t="shared" ref="W323:W386" si="23">IF(R323&lt;0.001,"***",IF(R323&lt;0.01,"**",IF(R323&lt;0.05,"*",IF(R323&lt;0.1,"^",""))))</f>
        <v>^</v>
      </c>
    </row>
    <row r="324" spans="1:23" x14ac:dyDescent="0.25">
      <c r="A324">
        <v>323</v>
      </c>
      <c r="B324" t="s">
        <v>426</v>
      </c>
      <c r="C324">
        <v>-0.32686007594954503</v>
      </c>
      <c r="D324">
        <v>1.00579048493159</v>
      </c>
      <c r="E324">
        <v>-0.32497829403484302</v>
      </c>
      <c r="F324">
        <v>0.74519749968674898</v>
      </c>
      <c r="G324">
        <v>-0.32969826900447302</v>
      </c>
      <c r="H324">
        <v>1.0058009916386399</v>
      </c>
      <c r="I324">
        <v>-0.32779672295543499</v>
      </c>
      <c r="J324">
        <v>0.74306536525602596</v>
      </c>
      <c r="K324">
        <v>-0.37145834060624799</v>
      </c>
      <c r="L324">
        <v>1.0057675644861199</v>
      </c>
      <c r="M324">
        <v>-0.36932821630218199</v>
      </c>
      <c r="N324">
        <v>0.71188309634915203</v>
      </c>
      <c r="O324">
        <v>-0.70363345832245705</v>
      </c>
      <c r="P324">
        <v>1.00537124921581</v>
      </c>
      <c r="Q324">
        <v>-0.69987425925626401</v>
      </c>
      <c r="R324">
        <v>0.48400583398554697</v>
      </c>
      <c r="T324" t="str">
        <f t="shared" si="20"/>
        <v/>
      </c>
      <c r="U324" t="str">
        <f t="shared" si="21"/>
        <v/>
      </c>
      <c r="V324" t="str">
        <f t="shared" si="22"/>
        <v/>
      </c>
      <c r="W324" t="str">
        <f t="shared" si="23"/>
        <v/>
      </c>
    </row>
    <row r="325" spans="1:23" x14ac:dyDescent="0.25">
      <c r="A325">
        <v>324</v>
      </c>
      <c r="B325" t="s">
        <v>427</v>
      </c>
      <c r="C325">
        <v>1.5221958940690099</v>
      </c>
      <c r="D325">
        <v>0.42309931492790498</v>
      </c>
      <c r="E325">
        <v>3.5977271537969502</v>
      </c>
      <c r="F325">
        <v>3.2101010649537197E-4</v>
      </c>
      <c r="G325">
        <v>1.5195294134591999</v>
      </c>
      <c r="H325">
        <v>0.423126415984728</v>
      </c>
      <c r="I325">
        <v>3.5911948676682002</v>
      </c>
      <c r="J325">
        <v>3.2916539912652699E-4</v>
      </c>
      <c r="K325">
        <v>1.4762626754383601</v>
      </c>
      <c r="L325">
        <v>0.423056961126061</v>
      </c>
      <c r="M325">
        <v>3.4895127869045299</v>
      </c>
      <c r="N325">
        <v>4.8390190680087399E-4</v>
      </c>
      <c r="O325">
        <v>1.1397125916303401</v>
      </c>
      <c r="P325">
        <v>0.42190086904542101</v>
      </c>
      <c r="Q325">
        <v>2.70137531171485</v>
      </c>
      <c r="R325">
        <v>6.9053367015568402E-3</v>
      </c>
      <c r="T325" t="str">
        <f t="shared" si="20"/>
        <v>***</v>
      </c>
      <c r="U325" t="str">
        <f t="shared" si="21"/>
        <v>***</v>
      </c>
      <c r="V325" t="str">
        <f t="shared" si="22"/>
        <v>***</v>
      </c>
      <c r="W325" t="str">
        <f t="shared" si="23"/>
        <v>**</v>
      </c>
    </row>
    <row r="326" spans="1:23" x14ac:dyDescent="0.25">
      <c r="A326">
        <v>325</v>
      </c>
      <c r="B326" t="s">
        <v>428</v>
      </c>
      <c r="C326">
        <v>0.85981716443890899</v>
      </c>
      <c r="D326">
        <v>0.58815313777235501</v>
      </c>
      <c r="E326">
        <v>1.46189335603222</v>
      </c>
      <c r="F326">
        <v>0.14377043592383101</v>
      </c>
      <c r="G326">
        <v>0.85964199294780796</v>
      </c>
      <c r="H326">
        <v>0.58816782080767405</v>
      </c>
      <c r="I326">
        <v>1.4615590355952199</v>
      </c>
      <c r="J326">
        <v>0.14386208682822599</v>
      </c>
      <c r="K326">
        <v>0.81900660957721605</v>
      </c>
      <c r="L326">
        <v>0.58811514861389003</v>
      </c>
      <c r="M326">
        <v>1.3925956702654301</v>
      </c>
      <c r="N326">
        <v>0.163742093056673</v>
      </c>
      <c r="O326">
        <v>0.47623238948378799</v>
      </c>
      <c r="P326">
        <v>0.58727132352461398</v>
      </c>
      <c r="Q326">
        <v>0.81092396377469</v>
      </c>
      <c r="R326">
        <v>0.41740933758440302</v>
      </c>
      <c r="T326" t="str">
        <f t="shared" si="20"/>
        <v/>
      </c>
      <c r="U326" t="str">
        <f t="shared" si="21"/>
        <v/>
      </c>
      <c r="V326" t="str">
        <f t="shared" si="22"/>
        <v/>
      </c>
      <c r="W326" t="str">
        <f t="shared" si="23"/>
        <v/>
      </c>
    </row>
    <row r="327" spans="1:23" x14ac:dyDescent="0.25">
      <c r="A327">
        <v>326</v>
      </c>
      <c r="B327" t="s">
        <v>429</v>
      </c>
      <c r="C327">
        <v>1.18202657567626</v>
      </c>
      <c r="D327">
        <v>0.51284105472368702</v>
      </c>
      <c r="E327">
        <v>2.3048594974774699</v>
      </c>
      <c r="F327">
        <v>2.1174443615274201E-2</v>
      </c>
      <c r="G327">
        <v>1.18198983556842</v>
      </c>
      <c r="H327">
        <v>0.51285901965410197</v>
      </c>
      <c r="I327">
        <v>2.3047071227598002</v>
      </c>
      <c r="J327">
        <v>2.1182981713844699E-2</v>
      </c>
      <c r="K327">
        <v>1.14315115986606</v>
      </c>
      <c r="L327">
        <v>0.51280452704295898</v>
      </c>
      <c r="M327">
        <v>2.2292142513989401</v>
      </c>
      <c r="N327">
        <v>2.5799652753460901E-2</v>
      </c>
      <c r="O327">
        <v>0.79964547982381395</v>
      </c>
      <c r="P327">
        <v>0.51177041192643402</v>
      </c>
      <c r="Q327">
        <v>1.5625082286679</v>
      </c>
      <c r="R327">
        <v>0.118168308898551</v>
      </c>
      <c r="T327" t="str">
        <f t="shared" si="20"/>
        <v>*</v>
      </c>
      <c r="U327" t="str">
        <f t="shared" si="21"/>
        <v>*</v>
      </c>
      <c r="V327" t="str">
        <f t="shared" si="22"/>
        <v>*</v>
      </c>
      <c r="W327" t="str">
        <f t="shared" si="23"/>
        <v/>
      </c>
    </row>
    <row r="328" spans="1:23" x14ac:dyDescent="0.25">
      <c r="A328">
        <v>327</v>
      </c>
      <c r="B328" t="s">
        <v>430</v>
      </c>
      <c r="C328">
        <v>1.8190171337780401</v>
      </c>
      <c r="D328">
        <v>0.39574939329231301</v>
      </c>
      <c r="E328">
        <v>4.59638641172711</v>
      </c>
      <c r="F328" s="1">
        <v>4.2988114903368601E-6</v>
      </c>
      <c r="G328">
        <v>1.81934708878316</v>
      </c>
      <c r="H328">
        <v>0.39577152310996799</v>
      </c>
      <c r="I328">
        <v>4.5969631025667503</v>
      </c>
      <c r="J328" s="1">
        <v>4.2869349968400702E-6</v>
      </c>
      <c r="K328">
        <v>1.7809369561949999</v>
      </c>
      <c r="L328">
        <v>0.39569388185205201</v>
      </c>
      <c r="M328">
        <v>4.5007947756464901</v>
      </c>
      <c r="N328" s="1">
        <v>6.7699846555718297E-6</v>
      </c>
      <c r="O328">
        <v>1.4295367761942701</v>
      </c>
      <c r="P328">
        <v>0.39420543626841298</v>
      </c>
      <c r="Q328">
        <v>3.6263750944847599</v>
      </c>
      <c r="R328">
        <v>2.8742775311763199E-4</v>
      </c>
      <c r="T328" t="str">
        <f t="shared" si="20"/>
        <v>***</v>
      </c>
      <c r="U328" t="str">
        <f t="shared" si="21"/>
        <v>***</v>
      </c>
      <c r="V328" t="str">
        <f t="shared" si="22"/>
        <v>***</v>
      </c>
      <c r="W328" t="str">
        <f t="shared" si="23"/>
        <v>***</v>
      </c>
    </row>
    <row r="329" spans="1:23" x14ac:dyDescent="0.25">
      <c r="A329">
        <v>328</v>
      </c>
      <c r="B329" t="s">
        <v>431</v>
      </c>
      <c r="C329">
        <v>1.0146563985952299</v>
      </c>
      <c r="D329">
        <v>0.58941204978183603</v>
      </c>
      <c r="E329">
        <v>1.7214720991381101</v>
      </c>
      <c r="F329">
        <v>8.5165190875874902E-2</v>
      </c>
      <c r="G329">
        <v>1.0153591739576899</v>
      </c>
      <c r="H329">
        <v>0.58942265321688803</v>
      </c>
      <c r="I329">
        <v>1.72263344209146</v>
      </c>
      <c r="J329">
        <v>8.4954833427618601E-2</v>
      </c>
      <c r="K329">
        <v>0.97779024058635799</v>
      </c>
      <c r="L329">
        <v>0.58936494590529998</v>
      </c>
      <c r="M329">
        <v>1.65905734194017</v>
      </c>
      <c r="N329">
        <v>9.7104238057807199E-2</v>
      </c>
      <c r="O329">
        <v>0.61473435127106102</v>
      </c>
      <c r="P329">
        <v>0.58837938909742105</v>
      </c>
      <c r="Q329">
        <v>1.0447924632677399</v>
      </c>
      <c r="R329">
        <v>0.29611889896329002</v>
      </c>
      <c r="T329" t="str">
        <f t="shared" si="20"/>
        <v>^</v>
      </c>
      <c r="U329" t="str">
        <f t="shared" si="21"/>
        <v>^</v>
      </c>
      <c r="V329" t="str">
        <f t="shared" si="22"/>
        <v>^</v>
      </c>
      <c r="W329" t="str">
        <f t="shared" si="23"/>
        <v/>
      </c>
    </row>
    <row r="330" spans="1:23" x14ac:dyDescent="0.25">
      <c r="A330">
        <v>329</v>
      </c>
      <c r="B330" t="s">
        <v>432</v>
      </c>
      <c r="C330">
        <v>-7.5340820786779505E-2</v>
      </c>
      <c r="D330">
        <v>1.00694690631975</v>
      </c>
      <c r="E330">
        <v>-7.4821045989544296E-2</v>
      </c>
      <c r="F330">
        <v>0.94035709647338495</v>
      </c>
      <c r="G330">
        <v>-7.4123177745476804E-2</v>
      </c>
      <c r="H330">
        <v>1.0069527080468501</v>
      </c>
      <c r="I330">
        <v>-7.3611379316165695E-2</v>
      </c>
      <c r="J330">
        <v>0.94131961632182404</v>
      </c>
      <c r="K330">
        <v>-0.11383427127498801</v>
      </c>
      <c r="L330">
        <v>1.0069290160415301</v>
      </c>
      <c r="M330">
        <v>-0.113050939501671</v>
      </c>
      <c r="N330">
        <v>0.90999017015279604</v>
      </c>
      <c r="O330">
        <v>-0.47392675471008699</v>
      </c>
      <c r="P330">
        <v>1.00639551479983</v>
      </c>
      <c r="Q330">
        <v>-0.47091501078912401</v>
      </c>
      <c r="R330">
        <v>0.63770142815265796</v>
      </c>
      <c r="T330" t="str">
        <f t="shared" si="20"/>
        <v/>
      </c>
      <c r="U330" t="str">
        <f t="shared" si="21"/>
        <v/>
      </c>
      <c r="V330" t="str">
        <f t="shared" si="22"/>
        <v/>
      </c>
      <c r="W330" t="str">
        <f t="shared" si="23"/>
        <v/>
      </c>
    </row>
    <row r="331" spans="1:23" x14ac:dyDescent="0.25">
      <c r="A331">
        <v>330</v>
      </c>
      <c r="B331" t="s">
        <v>433</v>
      </c>
      <c r="C331">
        <v>1.05408374167328</v>
      </c>
      <c r="D331">
        <v>0.58981526496905301</v>
      </c>
      <c r="E331">
        <v>1.7871421854919101</v>
      </c>
      <c r="F331">
        <v>7.3914510745730896E-2</v>
      </c>
      <c r="G331">
        <v>1.0554535280025401</v>
      </c>
      <c r="H331">
        <v>0.58982479129205201</v>
      </c>
      <c r="I331">
        <v>1.78943568257023</v>
      </c>
      <c r="J331">
        <v>7.3544677020470003E-2</v>
      </c>
      <c r="K331">
        <v>1.0163311278271701</v>
      </c>
      <c r="L331">
        <v>0.58978486496513505</v>
      </c>
      <c r="M331">
        <v>1.7232234806283999</v>
      </c>
      <c r="N331">
        <v>8.4848119115228604E-2</v>
      </c>
      <c r="O331">
        <v>0.65422269712453895</v>
      </c>
      <c r="P331">
        <v>0.58874598432700698</v>
      </c>
      <c r="Q331">
        <v>1.1112138588467499</v>
      </c>
      <c r="R331">
        <v>0.266476307253036</v>
      </c>
      <c r="T331" t="str">
        <f t="shared" si="20"/>
        <v>^</v>
      </c>
      <c r="U331" t="str">
        <f t="shared" si="21"/>
        <v>^</v>
      </c>
      <c r="V331" t="str">
        <f t="shared" si="22"/>
        <v>^</v>
      </c>
      <c r="W331" t="str">
        <f t="shared" si="23"/>
        <v/>
      </c>
    </row>
    <row r="332" spans="1:23" x14ac:dyDescent="0.25">
      <c r="A332">
        <v>331</v>
      </c>
      <c r="B332" t="s">
        <v>434</v>
      </c>
      <c r="C332">
        <v>-11.4459968907979</v>
      </c>
      <c r="D332">
        <v>1652.6492756555599</v>
      </c>
      <c r="E332">
        <v>-6.9258475221595601E-3</v>
      </c>
      <c r="F332">
        <v>0.99447401736943297</v>
      </c>
      <c r="G332">
        <v>-11.446092722612599</v>
      </c>
      <c r="H332">
        <v>1648.8894023407699</v>
      </c>
      <c r="I332">
        <v>-6.9416982766483202E-3</v>
      </c>
      <c r="J332">
        <v>0.99446137060116302</v>
      </c>
      <c r="K332">
        <v>-11.468786238692999</v>
      </c>
      <c r="L332">
        <v>1644.30800381617</v>
      </c>
      <c r="M332">
        <v>-6.9748406089831403E-3</v>
      </c>
      <c r="N332">
        <v>0.994434927486048</v>
      </c>
      <c r="O332">
        <v>-11.8411985633049</v>
      </c>
      <c r="P332">
        <v>1653.61151575196</v>
      </c>
      <c r="Q332">
        <v>-7.1608104143615799E-3</v>
      </c>
      <c r="R332">
        <v>0.99428654875588895</v>
      </c>
      <c r="T332" t="str">
        <f t="shared" si="20"/>
        <v/>
      </c>
      <c r="U332" t="str">
        <f t="shared" si="21"/>
        <v/>
      </c>
      <c r="V332" t="str">
        <f t="shared" si="22"/>
        <v/>
      </c>
      <c r="W332" t="str">
        <f t="shared" si="23"/>
        <v/>
      </c>
    </row>
    <row r="333" spans="1:23" x14ac:dyDescent="0.25">
      <c r="A333">
        <v>332</v>
      </c>
      <c r="B333" t="s">
        <v>435</v>
      </c>
      <c r="C333">
        <v>-11.4459968907979</v>
      </c>
      <c r="D333">
        <v>1652.6492756555499</v>
      </c>
      <c r="E333">
        <v>-6.9258475221596304E-3</v>
      </c>
      <c r="F333">
        <v>0.99447401736943297</v>
      </c>
      <c r="G333">
        <v>-11.446092722612599</v>
      </c>
      <c r="H333">
        <v>1648.8894023407499</v>
      </c>
      <c r="I333">
        <v>-6.9416982766484104E-3</v>
      </c>
      <c r="J333">
        <v>0.99446137060116302</v>
      </c>
      <c r="K333">
        <v>-11.468786238692999</v>
      </c>
      <c r="L333">
        <v>1644.30800381617</v>
      </c>
      <c r="M333">
        <v>-6.9748406089831403E-3</v>
      </c>
      <c r="N333">
        <v>0.994434927486048</v>
      </c>
      <c r="O333">
        <v>-11.8411985633048</v>
      </c>
      <c r="P333">
        <v>1653.61151575195</v>
      </c>
      <c r="Q333">
        <v>-7.1608104143616302E-3</v>
      </c>
      <c r="R333">
        <v>0.99428654875588895</v>
      </c>
      <c r="T333" t="str">
        <f t="shared" si="20"/>
        <v/>
      </c>
      <c r="U333" t="str">
        <f t="shared" si="21"/>
        <v/>
      </c>
      <c r="V333" t="str">
        <f t="shared" si="22"/>
        <v/>
      </c>
      <c r="W333" t="str">
        <f t="shared" si="23"/>
        <v/>
      </c>
    </row>
    <row r="334" spans="1:23" x14ac:dyDescent="0.25">
      <c r="A334">
        <v>333</v>
      </c>
      <c r="B334" t="s">
        <v>436</v>
      </c>
      <c r="C334">
        <v>-11.4459968907979</v>
      </c>
      <c r="D334">
        <v>1652.6492756555599</v>
      </c>
      <c r="E334">
        <v>-6.9258475221595601E-3</v>
      </c>
      <c r="F334">
        <v>0.99447401736943297</v>
      </c>
      <c r="G334">
        <v>-11.446092722612599</v>
      </c>
      <c r="H334">
        <v>1648.8894023407399</v>
      </c>
      <c r="I334">
        <v>-6.9416982766484104E-3</v>
      </c>
      <c r="J334">
        <v>0.99446137060116302</v>
      </c>
      <c r="K334">
        <v>-11.468786238692999</v>
      </c>
      <c r="L334">
        <v>1644.30800381616</v>
      </c>
      <c r="M334">
        <v>-6.9748406089831802E-3</v>
      </c>
      <c r="N334">
        <v>0.994434927486048</v>
      </c>
      <c r="O334">
        <v>-11.8411985633048</v>
      </c>
      <c r="P334">
        <v>1653.61151575194</v>
      </c>
      <c r="Q334">
        <v>-7.1608104143616302E-3</v>
      </c>
      <c r="R334">
        <v>0.99428654875588895</v>
      </c>
      <c r="T334" t="str">
        <f t="shared" si="20"/>
        <v/>
      </c>
      <c r="U334" t="str">
        <f t="shared" si="21"/>
        <v/>
      </c>
      <c r="V334" t="str">
        <f t="shared" si="22"/>
        <v/>
      </c>
      <c r="W334" t="str">
        <f t="shared" si="23"/>
        <v/>
      </c>
    </row>
    <row r="335" spans="1:23" x14ac:dyDescent="0.25">
      <c r="A335">
        <v>334</v>
      </c>
      <c r="B335" t="s">
        <v>437</v>
      </c>
      <c r="C335">
        <v>-11.4459968907979</v>
      </c>
      <c r="D335">
        <v>1652.6492756555899</v>
      </c>
      <c r="E335">
        <v>-6.9258475221594803E-3</v>
      </c>
      <c r="F335">
        <v>0.99447401736943297</v>
      </c>
      <c r="G335">
        <v>-11.446092722612599</v>
      </c>
      <c r="H335">
        <v>1648.8894023407499</v>
      </c>
      <c r="I335">
        <v>-6.9416982766484104E-3</v>
      </c>
      <c r="J335">
        <v>0.99446137060116302</v>
      </c>
      <c r="K335">
        <v>-11.468786238692999</v>
      </c>
      <c r="L335">
        <v>1644.30800381618</v>
      </c>
      <c r="M335">
        <v>-6.9748406089831299E-3</v>
      </c>
      <c r="N335">
        <v>0.994434927486048</v>
      </c>
      <c r="O335">
        <v>-11.8411985633048</v>
      </c>
      <c r="P335">
        <v>1653.61151575194</v>
      </c>
      <c r="Q335">
        <v>-7.1608104143616501E-3</v>
      </c>
      <c r="R335">
        <v>0.99428654875588895</v>
      </c>
      <c r="T335" t="str">
        <f t="shared" si="20"/>
        <v/>
      </c>
      <c r="U335" t="str">
        <f t="shared" si="21"/>
        <v/>
      </c>
      <c r="V335" t="str">
        <f t="shared" si="22"/>
        <v/>
      </c>
      <c r="W335" t="str">
        <f t="shared" si="23"/>
        <v/>
      </c>
    </row>
    <row r="336" spans="1:23" x14ac:dyDescent="0.25">
      <c r="A336">
        <v>335</v>
      </c>
      <c r="B336" t="s">
        <v>438</v>
      </c>
      <c r="C336">
        <v>-11.4459968907979</v>
      </c>
      <c r="D336">
        <v>1652.6492756555699</v>
      </c>
      <c r="E336">
        <v>-6.9258475221595298E-3</v>
      </c>
      <c r="F336">
        <v>0.99447401736943297</v>
      </c>
      <c r="G336">
        <v>-11.446092722612599</v>
      </c>
      <c r="H336">
        <v>1648.8894023407499</v>
      </c>
      <c r="I336">
        <v>-6.9416982766484104E-3</v>
      </c>
      <c r="J336">
        <v>0.99446137060116302</v>
      </c>
      <c r="K336">
        <v>-11.468786238692999</v>
      </c>
      <c r="L336">
        <v>1644.30800381618</v>
      </c>
      <c r="M336">
        <v>-6.9748406089831204E-3</v>
      </c>
      <c r="N336">
        <v>0.994434927486048</v>
      </c>
      <c r="O336">
        <v>-11.8411985633048</v>
      </c>
      <c r="P336">
        <v>1653.61151575194</v>
      </c>
      <c r="Q336">
        <v>-7.1608104143616501E-3</v>
      </c>
      <c r="R336">
        <v>0.99428654875588895</v>
      </c>
      <c r="T336" t="str">
        <f t="shared" si="20"/>
        <v/>
      </c>
      <c r="U336" t="str">
        <f t="shared" si="21"/>
        <v/>
      </c>
      <c r="V336" t="str">
        <f t="shared" si="22"/>
        <v/>
      </c>
      <c r="W336" t="str">
        <f t="shared" si="23"/>
        <v/>
      </c>
    </row>
    <row r="337" spans="1:23" x14ac:dyDescent="0.25">
      <c r="A337">
        <v>336</v>
      </c>
      <c r="B337" t="s">
        <v>439</v>
      </c>
      <c r="C337">
        <v>-11.4459968907979</v>
      </c>
      <c r="D337">
        <v>1652.6492756555799</v>
      </c>
      <c r="E337">
        <v>-6.9258475221595098E-3</v>
      </c>
      <c r="F337">
        <v>0.99447401736943297</v>
      </c>
      <c r="G337">
        <v>-11.446092722612599</v>
      </c>
      <c r="H337">
        <v>1648.8894023407699</v>
      </c>
      <c r="I337">
        <v>-6.9416982766483497E-3</v>
      </c>
      <c r="J337">
        <v>0.99446137060116302</v>
      </c>
      <c r="K337">
        <v>-11.468786238692999</v>
      </c>
      <c r="L337">
        <v>1644.30800381618</v>
      </c>
      <c r="M337">
        <v>-6.9748406089831299E-3</v>
      </c>
      <c r="N337">
        <v>0.994434927486048</v>
      </c>
      <c r="O337">
        <v>-11.8411985633048</v>
      </c>
      <c r="P337">
        <v>1653.61151575194</v>
      </c>
      <c r="Q337">
        <v>-7.1608104143616397E-3</v>
      </c>
      <c r="R337">
        <v>0.99428654875588895</v>
      </c>
      <c r="T337" t="str">
        <f t="shared" si="20"/>
        <v/>
      </c>
      <c r="U337" t="str">
        <f t="shared" si="21"/>
        <v/>
      </c>
      <c r="V337" t="str">
        <f t="shared" si="22"/>
        <v/>
      </c>
      <c r="W337" t="str">
        <f t="shared" si="23"/>
        <v/>
      </c>
    </row>
    <row r="338" spans="1:23" x14ac:dyDescent="0.25">
      <c r="A338">
        <v>337</v>
      </c>
      <c r="B338" t="s">
        <v>440</v>
      </c>
      <c r="C338">
        <v>-11.4459968907979</v>
      </c>
      <c r="D338">
        <v>1652.6492756555699</v>
      </c>
      <c r="E338">
        <v>-6.9258475221595497E-3</v>
      </c>
      <c r="F338">
        <v>0.99447401736943297</v>
      </c>
      <c r="G338">
        <v>-11.446092722612599</v>
      </c>
      <c r="H338">
        <v>1648.8894023407499</v>
      </c>
      <c r="I338">
        <v>-6.9416982766484E-3</v>
      </c>
      <c r="J338">
        <v>0.99446137060116302</v>
      </c>
      <c r="K338">
        <v>-11.468786238693101</v>
      </c>
      <c r="L338">
        <v>1644.30800381618</v>
      </c>
      <c r="M338">
        <v>-6.97484060898311E-3</v>
      </c>
      <c r="N338">
        <v>0.994434927486048</v>
      </c>
      <c r="O338">
        <v>-11.8411985633049</v>
      </c>
      <c r="P338">
        <v>1653.61151575195</v>
      </c>
      <c r="Q338">
        <v>-7.1608104143616102E-3</v>
      </c>
      <c r="R338">
        <v>0.99428654875588895</v>
      </c>
      <c r="T338" t="str">
        <f t="shared" si="20"/>
        <v/>
      </c>
      <c r="U338" t="str">
        <f t="shared" si="21"/>
        <v/>
      </c>
      <c r="V338" t="str">
        <f t="shared" si="22"/>
        <v/>
      </c>
      <c r="W338" t="str">
        <f t="shared" si="23"/>
        <v/>
      </c>
    </row>
    <row r="339" spans="1:23" x14ac:dyDescent="0.25">
      <c r="A339">
        <v>338</v>
      </c>
      <c r="B339" t="s">
        <v>441</v>
      </c>
      <c r="C339">
        <v>-11.4459968907979</v>
      </c>
      <c r="D339">
        <v>1652.6492756555499</v>
      </c>
      <c r="E339">
        <v>-6.9258475221596104E-3</v>
      </c>
      <c r="F339">
        <v>0.99447401736943297</v>
      </c>
      <c r="G339">
        <v>-11.446092722612599</v>
      </c>
      <c r="H339">
        <v>1648.8894023407499</v>
      </c>
      <c r="I339">
        <v>-6.9416982766484E-3</v>
      </c>
      <c r="J339">
        <v>0.99446137060116302</v>
      </c>
      <c r="K339">
        <v>-11.468786238692999</v>
      </c>
      <c r="L339">
        <v>1644.30800381616</v>
      </c>
      <c r="M339">
        <v>-6.9748406089831698E-3</v>
      </c>
      <c r="N339">
        <v>0.994434927486048</v>
      </c>
      <c r="O339">
        <v>-11.8411985633049</v>
      </c>
      <c r="P339">
        <v>1653.61151575196</v>
      </c>
      <c r="Q339">
        <v>-7.1608104143615703E-3</v>
      </c>
      <c r="R339">
        <v>0.99428654875588895</v>
      </c>
      <c r="T339" t="str">
        <f t="shared" si="20"/>
        <v/>
      </c>
      <c r="U339" t="str">
        <f t="shared" si="21"/>
        <v/>
      </c>
      <c r="V339" t="str">
        <f t="shared" si="22"/>
        <v/>
      </c>
      <c r="W339" t="str">
        <f t="shared" si="23"/>
        <v/>
      </c>
    </row>
    <row r="340" spans="1:23" x14ac:dyDescent="0.25">
      <c r="A340">
        <v>339</v>
      </c>
      <c r="B340" t="s">
        <v>442</v>
      </c>
      <c r="C340">
        <v>-11.4459968907979</v>
      </c>
      <c r="D340">
        <v>1652.6492756555799</v>
      </c>
      <c r="E340">
        <v>-6.9258475221595098E-3</v>
      </c>
      <c r="F340">
        <v>0.99447401736943297</v>
      </c>
      <c r="G340">
        <v>-11.446092722612599</v>
      </c>
      <c r="H340">
        <v>1648.8894023407499</v>
      </c>
      <c r="I340">
        <v>-6.9416982766483896E-3</v>
      </c>
      <c r="J340">
        <v>0.99446137060116302</v>
      </c>
      <c r="K340">
        <v>-11.468786238692999</v>
      </c>
      <c r="L340">
        <v>1644.30800381617</v>
      </c>
      <c r="M340">
        <v>-6.9748406089831603E-3</v>
      </c>
      <c r="N340">
        <v>0.994434927486048</v>
      </c>
      <c r="O340">
        <v>-11.8411985633048</v>
      </c>
      <c r="P340">
        <v>1653.61151575194</v>
      </c>
      <c r="Q340">
        <v>-7.1608104143616501E-3</v>
      </c>
      <c r="R340">
        <v>0.99428654875588895</v>
      </c>
      <c r="T340" t="str">
        <f t="shared" si="20"/>
        <v/>
      </c>
      <c r="U340" t="str">
        <f t="shared" si="21"/>
        <v/>
      </c>
      <c r="V340" t="str">
        <f t="shared" si="22"/>
        <v/>
      </c>
      <c r="W340" t="str">
        <f t="shared" si="23"/>
        <v/>
      </c>
    </row>
    <row r="341" spans="1:23" x14ac:dyDescent="0.25">
      <c r="A341">
        <v>340</v>
      </c>
      <c r="B341" t="s">
        <v>443</v>
      </c>
      <c r="C341">
        <v>-11.4459968907979</v>
      </c>
      <c r="D341">
        <v>1652.6492756555899</v>
      </c>
      <c r="E341">
        <v>-6.9258475221594803E-3</v>
      </c>
      <c r="F341">
        <v>0.99447401736943297</v>
      </c>
      <c r="G341">
        <v>-11.446092722612599</v>
      </c>
      <c r="H341">
        <v>1648.8894023407399</v>
      </c>
      <c r="I341">
        <v>-6.9416982766484399E-3</v>
      </c>
      <c r="J341">
        <v>0.99446137060116302</v>
      </c>
      <c r="K341">
        <v>-11.468786238693101</v>
      </c>
      <c r="L341">
        <v>1644.30800381618</v>
      </c>
      <c r="M341">
        <v>-6.97484060898311E-3</v>
      </c>
      <c r="N341">
        <v>0.994434927486048</v>
      </c>
      <c r="O341">
        <v>-11.8411985633049</v>
      </c>
      <c r="P341">
        <v>1653.61151575195</v>
      </c>
      <c r="Q341">
        <v>-7.1608104143616198E-3</v>
      </c>
      <c r="R341">
        <v>0.99428654875588895</v>
      </c>
      <c r="T341" t="str">
        <f t="shared" si="20"/>
        <v/>
      </c>
      <c r="U341" t="str">
        <f t="shared" si="21"/>
        <v/>
      </c>
      <c r="V341" t="str">
        <f t="shared" si="22"/>
        <v/>
      </c>
      <c r="W341" t="str">
        <f t="shared" si="23"/>
        <v/>
      </c>
    </row>
    <row r="342" spans="1:23" x14ac:dyDescent="0.25">
      <c r="A342">
        <v>341</v>
      </c>
      <c r="B342" t="s">
        <v>444</v>
      </c>
      <c r="C342">
        <v>-11.4459968907979</v>
      </c>
      <c r="D342">
        <v>1652.6492756555699</v>
      </c>
      <c r="E342">
        <v>-6.9258475221595402E-3</v>
      </c>
      <c r="F342">
        <v>0.99447401736943297</v>
      </c>
      <c r="G342">
        <v>-11.446092722612599</v>
      </c>
      <c r="H342">
        <v>1648.8894023407599</v>
      </c>
      <c r="I342">
        <v>-6.9416982766483601E-3</v>
      </c>
      <c r="J342">
        <v>0.99446137060116302</v>
      </c>
      <c r="K342">
        <v>-11.468786238692999</v>
      </c>
      <c r="L342">
        <v>1644.30800381617</v>
      </c>
      <c r="M342">
        <v>-6.9748406089831299E-3</v>
      </c>
      <c r="N342">
        <v>0.994434927486048</v>
      </c>
      <c r="O342">
        <v>-11.8411985633049</v>
      </c>
      <c r="P342">
        <v>1653.61151575196</v>
      </c>
      <c r="Q342">
        <v>-7.1608104143615599E-3</v>
      </c>
      <c r="R342">
        <v>0.99428654875588895</v>
      </c>
      <c r="T342" t="str">
        <f t="shared" si="20"/>
        <v/>
      </c>
      <c r="U342" t="str">
        <f t="shared" si="21"/>
        <v/>
      </c>
      <c r="V342" t="str">
        <f t="shared" si="22"/>
        <v/>
      </c>
      <c r="W342" t="str">
        <f t="shared" si="23"/>
        <v/>
      </c>
    </row>
    <row r="343" spans="1:23" x14ac:dyDescent="0.25">
      <c r="A343">
        <v>342</v>
      </c>
      <c r="B343" t="s">
        <v>445</v>
      </c>
      <c r="C343">
        <v>-11.4459968907979</v>
      </c>
      <c r="D343">
        <v>1652.6492756555599</v>
      </c>
      <c r="E343">
        <v>-6.9258475221595801E-3</v>
      </c>
      <c r="F343">
        <v>0.99447401736943297</v>
      </c>
      <c r="G343">
        <v>-11.446092722612599</v>
      </c>
      <c r="H343">
        <v>1648.8894023407699</v>
      </c>
      <c r="I343">
        <v>-6.9416982766483202E-3</v>
      </c>
      <c r="J343">
        <v>0.99446137060116302</v>
      </c>
      <c r="K343">
        <v>-11.468786238692999</v>
      </c>
      <c r="L343">
        <v>1644.30800381616</v>
      </c>
      <c r="M343">
        <v>-6.9748406089831802E-3</v>
      </c>
      <c r="N343">
        <v>0.994434927486048</v>
      </c>
      <c r="O343">
        <v>-11.8411985633048</v>
      </c>
      <c r="P343">
        <v>1653.61151575195</v>
      </c>
      <c r="Q343">
        <v>-7.1608104143615998E-3</v>
      </c>
      <c r="R343">
        <v>0.99428654875588895</v>
      </c>
      <c r="T343" t="str">
        <f t="shared" si="20"/>
        <v/>
      </c>
      <c r="U343" t="str">
        <f t="shared" si="21"/>
        <v/>
      </c>
      <c r="V343" t="str">
        <f t="shared" si="22"/>
        <v/>
      </c>
      <c r="W343" t="str">
        <f t="shared" si="23"/>
        <v/>
      </c>
    </row>
    <row r="344" spans="1:23" x14ac:dyDescent="0.25">
      <c r="A344">
        <v>343</v>
      </c>
      <c r="B344" t="s">
        <v>446</v>
      </c>
      <c r="C344">
        <v>-11.4459968907979</v>
      </c>
      <c r="D344">
        <v>1652.6492756555399</v>
      </c>
      <c r="E344">
        <v>-6.9258475221596503E-3</v>
      </c>
      <c r="F344">
        <v>0.99447401736943297</v>
      </c>
      <c r="G344">
        <v>-11.446092722612599</v>
      </c>
      <c r="H344">
        <v>1648.8894023407699</v>
      </c>
      <c r="I344">
        <v>-6.9416982766483497E-3</v>
      </c>
      <c r="J344">
        <v>0.99446137060116302</v>
      </c>
      <c r="K344">
        <v>-11.468786238692999</v>
      </c>
      <c r="L344">
        <v>1644.30800381617</v>
      </c>
      <c r="M344">
        <v>-6.9748406089831403E-3</v>
      </c>
      <c r="N344">
        <v>0.994434927486048</v>
      </c>
      <c r="O344">
        <v>-11.8411985633048</v>
      </c>
      <c r="P344">
        <v>1653.61151575194</v>
      </c>
      <c r="Q344">
        <v>-7.1608104143616397E-3</v>
      </c>
      <c r="R344">
        <v>0.99428654875588895</v>
      </c>
      <c r="T344" t="str">
        <f t="shared" si="20"/>
        <v/>
      </c>
      <c r="U344" t="str">
        <f t="shared" si="21"/>
        <v/>
      </c>
      <c r="V344" t="str">
        <f t="shared" si="22"/>
        <v/>
      </c>
      <c r="W344" t="str">
        <f t="shared" si="23"/>
        <v/>
      </c>
    </row>
    <row r="345" spans="1:23" x14ac:dyDescent="0.25">
      <c r="A345">
        <v>344</v>
      </c>
      <c r="B345" t="s">
        <v>447</v>
      </c>
      <c r="C345">
        <v>-11.4459968907979</v>
      </c>
      <c r="D345">
        <v>1652.6492756555699</v>
      </c>
      <c r="E345">
        <v>-6.9258475221595402E-3</v>
      </c>
      <c r="F345">
        <v>0.99447401736943297</v>
      </c>
      <c r="G345">
        <v>-11.446092722612599</v>
      </c>
      <c r="H345">
        <v>1648.8894023407699</v>
      </c>
      <c r="I345">
        <v>-6.9416982766483297E-3</v>
      </c>
      <c r="J345">
        <v>0.99446137060116302</v>
      </c>
      <c r="K345">
        <v>-11.468786238692999</v>
      </c>
      <c r="L345">
        <v>1644.30800381617</v>
      </c>
      <c r="M345">
        <v>-6.9748406089831403E-3</v>
      </c>
      <c r="N345">
        <v>0.994434927486048</v>
      </c>
      <c r="O345">
        <v>-11.8411985633048</v>
      </c>
      <c r="P345">
        <v>1653.61151575194</v>
      </c>
      <c r="Q345">
        <v>-7.1608104143616397E-3</v>
      </c>
      <c r="R345">
        <v>0.99428654875588895</v>
      </c>
      <c r="T345" t="str">
        <f t="shared" si="20"/>
        <v/>
      </c>
      <c r="U345" t="str">
        <f t="shared" si="21"/>
        <v/>
      </c>
      <c r="V345" t="str">
        <f t="shared" si="22"/>
        <v/>
      </c>
      <c r="W345" t="str">
        <f t="shared" si="23"/>
        <v/>
      </c>
    </row>
    <row r="346" spans="1:23" x14ac:dyDescent="0.25">
      <c r="A346">
        <v>345</v>
      </c>
      <c r="B346" t="s">
        <v>448</v>
      </c>
      <c r="C346">
        <v>-11.4459968907979</v>
      </c>
      <c r="D346">
        <v>1652.6492756555499</v>
      </c>
      <c r="E346">
        <v>-6.9258475221596E-3</v>
      </c>
      <c r="F346">
        <v>0.99447401736943297</v>
      </c>
      <c r="G346">
        <v>-11.446092722612599</v>
      </c>
      <c r="H346">
        <v>1648.8894023407699</v>
      </c>
      <c r="I346">
        <v>-6.9416982766483202E-3</v>
      </c>
      <c r="J346">
        <v>0.99446137060116302</v>
      </c>
      <c r="K346">
        <v>-11.468786238693101</v>
      </c>
      <c r="L346">
        <v>1644.30800381618</v>
      </c>
      <c r="M346">
        <v>-6.9748406089831204E-3</v>
      </c>
      <c r="N346">
        <v>0.994434927486048</v>
      </c>
      <c r="O346">
        <v>-11.8411985633049</v>
      </c>
      <c r="P346">
        <v>1653.61151575195</v>
      </c>
      <c r="Q346">
        <v>-7.1608104143615903E-3</v>
      </c>
      <c r="R346">
        <v>0.99428654875588895</v>
      </c>
      <c r="T346" t="str">
        <f t="shared" si="20"/>
        <v/>
      </c>
      <c r="U346" t="str">
        <f t="shared" si="21"/>
        <v/>
      </c>
      <c r="V346" t="str">
        <f t="shared" si="22"/>
        <v/>
      </c>
      <c r="W346" t="str">
        <f t="shared" si="23"/>
        <v/>
      </c>
    </row>
    <row r="347" spans="1:23" x14ac:dyDescent="0.25">
      <c r="A347">
        <v>346</v>
      </c>
      <c r="B347" t="s">
        <v>449</v>
      </c>
      <c r="C347">
        <v>-11.4459968907979</v>
      </c>
      <c r="D347">
        <v>1652.6492756555799</v>
      </c>
      <c r="E347">
        <v>-6.9258475221595202E-3</v>
      </c>
      <c r="F347">
        <v>0.99447401736943297</v>
      </c>
      <c r="G347">
        <v>-11.446092722612599</v>
      </c>
      <c r="H347">
        <v>1648.8894023407499</v>
      </c>
      <c r="I347">
        <v>-6.9416982766484E-3</v>
      </c>
      <c r="J347">
        <v>0.99446137060116302</v>
      </c>
      <c r="K347">
        <v>-11.468786238692999</v>
      </c>
      <c r="L347">
        <v>1644.30800381617</v>
      </c>
      <c r="M347">
        <v>-6.9748406089831499E-3</v>
      </c>
      <c r="N347">
        <v>0.994434927486048</v>
      </c>
      <c r="O347">
        <v>-11.8411985633048</v>
      </c>
      <c r="P347">
        <v>1653.61151575194</v>
      </c>
      <c r="Q347">
        <v>-7.1608104143616397E-3</v>
      </c>
      <c r="R347">
        <v>0.99428654875588895</v>
      </c>
      <c r="T347" t="str">
        <f t="shared" si="20"/>
        <v/>
      </c>
      <c r="U347" t="str">
        <f t="shared" si="21"/>
        <v/>
      </c>
      <c r="V347" t="str">
        <f t="shared" si="22"/>
        <v/>
      </c>
      <c r="W347" t="str">
        <f t="shared" si="23"/>
        <v/>
      </c>
    </row>
    <row r="348" spans="1:23" x14ac:dyDescent="0.25">
      <c r="A348">
        <v>347</v>
      </c>
      <c r="B348" t="s">
        <v>450</v>
      </c>
      <c r="C348">
        <v>-11.4459968907979</v>
      </c>
      <c r="D348">
        <v>1652.6492756555899</v>
      </c>
      <c r="E348">
        <v>-6.9258475221594899E-3</v>
      </c>
      <c r="F348">
        <v>0.99447401736943297</v>
      </c>
      <c r="G348">
        <v>-11.446092722612599</v>
      </c>
      <c r="H348">
        <v>1648.8894023407699</v>
      </c>
      <c r="I348">
        <v>-6.9416982766483202E-3</v>
      </c>
      <c r="J348">
        <v>0.99446137060116302</v>
      </c>
      <c r="K348">
        <v>-11.468786238692999</v>
      </c>
      <c r="L348">
        <v>1644.30800381617</v>
      </c>
      <c r="M348">
        <v>-6.9748406089831603E-3</v>
      </c>
      <c r="N348">
        <v>0.994434927486048</v>
      </c>
      <c r="O348">
        <v>-11.8411985633049</v>
      </c>
      <c r="P348">
        <v>1653.61151575194</v>
      </c>
      <c r="Q348">
        <v>-7.1608104143616302E-3</v>
      </c>
      <c r="R348">
        <v>0.99428654875588895</v>
      </c>
      <c r="T348" t="str">
        <f t="shared" si="20"/>
        <v/>
      </c>
      <c r="U348" t="str">
        <f t="shared" si="21"/>
        <v/>
      </c>
      <c r="V348" t="str">
        <f t="shared" si="22"/>
        <v/>
      </c>
      <c r="W348" t="str">
        <f t="shared" si="23"/>
        <v/>
      </c>
    </row>
    <row r="349" spans="1:23" x14ac:dyDescent="0.25">
      <c r="A349">
        <v>348</v>
      </c>
      <c r="B349" t="s">
        <v>451</v>
      </c>
      <c r="C349">
        <v>-11.4459968907979</v>
      </c>
      <c r="D349">
        <v>1652.6492756555699</v>
      </c>
      <c r="E349">
        <v>-6.9258475221595402E-3</v>
      </c>
      <c r="F349">
        <v>0.99447401736943297</v>
      </c>
      <c r="G349">
        <v>-11.446092722612599</v>
      </c>
      <c r="H349">
        <v>1648.8894023407499</v>
      </c>
      <c r="I349">
        <v>-6.9416982766483896E-3</v>
      </c>
      <c r="J349">
        <v>0.99446137060116302</v>
      </c>
      <c r="K349">
        <v>-11.468786238692999</v>
      </c>
      <c r="L349">
        <v>1644.30800381618</v>
      </c>
      <c r="M349">
        <v>-6.9748406089831204E-3</v>
      </c>
      <c r="N349">
        <v>0.994434927486048</v>
      </c>
      <c r="O349">
        <v>-11.8411985633048</v>
      </c>
      <c r="P349">
        <v>1653.61151575194</v>
      </c>
      <c r="Q349">
        <v>-7.1608104143616597E-3</v>
      </c>
      <c r="R349">
        <v>0.99428654875588895</v>
      </c>
      <c r="T349" t="str">
        <f t="shared" si="20"/>
        <v/>
      </c>
      <c r="U349" t="str">
        <f t="shared" si="21"/>
        <v/>
      </c>
      <c r="V349" t="str">
        <f t="shared" si="22"/>
        <v/>
      </c>
      <c r="W349" t="str">
        <f t="shared" si="23"/>
        <v/>
      </c>
    </row>
    <row r="350" spans="1:23" x14ac:dyDescent="0.25">
      <c r="A350">
        <v>349</v>
      </c>
      <c r="B350" t="s">
        <v>452</v>
      </c>
      <c r="C350">
        <v>-11.4459968907979</v>
      </c>
      <c r="D350">
        <v>1652.6492756555799</v>
      </c>
      <c r="E350">
        <v>-6.9258475221595003E-3</v>
      </c>
      <c r="F350">
        <v>0.99447401736943297</v>
      </c>
      <c r="G350">
        <v>-11.446092722612599</v>
      </c>
      <c r="H350">
        <v>1648.8894023407699</v>
      </c>
      <c r="I350">
        <v>-6.9416982766483202E-3</v>
      </c>
      <c r="J350">
        <v>0.99446137060116302</v>
      </c>
      <c r="K350">
        <v>-11.468786238692999</v>
      </c>
      <c r="L350">
        <v>1644.30800381616</v>
      </c>
      <c r="M350">
        <v>-6.9748406089831802E-3</v>
      </c>
      <c r="N350">
        <v>0.994434927486048</v>
      </c>
      <c r="O350">
        <v>-11.8411985633049</v>
      </c>
      <c r="P350">
        <v>1653.61151575196</v>
      </c>
      <c r="Q350">
        <v>-7.1608104143615799E-3</v>
      </c>
      <c r="R350">
        <v>0.99428654875588895</v>
      </c>
      <c r="T350" t="str">
        <f t="shared" si="20"/>
        <v/>
      </c>
      <c r="U350" t="str">
        <f t="shared" si="21"/>
        <v/>
      </c>
      <c r="V350" t="str">
        <f t="shared" si="22"/>
        <v/>
      </c>
      <c r="W350" t="str">
        <f t="shared" si="23"/>
        <v/>
      </c>
    </row>
    <row r="351" spans="1:23" x14ac:dyDescent="0.25">
      <c r="A351">
        <v>350</v>
      </c>
      <c r="B351" t="s">
        <v>453</v>
      </c>
      <c r="C351">
        <v>-11.4459968907979</v>
      </c>
      <c r="D351">
        <v>1652.6492756555499</v>
      </c>
      <c r="E351">
        <v>-6.9258475221596104E-3</v>
      </c>
      <c r="F351">
        <v>0.99447401736943297</v>
      </c>
      <c r="G351">
        <v>-11.446092722612599</v>
      </c>
      <c r="H351">
        <v>1648.8894023407699</v>
      </c>
      <c r="I351">
        <v>-6.9416982766483202E-3</v>
      </c>
      <c r="J351">
        <v>0.99446137060116302</v>
      </c>
      <c r="K351">
        <v>-11.468786238692999</v>
      </c>
      <c r="L351">
        <v>1644.30800381618</v>
      </c>
      <c r="M351">
        <v>-6.9748406089831204E-3</v>
      </c>
      <c r="N351">
        <v>0.994434927486048</v>
      </c>
      <c r="O351">
        <v>-11.8411985633049</v>
      </c>
      <c r="P351">
        <v>1653.61151575195</v>
      </c>
      <c r="Q351">
        <v>-7.1608104143616302E-3</v>
      </c>
      <c r="R351">
        <v>0.99428654875588895</v>
      </c>
      <c r="T351" t="str">
        <f t="shared" si="20"/>
        <v/>
      </c>
      <c r="U351" t="str">
        <f t="shared" si="21"/>
        <v/>
      </c>
      <c r="V351" t="str">
        <f t="shared" si="22"/>
        <v/>
      </c>
      <c r="W351" t="str">
        <f t="shared" si="23"/>
        <v/>
      </c>
    </row>
    <row r="352" spans="1:23" x14ac:dyDescent="0.25">
      <c r="A352">
        <v>351</v>
      </c>
      <c r="B352" t="s">
        <v>454</v>
      </c>
      <c r="C352">
        <v>-11.4459968907979</v>
      </c>
      <c r="D352">
        <v>1652.6492756555799</v>
      </c>
      <c r="E352">
        <v>-6.9258475221595202E-3</v>
      </c>
      <c r="F352">
        <v>0.99447401736943297</v>
      </c>
      <c r="G352">
        <v>-11.446092722612599</v>
      </c>
      <c r="H352">
        <v>1648.8894023407699</v>
      </c>
      <c r="I352">
        <v>-6.9416982766483497E-3</v>
      </c>
      <c r="J352">
        <v>0.99446137060116302</v>
      </c>
      <c r="K352">
        <v>-11.468786238692999</v>
      </c>
      <c r="L352">
        <v>1644.30800381618</v>
      </c>
      <c r="M352">
        <v>-6.9748406089831204E-3</v>
      </c>
      <c r="N352">
        <v>0.994434927486048</v>
      </c>
      <c r="O352">
        <v>-11.8411985633048</v>
      </c>
      <c r="P352">
        <v>1653.61151575194</v>
      </c>
      <c r="Q352">
        <v>-7.1608104143616501E-3</v>
      </c>
      <c r="R352">
        <v>0.99428654875588895</v>
      </c>
      <c r="T352" t="str">
        <f t="shared" si="20"/>
        <v/>
      </c>
      <c r="U352" t="str">
        <f t="shared" si="21"/>
        <v/>
      </c>
      <c r="V352" t="str">
        <f t="shared" si="22"/>
        <v/>
      </c>
      <c r="W352" t="str">
        <f t="shared" si="23"/>
        <v/>
      </c>
    </row>
    <row r="353" spans="1:23" x14ac:dyDescent="0.25">
      <c r="A353">
        <v>352</v>
      </c>
      <c r="B353" t="s">
        <v>455</v>
      </c>
      <c r="C353">
        <v>-11.4459968907979</v>
      </c>
      <c r="D353">
        <v>1652.6492756555699</v>
      </c>
      <c r="E353">
        <v>-6.9258475221595402E-3</v>
      </c>
      <c r="F353">
        <v>0.99447401736943297</v>
      </c>
      <c r="G353">
        <v>-11.446092722612599</v>
      </c>
      <c r="H353">
        <v>1648.8894023407499</v>
      </c>
      <c r="I353">
        <v>-6.9416982766484E-3</v>
      </c>
      <c r="J353">
        <v>0.99446137060116302</v>
      </c>
      <c r="K353">
        <v>-11.468786238692999</v>
      </c>
      <c r="L353">
        <v>1644.30800381616</v>
      </c>
      <c r="M353">
        <v>-6.9748406089831802E-3</v>
      </c>
      <c r="N353">
        <v>0.994434927486048</v>
      </c>
      <c r="O353">
        <v>-11.8411985633049</v>
      </c>
      <c r="P353">
        <v>1653.61151575196</v>
      </c>
      <c r="Q353">
        <v>-7.1608104143615799E-3</v>
      </c>
      <c r="R353">
        <v>0.99428654875588895</v>
      </c>
      <c r="T353" t="str">
        <f t="shared" si="20"/>
        <v/>
      </c>
      <c r="U353" t="str">
        <f t="shared" si="21"/>
        <v/>
      </c>
      <c r="V353" t="str">
        <f t="shared" si="22"/>
        <v/>
      </c>
      <c r="W353" t="str">
        <f t="shared" si="23"/>
        <v/>
      </c>
    </row>
    <row r="354" spans="1:23" x14ac:dyDescent="0.25">
      <c r="A354">
        <v>353</v>
      </c>
      <c r="B354" t="s">
        <v>456</v>
      </c>
      <c r="C354">
        <v>-11.4459968907979</v>
      </c>
      <c r="D354">
        <v>1652.6492756555399</v>
      </c>
      <c r="E354">
        <v>-6.9258475221596399E-3</v>
      </c>
      <c r="F354">
        <v>0.99447401736943297</v>
      </c>
      <c r="G354">
        <v>-11.446092722612599</v>
      </c>
      <c r="H354">
        <v>1648.8894023407499</v>
      </c>
      <c r="I354">
        <v>-6.9416982766483896E-3</v>
      </c>
      <c r="J354">
        <v>0.99446137060116302</v>
      </c>
      <c r="K354">
        <v>-11.468786238692999</v>
      </c>
      <c r="L354">
        <v>1644.30800381618</v>
      </c>
      <c r="M354">
        <v>-6.9748406089831204E-3</v>
      </c>
      <c r="N354">
        <v>0.994434927486048</v>
      </c>
      <c r="O354">
        <v>-11.8411985633049</v>
      </c>
      <c r="P354">
        <v>1653.61151575195</v>
      </c>
      <c r="Q354">
        <v>-7.1608104143616302E-3</v>
      </c>
      <c r="R354">
        <v>0.99428654875588895</v>
      </c>
      <c r="T354" t="str">
        <f t="shared" si="20"/>
        <v/>
      </c>
      <c r="U354" t="str">
        <f t="shared" si="21"/>
        <v/>
      </c>
      <c r="V354" t="str">
        <f t="shared" si="22"/>
        <v/>
      </c>
      <c r="W354" t="str">
        <f t="shared" si="23"/>
        <v/>
      </c>
    </row>
    <row r="355" spans="1:23" x14ac:dyDescent="0.25">
      <c r="A355">
        <v>354</v>
      </c>
      <c r="B355" t="s">
        <v>457</v>
      </c>
      <c r="C355">
        <v>-11.4459968907979</v>
      </c>
      <c r="D355">
        <v>1652.6492756555799</v>
      </c>
      <c r="E355">
        <v>-6.9258475221595098E-3</v>
      </c>
      <c r="F355">
        <v>0.99447401736943297</v>
      </c>
      <c r="G355">
        <v>-11.446092722612599</v>
      </c>
      <c r="H355">
        <v>1648.8894023407499</v>
      </c>
      <c r="I355">
        <v>-6.9416982766484E-3</v>
      </c>
      <c r="J355">
        <v>0.99446137060116302</v>
      </c>
      <c r="K355">
        <v>-11.468786238693101</v>
      </c>
      <c r="L355">
        <v>1644.30800381619</v>
      </c>
      <c r="M355">
        <v>-6.9748406089830796E-3</v>
      </c>
      <c r="N355">
        <v>0.994434927486048</v>
      </c>
      <c r="O355">
        <v>-11.8411985633049</v>
      </c>
      <c r="P355">
        <v>1653.61151575195</v>
      </c>
      <c r="Q355">
        <v>-7.1608104143615903E-3</v>
      </c>
      <c r="R355">
        <v>0.99428654875588895</v>
      </c>
      <c r="T355" t="str">
        <f t="shared" si="20"/>
        <v/>
      </c>
      <c r="U355" t="str">
        <f t="shared" si="21"/>
        <v/>
      </c>
      <c r="V355" t="str">
        <f t="shared" si="22"/>
        <v/>
      </c>
      <c r="W355" t="str">
        <f t="shared" si="23"/>
        <v/>
      </c>
    </row>
    <row r="356" spans="1:23" x14ac:dyDescent="0.25">
      <c r="A356">
        <v>355</v>
      </c>
      <c r="B356" t="s">
        <v>458</v>
      </c>
      <c r="C356">
        <v>-11.4459968907979</v>
      </c>
      <c r="D356">
        <v>1652.6492756555799</v>
      </c>
      <c r="E356">
        <v>-6.9258475221595298E-3</v>
      </c>
      <c r="F356">
        <v>0.99447401736943297</v>
      </c>
      <c r="G356">
        <v>-11.446092722612599</v>
      </c>
      <c r="H356">
        <v>1648.8894023407599</v>
      </c>
      <c r="I356">
        <v>-6.9416982766483696E-3</v>
      </c>
      <c r="J356">
        <v>0.99446137060116302</v>
      </c>
      <c r="K356">
        <v>-11.468786238692999</v>
      </c>
      <c r="L356">
        <v>1644.30800381617</v>
      </c>
      <c r="M356">
        <v>-6.9748406089831403E-3</v>
      </c>
      <c r="N356">
        <v>0.994434927486048</v>
      </c>
      <c r="O356">
        <v>-11.8411985633049</v>
      </c>
      <c r="P356">
        <v>1653.61151575196</v>
      </c>
      <c r="Q356">
        <v>-7.1608104143615703E-3</v>
      </c>
      <c r="R356">
        <v>0.99428654875588895</v>
      </c>
      <c r="T356" t="str">
        <f t="shared" si="20"/>
        <v/>
      </c>
      <c r="U356" t="str">
        <f t="shared" si="21"/>
        <v/>
      </c>
      <c r="V356" t="str">
        <f t="shared" si="22"/>
        <v/>
      </c>
      <c r="W356" t="str">
        <f t="shared" si="23"/>
        <v/>
      </c>
    </row>
    <row r="357" spans="1:23" x14ac:dyDescent="0.25">
      <c r="A357">
        <v>356</v>
      </c>
      <c r="B357" t="s">
        <v>459</v>
      </c>
      <c r="C357">
        <v>-11.4459968907979</v>
      </c>
      <c r="D357">
        <v>1652.6492756555799</v>
      </c>
      <c r="E357">
        <v>-6.9258475221595298E-3</v>
      </c>
      <c r="F357">
        <v>0.99447401736943297</v>
      </c>
      <c r="G357">
        <v>-11.446092722612599</v>
      </c>
      <c r="H357">
        <v>1648.8894023407499</v>
      </c>
      <c r="I357">
        <v>-6.9416982766484E-3</v>
      </c>
      <c r="J357">
        <v>0.99446137060116302</v>
      </c>
      <c r="K357">
        <v>-11.468786238692999</v>
      </c>
      <c r="L357">
        <v>1644.30800381616</v>
      </c>
      <c r="M357">
        <v>-6.9748406089831802E-3</v>
      </c>
      <c r="N357">
        <v>0.994434927486048</v>
      </c>
      <c r="O357">
        <v>-11.8411985633049</v>
      </c>
      <c r="P357">
        <v>1653.61151575195</v>
      </c>
      <c r="Q357">
        <v>-7.1608104143616102E-3</v>
      </c>
      <c r="R357">
        <v>0.99428654875588895</v>
      </c>
      <c r="T357" t="str">
        <f t="shared" si="20"/>
        <v/>
      </c>
      <c r="U357" t="str">
        <f t="shared" si="21"/>
        <v/>
      </c>
      <c r="V357" t="str">
        <f t="shared" si="22"/>
        <v/>
      </c>
      <c r="W357" t="str">
        <f t="shared" si="23"/>
        <v/>
      </c>
    </row>
    <row r="358" spans="1:23" x14ac:dyDescent="0.25">
      <c r="A358">
        <v>357</v>
      </c>
      <c r="B358" t="s">
        <v>460</v>
      </c>
      <c r="C358">
        <v>-11.4459968907979</v>
      </c>
      <c r="D358">
        <v>1652.6492756555799</v>
      </c>
      <c r="E358">
        <v>-6.9258475221595202E-3</v>
      </c>
      <c r="F358">
        <v>0.99447401736943297</v>
      </c>
      <c r="G358">
        <v>-11.446092722612599</v>
      </c>
      <c r="H358">
        <v>1648.8894023407499</v>
      </c>
      <c r="I358">
        <v>-6.9416982766484104E-3</v>
      </c>
      <c r="J358">
        <v>0.99446137060116302</v>
      </c>
      <c r="K358">
        <v>-11.468786238692999</v>
      </c>
      <c r="L358">
        <v>1644.30800381618</v>
      </c>
      <c r="M358">
        <v>-6.9748406089831204E-3</v>
      </c>
      <c r="N358">
        <v>0.994434927486048</v>
      </c>
      <c r="O358">
        <v>-11.8411985633048</v>
      </c>
      <c r="P358">
        <v>1653.61151575194</v>
      </c>
      <c r="Q358">
        <v>-7.1608104143616501E-3</v>
      </c>
      <c r="R358">
        <v>0.99428654875588895</v>
      </c>
      <c r="T358" t="str">
        <f t="shared" si="20"/>
        <v/>
      </c>
      <c r="U358" t="str">
        <f t="shared" si="21"/>
        <v/>
      </c>
      <c r="V358" t="str">
        <f t="shared" si="22"/>
        <v/>
      </c>
      <c r="W358" t="str">
        <f t="shared" si="23"/>
        <v/>
      </c>
    </row>
    <row r="359" spans="1:23" x14ac:dyDescent="0.25">
      <c r="A359">
        <v>358</v>
      </c>
      <c r="B359" t="s">
        <v>461</v>
      </c>
      <c r="C359">
        <v>-11.4459968907979</v>
      </c>
      <c r="D359">
        <v>1652.6492756555499</v>
      </c>
      <c r="E359">
        <v>-6.9258475221596304E-3</v>
      </c>
      <c r="F359">
        <v>0.99447401736943297</v>
      </c>
      <c r="G359">
        <v>-11.446092722612599</v>
      </c>
      <c r="H359">
        <v>1648.8894023407499</v>
      </c>
      <c r="I359">
        <v>-6.9416982766484104E-3</v>
      </c>
      <c r="J359">
        <v>0.99446137060116302</v>
      </c>
      <c r="K359">
        <v>-11.468786238692999</v>
      </c>
      <c r="L359">
        <v>1644.30800381618</v>
      </c>
      <c r="M359">
        <v>-6.9748406089831204E-3</v>
      </c>
      <c r="N359">
        <v>0.994434927486048</v>
      </c>
      <c r="O359">
        <v>-11.8411985633049</v>
      </c>
      <c r="P359">
        <v>1653.61151575196</v>
      </c>
      <c r="Q359">
        <v>-7.1608104143615799E-3</v>
      </c>
      <c r="R359">
        <v>0.99428654875588895</v>
      </c>
      <c r="T359" t="str">
        <f t="shared" si="20"/>
        <v/>
      </c>
      <c r="U359" t="str">
        <f t="shared" si="21"/>
        <v/>
      </c>
      <c r="V359" t="str">
        <f t="shared" si="22"/>
        <v/>
      </c>
      <c r="W359" t="str">
        <f t="shared" si="23"/>
        <v/>
      </c>
    </row>
    <row r="360" spans="1:23" x14ac:dyDescent="0.25">
      <c r="A360">
        <v>359</v>
      </c>
      <c r="B360" t="s">
        <v>462</v>
      </c>
      <c r="C360">
        <v>-11.4459968907979</v>
      </c>
      <c r="D360">
        <v>1652.6492756555399</v>
      </c>
      <c r="E360">
        <v>-6.9258475221596503E-3</v>
      </c>
      <c r="F360">
        <v>0.99447401736943297</v>
      </c>
      <c r="G360">
        <v>-11.446092722612599</v>
      </c>
      <c r="H360">
        <v>1648.8894023407499</v>
      </c>
      <c r="I360">
        <v>-6.9416982766483896E-3</v>
      </c>
      <c r="J360">
        <v>0.99446137060116302</v>
      </c>
      <c r="K360">
        <v>-11.468786238692999</v>
      </c>
      <c r="L360">
        <v>1644.30800381616</v>
      </c>
      <c r="M360">
        <v>-6.9748406089831898E-3</v>
      </c>
      <c r="N360">
        <v>0.994434927486048</v>
      </c>
      <c r="O360">
        <v>-11.8411985633048</v>
      </c>
      <c r="P360">
        <v>1653.61151575194</v>
      </c>
      <c r="Q360">
        <v>-7.1608104143616501E-3</v>
      </c>
      <c r="R360">
        <v>0.99428654875588895</v>
      </c>
      <c r="T360" t="str">
        <f t="shared" si="20"/>
        <v/>
      </c>
      <c r="U360" t="str">
        <f t="shared" si="21"/>
        <v/>
      </c>
      <c r="V360" t="str">
        <f t="shared" si="22"/>
        <v/>
      </c>
      <c r="W360" t="str">
        <f t="shared" si="23"/>
        <v/>
      </c>
    </row>
    <row r="361" spans="1:23" x14ac:dyDescent="0.25">
      <c r="A361">
        <v>360</v>
      </c>
      <c r="B361" t="s">
        <v>463</v>
      </c>
      <c r="C361">
        <v>-11.4459968907979</v>
      </c>
      <c r="D361">
        <v>1652.6492756555699</v>
      </c>
      <c r="E361">
        <v>-6.9258475221595497E-3</v>
      </c>
      <c r="F361">
        <v>0.99447401736943297</v>
      </c>
      <c r="G361">
        <v>-11.446092722612599</v>
      </c>
      <c r="H361">
        <v>1648.8894023407499</v>
      </c>
      <c r="I361">
        <v>-6.9416982766484104E-3</v>
      </c>
      <c r="J361">
        <v>0.99446137060116302</v>
      </c>
      <c r="K361">
        <v>-11.468786238692999</v>
      </c>
      <c r="L361">
        <v>1644.30800381616</v>
      </c>
      <c r="M361">
        <v>-6.9748406089831802E-3</v>
      </c>
      <c r="N361">
        <v>0.994434927486048</v>
      </c>
      <c r="O361">
        <v>-11.8411985633049</v>
      </c>
      <c r="P361">
        <v>1653.61151575195</v>
      </c>
      <c r="Q361">
        <v>-7.1608104143616302E-3</v>
      </c>
      <c r="R361">
        <v>0.99428654875588895</v>
      </c>
      <c r="T361" t="str">
        <f t="shared" si="20"/>
        <v/>
      </c>
      <c r="U361" t="str">
        <f t="shared" si="21"/>
        <v/>
      </c>
      <c r="V361" t="str">
        <f t="shared" si="22"/>
        <v/>
      </c>
      <c r="W361" t="str">
        <f t="shared" si="23"/>
        <v/>
      </c>
    </row>
    <row r="362" spans="1:23" x14ac:dyDescent="0.25">
      <c r="A362">
        <v>361</v>
      </c>
      <c r="B362" t="s">
        <v>464</v>
      </c>
      <c r="C362">
        <v>-11.4459968907979</v>
      </c>
      <c r="D362">
        <v>1652.6492756555399</v>
      </c>
      <c r="E362">
        <v>-6.9258475221596399E-3</v>
      </c>
      <c r="F362">
        <v>0.99447401736943297</v>
      </c>
      <c r="G362">
        <v>-11.446092722612599</v>
      </c>
      <c r="H362">
        <v>1648.8894023407499</v>
      </c>
      <c r="I362">
        <v>-6.9416982766484E-3</v>
      </c>
      <c r="J362">
        <v>0.99446137060116302</v>
      </c>
      <c r="K362">
        <v>-11.468786238692999</v>
      </c>
      <c r="L362">
        <v>1644.30800381616</v>
      </c>
      <c r="M362">
        <v>-6.9748406089831802E-3</v>
      </c>
      <c r="N362">
        <v>0.994434927486048</v>
      </c>
      <c r="O362">
        <v>-11.8411985633049</v>
      </c>
      <c r="P362">
        <v>1653.61151575196</v>
      </c>
      <c r="Q362">
        <v>-7.1608104143615599E-3</v>
      </c>
      <c r="R362">
        <v>0.99428654875588895</v>
      </c>
      <c r="T362" t="str">
        <f t="shared" si="20"/>
        <v/>
      </c>
      <c r="U362" t="str">
        <f t="shared" si="21"/>
        <v/>
      </c>
      <c r="V362" t="str">
        <f t="shared" si="22"/>
        <v/>
      </c>
      <c r="W362" t="str">
        <f t="shared" si="23"/>
        <v/>
      </c>
    </row>
    <row r="363" spans="1:23" x14ac:dyDescent="0.25">
      <c r="A363">
        <v>362</v>
      </c>
      <c r="B363" t="s">
        <v>465</v>
      </c>
      <c r="C363">
        <v>-11.4459968907979</v>
      </c>
      <c r="D363">
        <v>1652.6492756555899</v>
      </c>
      <c r="E363">
        <v>-6.9258475221594899E-3</v>
      </c>
      <c r="F363">
        <v>0.99447401736943297</v>
      </c>
      <c r="G363">
        <v>-11.446092722612599</v>
      </c>
      <c r="H363">
        <v>1648.8894023407599</v>
      </c>
      <c r="I363">
        <v>-6.9416982766483696E-3</v>
      </c>
      <c r="J363">
        <v>0.99446137060116302</v>
      </c>
      <c r="K363">
        <v>-11.468786238692999</v>
      </c>
      <c r="L363">
        <v>1644.30800381616</v>
      </c>
      <c r="M363">
        <v>-6.9748406089831898E-3</v>
      </c>
      <c r="N363">
        <v>0.994434927486048</v>
      </c>
      <c r="O363">
        <v>-11.8411985633048</v>
      </c>
      <c r="P363">
        <v>1653.61151575194</v>
      </c>
      <c r="Q363">
        <v>-7.1608104143616302E-3</v>
      </c>
      <c r="R363">
        <v>0.99428654875588895</v>
      </c>
      <c r="T363" t="str">
        <f t="shared" si="20"/>
        <v/>
      </c>
      <c r="U363" t="str">
        <f t="shared" si="21"/>
        <v/>
      </c>
      <c r="V363" t="str">
        <f t="shared" si="22"/>
        <v/>
      </c>
      <c r="W363" t="str">
        <f t="shared" si="23"/>
        <v/>
      </c>
    </row>
    <row r="364" spans="1:23" x14ac:dyDescent="0.25">
      <c r="A364">
        <v>363</v>
      </c>
      <c r="B364" t="s">
        <v>466</v>
      </c>
      <c r="C364">
        <v>-11.4459968907979</v>
      </c>
      <c r="D364">
        <v>1652.6492756555899</v>
      </c>
      <c r="E364">
        <v>-6.9258475221595003E-3</v>
      </c>
      <c r="F364">
        <v>0.99447401736943297</v>
      </c>
      <c r="G364">
        <v>-11.446092722612599</v>
      </c>
      <c r="H364">
        <v>1648.8894023407499</v>
      </c>
      <c r="I364">
        <v>-6.9416982766484104E-3</v>
      </c>
      <c r="J364">
        <v>0.99446137060116302</v>
      </c>
      <c r="K364">
        <v>-11.468786238692999</v>
      </c>
      <c r="L364">
        <v>1644.30800381616</v>
      </c>
      <c r="M364">
        <v>-6.9748406089831802E-3</v>
      </c>
      <c r="N364">
        <v>0.994434927486048</v>
      </c>
      <c r="O364">
        <v>-11.8411985633049</v>
      </c>
      <c r="P364">
        <v>1653.61151575195</v>
      </c>
      <c r="Q364">
        <v>-7.1608104143615998E-3</v>
      </c>
      <c r="R364">
        <v>0.99428654875588895</v>
      </c>
      <c r="T364" t="str">
        <f t="shared" si="20"/>
        <v/>
      </c>
      <c r="U364" t="str">
        <f t="shared" si="21"/>
        <v/>
      </c>
      <c r="V364" t="str">
        <f t="shared" si="22"/>
        <v/>
      </c>
      <c r="W364" t="str">
        <f t="shared" si="23"/>
        <v/>
      </c>
    </row>
    <row r="365" spans="1:23" x14ac:dyDescent="0.25">
      <c r="A365">
        <v>364</v>
      </c>
      <c r="B365" t="s">
        <v>467</v>
      </c>
      <c r="C365">
        <v>-11.4459968907979</v>
      </c>
      <c r="D365">
        <v>1652.6492756555699</v>
      </c>
      <c r="E365">
        <v>-6.9258475221595298E-3</v>
      </c>
      <c r="F365">
        <v>0.99447401736943297</v>
      </c>
      <c r="G365">
        <v>-11.446092722612599</v>
      </c>
      <c r="H365">
        <v>1648.8894023407499</v>
      </c>
      <c r="I365">
        <v>-6.9416982766484E-3</v>
      </c>
      <c r="J365">
        <v>0.99446137060116302</v>
      </c>
      <c r="K365">
        <v>-11.468786238692999</v>
      </c>
      <c r="L365">
        <v>1644.30800381617</v>
      </c>
      <c r="M365">
        <v>-6.9748406089831499E-3</v>
      </c>
      <c r="N365">
        <v>0.994434927486048</v>
      </c>
      <c r="O365">
        <v>-11.8411985633049</v>
      </c>
      <c r="P365">
        <v>1653.61151575195</v>
      </c>
      <c r="Q365">
        <v>-7.1608104143615998E-3</v>
      </c>
      <c r="R365">
        <v>0.99428654875588895</v>
      </c>
      <c r="T365" t="str">
        <f t="shared" si="20"/>
        <v/>
      </c>
      <c r="U365" t="str">
        <f t="shared" si="21"/>
        <v/>
      </c>
      <c r="V365" t="str">
        <f t="shared" si="22"/>
        <v/>
      </c>
      <c r="W365" t="str">
        <f t="shared" si="23"/>
        <v/>
      </c>
    </row>
    <row r="366" spans="1:23" x14ac:dyDescent="0.25">
      <c r="A366">
        <v>365</v>
      </c>
      <c r="B366" t="s">
        <v>468</v>
      </c>
      <c r="C366">
        <v>-11.4459968907979</v>
      </c>
      <c r="D366">
        <v>1652.6492756555499</v>
      </c>
      <c r="E366">
        <v>-6.9258475221596304E-3</v>
      </c>
      <c r="F366">
        <v>0.99447401736943297</v>
      </c>
      <c r="G366">
        <v>-11.446092722612599</v>
      </c>
      <c r="H366">
        <v>1648.8894023407599</v>
      </c>
      <c r="I366">
        <v>-6.9416982766483696E-3</v>
      </c>
      <c r="J366">
        <v>0.99446137060116302</v>
      </c>
      <c r="K366">
        <v>-11.468786238692999</v>
      </c>
      <c r="L366">
        <v>1644.30800381616</v>
      </c>
      <c r="M366">
        <v>-6.9748406089831802E-3</v>
      </c>
      <c r="N366">
        <v>0.994434927486048</v>
      </c>
      <c r="O366">
        <v>-11.8411985633049</v>
      </c>
      <c r="P366">
        <v>1653.61151575196</v>
      </c>
      <c r="Q366">
        <v>-7.1608104143615799E-3</v>
      </c>
      <c r="R366">
        <v>0.99428654875588895</v>
      </c>
      <c r="T366" t="str">
        <f t="shared" si="20"/>
        <v/>
      </c>
      <c r="U366" t="str">
        <f t="shared" si="21"/>
        <v/>
      </c>
      <c r="V366" t="str">
        <f t="shared" si="22"/>
        <v/>
      </c>
      <c r="W366" t="str">
        <f t="shared" si="23"/>
        <v/>
      </c>
    </row>
    <row r="367" spans="1:23" x14ac:dyDescent="0.25">
      <c r="A367">
        <v>366</v>
      </c>
      <c r="B367" t="s">
        <v>469</v>
      </c>
      <c r="C367">
        <v>-11.4459968907979</v>
      </c>
      <c r="D367">
        <v>1652.6492756555599</v>
      </c>
      <c r="E367">
        <v>-6.9258475221596E-3</v>
      </c>
      <c r="F367">
        <v>0.99447401736943297</v>
      </c>
      <c r="G367">
        <v>-11.446092722612599</v>
      </c>
      <c r="H367">
        <v>1648.8894023407499</v>
      </c>
      <c r="I367">
        <v>-6.9416982766484104E-3</v>
      </c>
      <c r="J367">
        <v>0.99446137060116302</v>
      </c>
      <c r="K367">
        <v>-11.468786238692999</v>
      </c>
      <c r="L367">
        <v>1644.30800381616</v>
      </c>
      <c r="M367">
        <v>-6.9748406089831898E-3</v>
      </c>
      <c r="N367">
        <v>0.994434927486048</v>
      </c>
      <c r="O367">
        <v>-11.8411985633048</v>
      </c>
      <c r="P367">
        <v>1653.61151575194</v>
      </c>
      <c r="Q367">
        <v>-7.1608104143616397E-3</v>
      </c>
      <c r="R367">
        <v>0.99428654875588895</v>
      </c>
      <c r="T367" t="str">
        <f t="shared" si="20"/>
        <v/>
      </c>
      <c r="U367" t="str">
        <f t="shared" si="21"/>
        <v/>
      </c>
      <c r="V367" t="str">
        <f t="shared" si="22"/>
        <v/>
      </c>
      <c r="W367" t="str">
        <f t="shared" si="23"/>
        <v/>
      </c>
    </row>
    <row r="368" spans="1:23" x14ac:dyDescent="0.25">
      <c r="A368">
        <v>367</v>
      </c>
      <c r="B368" t="s">
        <v>470</v>
      </c>
      <c r="C368">
        <v>-11.4459968907979</v>
      </c>
      <c r="D368">
        <v>1652.6492756555399</v>
      </c>
      <c r="E368">
        <v>-6.9258475221596599E-3</v>
      </c>
      <c r="F368">
        <v>0.99447401736943297</v>
      </c>
      <c r="G368">
        <v>-11.446092722612599</v>
      </c>
      <c r="H368">
        <v>1648.8894023407499</v>
      </c>
      <c r="I368">
        <v>-6.9416982766484104E-3</v>
      </c>
      <c r="J368">
        <v>0.99446137060116302</v>
      </c>
      <c r="K368">
        <v>-11.468786238692999</v>
      </c>
      <c r="L368">
        <v>1644.30800381616</v>
      </c>
      <c r="M368">
        <v>-6.9748406089831898E-3</v>
      </c>
      <c r="N368">
        <v>0.994434927486048</v>
      </c>
      <c r="O368">
        <v>-11.8411985633049</v>
      </c>
      <c r="P368">
        <v>1653.61151575196</v>
      </c>
      <c r="Q368">
        <v>-7.1608104143615703E-3</v>
      </c>
      <c r="R368">
        <v>0.99428654875588895</v>
      </c>
      <c r="T368" t="str">
        <f t="shared" si="20"/>
        <v/>
      </c>
      <c r="U368" t="str">
        <f t="shared" si="21"/>
        <v/>
      </c>
      <c r="V368" t="str">
        <f t="shared" si="22"/>
        <v/>
      </c>
      <c r="W368" t="str">
        <f t="shared" si="23"/>
        <v/>
      </c>
    </row>
    <row r="369" spans="1:23" x14ac:dyDescent="0.25">
      <c r="A369">
        <v>368</v>
      </c>
      <c r="B369" t="s">
        <v>471</v>
      </c>
      <c r="C369">
        <v>-11.4459968907979</v>
      </c>
      <c r="D369">
        <v>1652.6492756555799</v>
      </c>
      <c r="E369">
        <v>-6.9258475221595202E-3</v>
      </c>
      <c r="F369">
        <v>0.99447401736943297</v>
      </c>
      <c r="G369">
        <v>-11.446092722612599</v>
      </c>
      <c r="H369">
        <v>1648.8894023407499</v>
      </c>
      <c r="I369">
        <v>-6.9416982766483896E-3</v>
      </c>
      <c r="J369">
        <v>0.99446137060116302</v>
      </c>
      <c r="K369">
        <v>-11.468786238692999</v>
      </c>
      <c r="L369">
        <v>1644.30800381616</v>
      </c>
      <c r="M369">
        <v>-6.9748406089831698E-3</v>
      </c>
      <c r="N369">
        <v>0.994434927486048</v>
      </c>
      <c r="O369">
        <v>-11.8411985633049</v>
      </c>
      <c r="P369">
        <v>1653.61151575196</v>
      </c>
      <c r="Q369">
        <v>-7.1608104143615599E-3</v>
      </c>
      <c r="R369">
        <v>0.99428654875588895</v>
      </c>
      <c r="T369" t="str">
        <f t="shared" si="20"/>
        <v/>
      </c>
      <c r="U369" t="str">
        <f t="shared" si="21"/>
        <v/>
      </c>
      <c r="V369" t="str">
        <f t="shared" si="22"/>
        <v/>
      </c>
      <c r="W369" t="str">
        <f t="shared" si="23"/>
        <v/>
      </c>
    </row>
    <row r="370" spans="1:23" x14ac:dyDescent="0.25">
      <c r="A370">
        <v>369</v>
      </c>
      <c r="B370" t="s">
        <v>472</v>
      </c>
      <c r="C370">
        <v>-11.4459968907979</v>
      </c>
      <c r="D370">
        <v>1652.6492756555499</v>
      </c>
      <c r="E370">
        <v>-6.9258475221596304E-3</v>
      </c>
      <c r="F370">
        <v>0.99447401736943297</v>
      </c>
      <c r="G370">
        <v>-11.446092722612599</v>
      </c>
      <c r="H370">
        <v>1648.8894023407599</v>
      </c>
      <c r="I370">
        <v>-6.9416982766483696E-3</v>
      </c>
      <c r="J370">
        <v>0.99446137060116302</v>
      </c>
      <c r="K370">
        <v>-11.468786238692999</v>
      </c>
      <c r="L370">
        <v>1644.30800381616</v>
      </c>
      <c r="M370">
        <v>-6.9748406089831802E-3</v>
      </c>
      <c r="N370">
        <v>0.994434927486048</v>
      </c>
      <c r="O370">
        <v>-11.8411985633049</v>
      </c>
      <c r="P370">
        <v>1653.61151575196</v>
      </c>
      <c r="Q370">
        <v>-7.1608104143615799E-3</v>
      </c>
      <c r="R370">
        <v>0.99428654875588895</v>
      </c>
      <c r="T370" t="str">
        <f t="shared" si="20"/>
        <v/>
      </c>
      <c r="U370" t="str">
        <f t="shared" si="21"/>
        <v/>
      </c>
      <c r="V370" t="str">
        <f t="shared" si="22"/>
        <v/>
      </c>
      <c r="W370" t="str">
        <f t="shared" si="23"/>
        <v/>
      </c>
    </row>
    <row r="371" spans="1:23" x14ac:dyDescent="0.25">
      <c r="A371">
        <v>370</v>
      </c>
      <c r="B371" t="s">
        <v>473</v>
      </c>
      <c r="C371">
        <v>-11.4459968907979</v>
      </c>
      <c r="D371">
        <v>1652.6492756555899</v>
      </c>
      <c r="E371">
        <v>-6.9258475221594899E-3</v>
      </c>
      <c r="F371">
        <v>0.99447401736943297</v>
      </c>
      <c r="G371">
        <v>-11.446092722612599</v>
      </c>
      <c r="H371">
        <v>1648.8894023407499</v>
      </c>
      <c r="I371">
        <v>-6.9416982766484104E-3</v>
      </c>
      <c r="J371">
        <v>0.99446137060116302</v>
      </c>
      <c r="K371">
        <v>-11.468786238692999</v>
      </c>
      <c r="L371">
        <v>1644.30800381616</v>
      </c>
      <c r="M371">
        <v>-6.9748406089831898E-3</v>
      </c>
      <c r="N371">
        <v>0.994434927486048</v>
      </c>
      <c r="O371">
        <v>-11.8411985633049</v>
      </c>
      <c r="P371">
        <v>1653.61151575196</v>
      </c>
      <c r="Q371">
        <v>-7.1608104143615703E-3</v>
      </c>
      <c r="R371">
        <v>0.99428654875588895</v>
      </c>
      <c r="T371" t="str">
        <f t="shared" si="20"/>
        <v/>
      </c>
      <c r="U371" t="str">
        <f t="shared" si="21"/>
        <v/>
      </c>
      <c r="V371" t="str">
        <f t="shared" si="22"/>
        <v/>
      </c>
      <c r="W371" t="str">
        <f t="shared" si="23"/>
        <v/>
      </c>
    </row>
    <row r="372" spans="1:23" x14ac:dyDescent="0.25">
      <c r="A372">
        <v>371</v>
      </c>
      <c r="B372" t="s">
        <v>474</v>
      </c>
      <c r="C372">
        <v>-11.4459968907979</v>
      </c>
      <c r="D372">
        <v>1652.6492756555499</v>
      </c>
      <c r="E372">
        <v>-6.9258475221596104E-3</v>
      </c>
      <c r="F372">
        <v>0.99447401736943297</v>
      </c>
      <c r="G372">
        <v>-11.446092722612599</v>
      </c>
      <c r="H372">
        <v>1648.8894023407599</v>
      </c>
      <c r="I372">
        <v>-6.9416982766483696E-3</v>
      </c>
      <c r="J372">
        <v>0.99446137060116302</v>
      </c>
      <c r="K372">
        <v>-11.468786238692999</v>
      </c>
      <c r="L372">
        <v>1644.30800381617</v>
      </c>
      <c r="M372">
        <v>-6.9748406089831499E-3</v>
      </c>
      <c r="N372">
        <v>0.994434927486048</v>
      </c>
      <c r="O372">
        <v>-11.8411985633049</v>
      </c>
      <c r="P372">
        <v>1653.61151575196</v>
      </c>
      <c r="Q372">
        <v>-7.1608104143615703E-3</v>
      </c>
      <c r="R372">
        <v>0.99428654875588895</v>
      </c>
      <c r="T372" t="str">
        <f t="shared" si="20"/>
        <v/>
      </c>
      <c r="U372" t="str">
        <f t="shared" si="21"/>
        <v/>
      </c>
      <c r="V372" t="str">
        <f t="shared" si="22"/>
        <v/>
      </c>
      <c r="W372" t="str">
        <f t="shared" si="23"/>
        <v/>
      </c>
    </row>
    <row r="373" spans="1:23" x14ac:dyDescent="0.25">
      <c r="A373">
        <v>372</v>
      </c>
      <c r="B373" t="s">
        <v>475</v>
      </c>
      <c r="C373">
        <v>-11.4459968907979</v>
      </c>
      <c r="D373">
        <v>1652.6492756555699</v>
      </c>
      <c r="E373">
        <v>-6.9258475221595298E-3</v>
      </c>
      <c r="F373">
        <v>0.99447401736943297</v>
      </c>
      <c r="G373">
        <v>-11.446092722612599</v>
      </c>
      <c r="H373">
        <v>1648.8894023407599</v>
      </c>
      <c r="I373">
        <v>-6.94169827664838E-3</v>
      </c>
      <c r="J373">
        <v>0.99446137060116302</v>
      </c>
      <c r="K373">
        <v>-11.468786238692999</v>
      </c>
      <c r="L373">
        <v>1644.30800381616</v>
      </c>
      <c r="M373">
        <v>-6.9748406089831898E-3</v>
      </c>
      <c r="N373">
        <v>0.994434927486048</v>
      </c>
      <c r="O373">
        <v>-11.8411985633049</v>
      </c>
      <c r="P373">
        <v>1653.61151575197</v>
      </c>
      <c r="Q373">
        <v>-7.1608104143615504E-3</v>
      </c>
      <c r="R373">
        <v>0.99428654875588895</v>
      </c>
      <c r="T373" t="str">
        <f t="shared" si="20"/>
        <v/>
      </c>
      <c r="U373" t="str">
        <f t="shared" si="21"/>
        <v/>
      </c>
      <c r="V373" t="str">
        <f t="shared" si="22"/>
        <v/>
      </c>
      <c r="W373" t="str">
        <f t="shared" si="23"/>
        <v/>
      </c>
    </row>
    <row r="374" spans="1:23" x14ac:dyDescent="0.25">
      <c r="A374">
        <v>373</v>
      </c>
      <c r="B374" t="s">
        <v>476</v>
      </c>
      <c r="C374">
        <v>-11.4459968907979</v>
      </c>
      <c r="D374">
        <v>1652.6492756555599</v>
      </c>
      <c r="E374">
        <v>-6.9258475221595697E-3</v>
      </c>
      <c r="F374">
        <v>0.99447401736943297</v>
      </c>
      <c r="G374">
        <v>-11.446092722612599</v>
      </c>
      <c r="H374">
        <v>1648.8894023407699</v>
      </c>
      <c r="I374">
        <v>-6.9416982766483497E-3</v>
      </c>
      <c r="J374">
        <v>0.99446137060116302</v>
      </c>
      <c r="K374">
        <v>-11.468786238692999</v>
      </c>
      <c r="L374">
        <v>1644.30800381616</v>
      </c>
      <c r="M374">
        <v>-6.9748406089831898E-3</v>
      </c>
      <c r="N374">
        <v>0.994434927486048</v>
      </c>
      <c r="O374">
        <v>-11.8411985633049</v>
      </c>
      <c r="P374">
        <v>1653.61151575196</v>
      </c>
      <c r="Q374">
        <v>-7.1608104143615504E-3</v>
      </c>
      <c r="R374">
        <v>0.99428654875588895</v>
      </c>
      <c r="T374" t="str">
        <f t="shared" si="20"/>
        <v/>
      </c>
      <c r="U374" t="str">
        <f t="shared" si="21"/>
        <v/>
      </c>
      <c r="V374" t="str">
        <f t="shared" si="22"/>
        <v/>
      </c>
      <c r="W374" t="str">
        <f t="shared" si="23"/>
        <v/>
      </c>
    </row>
    <row r="375" spans="1:23" x14ac:dyDescent="0.25">
      <c r="A375">
        <v>374</v>
      </c>
      <c r="B375" t="s">
        <v>477</v>
      </c>
      <c r="C375">
        <v>-11.4459968907979</v>
      </c>
      <c r="D375">
        <v>1652.6492756555699</v>
      </c>
      <c r="E375">
        <v>-6.9258475221595497E-3</v>
      </c>
      <c r="F375">
        <v>0.99447401736943297</v>
      </c>
      <c r="G375">
        <v>-11.446092722612599</v>
      </c>
      <c r="H375">
        <v>1648.8894023407699</v>
      </c>
      <c r="I375">
        <v>-6.9416982766483297E-3</v>
      </c>
      <c r="J375">
        <v>0.99446137060116302</v>
      </c>
      <c r="K375">
        <v>-11.468786238692999</v>
      </c>
      <c r="L375">
        <v>1644.30800381616</v>
      </c>
      <c r="M375">
        <v>-6.9748406089831898E-3</v>
      </c>
      <c r="N375">
        <v>0.994434927486048</v>
      </c>
      <c r="O375">
        <v>-11.8411985633048</v>
      </c>
      <c r="P375">
        <v>1653.61151575196</v>
      </c>
      <c r="Q375">
        <v>-7.1608104143615599E-3</v>
      </c>
      <c r="R375">
        <v>0.99428654875588895</v>
      </c>
      <c r="T375" t="str">
        <f t="shared" si="20"/>
        <v/>
      </c>
      <c r="U375" t="str">
        <f t="shared" si="21"/>
        <v/>
      </c>
      <c r="V375" t="str">
        <f t="shared" si="22"/>
        <v/>
      </c>
      <c r="W375" t="str">
        <f t="shared" si="23"/>
        <v/>
      </c>
    </row>
    <row r="376" spans="1:23" x14ac:dyDescent="0.25">
      <c r="A376">
        <v>375</v>
      </c>
      <c r="B376" t="s">
        <v>478</v>
      </c>
      <c r="C376">
        <v>-11.4459968907979</v>
      </c>
      <c r="D376">
        <v>1652.6492756555399</v>
      </c>
      <c r="E376">
        <v>-6.9258475221596599E-3</v>
      </c>
      <c r="F376">
        <v>0.99447401736943297</v>
      </c>
      <c r="G376">
        <v>-11.446092722612599</v>
      </c>
      <c r="H376">
        <v>1648.8894023407299</v>
      </c>
      <c r="I376">
        <v>-6.9416982766484503E-3</v>
      </c>
      <c r="J376">
        <v>0.99446137060116302</v>
      </c>
      <c r="K376">
        <v>-11.468786238692999</v>
      </c>
      <c r="L376">
        <v>1644.30800381616</v>
      </c>
      <c r="M376">
        <v>-6.9748406089831898E-3</v>
      </c>
      <c r="N376">
        <v>0.994434927486048</v>
      </c>
      <c r="O376">
        <v>-11.8411985633049</v>
      </c>
      <c r="P376">
        <v>1653.61151575197</v>
      </c>
      <c r="Q376">
        <v>-7.16081041436154E-3</v>
      </c>
      <c r="R376">
        <v>0.99428654875588895</v>
      </c>
      <c r="T376" t="str">
        <f t="shared" si="20"/>
        <v/>
      </c>
      <c r="U376" t="str">
        <f t="shared" si="21"/>
        <v/>
      </c>
      <c r="V376" t="str">
        <f t="shared" si="22"/>
        <v/>
      </c>
      <c r="W376" t="str">
        <f t="shared" si="23"/>
        <v/>
      </c>
    </row>
    <row r="377" spans="1:23" x14ac:dyDescent="0.25">
      <c r="A377">
        <v>376</v>
      </c>
      <c r="B377" t="s">
        <v>479</v>
      </c>
      <c r="C377">
        <v>-11.4459968907979</v>
      </c>
      <c r="D377">
        <v>1652.6492756555799</v>
      </c>
      <c r="E377">
        <v>-6.9258475221595202E-3</v>
      </c>
      <c r="F377">
        <v>0.99447401736943297</v>
      </c>
      <c r="G377">
        <v>-11.446092722612599</v>
      </c>
      <c r="H377">
        <v>1648.8894023407699</v>
      </c>
      <c r="I377">
        <v>-6.9416982766483297E-3</v>
      </c>
      <c r="J377">
        <v>0.99446137060116302</v>
      </c>
      <c r="K377">
        <v>-11.468786238692999</v>
      </c>
      <c r="L377">
        <v>1644.30800381616</v>
      </c>
      <c r="M377">
        <v>-6.9748406089831898E-3</v>
      </c>
      <c r="N377">
        <v>0.994434927486048</v>
      </c>
      <c r="O377">
        <v>-11.8411985633048</v>
      </c>
      <c r="P377">
        <v>1653.61151575195</v>
      </c>
      <c r="Q377">
        <v>-7.1608104143615998E-3</v>
      </c>
      <c r="R377">
        <v>0.99428654875588895</v>
      </c>
      <c r="T377" t="str">
        <f t="shared" si="20"/>
        <v/>
      </c>
      <c r="U377" t="str">
        <f t="shared" si="21"/>
        <v/>
      </c>
      <c r="V377" t="str">
        <f t="shared" si="22"/>
        <v/>
      </c>
      <c r="W377" t="str">
        <f t="shared" si="23"/>
        <v/>
      </c>
    </row>
    <row r="378" spans="1:23" x14ac:dyDescent="0.25">
      <c r="A378">
        <v>377</v>
      </c>
      <c r="B378" t="s">
        <v>480</v>
      </c>
      <c r="C378">
        <v>-11.4459968907979</v>
      </c>
      <c r="D378">
        <v>1652.6492756555799</v>
      </c>
      <c r="E378">
        <v>-6.9258475221595298E-3</v>
      </c>
      <c r="F378">
        <v>0.99447401736943297</v>
      </c>
      <c r="G378">
        <v>-11.446092722612599</v>
      </c>
      <c r="H378">
        <v>1648.8894023407599</v>
      </c>
      <c r="I378">
        <v>-6.9416982766483696E-3</v>
      </c>
      <c r="J378">
        <v>0.99446137060116302</v>
      </c>
      <c r="K378">
        <v>-11.468786238692999</v>
      </c>
      <c r="L378">
        <v>1644.30800381616</v>
      </c>
      <c r="M378">
        <v>-6.9748406089831898E-3</v>
      </c>
      <c r="N378">
        <v>0.994434927486048</v>
      </c>
      <c r="O378">
        <v>-11.8411985633049</v>
      </c>
      <c r="P378">
        <v>1653.61151575197</v>
      </c>
      <c r="Q378">
        <v>-7.16081041436154E-3</v>
      </c>
      <c r="R378">
        <v>0.99428654875588895</v>
      </c>
      <c r="T378" t="str">
        <f t="shared" si="20"/>
        <v/>
      </c>
      <c r="U378" t="str">
        <f t="shared" si="21"/>
        <v/>
      </c>
      <c r="V378" t="str">
        <f t="shared" si="22"/>
        <v/>
      </c>
      <c r="W378" t="str">
        <f t="shared" si="23"/>
        <v/>
      </c>
    </row>
    <row r="379" spans="1:23" x14ac:dyDescent="0.25">
      <c r="A379">
        <v>378</v>
      </c>
      <c r="B379" t="s">
        <v>481</v>
      </c>
      <c r="C379">
        <v>-11.4459968907979</v>
      </c>
      <c r="D379">
        <v>1652.6492756555699</v>
      </c>
      <c r="E379">
        <v>-6.9258475221595497E-3</v>
      </c>
      <c r="F379">
        <v>0.99447401736943297</v>
      </c>
      <c r="G379">
        <v>-11.446092722612599</v>
      </c>
      <c r="H379">
        <v>1648.8894023407699</v>
      </c>
      <c r="I379">
        <v>-6.9416982766483497E-3</v>
      </c>
      <c r="J379">
        <v>0.99446137060116302</v>
      </c>
      <c r="K379">
        <v>-11.468786238692999</v>
      </c>
      <c r="L379">
        <v>1644.30800381616</v>
      </c>
      <c r="M379">
        <v>-6.9748406089831898E-3</v>
      </c>
      <c r="N379">
        <v>0.994434927486048</v>
      </c>
      <c r="O379">
        <v>-11.8411985633048</v>
      </c>
      <c r="P379">
        <v>1653.61151575196</v>
      </c>
      <c r="Q379">
        <v>-7.1608104143615599E-3</v>
      </c>
      <c r="R379">
        <v>0.99428654875588895</v>
      </c>
      <c r="T379" t="str">
        <f t="shared" si="20"/>
        <v/>
      </c>
      <c r="U379" t="str">
        <f t="shared" si="21"/>
        <v/>
      </c>
      <c r="V379" t="str">
        <f t="shared" si="22"/>
        <v/>
      </c>
      <c r="W379" t="str">
        <f t="shared" si="23"/>
        <v/>
      </c>
    </row>
    <row r="380" spans="1:23" x14ac:dyDescent="0.25">
      <c r="A380">
        <v>379</v>
      </c>
      <c r="B380" t="s">
        <v>482</v>
      </c>
      <c r="C380">
        <v>-11.4459968907979</v>
      </c>
      <c r="D380">
        <v>1652.6492756555599</v>
      </c>
      <c r="E380">
        <v>-6.9258475221595801E-3</v>
      </c>
      <c r="F380">
        <v>0.99447401736943297</v>
      </c>
      <c r="G380">
        <v>-11.446092722612599</v>
      </c>
      <c r="H380">
        <v>1648.8894023407399</v>
      </c>
      <c r="I380">
        <v>-6.9416982766484104E-3</v>
      </c>
      <c r="J380">
        <v>0.99446137060116302</v>
      </c>
      <c r="K380">
        <v>-11.468786238692999</v>
      </c>
      <c r="L380">
        <v>1644.30800381616</v>
      </c>
      <c r="M380">
        <v>-6.9748406089831898E-3</v>
      </c>
      <c r="N380">
        <v>0.994434927486048</v>
      </c>
      <c r="O380">
        <v>-11.8411985633048</v>
      </c>
      <c r="P380">
        <v>1653.61151575196</v>
      </c>
      <c r="Q380">
        <v>-7.1608104143615799E-3</v>
      </c>
      <c r="R380">
        <v>0.99428654875588895</v>
      </c>
      <c r="T380" t="str">
        <f t="shared" si="20"/>
        <v/>
      </c>
      <c r="U380" t="str">
        <f t="shared" si="21"/>
        <v/>
      </c>
      <c r="V380" t="str">
        <f t="shared" si="22"/>
        <v/>
      </c>
      <c r="W380" t="str">
        <f t="shared" si="23"/>
        <v/>
      </c>
    </row>
    <row r="381" spans="1:23" x14ac:dyDescent="0.25">
      <c r="A381">
        <v>380</v>
      </c>
      <c r="B381" t="s">
        <v>483</v>
      </c>
      <c r="C381">
        <v>-11.4459968907979</v>
      </c>
      <c r="D381">
        <v>1652.6492756555599</v>
      </c>
      <c r="E381">
        <v>-6.9258475221595801E-3</v>
      </c>
      <c r="F381">
        <v>0.99447401736943297</v>
      </c>
      <c r="G381">
        <v>-11.446092722612599</v>
      </c>
      <c r="H381">
        <v>1648.8894023407499</v>
      </c>
      <c r="I381">
        <v>-6.9416982766484104E-3</v>
      </c>
      <c r="J381">
        <v>0.99446137060116302</v>
      </c>
      <c r="K381">
        <v>-11.468786238692999</v>
      </c>
      <c r="L381">
        <v>1644.30800381616</v>
      </c>
      <c r="M381">
        <v>-6.9748406089831898E-3</v>
      </c>
      <c r="N381">
        <v>0.994434927486048</v>
      </c>
      <c r="O381">
        <v>-11.8411985633048</v>
      </c>
      <c r="P381">
        <v>1653.61151575195</v>
      </c>
      <c r="Q381">
        <v>-7.1608104143616198E-3</v>
      </c>
      <c r="R381">
        <v>0.99428654875588895</v>
      </c>
      <c r="T381" t="str">
        <f t="shared" si="20"/>
        <v/>
      </c>
      <c r="U381" t="str">
        <f t="shared" si="21"/>
        <v/>
      </c>
      <c r="V381" t="str">
        <f t="shared" si="22"/>
        <v/>
      </c>
      <c r="W381" t="str">
        <f t="shared" si="23"/>
        <v/>
      </c>
    </row>
    <row r="382" spans="1:23" x14ac:dyDescent="0.25">
      <c r="A382">
        <v>381</v>
      </c>
      <c r="B382" t="s">
        <v>484</v>
      </c>
      <c r="C382">
        <v>-11.4459968907979</v>
      </c>
      <c r="D382">
        <v>1652.6492756555599</v>
      </c>
      <c r="E382">
        <v>-6.9258475221595896E-3</v>
      </c>
      <c r="F382">
        <v>0.99447401736943297</v>
      </c>
      <c r="G382">
        <v>-11.446092722612599</v>
      </c>
      <c r="H382">
        <v>1648.8894023407399</v>
      </c>
      <c r="I382">
        <v>-6.9416982766484104E-3</v>
      </c>
      <c r="J382">
        <v>0.99446137060116302</v>
      </c>
      <c r="K382">
        <v>-11.468786238692999</v>
      </c>
      <c r="L382">
        <v>1644.30800381616</v>
      </c>
      <c r="M382">
        <v>-6.9748406089831898E-3</v>
      </c>
      <c r="N382">
        <v>0.994434927486048</v>
      </c>
      <c r="O382">
        <v>-11.8411985633048</v>
      </c>
      <c r="P382">
        <v>1653.61151575196</v>
      </c>
      <c r="Q382">
        <v>-7.1608104143615599E-3</v>
      </c>
      <c r="R382">
        <v>0.99428654875588895</v>
      </c>
      <c r="T382" t="str">
        <f t="shared" si="20"/>
        <v/>
      </c>
      <c r="U382" t="str">
        <f t="shared" si="21"/>
        <v/>
      </c>
      <c r="V382" t="str">
        <f t="shared" si="22"/>
        <v/>
      </c>
      <c r="W382" t="str">
        <f t="shared" si="23"/>
        <v/>
      </c>
    </row>
    <row r="383" spans="1:23" x14ac:dyDescent="0.25">
      <c r="A383">
        <v>382</v>
      </c>
      <c r="B383" t="s">
        <v>485</v>
      </c>
      <c r="C383">
        <v>-11.4459968907979</v>
      </c>
      <c r="D383">
        <v>1652.6492756555399</v>
      </c>
      <c r="E383">
        <v>-6.9258475221596399E-3</v>
      </c>
      <c r="F383">
        <v>0.99447401736943297</v>
      </c>
      <c r="G383">
        <v>-11.446092722612599</v>
      </c>
      <c r="H383">
        <v>1648.8894023407499</v>
      </c>
      <c r="I383">
        <v>-6.9416982766484104E-3</v>
      </c>
      <c r="J383">
        <v>0.99446137060116302</v>
      </c>
      <c r="K383">
        <v>-11.468786238692999</v>
      </c>
      <c r="L383">
        <v>1644.30800381616</v>
      </c>
      <c r="M383">
        <v>-6.9748406089831898E-3</v>
      </c>
      <c r="N383">
        <v>0.994434927486048</v>
      </c>
      <c r="O383">
        <v>-11.8411985633048</v>
      </c>
      <c r="P383">
        <v>1653.61151575196</v>
      </c>
      <c r="Q383">
        <v>-7.1608104143615703E-3</v>
      </c>
      <c r="R383">
        <v>0.99428654875588895</v>
      </c>
      <c r="T383" t="str">
        <f t="shared" si="20"/>
        <v/>
      </c>
      <c r="U383" t="str">
        <f t="shared" si="21"/>
        <v/>
      </c>
      <c r="V383" t="str">
        <f t="shared" si="22"/>
        <v/>
      </c>
      <c r="W383" t="str">
        <f t="shared" si="23"/>
        <v/>
      </c>
    </row>
    <row r="384" spans="1:23" x14ac:dyDescent="0.25">
      <c r="A384">
        <v>383</v>
      </c>
      <c r="B384" t="s">
        <v>486</v>
      </c>
      <c r="C384">
        <v>-11.4459968907979</v>
      </c>
      <c r="D384">
        <v>1652.6492756555399</v>
      </c>
      <c r="E384">
        <v>-6.9258475221596503E-3</v>
      </c>
      <c r="F384">
        <v>0.99447401736943297</v>
      </c>
      <c r="G384">
        <v>-11.446092722612599</v>
      </c>
      <c r="H384">
        <v>1648.8894023407699</v>
      </c>
      <c r="I384">
        <v>-6.9416982766483401E-3</v>
      </c>
      <c r="J384">
        <v>0.99446137060116302</v>
      </c>
      <c r="K384">
        <v>-11.468786238692999</v>
      </c>
      <c r="L384">
        <v>1644.30800381616</v>
      </c>
      <c r="M384">
        <v>-6.9748406089831802E-3</v>
      </c>
      <c r="N384">
        <v>0.994434927486048</v>
      </c>
      <c r="O384">
        <v>-11.8411985633048</v>
      </c>
      <c r="P384">
        <v>1653.61151575196</v>
      </c>
      <c r="Q384">
        <v>-7.1608104143615504E-3</v>
      </c>
      <c r="R384">
        <v>0.99428654875588895</v>
      </c>
      <c r="T384" t="str">
        <f t="shared" si="20"/>
        <v/>
      </c>
      <c r="U384" t="str">
        <f t="shared" si="21"/>
        <v/>
      </c>
      <c r="V384" t="str">
        <f t="shared" si="22"/>
        <v/>
      </c>
      <c r="W384" t="str">
        <f t="shared" si="23"/>
        <v/>
      </c>
    </row>
    <row r="385" spans="1:23" x14ac:dyDescent="0.25">
      <c r="A385">
        <v>384</v>
      </c>
      <c r="B385" t="s">
        <v>487</v>
      </c>
      <c r="C385">
        <v>-11.4459968907979</v>
      </c>
      <c r="D385">
        <v>1652.6492756555799</v>
      </c>
      <c r="E385">
        <v>-6.9258475221595003E-3</v>
      </c>
      <c r="F385">
        <v>0.99447401736943297</v>
      </c>
      <c r="G385">
        <v>-11.446092722612599</v>
      </c>
      <c r="H385">
        <v>1648.8894023407499</v>
      </c>
      <c r="I385">
        <v>-6.9416982766484E-3</v>
      </c>
      <c r="J385">
        <v>0.99446137060116302</v>
      </c>
      <c r="K385">
        <v>-11.468786238692999</v>
      </c>
      <c r="L385">
        <v>1644.30800381616</v>
      </c>
      <c r="M385">
        <v>-6.9748406089831898E-3</v>
      </c>
      <c r="N385">
        <v>0.994434927486048</v>
      </c>
      <c r="O385">
        <v>-11.8411985633048</v>
      </c>
      <c r="P385">
        <v>1653.61151575194</v>
      </c>
      <c r="Q385">
        <v>-7.1608104143616397E-3</v>
      </c>
      <c r="R385">
        <v>0.99428654875588895</v>
      </c>
      <c r="T385" t="str">
        <f t="shared" si="20"/>
        <v/>
      </c>
      <c r="U385" t="str">
        <f t="shared" si="21"/>
        <v/>
      </c>
      <c r="V385" t="str">
        <f t="shared" si="22"/>
        <v/>
      </c>
      <c r="W385" t="str">
        <f t="shared" si="23"/>
        <v/>
      </c>
    </row>
    <row r="386" spans="1:23" x14ac:dyDescent="0.25">
      <c r="A386">
        <v>385</v>
      </c>
      <c r="B386" t="s">
        <v>488</v>
      </c>
      <c r="C386">
        <v>-11.4459968907979</v>
      </c>
      <c r="D386">
        <v>1652.6492756555599</v>
      </c>
      <c r="E386">
        <v>-6.9258475221595801E-3</v>
      </c>
      <c r="F386">
        <v>0.99447401736943297</v>
      </c>
      <c r="G386">
        <v>-11.446092722612599</v>
      </c>
      <c r="H386">
        <v>1648.8894023407599</v>
      </c>
      <c r="I386">
        <v>-6.9416982766483601E-3</v>
      </c>
      <c r="J386">
        <v>0.99446137060116302</v>
      </c>
      <c r="K386">
        <v>-11.468786238692999</v>
      </c>
      <c r="L386">
        <v>1644.30800381616</v>
      </c>
      <c r="M386">
        <v>-6.9748406089831898E-3</v>
      </c>
      <c r="N386">
        <v>0.994434927486048</v>
      </c>
      <c r="O386">
        <v>-11.8411985633048</v>
      </c>
      <c r="P386">
        <v>1653.61151575195</v>
      </c>
      <c r="Q386">
        <v>-7.1608104143616198E-3</v>
      </c>
      <c r="R386">
        <v>0.99428654875588895</v>
      </c>
      <c r="T386" t="str">
        <f t="shared" si="20"/>
        <v/>
      </c>
      <c r="U386" t="str">
        <f t="shared" si="21"/>
        <v/>
      </c>
      <c r="V386" t="str">
        <f t="shared" si="22"/>
        <v/>
      </c>
      <c r="W386" t="str">
        <f t="shared" si="23"/>
        <v/>
      </c>
    </row>
    <row r="387" spans="1:23" x14ac:dyDescent="0.25">
      <c r="A387">
        <v>386</v>
      </c>
      <c r="B387" t="s">
        <v>489</v>
      </c>
      <c r="C387">
        <v>-11.4459968907979</v>
      </c>
      <c r="D387">
        <v>1652.6492756555499</v>
      </c>
      <c r="E387">
        <v>-6.9258475221596104E-3</v>
      </c>
      <c r="F387">
        <v>0.99447401736943297</v>
      </c>
      <c r="G387">
        <v>-11.446092722612599</v>
      </c>
      <c r="H387">
        <v>1648.8894023407699</v>
      </c>
      <c r="I387">
        <v>-6.9416982766483401E-3</v>
      </c>
      <c r="J387">
        <v>0.99446137060116302</v>
      </c>
      <c r="K387">
        <v>-11.468786238692999</v>
      </c>
      <c r="L387">
        <v>1644.3080038161499</v>
      </c>
      <c r="M387">
        <v>-6.9748406089832002E-3</v>
      </c>
      <c r="N387">
        <v>0.994434927486048</v>
      </c>
      <c r="O387">
        <v>-11.8411985633048</v>
      </c>
      <c r="P387">
        <v>1653.61151575196</v>
      </c>
      <c r="Q387">
        <v>-7.1608104143615703E-3</v>
      </c>
      <c r="R387">
        <v>0.99428654875588895</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490</v>
      </c>
      <c r="C388">
        <v>-11.4459968907979</v>
      </c>
      <c r="D388">
        <v>1652.6492756555499</v>
      </c>
      <c r="E388">
        <v>-6.92584752215962E-3</v>
      </c>
      <c r="F388">
        <v>0.99447401736943297</v>
      </c>
      <c r="G388">
        <v>-11.446092722612599</v>
      </c>
      <c r="H388">
        <v>1648.8894023407699</v>
      </c>
      <c r="I388">
        <v>-6.9416982766483497E-3</v>
      </c>
      <c r="J388">
        <v>0.99446137060116302</v>
      </c>
      <c r="K388">
        <v>-11.468786238692999</v>
      </c>
      <c r="L388">
        <v>1644.30800381617</v>
      </c>
      <c r="M388">
        <v>-6.9748406089831499E-3</v>
      </c>
      <c r="N388">
        <v>0.994434927486048</v>
      </c>
      <c r="O388">
        <v>-11.8411985633048</v>
      </c>
      <c r="P388">
        <v>1653.61151575196</v>
      </c>
      <c r="Q388">
        <v>-7.1608104143615599E-3</v>
      </c>
      <c r="R388">
        <v>0.99428654875588895</v>
      </c>
      <c r="T388" t="str">
        <f t="shared" si="24"/>
        <v/>
      </c>
      <c r="U388" t="str">
        <f t="shared" si="25"/>
        <v/>
      </c>
      <c r="V388" t="str">
        <f t="shared" si="26"/>
        <v/>
      </c>
      <c r="W388" t="str">
        <f t="shared" si="27"/>
        <v/>
      </c>
    </row>
    <row r="389" spans="1:23" x14ac:dyDescent="0.25">
      <c r="A389">
        <v>388</v>
      </c>
      <c r="B389" t="s">
        <v>491</v>
      </c>
      <c r="C389">
        <v>-11.4459968907979</v>
      </c>
      <c r="D389">
        <v>1652.6492756555399</v>
      </c>
      <c r="E389">
        <v>-6.9258475221596703E-3</v>
      </c>
      <c r="F389">
        <v>0.99447401736943297</v>
      </c>
      <c r="G389">
        <v>-11.446092722612599</v>
      </c>
      <c r="H389">
        <v>1648.8894023407699</v>
      </c>
      <c r="I389">
        <v>-6.9416982766483401E-3</v>
      </c>
      <c r="J389">
        <v>0.99446137060116302</v>
      </c>
      <c r="K389">
        <v>-11.468786238692999</v>
      </c>
      <c r="L389">
        <v>1644.30800381616</v>
      </c>
      <c r="M389">
        <v>-6.9748406089831898E-3</v>
      </c>
      <c r="N389">
        <v>0.994434927486048</v>
      </c>
      <c r="O389">
        <v>-11.8411985633048</v>
      </c>
      <c r="P389">
        <v>1653.61151575196</v>
      </c>
      <c r="Q389">
        <v>-7.16081041436154E-3</v>
      </c>
      <c r="R389">
        <v>0.99428654875588895</v>
      </c>
      <c r="T389" t="str">
        <f t="shared" si="24"/>
        <v/>
      </c>
      <c r="U389" t="str">
        <f t="shared" si="25"/>
        <v/>
      </c>
      <c r="V389" t="str">
        <f t="shared" si="26"/>
        <v/>
      </c>
      <c r="W389" t="str">
        <f t="shared" si="27"/>
        <v/>
      </c>
    </row>
    <row r="390" spans="1:23" x14ac:dyDescent="0.25">
      <c r="A390">
        <v>389</v>
      </c>
      <c r="B390" t="s">
        <v>492</v>
      </c>
      <c r="C390">
        <v>-11.4459968907979</v>
      </c>
      <c r="D390">
        <v>1652.6492756555599</v>
      </c>
      <c r="E390">
        <v>-6.9258475221595801E-3</v>
      </c>
      <c r="F390">
        <v>0.99447401736943297</v>
      </c>
      <c r="G390">
        <v>-11.446092722612599</v>
      </c>
      <c r="H390">
        <v>1648.8894023407599</v>
      </c>
      <c r="I390">
        <v>-6.9416982766483601E-3</v>
      </c>
      <c r="J390">
        <v>0.99446137060116302</v>
      </c>
      <c r="K390">
        <v>-11.468786238692999</v>
      </c>
      <c r="L390">
        <v>1644.30800381616</v>
      </c>
      <c r="M390">
        <v>-6.9748406089831898E-3</v>
      </c>
      <c r="N390">
        <v>0.994434927486048</v>
      </c>
      <c r="O390">
        <v>-11.8411985633048</v>
      </c>
      <c r="P390">
        <v>1653.61151575196</v>
      </c>
      <c r="Q390">
        <v>-7.1608104143615703E-3</v>
      </c>
      <c r="R390">
        <v>0.99428654875588895</v>
      </c>
      <c r="T390" t="str">
        <f t="shared" si="24"/>
        <v/>
      </c>
      <c r="U390" t="str">
        <f t="shared" si="25"/>
        <v/>
      </c>
      <c r="V390" t="str">
        <f t="shared" si="26"/>
        <v/>
      </c>
      <c r="W390" t="str">
        <f t="shared" si="27"/>
        <v/>
      </c>
    </row>
    <row r="391" spans="1:23" x14ac:dyDescent="0.25">
      <c r="A391">
        <v>390</v>
      </c>
      <c r="B391" t="s">
        <v>493</v>
      </c>
      <c r="C391">
        <v>-11.4459968907979</v>
      </c>
      <c r="D391">
        <v>1652.6492756555399</v>
      </c>
      <c r="E391">
        <v>-6.9258475221596503E-3</v>
      </c>
      <c r="F391">
        <v>0.99447401736943297</v>
      </c>
      <c r="G391">
        <v>-11.446092722612599</v>
      </c>
      <c r="H391">
        <v>1648.8894023407599</v>
      </c>
      <c r="I391">
        <v>-6.9416982766483896E-3</v>
      </c>
      <c r="J391">
        <v>0.99446137060116302</v>
      </c>
      <c r="K391">
        <v>-11.468786238692999</v>
      </c>
      <c r="L391">
        <v>1644.30800381616</v>
      </c>
      <c r="M391">
        <v>-6.9748406089831898E-3</v>
      </c>
      <c r="N391">
        <v>0.994434927486048</v>
      </c>
      <c r="O391">
        <v>-11.8411985633048</v>
      </c>
      <c r="P391">
        <v>1653.61151575195</v>
      </c>
      <c r="Q391">
        <v>-7.1608104143615799E-3</v>
      </c>
      <c r="R391">
        <v>0.99428654875588895</v>
      </c>
      <c r="T391" t="str">
        <f t="shared" si="24"/>
        <v/>
      </c>
      <c r="U391" t="str">
        <f t="shared" si="25"/>
        <v/>
      </c>
      <c r="V391" t="str">
        <f t="shared" si="26"/>
        <v/>
      </c>
      <c r="W391" t="str">
        <f t="shared" si="27"/>
        <v/>
      </c>
    </row>
    <row r="392" spans="1:23" x14ac:dyDescent="0.25">
      <c r="A392">
        <v>391</v>
      </c>
      <c r="B392" t="s">
        <v>494</v>
      </c>
      <c r="C392">
        <v>5.0713048765029498</v>
      </c>
      <c r="D392">
        <v>1.4307493166511001</v>
      </c>
      <c r="E392">
        <v>3.54450973170698</v>
      </c>
      <c r="F392">
        <v>3.9334398368062902E-4</v>
      </c>
      <c r="G392">
        <v>5.0652930809996102</v>
      </c>
      <c r="H392">
        <v>1.4300314248631201</v>
      </c>
      <c r="I392">
        <v>3.5420851548660499</v>
      </c>
      <c r="J392">
        <v>3.9697729841432203E-4</v>
      </c>
      <c r="K392">
        <v>5.0466359529103304</v>
      </c>
      <c r="L392">
        <v>1.43325056559375</v>
      </c>
      <c r="M392">
        <v>3.52111213074574</v>
      </c>
      <c r="N392">
        <v>4.2974085219099698E-4</v>
      </c>
      <c r="O392">
        <v>4.6779702902747404</v>
      </c>
      <c r="P392">
        <v>1.4315565057523001</v>
      </c>
      <c r="Q392">
        <v>3.26775106080526</v>
      </c>
      <c r="R392">
        <v>1.0840567063509601E-3</v>
      </c>
      <c r="T392" t="str">
        <f t="shared" si="24"/>
        <v>***</v>
      </c>
      <c r="U392" t="str">
        <f t="shared" si="25"/>
        <v>***</v>
      </c>
      <c r="V392" t="str">
        <f t="shared" si="26"/>
        <v>***</v>
      </c>
      <c r="W392" t="str">
        <f t="shared" si="27"/>
        <v>**</v>
      </c>
    </row>
    <row r="393" spans="1:23" x14ac:dyDescent="0.25">
      <c r="A393">
        <v>392</v>
      </c>
      <c r="B393" t="s">
        <v>495</v>
      </c>
      <c r="C393">
        <v>-11.582970536065799</v>
      </c>
      <c r="D393">
        <v>2399.54474254041</v>
      </c>
      <c r="E393">
        <v>-4.8271533890228103E-3</v>
      </c>
      <c r="F393">
        <v>0.99614850379582598</v>
      </c>
      <c r="G393">
        <v>-11.5718615605693</v>
      </c>
      <c r="H393">
        <v>2399.5447419408101</v>
      </c>
      <c r="I393">
        <v>-4.8225237722425802E-3</v>
      </c>
      <c r="J393">
        <v>0.99615219765258201</v>
      </c>
      <c r="K393">
        <v>-11.6754766816449</v>
      </c>
      <c r="L393">
        <v>2399.5447413913198</v>
      </c>
      <c r="M393">
        <v>-4.8657049315426202E-3</v>
      </c>
      <c r="N393">
        <v>0.99611774447649404</v>
      </c>
      <c r="O393">
        <v>-11.9839682449756</v>
      </c>
      <c r="P393">
        <v>2399.54474291119</v>
      </c>
      <c r="Q393">
        <v>-4.9942674669347402E-3</v>
      </c>
      <c r="R393">
        <v>0.99601516766103804</v>
      </c>
      <c r="T393" t="str">
        <f t="shared" si="24"/>
        <v/>
      </c>
      <c r="U393" t="str">
        <f t="shared" si="25"/>
        <v/>
      </c>
      <c r="V393" t="str">
        <f t="shared" si="26"/>
        <v/>
      </c>
      <c r="W393" t="str">
        <f t="shared" si="27"/>
        <v/>
      </c>
    </row>
    <row r="394" spans="1:23" x14ac:dyDescent="0.25">
      <c r="A394">
        <v>393</v>
      </c>
      <c r="B394" t="s">
        <v>496</v>
      </c>
      <c r="C394">
        <v>-11.582970536065799</v>
      </c>
      <c r="D394">
        <v>2399.54474254043</v>
      </c>
      <c r="E394">
        <v>-4.8271533890227999E-3</v>
      </c>
      <c r="F394">
        <v>0.99614850379582598</v>
      </c>
      <c r="G394">
        <v>-11.5718615605693</v>
      </c>
      <c r="H394">
        <v>2399.5447419408001</v>
      </c>
      <c r="I394">
        <v>-4.8225237722426097E-3</v>
      </c>
      <c r="J394">
        <v>0.99615219765258201</v>
      </c>
      <c r="K394">
        <v>-11.6754766816449</v>
      </c>
      <c r="L394">
        <v>2399.5447413913198</v>
      </c>
      <c r="M394">
        <v>-4.8657049315426202E-3</v>
      </c>
      <c r="N394">
        <v>0.99611774447649404</v>
      </c>
      <c r="O394">
        <v>-11.9839682449756</v>
      </c>
      <c r="P394">
        <v>2399.54474291119</v>
      </c>
      <c r="Q394">
        <v>-4.9942674669347402E-3</v>
      </c>
      <c r="R394">
        <v>0.99601516766103804</v>
      </c>
      <c r="T394" t="str">
        <f t="shared" si="24"/>
        <v/>
      </c>
      <c r="U394" t="str">
        <f t="shared" si="25"/>
        <v/>
      </c>
      <c r="V394" t="str">
        <f t="shared" si="26"/>
        <v/>
      </c>
      <c r="W394" t="str">
        <f t="shared" si="27"/>
        <v/>
      </c>
    </row>
    <row r="395" spans="1:23" x14ac:dyDescent="0.25">
      <c r="A395">
        <v>394</v>
      </c>
      <c r="B395" t="s">
        <v>497</v>
      </c>
      <c r="C395">
        <v>-11.582970536065901</v>
      </c>
      <c r="D395">
        <v>2399.54474254043</v>
      </c>
      <c r="E395">
        <v>-4.82715338902278E-3</v>
      </c>
      <c r="F395">
        <v>0.99614850379582598</v>
      </c>
      <c r="G395">
        <v>-11.5718615605693</v>
      </c>
      <c r="H395">
        <v>2399.5447419408001</v>
      </c>
      <c r="I395">
        <v>-4.8225237722426097E-3</v>
      </c>
      <c r="J395">
        <v>0.99615219765258201</v>
      </c>
      <c r="K395">
        <v>-11.6754766816449</v>
      </c>
      <c r="L395">
        <v>2399.5447413913298</v>
      </c>
      <c r="M395">
        <v>-4.8657049315426002E-3</v>
      </c>
      <c r="N395">
        <v>0.99611774447649404</v>
      </c>
      <c r="O395">
        <v>-11.9839682449756</v>
      </c>
      <c r="P395">
        <v>2399.54474291118</v>
      </c>
      <c r="Q395">
        <v>-4.9942674669347497E-3</v>
      </c>
      <c r="R395">
        <v>0.99601516766103804</v>
      </c>
      <c r="T395" t="str">
        <f t="shared" si="24"/>
        <v/>
      </c>
      <c r="U395" t="str">
        <f t="shared" si="25"/>
        <v/>
      </c>
      <c r="V395" t="str">
        <f t="shared" si="26"/>
        <v/>
      </c>
      <c r="W395" t="str">
        <f t="shared" si="27"/>
        <v/>
      </c>
    </row>
    <row r="396" spans="1:23" x14ac:dyDescent="0.25">
      <c r="A396">
        <v>395</v>
      </c>
      <c r="B396" t="s">
        <v>498</v>
      </c>
      <c r="C396">
        <v>-11.582970536065799</v>
      </c>
      <c r="D396">
        <v>2399.54474254041</v>
      </c>
      <c r="E396">
        <v>-4.8271533890228103E-3</v>
      </c>
      <c r="F396">
        <v>0.99614850379582598</v>
      </c>
      <c r="G396">
        <v>-11.5718615605693</v>
      </c>
      <c r="H396">
        <v>2399.5447419408101</v>
      </c>
      <c r="I396">
        <v>-4.8225237722425898E-3</v>
      </c>
      <c r="J396">
        <v>0.99615219765258201</v>
      </c>
      <c r="K396">
        <v>-11.6754766816449</v>
      </c>
      <c r="L396">
        <v>2399.5447413913298</v>
      </c>
      <c r="M396">
        <v>-4.8657049315426002E-3</v>
      </c>
      <c r="N396">
        <v>0.99611774447649404</v>
      </c>
      <c r="O396">
        <v>-11.9839682449756</v>
      </c>
      <c r="P396">
        <v>2399.54474291117</v>
      </c>
      <c r="Q396">
        <v>-4.9942674669347696E-3</v>
      </c>
      <c r="R396">
        <v>0.99601516766103704</v>
      </c>
      <c r="T396" t="str">
        <f t="shared" si="24"/>
        <v/>
      </c>
      <c r="U396" t="str">
        <f t="shared" si="25"/>
        <v/>
      </c>
      <c r="V396" t="str">
        <f t="shared" si="26"/>
        <v/>
      </c>
      <c r="W396" t="str">
        <f t="shared" si="27"/>
        <v/>
      </c>
    </row>
    <row r="397" spans="1:23" x14ac:dyDescent="0.25">
      <c r="A397">
        <v>396</v>
      </c>
      <c r="B397" t="s">
        <v>499</v>
      </c>
      <c r="C397">
        <v>-11.582970536065901</v>
      </c>
      <c r="D397">
        <v>2399.54474254044</v>
      </c>
      <c r="E397">
        <v>-4.82715338902278E-3</v>
      </c>
      <c r="F397">
        <v>0.99614850379582598</v>
      </c>
      <c r="G397">
        <v>-11.5718615605693</v>
      </c>
      <c r="H397">
        <v>2399.5447419408001</v>
      </c>
      <c r="I397">
        <v>-4.8225237722426097E-3</v>
      </c>
      <c r="J397">
        <v>0.99615219765258201</v>
      </c>
      <c r="K397">
        <v>-11.6754766816449</v>
      </c>
      <c r="L397">
        <v>2399.5447413913298</v>
      </c>
      <c r="M397">
        <v>-4.8657049315426002E-3</v>
      </c>
      <c r="N397">
        <v>0.99611774447649404</v>
      </c>
      <c r="O397">
        <v>-11.9839682449756</v>
      </c>
      <c r="P397">
        <v>2399.54474291119</v>
      </c>
      <c r="Q397">
        <v>-4.9942674669347402E-3</v>
      </c>
      <c r="R397">
        <v>0.99601516766103804</v>
      </c>
      <c r="T397" t="str">
        <f t="shared" si="24"/>
        <v/>
      </c>
      <c r="U397" t="str">
        <f t="shared" si="25"/>
        <v/>
      </c>
      <c r="V397" t="str">
        <f t="shared" si="26"/>
        <v/>
      </c>
      <c r="W397" t="str">
        <f t="shared" si="27"/>
        <v/>
      </c>
    </row>
    <row r="398" spans="1:23" x14ac:dyDescent="0.25">
      <c r="A398">
        <v>397</v>
      </c>
      <c r="B398" t="s">
        <v>500</v>
      </c>
      <c r="C398">
        <v>-11.582970536065799</v>
      </c>
      <c r="D398">
        <v>2399.5447425404</v>
      </c>
      <c r="E398">
        <v>-4.8271533890228398E-3</v>
      </c>
      <c r="F398">
        <v>0.99614850379582598</v>
      </c>
      <c r="G398">
        <v>-11.5718615605693</v>
      </c>
      <c r="H398">
        <v>2399.5447419408101</v>
      </c>
      <c r="I398">
        <v>-4.8225237722425802E-3</v>
      </c>
      <c r="J398">
        <v>0.99615219765258201</v>
      </c>
      <c r="K398">
        <v>-11.6754766816449</v>
      </c>
      <c r="L398">
        <v>2399.5447413913298</v>
      </c>
      <c r="M398">
        <v>-4.8657049315426002E-3</v>
      </c>
      <c r="N398">
        <v>0.99611774447649404</v>
      </c>
      <c r="O398">
        <v>-11.9839682449756</v>
      </c>
      <c r="P398">
        <v>2399.5447429112101</v>
      </c>
      <c r="Q398">
        <v>-4.9942674669347003E-3</v>
      </c>
      <c r="R398">
        <v>0.99601516766103804</v>
      </c>
      <c r="T398" t="str">
        <f t="shared" si="24"/>
        <v/>
      </c>
      <c r="U398" t="str">
        <f t="shared" si="25"/>
        <v/>
      </c>
      <c r="V398" t="str">
        <f t="shared" si="26"/>
        <v/>
      </c>
      <c r="W398" t="str">
        <f t="shared" si="27"/>
        <v/>
      </c>
    </row>
    <row r="399" spans="1:23" x14ac:dyDescent="0.25">
      <c r="A399">
        <v>398</v>
      </c>
      <c r="B399" t="s">
        <v>501</v>
      </c>
      <c r="C399">
        <v>-11.582970536065799</v>
      </c>
      <c r="D399">
        <v>2399.54474254041</v>
      </c>
      <c r="E399">
        <v>-4.8271533890228103E-3</v>
      </c>
      <c r="F399">
        <v>0.99614850379582598</v>
      </c>
      <c r="G399">
        <v>-11.5718615605693</v>
      </c>
      <c r="H399">
        <v>2399.5447419408001</v>
      </c>
      <c r="I399">
        <v>-4.8225237722426097E-3</v>
      </c>
      <c r="J399">
        <v>0.99615219765258201</v>
      </c>
      <c r="K399">
        <v>-11.6754766816449</v>
      </c>
      <c r="L399">
        <v>2399.5447413913198</v>
      </c>
      <c r="M399">
        <v>-4.8657049315426202E-3</v>
      </c>
      <c r="N399">
        <v>0.99611774447649404</v>
      </c>
      <c r="O399">
        <v>-11.9839682449756</v>
      </c>
      <c r="P399">
        <v>2399.54474291119</v>
      </c>
      <c r="Q399">
        <v>-4.9942674669347297E-3</v>
      </c>
      <c r="R399">
        <v>0.99601516766103804</v>
      </c>
      <c r="T399" t="str">
        <f t="shared" si="24"/>
        <v/>
      </c>
      <c r="U399" t="str">
        <f t="shared" si="25"/>
        <v/>
      </c>
      <c r="V399" t="str">
        <f t="shared" si="26"/>
        <v/>
      </c>
      <c r="W399" t="str">
        <f t="shared" si="27"/>
        <v/>
      </c>
    </row>
    <row r="400" spans="1:23" x14ac:dyDescent="0.25">
      <c r="A400">
        <v>399</v>
      </c>
      <c r="B400" t="s">
        <v>502</v>
      </c>
      <c r="C400">
        <v>-11.582970536065901</v>
      </c>
      <c r="D400">
        <v>2399.54474254043</v>
      </c>
      <c r="E400">
        <v>-4.8271533890227904E-3</v>
      </c>
      <c r="F400">
        <v>0.99614850379582598</v>
      </c>
      <c r="G400">
        <v>-11.5718615605693</v>
      </c>
      <c r="H400">
        <v>2399.5447419408101</v>
      </c>
      <c r="I400">
        <v>-4.8225237722425802E-3</v>
      </c>
      <c r="J400">
        <v>0.99615219765258201</v>
      </c>
      <c r="K400">
        <v>-11.6754766816449</v>
      </c>
      <c r="L400">
        <v>2399.5447413913198</v>
      </c>
      <c r="M400">
        <v>-4.8657049315426202E-3</v>
      </c>
      <c r="N400">
        <v>0.99611774447649404</v>
      </c>
      <c r="O400">
        <v>-11.9839682449756</v>
      </c>
      <c r="P400">
        <v>2399.54474291117</v>
      </c>
      <c r="Q400">
        <v>-4.9942674669347601E-3</v>
      </c>
      <c r="R400">
        <v>0.99601516766103704</v>
      </c>
      <c r="T400" t="str">
        <f t="shared" si="24"/>
        <v/>
      </c>
      <c r="U400" t="str">
        <f t="shared" si="25"/>
        <v/>
      </c>
      <c r="V400" t="str">
        <f t="shared" si="26"/>
        <v/>
      </c>
      <c r="W400" t="str">
        <f t="shared" si="27"/>
        <v/>
      </c>
    </row>
    <row r="401" spans="1:23" x14ac:dyDescent="0.25">
      <c r="A401">
        <v>400</v>
      </c>
      <c r="B401" t="s">
        <v>503</v>
      </c>
      <c r="C401">
        <v>-11.582970536065901</v>
      </c>
      <c r="D401">
        <v>2399.54474254044</v>
      </c>
      <c r="E401">
        <v>-4.82715338902278E-3</v>
      </c>
      <c r="F401">
        <v>0.99614850379582598</v>
      </c>
      <c r="G401">
        <v>-11.5718615605693</v>
      </c>
      <c r="H401">
        <v>2399.5447419408101</v>
      </c>
      <c r="I401">
        <v>-4.8225237722425898E-3</v>
      </c>
      <c r="J401">
        <v>0.99615219765258201</v>
      </c>
      <c r="K401">
        <v>-11.6754766816449</v>
      </c>
      <c r="L401">
        <v>2399.5447413913298</v>
      </c>
      <c r="M401">
        <v>-4.8657049315426002E-3</v>
      </c>
      <c r="N401">
        <v>0.99611774447649404</v>
      </c>
      <c r="O401">
        <v>-11.9839682449756</v>
      </c>
      <c r="P401">
        <v>2399.54474291118</v>
      </c>
      <c r="Q401">
        <v>-4.9942674669347497E-3</v>
      </c>
      <c r="R401">
        <v>0.99601516766103804</v>
      </c>
      <c r="T401" t="str">
        <f t="shared" si="24"/>
        <v/>
      </c>
      <c r="U401" t="str">
        <f t="shared" si="25"/>
        <v/>
      </c>
      <c r="V401" t="str">
        <f t="shared" si="26"/>
        <v/>
      </c>
      <c r="W401" t="str">
        <f t="shared" si="27"/>
        <v/>
      </c>
    </row>
    <row r="402" spans="1:23" x14ac:dyDescent="0.25">
      <c r="A402">
        <v>401</v>
      </c>
      <c r="B402" t="s">
        <v>504</v>
      </c>
      <c r="C402">
        <v>21.549166308463999</v>
      </c>
      <c r="D402">
        <v>2399.5447420555602</v>
      </c>
      <c r="E402">
        <v>8.9805228178425102E-3</v>
      </c>
      <c r="F402">
        <v>0.99283467580948404</v>
      </c>
      <c r="G402">
        <v>21.560275283511601</v>
      </c>
      <c r="H402">
        <v>2399.5447409171902</v>
      </c>
      <c r="I402">
        <v>8.9851524399042707E-3</v>
      </c>
      <c r="J402">
        <v>0.99283098205454801</v>
      </c>
      <c r="K402">
        <v>21.456660162910801</v>
      </c>
      <c r="L402">
        <v>2399.5447409375201</v>
      </c>
      <c r="M402">
        <v>8.9419712818221801E-3</v>
      </c>
      <c r="N402">
        <v>0.99286543424983098</v>
      </c>
      <c r="O402">
        <v>21.1481685990904</v>
      </c>
      <c r="P402">
        <v>2399.5447418700301</v>
      </c>
      <c r="Q402">
        <v>8.8134087396133098E-3</v>
      </c>
      <c r="R402">
        <v>0.99296800827510401</v>
      </c>
      <c r="T402" t="str">
        <f t="shared" si="24"/>
        <v/>
      </c>
      <c r="U402" t="str">
        <f t="shared" si="25"/>
        <v/>
      </c>
      <c r="V402" t="str">
        <f t="shared" si="26"/>
        <v/>
      </c>
      <c r="W402" t="str">
        <f t="shared" si="27"/>
        <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290B-3036-4508-8B4A-4514EF903E13}">
  <dimension ref="A1:W402"/>
  <sheetViews>
    <sheetView workbookViewId="0"/>
  </sheetViews>
  <sheetFormatPr defaultRowHeight="15" x14ac:dyDescent="0.25"/>
  <cols>
    <col min="20" max="23" width="4" bestFit="1" customWidth="1"/>
  </cols>
  <sheetData>
    <row r="1" spans="1:23" x14ac:dyDescent="0.25">
      <c r="B1" t="s">
        <v>618</v>
      </c>
      <c r="C1" t="s">
        <v>614</v>
      </c>
      <c r="D1" t="s">
        <v>615</v>
      </c>
      <c r="E1" t="s">
        <v>616</v>
      </c>
      <c r="F1" t="s">
        <v>617</v>
      </c>
      <c r="G1" t="s">
        <v>619</v>
      </c>
      <c r="H1" t="s">
        <v>620</v>
      </c>
      <c r="I1" t="s">
        <v>621</v>
      </c>
      <c r="J1" t="s">
        <v>622</v>
      </c>
      <c r="K1" t="s">
        <v>623</v>
      </c>
      <c r="L1" t="s">
        <v>624</v>
      </c>
      <c r="M1" t="s">
        <v>625</v>
      </c>
      <c r="N1" t="s">
        <v>626</v>
      </c>
      <c r="O1" t="s">
        <v>627</v>
      </c>
      <c r="P1" t="s">
        <v>628</v>
      </c>
      <c r="Q1" t="s">
        <v>629</v>
      </c>
      <c r="R1" t="s">
        <v>630</v>
      </c>
    </row>
    <row r="2" spans="1:23" x14ac:dyDescent="0.25">
      <c r="A2">
        <v>1</v>
      </c>
      <c r="B2" t="s">
        <v>175</v>
      </c>
      <c r="C2">
        <v>-2.3328107547962098</v>
      </c>
      <c r="D2">
        <v>0.24057726591518999</v>
      </c>
      <c r="E2">
        <v>-9.6967215331917007</v>
      </c>
      <c r="F2" s="1">
        <v>3.1134214394002902E-22</v>
      </c>
      <c r="G2">
        <v>-2.19165775807984</v>
      </c>
      <c r="H2">
        <v>0.32921695212514102</v>
      </c>
      <c r="I2">
        <v>-6.6571837930349096</v>
      </c>
      <c r="J2" s="1">
        <v>2.79124061609314E-11</v>
      </c>
      <c r="K2">
        <v>-2.5497617650478799</v>
      </c>
      <c r="L2">
        <v>0.360869549892607</v>
      </c>
      <c r="M2">
        <v>-7.0656051911464397</v>
      </c>
      <c r="N2" s="1">
        <v>1.59917490770863E-12</v>
      </c>
      <c r="O2">
        <v>-2.32552711113938</v>
      </c>
      <c r="P2">
        <v>0.23925531076635601</v>
      </c>
      <c r="Q2">
        <v>-9.7198557628272209</v>
      </c>
      <c r="R2" s="1">
        <v>2.4813273078721499E-22</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10</v>
      </c>
      <c r="C3">
        <v>3.4603103153208303E-2</v>
      </c>
      <c r="D3">
        <v>4.2616872766954902E-2</v>
      </c>
      <c r="E3">
        <v>0.811957821082536</v>
      </c>
      <c r="F3">
        <v>0.41681583443733899</v>
      </c>
      <c r="G3">
        <v>5.7756649495434E-2</v>
      </c>
      <c r="H3">
        <v>6.1710038941580503E-2</v>
      </c>
      <c r="I3">
        <v>0.93593604032742395</v>
      </c>
      <c r="J3">
        <v>0.34930611966439801</v>
      </c>
      <c r="K3">
        <v>-3.2841027596282701E-3</v>
      </c>
      <c r="L3">
        <v>6.0047426429554497E-2</v>
      </c>
      <c r="M3">
        <v>-5.4691815368325E-2</v>
      </c>
      <c r="N3">
        <v>0.95638398999458896</v>
      </c>
      <c r="O3">
        <v>3.9795838677213598E-2</v>
      </c>
      <c r="P3">
        <v>4.2276106598762901E-2</v>
      </c>
      <c r="Q3">
        <v>0.94133168541064605</v>
      </c>
      <c r="R3">
        <v>0.34653491007179799</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12</v>
      </c>
      <c r="C4">
        <v>-9.3848710119290801E-2</v>
      </c>
      <c r="D4">
        <v>4.86851517896136E-2</v>
      </c>
      <c r="E4">
        <v>-1.9276659652792201</v>
      </c>
      <c r="F4">
        <v>5.38966880637941E-2</v>
      </c>
      <c r="G4">
        <v>-0.113168944346786</v>
      </c>
      <c r="H4">
        <v>6.5740272552655396E-2</v>
      </c>
      <c r="I4">
        <v>-1.7214553568536299</v>
      </c>
      <c r="J4">
        <v>8.5168226531698504E-2</v>
      </c>
      <c r="K4">
        <v>-6.9946624462659104E-2</v>
      </c>
      <c r="L4">
        <v>7.5099152621368903E-2</v>
      </c>
      <c r="M4">
        <v>-0.93139032893370399</v>
      </c>
      <c r="N4">
        <v>0.35165169168317301</v>
      </c>
      <c r="O4">
        <v>-8.8245793638552297E-2</v>
      </c>
      <c r="P4">
        <v>4.8284317495281802E-2</v>
      </c>
      <c r="Q4">
        <v>-1.8276284768274</v>
      </c>
      <c r="R4">
        <v>6.7605328972885098E-2</v>
      </c>
      <c r="T4" t="str">
        <f t="shared" si="0"/>
        <v>^</v>
      </c>
      <c r="U4" t="str">
        <f t="shared" si="1"/>
        <v>^</v>
      </c>
      <c r="V4" t="str">
        <f t="shared" si="2"/>
        <v/>
      </c>
      <c r="W4" t="str">
        <f t="shared" si="3"/>
        <v>^</v>
      </c>
    </row>
    <row r="5" spans="1:23" x14ac:dyDescent="0.25">
      <c r="A5">
        <v>4</v>
      </c>
      <c r="B5" t="s">
        <v>120</v>
      </c>
      <c r="C5">
        <v>-0.14526911375018201</v>
      </c>
      <c r="D5">
        <v>0.12788634689473599</v>
      </c>
      <c r="E5">
        <v>-1.13592355460551</v>
      </c>
      <c r="F5">
        <v>0.25598855933852299</v>
      </c>
      <c r="G5">
        <v>-0.116093482896394</v>
      </c>
      <c r="H5">
        <v>0.15736030102378901</v>
      </c>
      <c r="I5">
        <v>-0.73775585164165902</v>
      </c>
      <c r="J5">
        <v>0.46066282560545802</v>
      </c>
      <c r="K5">
        <v>-0.234168007354605</v>
      </c>
      <c r="L5">
        <v>0.225942072044922</v>
      </c>
      <c r="M5">
        <v>-1.03640727570228</v>
      </c>
      <c r="N5">
        <v>0.30001217748408299</v>
      </c>
      <c r="O5">
        <v>-0.138522614870382</v>
      </c>
      <c r="P5">
        <v>0.12701378036975</v>
      </c>
      <c r="Q5">
        <v>-1.0906109121949401</v>
      </c>
      <c r="R5">
        <v>0.27544412590095302</v>
      </c>
      <c r="T5" t="str">
        <f t="shared" si="0"/>
        <v/>
      </c>
      <c r="U5" t="str">
        <f t="shared" si="1"/>
        <v/>
      </c>
      <c r="V5" t="str">
        <f t="shared" si="2"/>
        <v/>
      </c>
      <c r="W5" t="str">
        <f t="shared" si="3"/>
        <v/>
      </c>
    </row>
    <row r="6" spans="1:23" x14ac:dyDescent="0.25">
      <c r="A6">
        <v>5</v>
      </c>
      <c r="B6" t="s">
        <v>127</v>
      </c>
      <c r="C6">
        <v>3.7469679485272599E-2</v>
      </c>
      <c r="D6">
        <v>4.3855628268208498E-2</v>
      </c>
      <c r="E6">
        <v>0.85438701860839195</v>
      </c>
      <c r="F6">
        <v>0.39289058622976802</v>
      </c>
      <c r="G6" t="s">
        <v>173</v>
      </c>
      <c r="H6" t="s">
        <v>173</v>
      </c>
      <c r="I6" t="s">
        <v>173</v>
      </c>
      <c r="J6" t="s">
        <v>173</v>
      </c>
      <c r="K6" t="s">
        <v>173</v>
      </c>
      <c r="L6" t="s">
        <v>173</v>
      </c>
      <c r="M6" t="s">
        <v>173</v>
      </c>
      <c r="N6" t="s">
        <v>173</v>
      </c>
      <c r="O6">
        <v>4.3683345460757202E-2</v>
      </c>
      <c r="P6">
        <v>4.2594267684222198E-2</v>
      </c>
      <c r="Q6">
        <v>1.0255686465749101</v>
      </c>
      <c r="R6">
        <v>0.30509495257992603</v>
      </c>
      <c r="T6" t="str">
        <f t="shared" si="0"/>
        <v/>
      </c>
      <c r="U6" t="str">
        <f t="shared" si="1"/>
        <v/>
      </c>
      <c r="V6" t="str">
        <f t="shared" si="2"/>
        <v/>
      </c>
      <c r="W6" t="str">
        <f t="shared" si="3"/>
        <v/>
      </c>
    </row>
    <row r="7" spans="1:23" x14ac:dyDescent="0.25">
      <c r="A7">
        <v>6</v>
      </c>
      <c r="B7" t="s">
        <v>25</v>
      </c>
      <c r="C7">
        <v>-4.9044684200235299E-2</v>
      </c>
      <c r="D7">
        <v>6.7033282564364499E-2</v>
      </c>
      <c r="E7">
        <v>-0.73164676298140796</v>
      </c>
      <c r="F7">
        <v>0.46438419803469899</v>
      </c>
      <c r="G7">
        <v>-3.6631964091340299E-2</v>
      </c>
      <c r="H7">
        <v>8.9827365106319904E-2</v>
      </c>
      <c r="I7">
        <v>-0.407804058907691</v>
      </c>
      <c r="J7">
        <v>0.68341753347404899</v>
      </c>
      <c r="K7">
        <v>-9.2461808471299506E-2</v>
      </c>
      <c r="L7">
        <v>0.104071425500276</v>
      </c>
      <c r="M7">
        <v>-0.88844568071237495</v>
      </c>
      <c r="N7">
        <v>0.37430106248100498</v>
      </c>
      <c r="O7">
        <v>-5.1089007542740997E-2</v>
      </c>
      <c r="P7">
        <v>6.6439317697048306E-2</v>
      </c>
      <c r="Q7">
        <v>-0.76895743836049002</v>
      </c>
      <c r="R7">
        <v>0.44191857749965602</v>
      </c>
      <c r="T7" t="str">
        <f t="shared" si="0"/>
        <v/>
      </c>
      <c r="U7" t="str">
        <f t="shared" si="1"/>
        <v/>
      </c>
      <c r="V7" t="str">
        <f t="shared" si="2"/>
        <v/>
      </c>
      <c r="W7" t="str">
        <f t="shared" si="3"/>
        <v/>
      </c>
    </row>
    <row r="8" spans="1:23" x14ac:dyDescent="0.25">
      <c r="A8">
        <v>7</v>
      </c>
      <c r="B8" t="s">
        <v>26</v>
      </c>
      <c r="C8">
        <v>-1.8445158826716899E-2</v>
      </c>
      <c r="D8">
        <v>0.14048293227185299</v>
      </c>
      <c r="E8">
        <v>-0.13129821913898401</v>
      </c>
      <c r="F8">
        <v>0.89553940051777203</v>
      </c>
      <c r="G8">
        <v>4.0240528125926697E-2</v>
      </c>
      <c r="H8">
        <v>0.16714160977457099</v>
      </c>
      <c r="I8">
        <v>0.24075709322292899</v>
      </c>
      <c r="J8">
        <v>0.80974338615515595</v>
      </c>
      <c r="K8">
        <v>-0.15821234181244501</v>
      </c>
      <c r="L8">
        <v>0.27485572734993902</v>
      </c>
      <c r="M8">
        <v>-0.57561959264182705</v>
      </c>
      <c r="N8">
        <v>0.56487233500911205</v>
      </c>
      <c r="O8">
        <v>9.1401214615403695E-3</v>
      </c>
      <c r="P8">
        <v>0.138802240686765</v>
      </c>
      <c r="Q8">
        <v>6.5849956141319499E-2</v>
      </c>
      <c r="R8">
        <v>0.94749728326412097</v>
      </c>
      <c r="T8" t="str">
        <f t="shared" si="0"/>
        <v/>
      </c>
      <c r="U8" t="str">
        <f t="shared" si="1"/>
        <v/>
      </c>
      <c r="V8" t="str">
        <f t="shared" si="2"/>
        <v/>
      </c>
      <c r="W8" t="str">
        <f t="shared" si="3"/>
        <v/>
      </c>
    </row>
    <row r="9" spans="1:23" x14ac:dyDescent="0.25">
      <c r="A9">
        <v>8</v>
      </c>
      <c r="B9" t="s">
        <v>30</v>
      </c>
      <c r="C9">
        <v>0.22391889155005901</v>
      </c>
      <c r="D9">
        <v>5.81312869627537E-2</v>
      </c>
      <c r="E9">
        <v>3.8519513888197698</v>
      </c>
      <c r="F9">
        <v>1.1718028820276399E-4</v>
      </c>
      <c r="G9">
        <v>9.3990021122089401E-2</v>
      </c>
      <c r="H9">
        <v>7.9696707399346603E-2</v>
      </c>
      <c r="I9">
        <v>1.17934635180248</v>
      </c>
      <c r="J9">
        <v>0.238260288215976</v>
      </c>
      <c r="K9">
        <v>0.38404813033354501</v>
      </c>
      <c r="L9">
        <v>8.6718913489843702E-2</v>
      </c>
      <c r="M9">
        <v>4.4286547752760299</v>
      </c>
      <c r="N9" s="1">
        <v>9.4822659871795492E-6</v>
      </c>
      <c r="O9">
        <v>0.213354864726407</v>
      </c>
      <c r="P9">
        <v>5.7478920945508202E-2</v>
      </c>
      <c r="Q9">
        <v>3.7118801330434499</v>
      </c>
      <c r="R9">
        <v>2.05725413689247E-4</v>
      </c>
      <c r="T9" t="str">
        <f t="shared" si="0"/>
        <v>***</v>
      </c>
      <c r="U9" t="str">
        <f t="shared" si="1"/>
        <v/>
      </c>
      <c r="V9" t="str">
        <f t="shared" si="2"/>
        <v>***</v>
      </c>
      <c r="W9" t="str">
        <f t="shared" si="3"/>
        <v>***</v>
      </c>
    </row>
    <row r="10" spans="1:23" x14ac:dyDescent="0.25">
      <c r="A10">
        <v>9</v>
      </c>
      <c r="B10" t="s">
        <v>27</v>
      </c>
      <c r="C10">
        <v>0.19314128322329899</v>
      </c>
      <c r="D10">
        <v>0.103145581369339</v>
      </c>
      <c r="E10">
        <v>1.87251146058994</v>
      </c>
      <c r="F10">
        <v>6.1135877851684998E-2</v>
      </c>
      <c r="G10">
        <v>8.1237419306490102E-2</v>
      </c>
      <c r="H10">
        <v>0.13839395187873699</v>
      </c>
      <c r="I10">
        <v>0.587001225152322</v>
      </c>
      <c r="J10">
        <v>0.55720288389009298</v>
      </c>
      <c r="K10">
        <v>0.30684916856442102</v>
      </c>
      <c r="L10">
        <v>0.16185854899365601</v>
      </c>
      <c r="M10">
        <v>1.89578598394853</v>
      </c>
      <c r="N10">
        <v>5.7988349981374698E-2</v>
      </c>
      <c r="O10">
        <v>0.19220399354133999</v>
      </c>
      <c r="P10">
        <v>0.10027285815729101</v>
      </c>
      <c r="Q10">
        <v>1.9168097636136201</v>
      </c>
      <c r="R10">
        <v>5.5262104108174899E-2</v>
      </c>
      <c r="T10" t="str">
        <f t="shared" si="0"/>
        <v>^</v>
      </c>
      <c r="U10" t="str">
        <f t="shared" si="1"/>
        <v/>
      </c>
      <c r="V10" t="str">
        <f t="shared" si="2"/>
        <v>^</v>
      </c>
      <c r="W10" t="str">
        <f t="shared" si="3"/>
        <v>^</v>
      </c>
    </row>
    <row r="11" spans="1:23" x14ac:dyDescent="0.25">
      <c r="A11">
        <v>10</v>
      </c>
      <c r="B11" t="s">
        <v>29</v>
      </c>
      <c r="C11">
        <v>0.190546593694747</v>
      </c>
      <c r="D11">
        <v>5.0040255321736803E-2</v>
      </c>
      <c r="E11">
        <v>3.8078661363659299</v>
      </c>
      <c r="F11">
        <v>1.4017111186468001E-4</v>
      </c>
      <c r="G11">
        <v>9.7682958647805407E-2</v>
      </c>
      <c r="H11">
        <v>7.46329720427924E-2</v>
      </c>
      <c r="I11">
        <v>1.3088445491866101</v>
      </c>
      <c r="J11">
        <v>0.190587013004718</v>
      </c>
      <c r="K11">
        <v>0.27052045819041398</v>
      </c>
      <c r="L11">
        <v>6.85851464158546E-2</v>
      </c>
      <c r="M11">
        <v>3.9443009503859301</v>
      </c>
      <c r="N11" s="1">
        <v>8.0033098356097095E-5</v>
      </c>
      <c r="O11">
        <v>0.190000034591571</v>
      </c>
      <c r="P11">
        <v>4.9637219371749801E-2</v>
      </c>
      <c r="Q11">
        <v>3.8277735335776399</v>
      </c>
      <c r="R11">
        <v>1.2930764691845199E-4</v>
      </c>
      <c r="T11" t="str">
        <f t="shared" si="0"/>
        <v>***</v>
      </c>
      <c r="U11" t="str">
        <f t="shared" si="1"/>
        <v/>
      </c>
      <c r="V11" t="str">
        <f t="shared" si="2"/>
        <v>***</v>
      </c>
      <c r="W11" t="str">
        <f t="shared" si="3"/>
        <v>***</v>
      </c>
    </row>
    <row r="12" spans="1:23" x14ac:dyDescent="0.25">
      <c r="A12">
        <v>11</v>
      </c>
      <c r="B12" t="s">
        <v>28</v>
      </c>
      <c r="C12">
        <v>0.25094979704223003</v>
      </c>
      <c r="D12">
        <v>0.165881793396737</v>
      </c>
      <c r="E12">
        <v>1.5128230283961199</v>
      </c>
      <c r="F12">
        <v>0.130324617691815</v>
      </c>
      <c r="G12">
        <v>1.9960771063655201E-2</v>
      </c>
      <c r="H12">
        <v>0.19220809001292999</v>
      </c>
      <c r="I12">
        <v>0.103849796656907</v>
      </c>
      <c r="J12">
        <v>0.91728854805828097</v>
      </c>
      <c r="K12">
        <v>0.989572307354047</v>
      </c>
      <c r="L12">
        <v>0.38959183812937298</v>
      </c>
      <c r="M12">
        <v>2.5400231999353</v>
      </c>
      <c r="N12">
        <v>1.1084511582214299E-2</v>
      </c>
      <c r="O12">
        <v>0.26567859578185898</v>
      </c>
      <c r="P12">
        <v>0.162851921188227</v>
      </c>
      <c r="Q12">
        <v>1.63141210643001</v>
      </c>
      <c r="R12">
        <v>0.10280339207368</v>
      </c>
      <c r="T12" t="str">
        <f t="shared" si="0"/>
        <v/>
      </c>
      <c r="U12" t="str">
        <f t="shared" si="1"/>
        <v/>
      </c>
      <c r="V12" t="str">
        <f t="shared" si="2"/>
        <v>*</v>
      </c>
      <c r="W12" t="str">
        <f t="shared" si="3"/>
        <v/>
      </c>
    </row>
    <row r="13" spans="1:23" x14ac:dyDescent="0.25">
      <c r="A13">
        <v>12</v>
      </c>
      <c r="B13" t="s">
        <v>31</v>
      </c>
      <c r="C13">
        <v>-5.4433475289223897E-2</v>
      </c>
      <c r="D13">
        <v>1.1512404090680601E-2</v>
      </c>
      <c r="E13">
        <v>-4.7282457130989899</v>
      </c>
      <c r="F13" s="1">
        <v>2.2646802137802899E-6</v>
      </c>
      <c r="G13">
        <v>-5.44438794659469E-2</v>
      </c>
      <c r="H13">
        <v>1.5824505033484801E-2</v>
      </c>
      <c r="I13">
        <v>-3.44047913983681</v>
      </c>
      <c r="J13">
        <v>5.8068519724740998E-4</v>
      </c>
      <c r="K13">
        <v>-5.27315760111189E-2</v>
      </c>
      <c r="L13">
        <v>1.72693842285143E-2</v>
      </c>
      <c r="M13">
        <v>-3.05347169959026</v>
      </c>
      <c r="N13">
        <v>2.26210057235625E-3</v>
      </c>
      <c r="O13">
        <v>-5.5895727102486602E-2</v>
      </c>
      <c r="P13">
        <v>1.14398149221635E-2</v>
      </c>
      <c r="Q13">
        <v>-4.8860691788111099</v>
      </c>
      <c r="R13" s="1">
        <v>1.0286906631338999E-6</v>
      </c>
      <c r="T13" t="str">
        <f t="shared" si="0"/>
        <v>***</v>
      </c>
      <c r="U13" t="str">
        <f t="shared" si="1"/>
        <v>***</v>
      </c>
      <c r="V13" t="str">
        <f t="shared" si="2"/>
        <v>**</v>
      </c>
      <c r="W13" t="str">
        <f t="shared" si="3"/>
        <v>***</v>
      </c>
    </row>
    <row r="14" spans="1:23" x14ac:dyDescent="0.25">
      <c r="A14">
        <v>13</v>
      </c>
      <c r="B14" t="s">
        <v>176</v>
      </c>
      <c r="C14">
        <v>1.9965622707970199E-2</v>
      </c>
      <c r="D14">
        <v>1.6511409692997199E-2</v>
      </c>
      <c r="E14">
        <v>1.2092015811610599</v>
      </c>
      <c r="F14">
        <v>0.226585410416757</v>
      </c>
      <c r="G14">
        <v>4.6375339034464402E-3</v>
      </c>
      <c r="H14">
        <v>2.1758947469207101E-2</v>
      </c>
      <c r="I14">
        <v>0.213132271678554</v>
      </c>
      <c r="J14">
        <v>0.83122379372215904</v>
      </c>
      <c r="K14">
        <v>4.7988381237312201E-2</v>
      </c>
      <c r="L14">
        <v>2.6384072589874599E-2</v>
      </c>
      <c r="M14">
        <v>1.8188390391151601</v>
      </c>
      <c r="N14">
        <v>6.8935990491762897E-2</v>
      </c>
      <c r="O14">
        <v>2.2509780072212899E-2</v>
      </c>
      <c r="P14">
        <v>1.6387192121475099E-2</v>
      </c>
      <c r="Q14">
        <v>1.3736203191707399</v>
      </c>
      <c r="R14">
        <v>0.169559585444995</v>
      </c>
      <c r="T14" t="str">
        <f t="shared" si="0"/>
        <v/>
      </c>
      <c r="U14" t="str">
        <f t="shared" si="1"/>
        <v/>
      </c>
      <c r="V14" t="str">
        <f t="shared" si="2"/>
        <v>^</v>
      </c>
      <c r="W14" t="str">
        <f t="shared" si="3"/>
        <v/>
      </c>
    </row>
    <row r="15" spans="1:23" x14ac:dyDescent="0.25">
      <c r="A15">
        <v>14</v>
      </c>
      <c r="B15" t="s">
        <v>177</v>
      </c>
      <c r="C15">
        <v>2.1548812072006499E-2</v>
      </c>
      <c r="D15">
        <v>5.8967692216710298E-2</v>
      </c>
      <c r="E15">
        <v>0.36543421086945699</v>
      </c>
      <c r="F15">
        <v>0.71478730784912603</v>
      </c>
      <c r="G15">
        <v>6.1155907404286197E-2</v>
      </c>
      <c r="H15">
        <v>8.1043573967119503E-2</v>
      </c>
      <c r="I15">
        <v>0.75460526246162296</v>
      </c>
      <c r="J15">
        <v>0.45048586519010098</v>
      </c>
      <c r="K15">
        <v>-5.1678255928012597E-2</v>
      </c>
      <c r="L15">
        <v>8.8162347262155605E-2</v>
      </c>
      <c r="M15">
        <v>-0.58617150669031604</v>
      </c>
      <c r="N15">
        <v>0.55776026726421102</v>
      </c>
      <c r="O15">
        <v>2.5505603620453701E-2</v>
      </c>
      <c r="P15">
        <v>5.8542610162248897E-2</v>
      </c>
      <c r="Q15">
        <v>0.435675887183126</v>
      </c>
      <c r="R15">
        <v>0.66307190293027696</v>
      </c>
      <c r="T15" t="str">
        <f t="shared" si="0"/>
        <v/>
      </c>
      <c r="U15" t="str">
        <f t="shared" si="1"/>
        <v/>
      </c>
      <c r="V15" t="str">
        <f t="shared" si="2"/>
        <v/>
      </c>
      <c r="W15" t="str">
        <f t="shared" si="3"/>
        <v/>
      </c>
    </row>
    <row r="16" spans="1:23" x14ac:dyDescent="0.25">
      <c r="A16">
        <v>15</v>
      </c>
      <c r="B16" t="s">
        <v>32</v>
      </c>
      <c r="C16">
        <v>2.71986197951576E-2</v>
      </c>
      <c r="D16">
        <v>2.4002964563960599E-2</v>
      </c>
      <c r="E16">
        <v>1.1331358558932001</v>
      </c>
      <c r="F16">
        <v>0.25715720594827501</v>
      </c>
      <c r="G16">
        <v>1.80528529618184E-2</v>
      </c>
      <c r="H16">
        <v>3.0011509875913101E-2</v>
      </c>
      <c r="I16">
        <v>0.60153098049583198</v>
      </c>
      <c r="J16">
        <v>0.547486383646828</v>
      </c>
      <c r="K16">
        <v>4.8252820816267403E-2</v>
      </c>
      <c r="L16">
        <v>4.1506069799676401E-2</v>
      </c>
      <c r="M16">
        <v>1.1625485392655399</v>
      </c>
      <c r="N16">
        <v>0.24501272012025099</v>
      </c>
      <c r="O16">
        <v>3.19631794939167E-2</v>
      </c>
      <c r="P16">
        <v>2.3812103246496699E-2</v>
      </c>
      <c r="Q16">
        <v>1.3423081179785901</v>
      </c>
      <c r="R16">
        <v>0.179496112343493</v>
      </c>
      <c r="T16" t="str">
        <f t="shared" si="0"/>
        <v/>
      </c>
      <c r="U16" t="str">
        <f t="shared" si="1"/>
        <v/>
      </c>
      <c r="V16" t="str">
        <f t="shared" si="2"/>
        <v/>
      </c>
      <c r="W16" t="str">
        <f t="shared" si="3"/>
        <v/>
      </c>
    </row>
    <row r="17" spans="1:23" x14ac:dyDescent="0.25">
      <c r="A17">
        <v>16</v>
      </c>
      <c r="B17" t="s">
        <v>33</v>
      </c>
      <c r="C17">
        <v>9.6192681542343408E-3</v>
      </c>
      <c r="D17">
        <v>6.1029162282528202E-3</v>
      </c>
      <c r="E17">
        <v>1.57617568297971</v>
      </c>
      <c r="F17">
        <v>0.114985320973675</v>
      </c>
      <c r="G17">
        <v>1.91665617411311E-2</v>
      </c>
      <c r="H17">
        <v>9.2738720067913998E-3</v>
      </c>
      <c r="I17">
        <v>2.06672700756438</v>
      </c>
      <c r="J17">
        <v>3.8759884800073599E-2</v>
      </c>
      <c r="K17">
        <v>2.7737700383934599E-3</v>
      </c>
      <c r="L17">
        <v>8.2418111570609701E-3</v>
      </c>
      <c r="M17">
        <v>0.336548603885093</v>
      </c>
      <c r="N17">
        <v>0.73645720617772503</v>
      </c>
      <c r="O17">
        <v>9.4834187197743898E-3</v>
      </c>
      <c r="P17">
        <v>6.0789619629002603E-3</v>
      </c>
      <c r="Q17">
        <v>1.56003916090468</v>
      </c>
      <c r="R17">
        <v>0.11875062717912099</v>
      </c>
      <c r="T17" t="str">
        <f t="shared" si="0"/>
        <v/>
      </c>
      <c r="U17" t="str">
        <f t="shared" si="1"/>
        <v>*</v>
      </c>
      <c r="V17" t="str">
        <f t="shared" si="2"/>
        <v/>
      </c>
      <c r="W17" t="str">
        <f t="shared" si="3"/>
        <v/>
      </c>
    </row>
    <row r="18" spans="1:23" x14ac:dyDescent="0.25">
      <c r="A18">
        <v>17</v>
      </c>
      <c r="B18" t="s">
        <v>118</v>
      </c>
      <c r="C18">
        <v>-1.9061298708654299E-2</v>
      </c>
      <c r="D18">
        <v>1.07385506604656E-2</v>
      </c>
      <c r="E18">
        <v>-1.7750345750874099</v>
      </c>
      <c r="F18">
        <v>7.5892178444330896E-2</v>
      </c>
      <c r="G18">
        <v>-3.4225499939023199E-2</v>
      </c>
      <c r="H18">
        <v>1.4416797571656099E-2</v>
      </c>
      <c r="I18">
        <v>-2.3740015609507998</v>
      </c>
      <c r="J18">
        <v>1.75964760983588E-2</v>
      </c>
      <c r="K18">
        <v>1.6881151045944299E-4</v>
      </c>
      <c r="L18">
        <v>1.6456996419372399E-2</v>
      </c>
      <c r="M18">
        <v>1.02577351393676E-2</v>
      </c>
      <c r="N18">
        <v>0.991815655031416</v>
      </c>
      <c r="O18">
        <v>-2.0727554753625501E-2</v>
      </c>
      <c r="P18">
        <v>1.0665134948444399E-2</v>
      </c>
      <c r="Q18">
        <v>-1.9434873401811701</v>
      </c>
      <c r="R18">
        <v>5.19573035337016E-2</v>
      </c>
      <c r="T18" t="str">
        <f t="shared" si="0"/>
        <v>^</v>
      </c>
      <c r="U18" t="str">
        <f t="shared" si="1"/>
        <v>*</v>
      </c>
      <c r="V18" t="str">
        <f t="shared" si="2"/>
        <v/>
      </c>
      <c r="W18" t="str">
        <f t="shared" si="3"/>
        <v>^</v>
      </c>
    </row>
    <row r="19" spans="1:23" x14ac:dyDescent="0.25">
      <c r="A19">
        <v>18</v>
      </c>
      <c r="B19" t="s">
        <v>34</v>
      </c>
      <c r="C19">
        <v>4.68189654437773E-3</v>
      </c>
      <c r="D19">
        <v>1.0568393920457901E-3</v>
      </c>
      <c r="E19">
        <v>4.4300927649135904</v>
      </c>
      <c r="F19" s="1">
        <v>9.4192561496751003E-6</v>
      </c>
      <c r="G19">
        <v>5.14994447715363E-3</v>
      </c>
      <c r="H19">
        <v>1.4336316969037399E-3</v>
      </c>
      <c r="I19">
        <v>3.5922367566761602</v>
      </c>
      <c r="J19">
        <v>3.2785177655007201E-4</v>
      </c>
      <c r="K19">
        <v>3.5271475477683702E-3</v>
      </c>
      <c r="L19">
        <v>1.5823804761765201E-3</v>
      </c>
      <c r="M19">
        <v>2.2290135658719499</v>
      </c>
      <c r="N19">
        <v>2.5813002179435302E-2</v>
      </c>
      <c r="O19">
        <v>4.5300587355494798E-3</v>
      </c>
      <c r="P19">
        <v>1.0462065188145001E-3</v>
      </c>
      <c r="Q19">
        <v>4.3299851932509998</v>
      </c>
      <c r="R19" s="1">
        <v>1.49119368152428E-5</v>
      </c>
      <c r="T19" t="str">
        <f t="shared" si="0"/>
        <v>***</v>
      </c>
      <c r="U19" t="str">
        <f t="shared" si="1"/>
        <v>***</v>
      </c>
      <c r="V19" t="str">
        <f t="shared" si="2"/>
        <v>*</v>
      </c>
      <c r="W19" t="str">
        <f t="shared" si="3"/>
        <v>***</v>
      </c>
    </row>
    <row r="20" spans="1:23" x14ac:dyDescent="0.25">
      <c r="A20">
        <v>19</v>
      </c>
      <c r="B20" t="s">
        <v>35</v>
      </c>
      <c r="C20">
        <v>1.6162165466517299E-4</v>
      </c>
      <c r="D20">
        <v>2.1346016952802501E-4</v>
      </c>
      <c r="E20">
        <v>0.75715134595147304</v>
      </c>
      <c r="F20">
        <v>0.44895919530386402</v>
      </c>
      <c r="G20" s="1">
        <v>3.1868755457849198E-5</v>
      </c>
      <c r="H20">
        <v>3.0812483743810698E-4</v>
      </c>
      <c r="I20">
        <v>0.103428064166527</v>
      </c>
      <c r="J20">
        <v>0.91762323959778702</v>
      </c>
      <c r="K20">
        <v>3.7670859103320302E-4</v>
      </c>
      <c r="L20">
        <v>3.0093586620439798E-4</v>
      </c>
      <c r="M20">
        <v>1.2517902760628099</v>
      </c>
      <c r="N20">
        <v>0.21064629432406801</v>
      </c>
      <c r="O20">
        <v>1.4658493740283499E-4</v>
      </c>
      <c r="P20">
        <v>2.1138143827981E-4</v>
      </c>
      <c r="Q20">
        <v>0.69346172774544701</v>
      </c>
      <c r="R20">
        <v>0.48801983596470599</v>
      </c>
      <c r="T20" t="str">
        <f t="shared" si="0"/>
        <v/>
      </c>
      <c r="U20" t="str">
        <f t="shared" si="1"/>
        <v/>
      </c>
      <c r="V20" t="str">
        <f t="shared" si="2"/>
        <v/>
      </c>
      <c r="W20" t="str">
        <f t="shared" si="3"/>
        <v/>
      </c>
    </row>
    <row r="21" spans="1:23" x14ac:dyDescent="0.25">
      <c r="A21">
        <v>20</v>
      </c>
      <c r="B21" t="s">
        <v>36</v>
      </c>
      <c r="C21">
        <v>-1.12834492563358E-4</v>
      </c>
      <c r="D21">
        <v>3.2623198876514898E-4</v>
      </c>
      <c r="E21">
        <v>-0.345871945269557</v>
      </c>
      <c r="F21">
        <v>0.72943895334015896</v>
      </c>
      <c r="G21">
        <v>-3.9516088655517398E-4</v>
      </c>
      <c r="H21">
        <v>4.4717797540838199E-4</v>
      </c>
      <c r="I21">
        <v>-0.88367698832729003</v>
      </c>
      <c r="J21">
        <v>0.37687060592194299</v>
      </c>
      <c r="K21">
        <v>3.6246241163393898E-4</v>
      </c>
      <c r="L21">
        <v>4.9622953440050903E-4</v>
      </c>
      <c r="M21">
        <v>0.73043296802522395</v>
      </c>
      <c r="N21">
        <v>0.46512557263742499</v>
      </c>
      <c r="O21">
        <v>-1.1977906811151899E-4</v>
      </c>
      <c r="P21">
        <v>3.1470986863198002E-4</v>
      </c>
      <c r="Q21">
        <v>-0.38060156369480502</v>
      </c>
      <c r="R21">
        <v>0.703498920815541</v>
      </c>
      <c r="T21" t="str">
        <f t="shared" si="0"/>
        <v/>
      </c>
      <c r="U21" t="str">
        <f t="shared" si="1"/>
        <v/>
      </c>
      <c r="V21" t="str">
        <f t="shared" si="2"/>
        <v/>
      </c>
      <c r="W21" t="str">
        <f t="shared" si="3"/>
        <v/>
      </c>
    </row>
    <row r="22" spans="1:23" x14ac:dyDescent="0.25">
      <c r="A22">
        <v>21</v>
      </c>
      <c r="B22" t="s">
        <v>37</v>
      </c>
      <c r="C22">
        <v>-8.6330922514142004E-3</v>
      </c>
      <c r="D22">
        <v>3.8218500293381003E-2</v>
      </c>
      <c r="E22">
        <v>-0.22588778170632001</v>
      </c>
      <c r="F22">
        <v>0.82128870102703799</v>
      </c>
      <c r="G22">
        <v>2.9718867759027202E-2</v>
      </c>
      <c r="H22">
        <v>5.1968805038103298E-2</v>
      </c>
      <c r="I22">
        <v>0.57185974811692297</v>
      </c>
      <c r="J22">
        <v>0.56741699553977398</v>
      </c>
      <c r="K22">
        <v>-6.1691312895876101E-2</v>
      </c>
      <c r="L22">
        <v>5.7723613205155101E-2</v>
      </c>
      <c r="M22">
        <v>-1.0687361630779999</v>
      </c>
      <c r="N22">
        <v>0.28518857149398202</v>
      </c>
      <c r="O22">
        <v>-5.5634989158051301E-4</v>
      </c>
      <c r="P22">
        <v>3.79704307764454E-2</v>
      </c>
      <c r="Q22">
        <v>-1.46521880369511E-2</v>
      </c>
      <c r="R22">
        <v>0.98830966367795403</v>
      </c>
      <c r="T22" t="str">
        <f t="shared" si="0"/>
        <v/>
      </c>
      <c r="U22" t="str">
        <f t="shared" si="1"/>
        <v/>
      </c>
      <c r="V22" t="str">
        <f t="shared" si="2"/>
        <v/>
      </c>
      <c r="W22" t="str">
        <f t="shared" si="3"/>
        <v/>
      </c>
    </row>
    <row r="23" spans="1:23" x14ac:dyDescent="0.25">
      <c r="A23">
        <v>22</v>
      </c>
      <c r="B23" t="s">
        <v>38</v>
      </c>
      <c r="C23">
        <v>8.4669429234215304E-2</v>
      </c>
      <c r="D23">
        <v>5.4723852187167701E-2</v>
      </c>
      <c r="E23">
        <v>1.5472125197734099</v>
      </c>
      <c r="F23">
        <v>0.12181200798858</v>
      </c>
      <c r="G23">
        <v>0.173177079705439</v>
      </c>
      <c r="H23">
        <v>7.1819637089704E-2</v>
      </c>
      <c r="I23">
        <v>2.4112775658993901</v>
      </c>
      <c r="J23">
        <v>1.5896745216450101E-2</v>
      </c>
      <c r="K23">
        <v>-4.1848311657836597E-2</v>
      </c>
      <c r="L23">
        <v>8.7663323273830501E-2</v>
      </c>
      <c r="M23">
        <v>-0.47737537313200701</v>
      </c>
      <c r="N23">
        <v>0.63309484742463995</v>
      </c>
      <c r="O23">
        <v>8.6072371514412396E-2</v>
      </c>
      <c r="P23">
        <v>5.4378951351310802E-2</v>
      </c>
      <c r="Q23">
        <v>1.5828251442060499</v>
      </c>
      <c r="R23">
        <v>0.113461324023928</v>
      </c>
      <c r="T23" t="str">
        <f t="shared" si="0"/>
        <v/>
      </c>
      <c r="U23" t="str">
        <f t="shared" si="1"/>
        <v>*</v>
      </c>
      <c r="V23" t="str">
        <f t="shared" si="2"/>
        <v/>
      </c>
      <c r="W23" t="str">
        <f t="shared" si="3"/>
        <v/>
      </c>
    </row>
    <row r="24" spans="1:23" x14ac:dyDescent="0.25">
      <c r="A24">
        <v>23</v>
      </c>
      <c r="B24" t="s">
        <v>40</v>
      </c>
      <c r="C24">
        <v>-0.29685703784304901</v>
      </c>
      <c r="D24">
        <v>0.100744352474318</v>
      </c>
      <c r="E24">
        <v>-2.94663701291568</v>
      </c>
      <c r="F24">
        <v>3.2125006446755201E-3</v>
      </c>
      <c r="G24">
        <v>-0.14341302990959401</v>
      </c>
      <c r="H24">
        <v>0.14559033242825001</v>
      </c>
      <c r="I24">
        <v>-0.98504500620101698</v>
      </c>
      <c r="J24">
        <v>0.32460196440678002</v>
      </c>
      <c r="K24">
        <v>-0.458069431486198</v>
      </c>
      <c r="L24">
        <v>0.14258843364512599</v>
      </c>
      <c r="M24">
        <v>-3.2125286727410201</v>
      </c>
      <c r="N24">
        <v>1.3157201452904199E-3</v>
      </c>
      <c r="O24">
        <v>-0.26628825250335603</v>
      </c>
      <c r="P24">
        <v>9.9770248137100795E-2</v>
      </c>
      <c r="Q24">
        <v>-2.6690146358805502</v>
      </c>
      <c r="R24">
        <v>7.6074135212720198E-3</v>
      </c>
      <c r="T24" t="str">
        <f t="shared" si="0"/>
        <v>**</v>
      </c>
      <c r="U24" t="str">
        <f t="shared" si="1"/>
        <v/>
      </c>
      <c r="V24" t="str">
        <f t="shared" si="2"/>
        <v>**</v>
      </c>
      <c r="W24" t="str">
        <f t="shared" si="3"/>
        <v>**</v>
      </c>
    </row>
    <row r="25" spans="1:23" x14ac:dyDescent="0.25">
      <c r="A25">
        <v>24</v>
      </c>
      <c r="B25" t="s">
        <v>41</v>
      </c>
      <c r="C25">
        <v>-6.65855724934519E-2</v>
      </c>
      <c r="D25">
        <v>8.7162416369862897E-2</v>
      </c>
      <c r="E25">
        <v>-0.76392527039296698</v>
      </c>
      <c r="F25">
        <v>0.44491177716049901</v>
      </c>
      <c r="G25">
        <v>1.9922271952947299E-2</v>
      </c>
      <c r="H25">
        <v>0.127722097396123</v>
      </c>
      <c r="I25">
        <v>0.155981403054786</v>
      </c>
      <c r="J25">
        <v>0.87604768000064204</v>
      </c>
      <c r="K25">
        <v>-0.14656182430748199</v>
      </c>
      <c r="L25">
        <v>0.121250549316607</v>
      </c>
      <c r="M25">
        <v>-1.2087518376909201</v>
      </c>
      <c r="N25">
        <v>0.226758199842889</v>
      </c>
      <c r="O25">
        <v>-4.81591303150532E-2</v>
      </c>
      <c r="P25">
        <v>8.6003242852252401E-2</v>
      </c>
      <c r="Q25">
        <v>-0.55996877231463504</v>
      </c>
      <c r="R25">
        <v>0.57550073802545898</v>
      </c>
      <c r="T25" t="str">
        <f t="shared" si="0"/>
        <v/>
      </c>
      <c r="U25" t="str">
        <f t="shared" si="1"/>
        <v/>
      </c>
      <c r="V25" t="str">
        <f t="shared" si="2"/>
        <v/>
      </c>
      <c r="W25" t="str">
        <f t="shared" si="3"/>
        <v/>
      </c>
    </row>
    <row r="26" spans="1:23" x14ac:dyDescent="0.25">
      <c r="A26">
        <v>25</v>
      </c>
      <c r="B26" t="s">
        <v>39</v>
      </c>
      <c r="C26">
        <v>-0.101595848459058</v>
      </c>
      <c r="D26">
        <v>9.5368438281008799E-2</v>
      </c>
      <c r="E26">
        <v>-1.06529843929812</v>
      </c>
      <c r="F26">
        <v>0.28674089883561998</v>
      </c>
      <c r="G26">
        <v>-0.123833552180834</v>
      </c>
      <c r="H26">
        <v>0.13971514979690999</v>
      </c>
      <c r="I26">
        <v>-0.88632873643866406</v>
      </c>
      <c r="J26">
        <v>0.37544040829152098</v>
      </c>
      <c r="K26">
        <v>-5.1216713518804899E-2</v>
      </c>
      <c r="L26">
        <v>0.132300110492442</v>
      </c>
      <c r="M26">
        <v>-0.38712525128035202</v>
      </c>
      <c r="N26">
        <v>0.69866348445966697</v>
      </c>
      <c r="O26">
        <v>-8.6817757853309696E-2</v>
      </c>
      <c r="P26">
        <v>9.4293126376026701E-2</v>
      </c>
      <c r="Q26">
        <v>-0.92072202068148301</v>
      </c>
      <c r="R26">
        <v>0.35719557632238402</v>
      </c>
      <c r="T26" t="str">
        <f t="shared" si="0"/>
        <v/>
      </c>
      <c r="U26" t="str">
        <f t="shared" si="1"/>
        <v/>
      </c>
      <c r="V26" t="str">
        <f t="shared" si="2"/>
        <v/>
      </c>
      <c r="W26" t="str">
        <f t="shared" si="3"/>
        <v/>
      </c>
    </row>
    <row r="27" spans="1:23" x14ac:dyDescent="0.25">
      <c r="A27">
        <v>26</v>
      </c>
      <c r="B27" t="s">
        <v>43</v>
      </c>
      <c r="C27">
        <v>-9.1219277515398503E-2</v>
      </c>
      <c r="D27">
        <v>1.2834072421838399E-2</v>
      </c>
      <c r="E27">
        <v>-7.1075863153288799</v>
      </c>
      <c r="F27" s="1">
        <v>1.1808988463693E-12</v>
      </c>
      <c r="G27">
        <v>-9.2170726565893202E-2</v>
      </c>
      <c r="H27">
        <v>1.7932660569490499E-2</v>
      </c>
      <c r="I27">
        <v>-5.1398244119283998</v>
      </c>
      <c r="J27" s="1">
        <v>2.7499532359281299E-7</v>
      </c>
      <c r="K27">
        <v>-9.8268145643766402E-2</v>
      </c>
      <c r="L27">
        <v>1.8931706253292099E-2</v>
      </c>
      <c r="M27">
        <v>-5.1906650319317098</v>
      </c>
      <c r="N27" s="1">
        <v>2.09544301284032E-7</v>
      </c>
      <c r="O27">
        <v>-8.8870263651476503E-2</v>
      </c>
      <c r="P27">
        <v>1.27050301644501E-2</v>
      </c>
      <c r="Q27">
        <v>-6.9948880483687796</v>
      </c>
      <c r="R27" s="1">
        <v>2.65470824112772E-12</v>
      </c>
      <c r="T27" t="str">
        <f t="shared" si="0"/>
        <v>***</v>
      </c>
      <c r="U27" t="str">
        <f t="shared" si="1"/>
        <v>***</v>
      </c>
      <c r="V27" t="str">
        <f t="shared" si="2"/>
        <v>***</v>
      </c>
      <c r="W27" t="str">
        <f t="shared" si="3"/>
        <v>***</v>
      </c>
    </row>
    <row r="28" spans="1:23" x14ac:dyDescent="0.25">
      <c r="A28">
        <v>27</v>
      </c>
      <c r="B28" t="s">
        <v>44</v>
      </c>
      <c r="C28">
        <v>-6.8340389944972803E-3</v>
      </c>
      <c r="D28">
        <v>3.4954472666052699E-2</v>
      </c>
      <c r="E28">
        <v>-0.19551257602390901</v>
      </c>
      <c r="F28">
        <v>0.84499169341108205</v>
      </c>
      <c r="G28">
        <v>4.3931343056850897E-2</v>
      </c>
      <c r="H28">
        <v>4.6659909340646899E-2</v>
      </c>
      <c r="I28">
        <v>0.941522254921764</v>
      </c>
      <c r="J28">
        <v>0.34643728998370399</v>
      </c>
      <c r="K28">
        <v>-8.9850444293194595E-2</v>
      </c>
      <c r="L28">
        <v>5.5973506375381697E-2</v>
      </c>
      <c r="M28">
        <v>-1.60523165532315</v>
      </c>
      <c r="N28">
        <v>0.108442833468543</v>
      </c>
      <c r="O28">
        <v>-3.42511505397101E-4</v>
      </c>
      <c r="P28">
        <v>3.4010708567075901E-2</v>
      </c>
      <c r="Q28">
        <v>-1.0070695960997101E-2</v>
      </c>
      <c r="R28">
        <v>0.99196488299522101</v>
      </c>
      <c r="T28" t="str">
        <f t="shared" si="0"/>
        <v/>
      </c>
      <c r="U28" t="str">
        <f t="shared" si="1"/>
        <v/>
      </c>
      <c r="V28" t="str">
        <f t="shared" si="2"/>
        <v/>
      </c>
      <c r="W28" t="str">
        <f t="shared" si="3"/>
        <v/>
      </c>
    </row>
    <row r="29" spans="1:23" x14ac:dyDescent="0.25">
      <c r="A29">
        <v>28</v>
      </c>
      <c r="B29" t="s">
        <v>134</v>
      </c>
      <c r="C29">
        <v>0.19680203288211101</v>
      </c>
      <c r="D29">
        <v>0.43127691301223797</v>
      </c>
      <c r="E29">
        <v>0.456324062207631</v>
      </c>
      <c r="F29">
        <v>0.64815696335254802</v>
      </c>
      <c r="G29">
        <v>0.56511358355006402</v>
      </c>
      <c r="H29">
        <v>0.85331738686040304</v>
      </c>
      <c r="I29">
        <v>0.66225485646000604</v>
      </c>
      <c r="J29">
        <v>0.50780790311134805</v>
      </c>
      <c r="K29">
        <v>6.1692481785213298E-2</v>
      </c>
      <c r="L29">
        <v>0.50448790272435895</v>
      </c>
      <c r="M29">
        <v>0.12228733623157</v>
      </c>
      <c r="N29">
        <v>0.90267146094823103</v>
      </c>
      <c r="O29">
        <v>-0.14899034738432201</v>
      </c>
      <c r="P29">
        <v>4.2367264479627097E-2</v>
      </c>
      <c r="Q29">
        <v>-3.5166383578049198</v>
      </c>
      <c r="R29">
        <v>4.3704881125689499E-4</v>
      </c>
      <c r="T29" t="str">
        <f t="shared" si="0"/>
        <v/>
      </c>
      <c r="U29" t="str">
        <f t="shared" si="1"/>
        <v/>
      </c>
      <c r="V29" t="str">
        <f t="shared" si="2"/>
        <v/>
      </c>
      <c r="W29" t="str">
        <f t="shared" si="3"/>
        <v>***</v>
      </c>
    </row>
    <row r="30" spans="1:23" x14ac:dyDescent="0.25">
      <c r="A30">
        <v>29</v>
      </c>
      <c r="B30" t="s">
        <v>148</v>
      </c>
      <c r="C30">
        <v>-0.23382041970678399</v>
      </c>
      <c r="D30">
        <v>0.47919817688564198</v>
      </c>
      <c r="E30">
        <v>-0.48794096260216702</v>
      </c>
      <c r="F30">
        <v>0.62559165887435897</v>
      </c>
      <c r="G30">
        <v>-0.10768422543057</v>
      </c>
      <c r="H30">
        <v>0.90166719788023397</v>
      </c>
      <c r="I30">
        <v>-0.119427906087445</v>
      </c>
      <c r="J30">
        <v>0.90493635364660796</v>
      </c>
      <c r="K30">
        <v>-1.3353025621413699E-2</v>
      </c>
      <c r="L30">
        <v>0.59599626264297201</v>
      </c>
      <c r="M30">
        <v>-2.2404545897988001E-2</v>
      </c>
      <c r="N30">
        <v>0.98212525416089602</v>
      </c>
      <c r="O30">
        <v>-0.59826581948170698</v>
      </c>
      <c r="P30">
        <v>0.204466997928725</v>
      </c>
      <c r="Q30">
        <v>-2.9259774219908898</v>
      </c>
      <c r="R30">
        <v>3.43375856776493E-3</v>
      </c>
      <c r="T30" t="str">
        <f t="shared" si="0"/>
        <v/>
      </c>
      <c r="U30" t="str">
        <f t="shared" si="1"/>
        <v/>
      </c>
      <c r="V30" t="str">
        <f t="shared" si="2"/>
        <v/>
      </c>
      <c r="W30" t="str">
        <f t="shared" si="3"/>
        <v>**</v>
      </c>
    </row>
    <row r="31" spans="1:23" x14ac:dyDescent="0.25">
      <c r="A31">
        <v>30</v>
      </c>
      <c r="B31" t="s">
        <v>46</v>
      </c>
      <c r="C31">
        <v>7.3239935252967403E-2</v>
      </c>
      <c r="D31">
        <v>0.44885605154005997</v>
      </c>
      <c r="E31">
        <v>0.163170207913373</v>
      </c>
      <c r="F31">
        <v>0.87038442245224801</v>
      </c>
      <c r="G31">
        <v>0.69521872237428495</v>
      </c>
      <c r="H31">
        <v>0.87331261854647102</v>
      </c>
      <c r="I31">
        <v>0.79607085436529801</v>
      </c>
      <c r="J31">
        <v>0.425990853496655</v>
      </c>
      <c r="K31">
        <v>-0.258883772353318</v>
      </c>
      <c r="L31">
        <v>0.53374787287206205</v>
      </c>
      <c r="M31">
        <v>-0.48503007789104902</v>
      </c>
      <c r="N31">
        <v>0.62765500986689504</v>
      </c>
      <c r="O31">
        <v>-0.27784433912561102</v>
      </c>
      <c r="P31">
        <v>0.12038957124883599</v>
      </c>
      <c r="Q31">
        <v>-2.3078771378903502</v>
      </c>
      <c r="R31">
        <v>2.1005970975304801E-2</v>
      </c>
      <c r="T31" t="str">
        <f t="shared" si="0"/>
        <v/>
      </c>
      <c r="U31" t="str">
        <f t="shared" si="1"/>
        <v/>
      </c>
      <c r="V31" t="str">
        <f t="shared" si="2"/>
        <v/>
      </c>
      <c r="W31" t="str">
        <f t="shared" si="3"/>
        <v>*</v>
      </c>
    </row>
    <row r="32" spans="1:23" x14ac:dyDescent="0.25">
      <c r="A32">
        <v>31</v>
      </c>
      <c r="B32" t="s">
        <v>132</v>
      </c>
      <c r="C32">
        <v>-0.246714269355953</v>
      </c>
      <c r="D32">
        <v>0.451979149048232</v>
      </c>
      <c r="E32">
        <v>-0.54585320998873099</v>
      </c>
      <c r="F32">
        <v>0.58516684365270999</v>
      </c>
      <c r="G32">
        <v>0.15179005273875401</v>
      </c>
      <c r="H32">
        <v>0.87610859159676102</v>
      </c>
      <c r="I32">
        <v>0.173254838720514</v>
      </c>
      <c r="J32">
        <v>0.86245112026605197</v>
      </c>
      <c r="K32">
        <v>-0.41886506538756202</v>
      </c>
      <c r="L32">
        <v>0.53887501307172103</v>
      </c>
      <c r="M32">
        <v>-0.77729539360143496</v>
      </c>
      <c r="N32">
        <v>0.43698451213466</v>
      </c>
      <c r="O32">
        <v>-0.59396359760853101</v>
      </c>
      <c r="P32">
        <v>0.13356574459717799</v>
      </c>
      <c r="Q32">
        <v>-4.4469755280432803</v>
      </c>
      <c r="R32" s="1">
        <v>8.7087754613296002E-6</v>
      </c>
      <c r="T32" t="str">
        <f t="shared" si="0"/>
        <v/>
      </c>
      <c r="U32" t="str">
        <f t="shared" si="1"/>
        <v/>
      </c>
      <c r="V32" t="str">
        <f t="shared" si="2"/>
        <v/>
      </c>
      <c r="W32" t="str">
        <f t="shared" si="3"/>
        <v>***</v>
      </c>
    </row>
    <row r="33" spans="1:23" x14ac:dyDescent="0.25">
      <c r="A33">
        <v>32</v>
      </c>
      <c r="B33" t="s">
        <v>133</v>
      </c>
      <c r="C33">
        <v>5.5103651807281398E-2</v>
      </c>
      <c r="D33">
        <v>0.44009232308413898</v>
      </c>
      <c r="E33">
        <v>0.12520930022391299</v>
      </c>
      <c r="F33">
        <v>0.90035785467548002</v>
      </c>
      <c r="G33">
        <v>0.41062033595679098</v>
      </c>
      <c r="H33">
        <v>0.87212693424886201</v>
      </c>
      <c r="I33">
        <v>0.47082634400054002</v>
      </c>
      <c r="J33">
        <v>0.63776475025553703</v>
      </c>
      <c r="K33">
        <v>-8.2037572507827394E-2</v>
      </c>
      <c r="L33">
        <v>0.51454997166963201</v>
      </c>
      <c r="M33">
        <v>-0.159435578708961</v>
      </c>
      <c r="N33">
        <v>0.87332570964843304</v>
      </c>
      <c r="O33">
        <v>-0.242702555236047</v>
      </c>
      <c r="P33">
        <v>0.11786722981343301</v>
      </c>
      <c r="Q33">
        <v>-2.0591181757661601</v>
      </c>
      <c r="R33">
        <v>3.9482919070607102E-2</v>
      </c>
      <c r="T33" t="str">
        <f t="shared" si="0"/>
        <v/>
      </c>
      <c r="U33" t="str">
        <f t="shared" si="1"/>
        <v/>
      </c>
      <c r="V33" t="str">
        <f t="shared" si="2"/>
        <v/>
      </c>
      <c r="W33" t="str">
        <f t="shared" si="3"/>
        <v>*</v>
      </c>
    </row>
    <row r="34" spans="1:23" x14ac:dyDescent="0.25">
      <c r="A34">
        <v>33</v>
      </c>
      <c r="B34" t="s">
        <v>45</v>
      </c>
      <c r="C34">
        <v>-0.23928816427001101</v>
      </c>
      <c r="D34">
        <v>0.52847521020231303</v>
      </c>
      <c r="E34">
        <v>-0.45278976128020398</v>
      </c>
      <c r="F34">
        <v>0.65070013698771101</v>
      </c>
      <c r="G34">
        <v>-0.12841859974200501</v>
      </c>
      <c r="H34">
        <v>1.0327328211062901</v>
      </c>
      <c r="I34">
        <v>-0.12434832816143</v>
      </c>
      <c r="J34">
        <v>0.90103948386313504</v>
      </c>
      <c r="K34">
        <v>-0.21486331685771001</v>
      </c>
      <c r="L34">
        <v>0.62010871321350403</v>
      </c>
      <c r="M34">
        <v>-0.34649298143909801</v>
      </c>
      <c r="N34">
        <v>0.72897225793454001</v>
      </c>
      <c r="O34">
        <v>-0.60395576029028197</v>
      </c>
      <c r="P34">
        <v>0.30387048330764099</v>
      </c>
      <c r="Q34">
        <v>-1.9875433563543301</v>
      </c>
      <c r="R34">
        <v>4.6862216266613403E-2</v>
      </c>
      <c r="T34" t="str">
        <f t="shared" si="0"/>
        <v/>
      </c>
      <c r="U34" t="str">
        <f t="shared" si="1"/>
        <v/>
      </c>
      <c r="V34" t="str">
        <f t="shared" si="2"/>
        <v/>
      </c>
      <c r="W34" t="str">
        <f t="shared" si="3"/>
        <v>*</v>
      </c>
    </row>
    <row r="35" spans="1:23" x14ac:dyDescent="0.25">
      <c r="A35">
        <v>34</v>
      </c>
      <c r="B35" t="s">
        <v>106</v>
      </c>
      <c r="C35">
        <v>0.14695228310439001</v>
      </c>
      <c r="D35">
        <v>0.111389835155741</v>
      </c>
      <c r="E35">
        <v>1.31926115968235</v>
      </c>
      <c r="F35">
        <v>0.18708181792702</v>
      </c>
      <c r="G35">
        <v>0.27944376866502202</v>
      </c>
      <c r="H35">
        <v>0.166903883472206</v>
      </c>
      <c r="I35">
        <v>1.67427960842838</v>
      </c>
      <c r="J35">
        <v>9.4075660171967307E-2</v>
      </c>
      <c r="K35">
        <v>2.9670632522497201E-3</v>
      </c>
      <c r="L35">
        <v>0.15281074916127901</v>
      </c>
      <c r="M35">
        <v>1.9416587305113201E-2</v>
      </c>
      <c r="N35">
        <v>0.98450877814696403</v>
      </c>
      <c r="O35" t="s">
        <v>173</v>
      </c>
      <c r="P35" t="s">
        <v>173</v>
      </c>
      <c r="Q35" t="s">
        <v>173</v>
      </c>
      <c r="R35" t="s">
        <v>173</v>
      </c>
      <c r="T35" t="str">
        <f t="shared" si="0"/>
        <v/>
      </c>
      <c r="U35" t="str">
        <f t="shared" si="1"/>
        <v>^</v>
      </c>
      <c r="V35" t="str">
        <f t="shared" si="2"/>
        <v/>
      </c>
      <c r="W35" t="str">
        <f t="shared" si="3"/>
        <v/>
      </c>
    </row>
    <row r="36" spans="1:23" x14ac:dyDescent="0.25">
      <c r="A36">
        <v>35</v>
      </c>
      <c r="B36" t="s">
        <v>62</v>
      </c>
      <c r="C36">
        <v>0.16518886383725201</v>
      </c>
      <c r="D36">
        <v>0.372840439103865</v>
      </c>
      <c r="E36">
        <v>0.44305511557246702</v>
      </c>
      <c r="F36">
        <v>0.65772586948715495</v>
      </c>
      <c r="G36">
        <v>0.44690464588908202</v>
      </c>
      <c r="H36">
        <v>0.48076428010814798</v>
      </c>
      <c r="I36">
        <v>0.92957123559294197</v>
      </c>
      <c r="J36">
        <v>0.352593126278688</v>
      </c>
      <c r="K36">
        <v>0.12638877960623099</v>
      </c>
      <c r="L36">
        <v>0.64519923056370598</v>
      </c>
      <c r="M36">
        <v>0.19589108854920101</v>
      </c>
      <c r="N36">
        <v>0.84469541244842605</v>
      </c>
      <c r="O36" t="s">
        <v>173</v>
      </c>
      <c r="P36" t="s">
        <v>173</v>
      </c>
      <c r="Q36" t="s">
        <v>173</v>
      </c>
      <c r="R36" t="s">
        <v>173</v>
      </c>
      <c r="T36" t="str">
        <f t="shared" si="0"/>
        <v/>
      </c>
      <c r="U36" t="str">
        <f t="shared" si="1"/>
        <v/>
      </c>
      <c r="V36" t="str">
        <f t="shared" si="2"/>
        <v/>
      </c>
      <c r="W36" t="str">
        <f t="shared" si="3"/>
        <v/>
      </c>
    </row>
    <row r="37" spans="1:23" x14ac:dyDescent="0.25">
      <c r="A37">
        <v>36</v>
      </c>
      <c r="B37" t="s">
        <v>64</v>
      </c>
      <c r="C37">
        <v>8.5189335790231205E-2</v>
      </c>
      <c r="D37">
        <v>0.43126274462499598</v>
      </c>
      <c r="E37">
        <v>0.19753465109606799</v>
      </c>
      <c r="F37">
        <v>0.84340916794722898</v>
      </c>
      <c r="G37">
        <v>1.3386723832801799</v>
      </c>
      <c r="H37">
        <v>0.72269720344811195</v>
      </c>
      <c r="I37">
        <v>1.8523281630164601</v>
      </c>
      <c r="J37">
        <v>6.3978713946806695E-2</v>
      </c>
      <c r="K37">
        <v>-1.13368705532957E-2</v>
      </c>
      <c r="L37">
        <v>0.69049136217459295</v>
      </c>
      <c r="M37">
        <v>-1.64185552120335E-2</v>
      </c>
      <c r="N37">
        <v>0.98690047682573601</v>
      </c>
      <c r="O37" t="s">
        <v>173</v>
      </c>
      <c r="P37" t="s">
        <v>173</v>
      </c>
      <c r="Q37" t="s">
        <v>173</v>
      </c>
      <c r="R37" t="s">
        <v>173</v>
      </c>
      <c r="T37" t="str">
        <f t="shared" si="0"/>
        <v/>
      </c>
      <c r="U37" t="str">
        <f t="shared" si="1"/>
        <v>^</v>
      </c>
      <c r="V37" t="str">
        <f t="shared" si="2"/>
        <v/>
      </c>
      <c r="W37" t="str">
        <f t="shared" si="3"/>
        <v/>
      </c>
    </row>
    <row r="38" spans="1:23" x14ac:dyDescent="0.25">
      <c r="A38">
        <v>37</v>
      </c>
      <c r="B38" t="s">
        <v>67</v>
      </c>
      <c r="C38">
        <v>0.16508271814298101</v>
      </c>
      <c r="D38">
        <v>0.379472102887284</v>
      </c>
      <c r="E38">
        <v>0.43503255413749298</v>
      </c>
      <c r="F38">
        <v>0.66353879799456605</v>
      </c>
      <c r="G38">
        <v>0.33387933559912197</v>
      </c>
      <c r="H38">
        <v>0.50547349858462998</v>
      </c>
      <c r="I38">
        <v>0.66052787442667804</v>
      </c>
      <c r="J38">
        <v>0.50891513676867295</v>
      </c>
      <c r="K38">
        <v>0.239921633740421</v>
      </c>
      <c r="L38">
        <v>0.64887929609188699</v>
      </c>
      <c r="M38">
        <v>0.369747709913749</v>
      </c>
      <c r="N38">
        <v>0.71157047966616604</v>
      </c>
      <c r="O38" t="s">
        <v>173</v>
      </c>
      <c r="P38" t="s">
        <v>173</v>
      </c>
      <c r="Q38" t="s">
        <v>173</v>
      </c>
      <c r="R38" t="s">
        <v>173</v>
      </c>
      <c r="T38" t="str">
        <f t="shared" si="0"/>
        <v/>
      </c>
      <c r="U38" t="str">
        <f t="shared" si="1"/>
        <v/>
      </c>
      <c r="V38" t="str">
        <f t="shared" si="2"/>
        <v/>
      </c>
      <c r="W38" t="str">
        <f t="shared" si="3"/>
        <v/>
      </c>
    </row>
    <row r="39" spans="1:23" x14ac:dyDescent="0.25">
      <c r="A39">
        <v>38</v>
      </c>
      <c r="B39" t="s">
        <v>61</v>
      </c>
      <c r="C39">
        <v>0.17644959786207501</v>
      </c>
      <c r="D39">
        <v>0.37507330865028099</v>
      </c>
      <c r="E39">
        <v>0.470440294717416</v>
      </c>
      <c r="F39">
        <v>0.63804048127398605</v>
      </c>
      <c r="G39">
        <v>0.31840034275725698</v>
      </c>
      <c r="H39">
        <v>0.47992044962021901</v>
      </c>
      <c r="I39">
        <v>0.663443999957119</v>
      </c>
      <c r="J39">
        <v>0.507046233783367</v>
      </c>
      <c r="K39">
        <v>0.36957721374715102</v>
      </c>
      <c r="L39">
        <v>0.65459847453435505</v>
      </c>
      <c r="M39">
        <v>0.56458612130137897</v>
      </c>
      <c r="N39">
        <v>0.57235530740102103</v>
      </c>
      <c r="O39" t="s">
        <v>173</v>
      </c>
      <c r="P39" t="s">
        <v>173</v>
      </c>
      <c r="Q39" t="s">
        <v>173</v>
      </c>
      <c r="R39" t="s">
        <v>173</v>
      </c>
      <c r="T39" t="str">
        <f t="shared" si="0"/>
        <v/>
      </c>
      <c r="U39" t="str">
        <f t="shared" si="1"/>
        <v/>
      </c>
      <c r="V39" t="str">
        <f t="shared" si="2"/>
        <v/>
      </c>
      <c r="W39" t="str">
        <f t="shared" si="3"/>
        <v/>
      </c>
    </row>
    <row r="40" spans="1:23" x14ac:dyDescent="0.25">
      <c r="A40">
        <v>39</v>
      </c>
      <c r="B40" t="s">
        <v>48</v>
      </c>
      <c r="C40">
        <v>0.28328038107981002</v>
      </c>
      <c r="D40">
        <v>0.46930435550885102</v>
      </c>
      <c r="E40">
        <v>0.60361762628999904</v>
      </c>
      <c r="F40">
        <v>0.54609789128066</v>
      </c>
      <c r="G40">
        <v>1.31237049328052</v>
      </c>
      <c r="H40">
        <v>0.67672718672065402</v>
      </c>
      <c r="I40">
        <v>1.93929033594782</v>
      </c>
      <c r="J40">
        <v>5.2465994982294401E-2</v>
      </c>
      <c r="K40">
        <v>-5.7156737636488798E-2</v>
      </c>
      <c r="L40">
        <v>0.74101351332805998</v>
      </c>
      <c r="M40">
        <v>-7.7133192051768204E-2</v>
      </c>
      <c r="N40">
        <v>0.93851758820750497</v>
      </c>
      <c r="O40" t="s">
        <v>173</v>
      </c>
      <c r="P40" t="s">
        <v>173</v>
      </c>
      <c r="Q40" t="s">
        <v>173</v>
      </c>
      <c r="R40" t="s">
        <v>173</v>
      </c>
      <c r="T40" t="str">
        <f t="shared" si="0"/>
        <v/>
      </c>
      <c r="U40" t="str">
        <f t="shared" si="1"/>
        <v>^</v>
      </c>
      <c r="V40" t="str">
        <f t="shared" si="2"/>
        <v/>
      </c>
      <c r="W40" t="str">
        <f t="shared" si="3"/>
        <v/>
      </c>
    </row>
    <row r="41" spans="1:23" x14ac:dyDescent="0.25">
      <c r="A41">
        <v>40</v>
      </c>
      <c r="B41" t="s">
        <v>55</v>
      </c>
      <c r="C41">
        <v>-0.45231194070870501</v>
      </c>
      <c r="D41">
        <v>0.46406806688789898</v>
      </c>
      <c r="E41">
        <v>-0.97466723737741301</v>
      </c>
      <c r="F41">
        <v>0.32972534945974302</v>
      </c>
      <c r="G41">
        <v>-8.2596750019866105E-2</v>
      </c>
      <c r="H41">
        <v>0.65001937744509597</v>
      </c>
      <c r="I41">
        <v>-0.12706813502162501</v>
      </c>
      <c r="J41">
        <v>0.89888647155572998</v>
      </c>
      <c r="K41">
        <v>-0.47073815583400602</v>
      </c>
      <c r="L41">
        <v>0.74108397618561705</v>
      </c>
      <c r="M41">
        <v>-0.63520217810795299</v>
      </c>
      <c r="N41">
        <v>0.52529656287957505</v>
      </c>
      <c r="O41" t="s">
        <v>173</v>
      </c>
      <c r="P41" t="s">
        <v>173</v>
      </c>
      <c r="Q41" t="s">
        <v>173</v>
      </c>
      <c r="R41" t="s">
        <v>173</v>
      </c>
      <c r="T41" t="str">
        <f t="shared" si="0"/>
        <v/>
      </c>
      <c r="U41" t="str">
        <f t="shared" si="1"/>
        <v/>
      </c>
      <c r="V41" t="str">
        <f t="shared" si="2"/>
        <v/>
      </c>
      <c r="W41" t="str">
        <f t="shared" si="3"/>
        <v/>
      </c>
    </row>
    <row r="42" spans="1:23" x14ac:dyDescent="0.25">
      <c r="A42">
        <v>41</v>
      </c>
      <c r="B42" t="s">
        <v>54</v>
      </c>
      <c r="C42">
        <v>8.68997625120672E-2</v>
      </c>
      <c r="D42">
        <v>0.42349185865568101</v>
      </c>
      <c r="E42">
        <v>0.205198189140918</v>
      </c>
      <c r="F42">
        <v>0.83741728419939099</v>
      </c>
      <c r="G42">
        <v>0.450661879944173</v>
      </c>
      <c r="H42">
        <v>0.529821699863532</v>
      </c>
      <c r="I42">
        <v>0.85059158592456996</v>
      </c>
      <c r="J42">
        <v>0.394996265053285</v>
      </c>
      <c r="K42">
        <v>-0.296817910366525</v>
      </c>
      <c r="L42">
        <v>0.88906131177675796</v>
      </c>
      <c r="M42">
        <v>-0.33385538931318998</v>
      </c>
      <c r="N42">
        <v>0.73848868432232095</v>
      </c>
      <c r="O42" t="s">
        <v>173</v>
      </c>
      <c r="P42" t="s">
        <v>173</v>
      </c>
      <c r="Q42" t="s">
        <v>173</v>
      </c>
      <c r="R42" t="s">
        <v>173</v>
      </c>
      <c r="T42" t="str">
        <f t="shared" si="0"/>
        <v/>
      </c>
      <c r="U42" t="str">
        <f t="shared" si="1"/>
        <v/>
      </c>
      <c r="V42" t="str">
        <f t="shared" si="2"/>
        <v/>
      </c>
      <c r="W42" t="str">
        <f t="shared" si="3"/>
        <v/>
      </c>
    </row>
    <row r="43" spans="1:23" x14ac:dyDescent="0.25">
      <c r="A43">
        <v>42</v>
      </c>
      <c r="B43" t="s">
        <v>60</v>
      </c>
      <c r="C43">
        <v>0.13306742377037201</v>
      </c>
      <c r="D43">
        <v>0.39293485620829999</v>
      </c>
      <c r="E43">
        <v>0.33865008834907501</v>
      </c>
      <c r="F43">
        <v>0.73487334474903099</v>
      </c>
      <c r="G43">
        <v>0.26549428987032597</v>
      </c>
      <c r="H43">
        <v>0.50462329904569803</v>
      </c>
      <c r="I43">
        <v>0.52612372510822902</v>
      </c>
      <c r="J43">
        <v>0.59880224540348104</v>
      </c>
      <c r="K43">
        <v>8.6249971819616397E-2</v>
      </c>
      <c r="L43">
        <v>0.70032869531493203</v>
      </c>
      <c r="M43">
        <v>0.123156415546889</v>
      </c>
      <c r="N43">
        <v>0.90198323810881498</v>
      </c>
      <c r="O43" t="s">
        <v>173</v>
      </c>
      <c r="P43" t="s">
        <v>173</v>
      </c>
      <c r="Q43" t="s">
        <v>173</v>
      </c>
      <c r="R43" t="s">
        <v>173</v>
      </c>
      <c r="T43" t="str">
        <f t="shared" si="0"/>
        <v/>
      </c>
      <c r="U43" t="str">
        <f t="shared" si="1"/>
        <v/>
      </c>
      <c r="V43" t="str">
        <f t="shared" si="2"/>
        <v/>
      </c>
      <c r="W43" t="str">
        <f t="shared" si="3"/>
        <v/>
      </c>
    </row>
    <row r="44" spans="1:23" x14ac:dyDescent="0.25">
      <c r="A44">
        <v>43</v>
      </c>
      <c r="B44" t="s">
        <v>56</v>
      </c>
      <c r="C44">
        <v>-5.65304321620963E-2</v>
      </c>
      <c r="D44">
        <v>0.41118973597942698</v>
      </c>
      <c r="E44">
        <v>-0.13748016357325801</v>
      </c>
      <c r="F44">
        <v>0.89065127103353503</v>
      </c>
      <c r="G44">
        <v>0.113316204476742</v>
      </c>
      <c r="H44">
        <v>0.51429270405952299</v>
      </c>
      <c r="I44">
        <v>0.22033406965000801</v>
      </c>
      <c r="J44">
        <v>0.825610988314183</v>
      </c>
      <c r="K44">
        <v>-0.76089544957908195</v>
      </c>
      <c r="L44">
        <v>0.79841047528446396</v>
      </c>
      <c r="M44">
        <v>-0.95301285884053999</v>
      </c>
      <c r="N44">
        <v>0.34058355555689901</v>
      </c>
      <c r="O44" t="s">
        <v>173</v>
      </c>
      <c r="P44" t="s">
        <v>173</v>
      </c>
      <c r="Q44" t="s">
        <v>173</v>
      </c>
      <c r="R44" t="s">
        <v>173</v>
      </c>
      <c r="T44" t="str">
        <f t="shared" si="0"/>
        <v/>
      </c>
      <c r="U44" t="str">
        <f t="shared" si="1"/>
        <v/>
      </c>
      <c r="V44" t="str">
        <f t="shared" si="2"/>
        <v/>
      </c>
      <c r="W44" t="str">
        <f t="shared" si="3"/>
        <v/>
      </c>
    </row>
    <row r="45" spans="1:23" x14ac:dyDescent="0.25">
      <c r="A45">
        <v>44</v>
      </c>
      <c r="B45" t="s">
        <v>52</v>
      </c>
      <c r="C45">
        <v>-6.0046795943607997E-2</v>
      </c>
      <c r="D45">
        <v>0.44747573647391398</v>
      </c>
      <c r="E45">
        <v>-0.13419006003939701</v>
      </c>
      <c r="F45">
        <v>0.89325228576283</v>
      </c>
      <c r="G45">
        <v>2.7701545062428602E-2</v>
      </c>
      <c r="H45">
        <v>0.56712567719092</v>
      </c>
      <c r="I45">
        <v>4.8845513748627299E-2</v>
      </c>
      <c r="J45">
        <v>0.96104241071398999</v>
      </c>
      <c r="K45">
        <v>0.11760097616034899</v>
      </c>
      <c r="L45">
        <v>0.78914401725091798</v>
      </c>
      <c r="M45">
        <v>0.14902346541259501</v>
      </c>
      <c r="N45">
        <v>0.88153511698859599</v>
      </c>
      <c r="O45" t="s">
        <v>173</v>
      </c>
      <c r="P45" t="s">
        <v>173</v>
      </c>
      <c r="Q45" t="s">
        <v>173</v>
      </c>
      <c r="R45" t="s">
        <v>173</v>
      </c>
      <c r="T45" t="str">
        <f t="shared" si="0"/>
        <v/>
      </c>
      <c r="U45" t="str">
        <f t="shared" si="1"/>
        <v/>
      </c>
      <c r="V45" t="str">
        <f t="shared" si="2"/>
        <v/>
      </c>
      <c r="W45" t="str">
        <f t="shared" si="3"/>
        <v/>
      </c>
    </row>
    <row r="46" spans="1:23" x14ac:dyDescent="0.25">
      <c r="A46">
        <v>45</v>
      </c>
      <c r="B46" t="s">
        <v>57</v>
      </c>
      <c r="C46">
        <v>8.5203815660869306E-2</v>
      </c>
      <c r="D46">
        <v>0.40707769864615601</v>
      </c>
      <c r="E46">
        <v>0.20930602669769699</v>
      </c>
      <c r="F46">
        <v>0.83420934734991703</v>
      </c>
      <c r="G46">
        <v>0.203207477055528</v>
      </c>
      <c r="H46">
        <v>0.55843679682436598</v>
      </c>
      <c r="I46">
        <v>0.36388625930650997</v>
      </c>
      <c r="J46">
        <v>0.71594294576758</v>
      </c>
      <c r="K46">
        <v>7.9743336880873303E-2</v>
      </c>
      <c r="L46">
        <v>0.67968066078245004</v>
      </c>
      <c r="M46">
        <v>0.11732471067967799</v>
      </c>
      <c r="N46">
        <v>0.90660274396560303</v>
      </c>
      <c r="O46" t="s">
        <v>173</v>
      </c>
      <c r="P46" t="s">
        <v>173</v>
      </c>
      <c r="Q46" t="s">
        <v>173</v>
      </c>
      <c r="R46" t="s">
        <v>173</v>
      </c>
      <c r="T46" t="str">
        <f t="shared" si="0"/>
        <v/>
      </c>
      <c r="U46" t="str">
        <f t="shared" si="1"/>
        <v/>
      </c>
      <c r="V46" t="str">
        <f t="shared" si="2"/>
        <v/>
      </c>
      <c r="W46" t="str">
        <f t="shared" si="3"/>
        <v/>
      </c>
    </row>
    <row r="47" spans="1:23" x14ac:dyDescent="0.25">
      <c r="A47">
        <v>46</v>
      </c>
      <c r="B47" t="s">
        <v>59</v>
      </c>
      <c r="C47">
        <v>0.24990039868660299</v>
      </c>
      <c r="D47">
        <v>0.379733745029669</v>
      </c>
      <c r="E47">
        <v>0.65809373530150095</v>
      </c>
      <c r="F47">
        <v>0.51047790114800995</v>
      </c>
      <c r="G47">
        <v>0.28566705453727098</v>
      </c>
      <c r="H47">
        <v>0.49063682127222502</v>
      </c>
      <c r="I47">
        <v>0.582237292742389</v>
      </c>
      <c r="J47">
        <v>0.56040685704220095</v>
      </c>
      <c r="K47">
        <v>0.34470147409108498</v>
      </c>
      <c r="L47">
        <v>0.65486253179846499</v>
      </c>
      <c r="M47">
        <v>0.52637226494608402</v>
      </c>
      <c r="N47">
        <v>0.59862958212765005</v>
      </c>
      <c r="O47" t="s">
        <v>173</v>
      </c>
      <c r="P47" t="s">
        <v>173</v>
      </c>
      <c r="Q47" t="s">
        <v>173</v>
      </c>
      <c r="R47" t="s">
        <v>173</v>
      </c>
      <c r="T47" t="str">
        <f t="shared" si="0"/>
        <v/>
      </c>
      <c r="U47" t="str">
        <f t="shared" si="1"/>
        <v/>
      </c>
      <c r="V47" t="str">
        <f t="shared" si="2"/>
        <v/>
      </c>
      <c r="W47" t="str">
        <f t="shared" si="3"/>
        <v/>
      </c>
    </row>
    <row r="48" spans="1:23" x14ac:dyDescent="0.25">
      <c r="A48">
        <v>47</v>
      </c>
      <c r="B48" t="s">
        <v>66</v>
      </c>
      <c r="C48">
        <v>9.3236233938735202E-2</v>
      </c>
      <c r="D48">
        <v>0.38883405931845499</v>
      </c>
      <c r="E48">
        <v>0.23978412308365901</v>
      </c>
      <c r="F48">
        <v>0.81049761589774405</v>
      </c>
      <c r="G48">
        <v>0.11855350606583601</v>
      </c>
      <c r="H48">
        <v>0.50727009038451998</v>
      </c>
      <c r="I48">
        <v>0.23370884330272601</v>
      </c>
      <c r="J48">
        <v>0.81521102190117201</v>
      </c>
      <c r="K48">
        <v>0.39973031065754699</v>
      </c>
      <c r="L48">
        <v>0.66517465880694204</v>
      </c>
      <c r="M48">
        <v>0.60094037763631003</v>
      </c>
      <c r="N48">
        <v>0.54787969843470197</v>
      </c>
      <c r="O48" t="s">
        <v>173</v>
      </c>
      <c r="P48" t="s">
        <v>173</v>
      </c>
      <c r="Q48" t="s">
        <v>173</v>
      </c>
      <c r="R48" t="s">
        <v>173</v>
      </c>
      <c r="T48" t="str">
        <f t="shared" si="0"/>
        <v/>
      </c>
      <c r="U48" t="str">
        <f t="shared" si="1"/>
        <v/>
      </c>
      <c r="V48" t="str">
        <f t="shared" si="2"/>
        <v/>
      </c>
      <c r="W48" t="str">
        <f t="shared" si="3"/>
        <v/>
      </c>
    </row>
    <row r="49" spans="1:23" x14ac:dyDescent="0.25">
      <c r="A49">
        <v>48</v>
      </c>
      <c r="B49" t="s">
        <v>65</v>
      </c>
      <c r="C49">
        <v>0.24085648803819801</v>
      </c>
      <c r="D49">
        <v>0.441646922970728</v>
      </c>
      <c r="E49">
        <v>0.54535982367562297</v>
      </c>
      <c r="F49">
        <v>0.58550606670703997</v>
      </c>
      <c r="G49">
        <v>0.95051435211933799</v>
      </c>
      <c r="H49">
        <v>0.73371999744378602</v>
      </c>
      <c r="I49">
        <v>1.2954728717096999</v>
      </c>
      <c r="J49">
        <v>0.19515715385495999</v>
      </c>
      <c r="K49">
        <v>0.314757054110616</v>
      </c>
      <c r="L49">
        <v>0.699037315867169</v>
      </c>
      <c r="M49">
        <v>0.45027217712999101</v>
      </c>
      <c r="N49">
        <v>0.65251419820850798</v>
      </c>
      <c r="O49" t="s">
        <v>173</v>
      </c>
      <c r="P49" t="s">
        <v>173</v>
      </c>
      <c r="Q49" t="s">
        <v>173</v>
      </c>
      <c r="R49" t="s">
        <v>173</v>
      </c>
      <c r="T49" t="str">
        <f t="shared" si="0"/>
        <v/>
      </c>
      <c r="U49" t="str">
        <f t="shared" si="1"/>
        <v/>
      </c>
      <c r="V49" t="str">
        <f t="shared" si="2"/>
        <v/>
      </c>
      <c r="W49" t="str">
        <f t="shared" si="3"/>
        <v/>
      </c>
    </row>
    <row r="50" spans="1:23" x14ac:dyDescent="0.25">
      <c r="A50">
        <v>49</v>
      </c>
      <c r="B50" t="s">
        <v>58</v>
      </c>
      <c r="C50">
        <v>-4.30748618896169E-2</v>
      </c>
      <c r="D50">
        <v>0.37682389328793803</v>
      </c>
      <c r="E50">
        <v>-0.11431032547796199</v>
      </c>
      <c r="F50">
        <v>0.90899179760625304</v>
      </c>
      <c r="G50">
        <v>0.209912684901159</v>
      </c>
      <c r="H50">
        <v>0.484075414024704</v>
      </c>
      <c r="I50">
        <v>0.43363632776947197</v>
      </c>
      <c r="J50">
        <v>0.66455255022242798</v>
      </c>
      <c r="K50">
        <v>-0.120164761060472</v>
      </c>
      <c r="L50">
        <v>0.65774989802568196</v>
      </c>
      <c r="M50">
        <v>-0.182690657073702</v>
      </c>
      <c r="N50">
        <v>0.85504074696131305</v>
      </c>
      <c r="O50" t="s">
        <v>173</v>
      </c>
      <c r="P50" t="s">
        <v>173</v>
      </c>
      <c r="Q50" t="s">
        <v>173</v>
      </c>
      <c r="R50" t="s">
        <v>173</v>
      </c>
      <c r="T50" t="str">
        <f t="shared" si="0"/>
        <v/>
      </c>
      <c r="U50" t="str">
        <f t="shared" si="1"/>
        <v/>
      </c>
      <c r="V50" t="str">
        <f t="shared" si="2"/>
        <v/>
      </c>
      <c r="W50" t="str">
        <f t="shared" si="3"/>
        <v/>
      </c>
    </row>
    <row r="51" spans="1:23" x14ac:dyDescent="0.25">
      <c r="A51">
        <v>50</v>
      </c>
      <c r="B51" t="s">
        <v>49</v>
      </c>
      <c r="C51">
        <v>-0.39029363155539898</v>
      </c>
      <c r="D51">
        <v>0.55973554274848503</v>
      </c>
      <c r="E51">
        <v>-0.69728220158921705</v>
      </c>
      <c r="F51">
        <v>0.485626204374628</v>
      </c>
      <c r="G51">
        <v>-0.33665435303996399</v>
      </c>
      <c r="H51">
        <v>0.73009874315427403</v>
      </c>
      <c r="I51">
        <v>-0.46110797504663997</v>
      </c>
      <c r="J51">
        <v>0.64472114032037897</v>
      </c>
      <c r="K51">
        <v>0.33691681751032299</v>
      </c>
      <c r="L51">
        <v>0.93142222228515603</v>
      </c>
      <c r="M51">
        <v>0.36172297530515202</v>
      </c>
      <c r="N51">
        <v>0.71755905624251104</v>
      </c>
      <c r="O51" t="s">
        <v>173</v>
      </c>
      <c r="P51" t="s">
        <v>173</v>
      </c>
      <c r="Q51" t="s">
        <v>173</v>
      </c>
      <c r="R51" t="s">
        <v>173</v>
      </c>
      <c r="T51" t="str">
        <f t="shared" si="0"/>
        <v/>
      </c>
      <c r="U51" t="str">
        <f t="shared" si="1"/>
        <v/>
      </c>
      <c r="V51" t="str">
        <f t="shared" si="2"/>
        <v/>
      </c>
      <c r="W51" t="str">
        <f t="shared" si="3"/>
        <v/>
      </c>
    </row>
    <row r="52" spans="1:23" x14ac:dyDescent="0.25">
      <c r="A52">
        <v>51</v>
      </c>
      <c r="B52" t="s">
        <v>53</v>
      </c>
      <c r="C52">
        <v>1.3533397471633899</v>
      </c>
      <c r="D52">
        <v>0.78607966978763699</v>
      </c>
      <c r="E52">
        <v>1.7216317876901699</v>
      </c>
      <c r="F52">
        <v>8.5136241070791596E-2</v>
      </c>
      <c r="G52">
        <v>1.3872197753114599</v>
      </c>
      <c r="H52">
        <v>0.98066223063231195</v>
      </c>
      <c r="I52">
        <v>1.4145744905633899</v>
      </c>
      <c r="J52">
        <v>0.15719329252099201</v>
      </c>
      <c r="K52">
        <v>1.77403447837411</v>
      </c>
      <c r="L52">
        <v>1.34524591053343</v>
      </c>
      <c r="M52">
        <v>1.3187436322855299</v>
      </c>
      <c r="N52">
        <v>0.18725483451250799</v>
      </c>
      <c r="O52" t="s">
        <v>173</v>
      </c>
      <c r="P52" t="s">
        <v>173</v>
      </c>
      <c r="Q52" t="s">
        <v>173</v>
      </c>
      <c r="R52" t="s">
        <v>173</v>
      </c>
      <c r="T52" t="str">
        <f t="shared" si="0"/>
        <v>^</v>
      </c>
      <c r="U52" t="str">
        <f t="shared" si="1"/>
        <v/>
      </c>
      <c r="V52" t="str">
        <f t="shared" si="2"/>
        <v/>
      </c>
      <c r="W52" t="str">
        <f t="shared" si="3"/>
        <v/>
      </c>
    </row>
    <row r="53" spans="1:23" x14ac:dyDescent="0.25">
      <c r="A53">
        <v>52</v>
      </c>
      <c r="B53" t="s">
        <v>50</v>
      </c>
      <c r="C53">
        <v>3.6801742801461201E-2</v>
      </c>
      <c r="D53">
        <v>0.62364212128260399</v>
      </c>
      <c r="E53">
        <v>5.9010996123503398E-2</v>
      </c>
      <c r="F53">
        <v>0.95294334973630102</v>
      </c>
      <c r="G53" t="s">
        <v>173</v>
      </c>
      <c r="H53" t="s">
        <v>173</v>
      </c>
      <c r="I53" t="s">
        <v>173</v>
      </c>
      <c r="J53" t="s">
        <v>173</v>
      </c>
      <c r="K53">
        <v>6.0730955088475203E-2</v>
      </c>
      <c r="L53">
        <v>0.81615368018160594</v>
      </c>
      <c r="M53">
        <v>7.44111759380435E-2</v>
      </c>
      <c r="N53">
        <v>0.94068321634570695</v>
      </c>
      <c r="O53" t="s">
        <v>173</v>
      </c>
      <c r="P53" t="s">
        <v>173</v>
      </c>
      <c r="Q53" t="s">
        <v>173</v>
      </c>
      <c r="R53" t="s">
        <v>173</v>
      </c>
      <c r="T53" t="str">
        <f t="shared" si="0"/>
        <v/>
      </c>
      <c r="U53" t="str">
        <f t="shared" si="1"/>
        <v/>
      </c>
      <c r="V53" t="str">
        <f t="shared" si="2"/>
        <v/>
      </c>
      <c r="W53" t="str">
        <f t="shared" si="3"/>
        <v/>
      </c>
    </row>
    <row r="54" spans="1:23" x14ac:dyDescent="0.25">
      <c r="A54">
        <v>53</v>
      </c>
      <c r="B54" t="s">
        <v>47</v>
      </c>
      <c r="C54">
        <v>0.31948809210053503</v>
      </c>
      <c r="D54">
        <v>0.46378273156977101</v>
      </c>
      <c r="E54">
        <v>0.68887448874855495</v>
      </c>
      <c r="F54">
        <v>0.49090225484274302</v>
      </c>
      <c r="G54">
        <v>0.316753646070215</v>
      </c>
      <c r="H54">
        <v>0.679567398097224</v>
      </c>
      <c r="I54">
        <v>0.46611071537145399</v>
      </c>
      <c r="J54">
        <v>0.64113625371424499</v>
      </c>
      <c r="K54">
        <v>0.40451063510584701</v>
      </c>
      <c r="L54">
        <v>0.73331668742172496</v>
      </c>
      <c r="M54">
        <v>0.55161793266708603</v>
      </c>
      <c r="N54">
        <v>0.58121014753149902</v>
      </c>
      <c r="O54" t="s">
        <v>173</v>
      </c>
      <c r="P54" t="s">
        <v>173</v>
      </c>
      <c r="Q54" t="s">
        <v>173</v>
      </c>
      <c r="R54" t="s">
        <v>173</v>
      </c>
      <c r="T54" t="str">
        <f t="shared" si="0"/>
        <v/>
      </c>
      <c r="U54" t="str">
        <f t="shared" si="1"/>
        <v/>
      </c>
      <c r="V54" t="str">
        <f t="shared" si="2"/>
        <v/>
      </c>
      <c r="W54" t="str">
        <f t="shared" si="3"/>
        <v/>
      </c>
    </row>
    <row r="55" spans="1:23" x14ac:dyDescent="0.25">
      <c r="A55">
        <v>54</v>
      </c>
      <c r="B55" t="s">
        <v>63</v>
      </c>
      <c r="C55">
        <v>0.78294600126419001</v>
      </c>
      <c r="D55">
        <v>0.60711134307831804</v>
      </c>
      <c r="E55">
        <v>1.28962505838602</v>
      </c>
      <c r="F55">
        <v>0.19718087099762099</v>
      </c>
      <c r="G55" t="s">
        <v>173</v>
      </c>
      <c r="H55" t="s">
        <v>173</v>
      </c>
      <c r="I55" t="s">
        <v>173</v>
      </c>
      <c r="J55" t="s">
        <v>173</v>
      </c>
      <c r="K55">
        <v>0.70062512554137302</v>
      </c>
      <c r="L55">
        <v>0.81234781784627097</v>
      </c>
      <c r="M55">
        <v>0.86246938829588804</v>
      </c>
      <c r="N55">
        <v>0.38842927130536697</v>
      </c>
      <c r="O55" t="s">
        <v>173</v>
      </c>
      <c r="P55" t="s">
        <v>173</v>
      </c>
      <c r="Q55" t="s">
        <v>173</v>
      </c>
      <c r="R55" t="s">
        <v>173</v>
      </c>
      <c r="T55" t="str">
        <f t="shared" si="0"/>
        <v/>
      </c>
      <c r="U55" t="str">
        <f t="shared" si="1"/>
        <v/>
      </c>
      <c r="V55" t="str">
        <f t="shared" si="2"/>
        <v/>
      </c>
      <c r="W55" t="str">
        <f t="shared" si="3"/>
        <v/>
      </c>
    </row>
    <row r="56" spans="1:23" x14ac:dyDescent="0.25">
      <c r="A56">
        <v>55</v>
      </c>
      <c r="B56" t="s">
        <v>51</v>
      </c>
      <c r="C56">
        <v>-0.69457995374919901</v>
      </c>
      <c r="D56">
        <v>0.66264824883925499</v>
      </c>
      <c r="E56">
        <v>-1.04818801674324</v>
      </c>
      <c r="F56">
        <v>0.294551990484613</v>
      </c>
      <c r="G56">
        <v>-0.59128421818087695</v>
      </c>
      <c r="H56">
        <v>0.79387156565984696</v>
      </c>
      <c r="I56">
        <v>-0.74481092881745403</v>
      </c>
      <c r="J56">
        <v>0.456386027150469</v>
      </c>
      <c r="K56">
        <v>-0.62884245812655204</v>
      </c>
      <c r="L56">
        <v>1.3058344433906599</v>
      </c>
      <c r="M56">
        <v>-0.48156369385826198</v>
      </c>
      <c r="N56">
        <v>0.63011592259506499</v>
      </c>
      <c r="O56" t="s">
        <v>173</v>
      </c>
      <c r="P56" t="s">
        <v>173</v>
      </c>
      <c r="Q56" t="s">
        <v>173</v>
      </c>
      <c r="R56" t="s">
        <v>173</v>
      </c>
      <c r="T56" t="str">
        <f t="shared" si="0"/>
        <v/>
      </c>
      <c r="U56" t="str">
        <f t="shared" si="1"/>
        <v/>
      </c>
      <c r="V56" t="str">
        <f t="shared" si="2"/>
        <v/>
      </c>
      <c r="W56" t="str">
        <f t="shared" si="3"/>
        <v/>
      </c>
    </row>
    <row r="57" spans="1:23" x14ac:dyDescent="0.25">
      <c r="A57">
        <v>56</v>
      </c>
      <c r="B57" t="s">
        <v>74</v>
      </c>
      <c r="C57">
        <v>-0.56624654619951198</v>
      </c>
      <c r="D57">
        <v>0.57571547068880902</v>
      </c>
      <c r="E57">
        <v>-0.98355277047190004</v>
      </c>
      <c r="F57">
        <v>0.32533545682225401</v>
      </c>
      <c r="G57">
        <v>-1.22904274481033</v>
      </c>
      <c r="H57">
        <v>0.99138632674925697</v>
      </c>
      <c r="I57">
        <v>-1.23972129900191</v>
      </c>
      <c r="J57">
        <v>0.21507849637189799</v>
      </c>
      <c r="K57">
        <v>-0.436033762232025</v>
      </c>
      <c r="L57">
        <v>0.79464865353993996</v>
      </c>
      <c r="M57">
        <v>-0.54871264210870496</v>
      </c>
      <c r="N57">
        <v>0.58320266895916695</v>
      </c>
      <c r="O57" t="s">
        <v>173</v>
      </c>
      <c r="P57" t="s">
        <v>173</v>
      </c>
      <c r="Q57" t="s">
        <v>173</v>
      </c>
      <c r="R57" t="s">
        <v>173</v>
      </c>
      <c r="T57" t="str">
        <f t="shared" si="0"/>
        <v/>
      </c>
      <c r="U57" t="str">
        <f t="shared" si="1"/>
        <v/>
      </c>
      <c r="V57" t="str">
        <f t="shared" si="2"/>
        <v/>
      </c>
      <c r="W57" t="str">
        <f t="shared" si="3"/>
        <v/>
      </c>
    </row>
    <row r="58" spans="1:23" x14ac:dyDescent="0.25">
      <c r="A58">
        <v>57</v>
      </c>
      <c r="B58" t="s">
        <v>78</v>
      </c>
      <c r="C58">
        <v>-0.490592481690516</v>
      </c>
      <c r="D58">
        <v>0.56859718162361905</v>
      </c>
      <c r="E58">
        <v>-0.862812017973143</v>
      </c>
      <c r="F58">
        <v>0.38824083041843699</v>
      </c>
      <c r="G58">
        <v>-1.0402569221106099</v>
      </c>
      <c r="H58">
        <v>0.97602176080965697</v>
      </c>
      <c r="I58">
        <v>-1.0658132470813599</v>
      </c>
      <c r="J58">
        <v>0.28650807138686302</v>
      </c>
      <c r="K58">
        <v>-0.41171734877215399</v>
      </c>
      <c r="L58">
        <v>0.81991986418987295</v>
      </c>
      <c r="M58">
        <v>-0.502143400537019</v>
      </c>
      <c r="N58">
        <v>0.61556665302017899</v>
      </c>
      <c r="O58" t="s">
        <v>173</v>
      </c>
      <c r="P58" t="s">
        <v>173</v>
      </c>
      <c r="Q58" t="s">
        <v>173</v>
      </c>
      <c r="R58" t="s">
        <v>173</v>
      </c>
      <c r="T58" t="str">
        <f t="shared" si="0"/>
        <v/>
      </c>
      <c r="U58" t="str">
        <f t="shared" si="1"/>
        <v/>
      </c>
      <c r="V58" t="str">
        <f t="shared" si="2"/>
        <v/>
      </c>
      <c r="W58" t="str">
        <f t="shared" si="3"/>
        <v/>
      </c>
    </row>
    <row r="59" spans="1:23" x14ac:dyDescent="0.25">
      <c r="A59">
        <v>58</v>
      </c>
      <c r="B59" t="s">
        <v>68</v>
      </c>
      <c r="C59">
        <v>-0.36359396927455301</v>
      </c>
      <c r="D59">
        <v>0.61605297173372098</v>
      </c>
      <c r="E59">
        <v>-0.59019919707766699</v>
      </c>
      <c r="F59">
        <v>0.55505711037567895</v>
      </c>
      <c r="G59">
        <v>-0.97784247956159998</v>
      </c>
      <c r="H59">
        <v>1.01207996904269</v>
      </c>
      <c r="I59">
        <v>-0.96617116183667195</v>
      </c>
      <c r="J59">
        <v>0.33395854060438601</v>
      </c>
      <c r="K59">
        <v>-4.04839163581482E-2</v>
      </c>
      <c r="L59">
        <v>0.95433010275952801</v>
      </c>
      <c r="M59">
        <v>-4.2421292423958402E-2</v>
      </c>
      <c r="N59">
        <v>0.96616285472618002</v>
      </c>
      <c r="O59" t="s">
        <v>173</v>
      </c>
      <c r="P59" t="s">
        <v>173</v>
      </c>
      <c r="Q59" t="s">
        <v>173</v>
      </c>
      <c r="R59" t="s">
        <v>173</v>
      </c>
      <c r="T59" t="str">
        <f t="shared" si="0"/>
        <v/>
      </c>
      <c r="U59" t="str">
        <f t="shared" si="1"/>
        <v/>
      </c>
      <c r="V59" t="str">
        <f t="shared" si="2"/>
        <v/>
      </c>
      <c r="W59" t="str">
        <f t="shared" si="3"/>
        <v/>
      </c>
    </row>
    <row r="60" spans="1:23" x14ac:dyDescent="0.25">
      <c r="A60">
        <v>59</v>
      </c>
      <c r="B60" t="s">
        <v>75</v>
      </c>
      <c r="C60">
        <v>-0.80270408434432905</v>
      </c>
      <c r="D60">
        <v>0.59073570291419197</v>
      </c>
      <c r="E60">
        <v>-1.35882100977555</v>
      </c>
      <c r="F60">
        <v>0.17420331404179601</v>
      </c>
      <c r="G60">
        <v>-1.27131455790454</v>
      </c>
      <c r="H60">
        <v>1.00447399403753</v>
      </c>
      <c r="I60">
        <v>-1.2656520382319101</v>
      </c>
      <c r="J60">
        <v>0.205637686602964</v>
      </c>
      <c r="K60">
        <v>-0.986734736187867</v>
      </c>
      <c r="L60">
        <v>0.85007715144435003</v>
      </c>
      <c r="M60">
        <v>-1.16075903759009</v>
      </c>
      <c r="N60">
        <v>0.24573990547132399</v>
      </c>
      <c r="O60" t="s">
        <v>173</v>
      </c>
      <c r="P60" t="s">
        <v>173</v>
      </c>
      <c r="Q60" t="s">
        <v>173</v>
      </c>
      <c r="R60" t="s">
        <v>173</v>
      </c>
      <c r="T60" t="str">
        <f t="shared" si="0"/>
        <v/>
      </c>
      <c r="U60" t="str">
        <f t="shared" si="1"/>
        <v/>
      </c>
      <c r="V60" t="str">
        <f t="shared" si="2"/>
        <v/>
      </c>
      <c r="W60" t="str">
        <f t="shared" si="3"/>
        <v/>
      </c>
    </row>
    <row r="61" spans="1:23" x14ac:dyDescent="0.25">
      <c r="A61">
        <v>60</v>
      </c>
      <c r="B61" t="s">
        <v>79</v>
      </c>
      <c r="C61">
        <v>-0.50572465491556595</v>
      </c>
      <c r="D61">
        <v>0.57116710396382198</v>
      </c>
      <c r="E61">
        <v>-0.88542328752112198</v>
      </c>
      <c r="F61">
        <v>0.37592837703224002</v>
      </c>
      <c r="G61">
        <v>-1.0186564491341099</v>
      </c>
      <c r="H61">
        <v>0.97779891154481402</v>
      </c>
      <c r="I61">
        <v>-1.0417852148400799</v>
      </c>
      <c r="J61">
        <v>0.297511270447125</v>
      </c>
      <c r="K61">
        <v>-0.51648439457808004</v>
      </c>
      <c r="L61">
        <v>0.82204652670994904</v>
      </c>
      <c r="M61">
        <v>-0.62829095166326998</v>
      </c>
      <c r="N61">
        <v>0.52981335801142904</v>
      </c>
      <c r="O61" t="s">
        <v>173</v>
      </c>
      <c r="P61" t="s">
        <v>173</v>
      </c>
      <c r="Q61" t="s">
        <v>173</v>
      </c>
      <c r="R61" t="s">
        <v>173</v>
      </c>
      <c r="T61" t="str">
        <f t="shared" si="0"/>
        <v/>
      </c>
      <c r="U61" t="str">
        <f t="shared" si="1"/>
        <v/>
      </c>
      <c r="V61" t="str">
        <f t="shared" si="2"/>
        <v/>
      </c>
      <c r="W61" t="str">
        <f t="shared" si="3"/>
        <v/>
      </c>
    </row>
    <row r="62" spans="1:23" x14ac:dyDescent="0.25">
      <c r="A62">
        <v>61</v>
      </c>
      <c r="B62" t="s">
        <v>80</v>
      </c>
      <c r="C62">
        <v>-0.30794767824439701</v>
      </c>
      <c r="D62">
        <v>0.59409593208813005</v>
      </c>
      <c r="E62">
        <v>-0.51834672080992406</v>
      </c>
      <c r="F62">
        <v>0.60421638087290896</v>
      </c>
      <c r="G62">
        <v>-0.88535593035137805</v>
      </c>
      <c r="H62">
        <v>0.99275507765273796</v>
      </c>
      <c r="I62">
        <v>-0.89181707581361003</v>
      </c>
      <c r="J62">
        <v>0.37249098753862903</v>
      </c>
      <c r="K62">
        <v>0.16795719658973099</v>
      </c>
      <c r="L62">
        <v>0.997897727354222</v>
      </c>
      <c r="M62">
        <v>0.16831103226885299</v>
      </c>
      <c r="N62">
        <v>0.86633859517972001</v>
      </c>
      <c r="O62" t="s">
        <v>173</v>
      </c>
      <c r="P62" t="s">
        <v>173</v>
      </c>
      <c r="Q62" t="s">
        <v>173</v>
      </c>
      <c r="R62" t="s">
        <v>173</v>
      </c>
      <c r="T62" t="str">
        <f t="shared" si="0"/>
        <v/>
      </c>
      <c r="U62" t="str">
        <f t="shared" si="1"/>
        <v/>
      </c>
      <c r="V62" t="str">
        <f t="shared" si="2"/>
        <v/>
      </c>
      <c r="W62" t="str">
        <f t="shared" si="3"/>
        <v/>
      </c>
    </row>
    <row r="63" spans="1:23" x14ac:dyDescent="0.25">
      <c r="A63">
        <v>62</v>
      </c>
      <c r="B63" t="s">
        <v>71</v>
      </c>
      <c r="C63">
        <v>-0.270544498060448</v>
      </c>
      <c r="D63">
        <v>0.59003845634338103</v>
      </c>
      <c r="E63">
        <v>-0.45852011026040901</v>
      </c>
      <c r="F63">
        <v>0.64657881787174099</v>
      </c>
      <c r="G63">
        <v>-1.0168922005707199</v>
      </c>
      <c r="H63">
        <v>0.99623762883564304</v>
      </c>
      <c r="I63">
        <v>-1.0207325753788501</v>
      </c>
      <c r="J63">
        <v>0.30738115649106401</v>
      </c>
      <c r="K63">
        <v>6.1846149883517901E-2</v>
      </c>
      <c r="L63">
        <v>0.85542780249658001</v>
      </c>
      <c r="M63">
        <v>7.2298503395633096E-2</v>
      </c>
      <c r="N63">
        <v>0.94236435569881505</v>
      </c>
      <c r="O63" t="s">
        <v>173</v>
      </c>
      <c r="P63" t="s">
        <v>173</v>
      </c>
      <c r="Q63" t="s">
        <v>173</v>
      </c>
      <c r="R63" t="s">
        <v>173</v>
      </c>
      <c r="T63" t="str">
        <f t="shared" si="0"/>
        <v/>
      </c>
      <c r="U63" t="str">
        <f t="shared" si="1"/>
        <v/>
      </c>
      <c r="V63" t="str">
        <f t="shared" si="2"/>
        <v/>
      </c>
      <c r="W63" t="str">
        <f t="shared" si="3"/>
        <v/>
      </c>
    </row>
    <row r="64" spans="1:23" x14ac:dyDescent="0.25">
      <c r="A64">
        <v>63</v>
      </c>
      <c r="B64" t="s">
        <v>76</v>
      </c>
      <c r="C64">
        <v>-0.30718797783507901</v>
      </c>
      <c r="D64">
        <v>0.58349824692347396</v>
      </c>
      <c r="E64">
        <v>-0.52645912726344002</v>
      </c>
      <c r="F64">
        <v>0.59856924327549899</v>
      </c>
      <c r="G64">
        <v>-0.73232921887750901</v>
      </c>
      <c r="H64">
        <v>0.98618551424980405</v>
      </c>
      <c r="I64">
        <v>-0.74258768588240298</v>
      </c>
      <c r="J64">
        <v>0.45773134611995703</v>
      </c>
      <c r="K64">
        <v>-0.28807227423231802</v>
      </c>
      <c r="L64">
        <v>0.86034951531800596</v>
      </c>
      <c r="M64">
        <v>-0.33483168073365999</v>
      </c>
      <c r="N64">
        <v>0.73775206079733102</v>
      </c>
      <c r="O64" t="s">
        <v>173</v>
      </c>
      <c r="P64" t="s">
        <v>173</v>
      </c>
      <c r="Q64" t="s">
        <v>173</v>
      </c>
      <c r="R64" t="s">
        <v>173</v>
      </c>
      <c r="T64" t="str">
        <f t="shared" si="0"/>
        <v/>
      </c>
      <c r="U64" t="str">
        <f t="shared" si="1"/>
        <v/>
      </c>
      <c r="V64" t="str">
        <f t="shared" si="2"/>
        <v/>
      </c>
      <c r="W64" t="str">
        <f t="shared" si="3"/>
        <v/>
      </c>
    </row>
    <row r="65" spans="1:23" x14ac:dyDescent="0.25">
      <c r="A65">
        <v>64</v>
      </c>
      <c r="B65" t="s">
        <v>72</v>
      </c>
      <c r="C65">
        <v>-0.41578607442973697</v>
      </c>
      <c r="D65">
        <v>0.56786795195668605</v>
      </c>
      <c r="E65">
        <v>-0.73218795495867395</v>
      </c>
      <c r="F65">
        <v>0.46405385513541503</v>
      </c>
      <c r="G65">
        <v>-0.898681100919276</v>
      </c>
      <c r="H65">
        <v>0.97288648949535705</v>
      </c>
      <c r="I65">
        <v>-0.92372657100565503</v>
      </c>
      <c r="J65">
        <v>0.35562869428785099</v>
      </c>
      <c r="K65">
        <v>-0.339257590627218</v>
      </c>
      <c r="L65">
        <v>0.82569087951101505</v>
      </c>
      <c r="M65">
        <v>-0.41087724116334001</v>
      </c>
      <c r="N65">
        <v>0.68116255139439796</v>
      </c>
      <c r="O65" t="s">
        <v>173</v>
      </c>
      <c r="P65" t="s">
        <v>173</v>
      </c>
      <c r="Q65" t="s">
        <v>173</v>
      </c>
      <c r="R65" t="s">
        <v>173</v>
      </c>
      <c r="T65" t="str">
        <f t="shared" si="0"/>
        <v/>
      </c>
      <c r="U65" t="str">
        <f t="shared" si="1"/>
        <v/>
      </c>
      <c r="V65" t="str">
        <f t="shared" si="2"/>
        <v/>
      </c>
      <c r="W65" t="str">
        <f t="shared" si="3"/>
        <v/>
      </c>
    </row>
    <row r="66" spans="1:23" x14ac:dyDescent="0.25">
      <c r="A66">
        <v>65</v>
      </c>
      <c r="B66" t="s">
        <v>82</v>
      </c>
      <c r="C66">
        <v>-0.70062447300029096</v>
      </c>
      <c r="D66">
        <v>0.58338680080052796</v>
      </c>
      <c r="E66">
        <v>-1.2009604468919901</v>
      </c>
      <c r="F66">
        <v>0.229766544586434</v>
      </c>
      <c r="G66">
        <v>-1.3357045679411299</v>
      </c>
      <c r="H66">
        <v>0.99731136163869805</v>
      </c>
      <c r="I66">
        <v>-1.33930547602147</v>
      </c>
      <c r="J66">
        <v>0.18047124678096399</v>
      </c>
      <c r="K66">
        <v>-0.65134693751760497</v>
      </c>
      <c r="L66">
        <v>0.83515947928006495</v>
      </c>
      <c r="M66">
        <v>-0.77990725565264096</v>
      </c>
      <c r="N66">
        <v>0.43544546740180501</v>
      </c>
      <c r="O66" t="s">
        <v>173</v>
      </c>
      <c r="P66" t="s">
        <v>173</v>
      </c>
      <c r="Q66" t="s">
        <v>173</v>
      </c>
      <c r="R66" t="s">
        <v>173</v>
      </c>
      <c r="T66" t="str">
        <f t="shared" si="0"/>
        <v/>
      </c>
      <c r="U66" t="str">
        <f t="shared" si="1"/>
        <v/>
      </c>
      <c r="V66" t="str">
        <f t="shared" si="2"/>
        <v/>
      </c>
      <c r="W66" t="str">
        <f t="shared" si="3"/>
        <v/>
      </c>
    </row>
    <row r="67" spans="1:23" x14ac:dyDescent="0.25">
      <c r="A67">
        <v>66</v>
      </c>
      <c r="B67" t="s">
        <v>81</v>
      </c>
      <c r="C67">
        <v>-0.56698534346085505</v>
      </c>
      <c r="D67">
        <v>0.58652964901674198</v>
      </c>
      <c r="E67">
        <v>-0.96667806036975101</v>
      </c>
      <c r="F67">
        <v>0.33370499816221799</v>
      </c>
      <c r="G67">
        <v>-0.94247447185989996</v>
      </c>
      <c r="H67">
        <v>0.99560984413487597</v>
      </c>
      <c r="I67">
        <v>-0.94663032654006396</v>
      </c>
      <c r="J67">
        <v>0.34382718494124298</v>
      </c>
      <c r="K67">
        <v>-0.75020744154680796</v>
      </c>
      <c r="L67">
        <v>0.851224846753878</v>
      </c>
      <c r="M67">
        <v>-0.88132700121208096</v>
      </c>
      <c r="N67">
        <v>0.37814085569943701</v>
      </c>
      <c r="O67" t="s">
        <v>173</v>
      </c>
      <c r="P67" t="s">
        <v>173</v>
      </c>
      <c r="Q67" t="s">
        <v>173</v>
      </c>
      <c r="R67" t="s">
        <v>173</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77</v>
      </c>
      <c r="C68">
        <v>-0.36959400349916999</v>
      </c>
      <c r="D68">
        <v>0.58084006184105297</v>
      </c>
      <c r="E68">
        <v>-0.63630942109552502</v>
      </c>
      <c r="F68">
        <v>0.52457476561090599</v>
      </c>
      <c r="G68">
        <v>-0.92671196806256795</v>
      </c>
      <c r="H68">
        <v>0.99787393762758303</v>
      </c>
      <c r="I68">
        <v>-0.92868641330166302</v>
      </c>
      <c r="J68">
        <v>0.35305162398116002</v>
      </c>
      <c r="K68">
        <v>-0.40026087053862902</v>
      </c>
      <c r="L68">
        <v>0.83286003753653903</v>
      </c>
      <c r="M68">
        <v>-0.48058599584455203</v>
      </c>
      <c r="N68">
        <v>0.63081077048380296</v>
      </c>
      <c r="O68" t="s">
        <v>173</v>
      </c>
      <c r="P68" t="s">
        <v>173</v>
      </c>
      <c r="Q68" t="s">
        <v>173</v>
      </c>
      <c r="R68" t="s">
        <v>173</v>
      </c>
      <c r="T68" t="str">
        <f t="shared" si="4"/>
        <v/>
      </c>
      <c r="U68" t="str">
        <f t="shared" si="5"/>
        <v/>
      </c>
      <c r="V68" t="str">
        <f t="shared" si="6"/>
        <v/>
      </c>
      <c r="W68" t="str">
        <f t="shared" si="7"/>
        <v/>
      </c>
    </row>
    <row r="69" spans="1:23" x14ac:dyDescent="0.25">
      <c r="A69">
        <v>68</v>
      </c>
      <c r="B69" t="s">
        <v>84</v>
      </c>
      <c r="C69">
        <v>-0.60285682687023601</v>
      </c>
      <c r="D69">
        <v>0.60400074261501902</v>
      </c>
      <c r="E69">
        <v>-0.99810610208883099</v>
      </c>
      <c r="F69">
        <v>0.31822791147438001</v>
      </c>
      <c r="G69">
        <v>-1.4379542755688099</v>
      </c>
      <c r="H69">
        <v>1.0388790557399199</v>
      </c>
      <c r="I69">
        <v>-1.3841402111477401</v>
      </c>
      <c r="J69">
        <v>0.16631552636067201</v>
      </c>
      <c r="K69">
        <v>-0.25749626705805401</v>
      </c>
      <c r="L69">
        <v>0.85442183958532802</v>
      </c>
      <c r="M69">
        <v>-0.301369013674818</v>
      </c>
      <c r="N69">
        <v>0.76313312008821499</v>
      </c>
      <c r="O69" t="s">
        <v>173</v>
      </c>
      <c r="P69" t="s">
        <v>173</v>
      </c>
      <c r="Q69" t="s">
        <v>173</v>
      </c>
      <c r="R69" t="s">
        <v>173</v>
      </c>
      <c r="T69" t="str">
        <f t="shared" si="4"/>
        <v/>
      </c>
      <c r="U69" t="str">
        <f t="shared" si="5"/>
        <v/>
      </c>
      <c r="V69" t="str">
        <f t="shared" si="6"/>
        <v/>
      </c>
      <c r="W69" t="str">
        <f t="shared" si="7"/>
        <v/>
      </c>
    </row>
    <row r="70" spans="1:23" x14ac:dyDescent="0.25">
      <c r="A70">
        <v>69</v>
      </c>
      <c r="B70" t="s">
        <v>70</v>
      </c>
      <c r="C70">
        <v>-0.30147461931556102</v>
      </c>
      <c r="D70">
        <v>0.61045357258030597</v>
      </c>
      <c r="E70">
        <v>-0.49385347691761</v>
      </c>
      <c r="F70">
        <v>0.62140966274008702</v>
      </c>
      <c r="G70">
        <v>-1.2720302879510601</v>
      </c>
      <c r="H70">
        <v>1.1028191916127801</v>
      </c>
      <c r="I70">
        <v>-1.15343503053372</v>
      </c>
      <c r="J70">
        <v>0.24873187005160399</v>
      </c>
      <c r="K70">
        <v>-7.6784609437913404E-2</v>
      </c>
      <c r="L70">
        <v>0.85676547762474398</v>
      </c>
      <c r="M70">
        <v>-8.9621502550251503E-2</v>
      </c>
      <c r="N70">
        <v>0.92858799660139901</v>
      </c>
      <c r="O70" t="s">
        <v>173</v>
      </c>
      <c r="P70" t="s">
        <v>173</v>
      </c>
      <c r="Q70" t="s">
        <v>173</v>
      </c>
      <c r="R70" t="s">
        <v>173</v>
      </c>
      <c r="T70" t="str">
        <f t="shared" si="4"/>
        <v/>
      </c>
      <c r="U70" t="str">
        <f t="shared" si="5"/>
        <v/>
      </c>
      <c r="V70" t="str">
        <f t="shared" si="6"/>
        <v/>
      </c>
      <c r="W70" t="str">
        <f t="shared" si="7"/>
        <v/>
      </c>
    </row>
    <row r="71" spans="1:23" x14ac:dyDescent="0.25">
      <c r="A71">
        <v>70</v>
      </c>
      <c r="B71" t="s">
        <v>73</v>
      </c>
      <c r="C71">
        <v>-1.17939992374236</v>
      </c>
      <c r="D71">
        <v>0.81334787836894296</v>
      </c>
      <c r="E71">
        <v>-1.45005594175457</v>
      </c>
      <c r="F71">
        <v>0.14704291987093199</v>
      </c>
      <c r="G71" t="s">
        <v>173</v>
      </c>
      <c r="H71" t="s">
        <v>173</v>
      </c>
      <c r="I71" t="s">
        <v>173</v>
      </c>
      <c r="J71" t="s">
        <v>173</v>
      </c>
      <c r="K71">
        <v>-1.3811212946207001</v>
      </c>
      <c r="L71">
        <v>1.0219040868667599</v>
      </c>
      <c r="M71">
        <v>-1.3515175370864101</v>
      </c>
      <c r="N71">
        <v>0.176529706048658</v>
      </c>
      <c r="O71" t="s">
        <v>173</v>
      </c>
      <c r="P71" t="s">
        <v>173</v>
      </c>
      <c r="Q71" t="s">
        <v>173</v>
      </c>
      <c r="R71" t="s">
        <v>173</v>
      </c>
      <c r="T71" t="str">
        <f t="shared" si="4"/>
        <v/>
      </c>
      <c r="U71" t="str">
        <f t="shared" si="5"/>
        <v/>
      </c>
      <c r="V71" t="str">
        <f t="shared" si="6"/>
        <v/>
      </c>
      <c r="W71" t="str">
        <f t="shared" si="7"/>
        <v/>
      </c>
    </row>
    <row r="72" spans="1:23" x14ac:dyDescent="0.25">
      <c r="A72">
        <v>71</v>
      </c>
      <c r="B72" t="s">
        <v>69</v>
      </c>
      <c r="C72">
        <v>-1.6424132738186901</v>
      </c>
      <c r="D72">
        <v>0.69825759138782995</v>
      </c>
      <c r="E72">
        <v>-2.3521595670077802</v>
      </c>
      <c r="F72">
        <v>1.86647662013689E-2</v>
      </c>
      <c r="G72">
        <v>-3.7489451219381502</v>
      </c>
      <c r="H72">
        <v>1.4634487672054299</v>
      </c>
      <c r="I72">
        <v>-2.5617194164555799</v>
      </c>
      <c r="J72">
        <v>1.0415542657929299E-2</v>
      </c>
      <c r="K72">
        <v>-0.98760718919196799</v>
      </c>
      <c r="L72">
        <v>0.93555963928209596</v>
      </c>
      <c r="M72">
        <v>-1.0556325302252401</v>
      </c>
      <c r="N72">
        <v>0.291136132855839</v>
      </c>
      <c r="O72" t="s">
        <v>173</v>
      </c>
      <c r="P72" t="s">
        <v>173</v>
      </c>
      <c r="Q72" t="s">
        <v>173</v>
      </c>
      <c r="R72" t="s">
        <v>173</v>
      </c>
      <c r="T72" t="str">
        <f t="shared" si="4"/>
        <v>*</v>
      </c>
      <c r="U72" t="str">
        <f t="shared" si="5"/>
        <v>*</v>
      </c>
      <c r="V72" t="str">
        <f t="shared" si="6"/>
        <v/>
      </c>
      <c r="W72" t="str">
        <f t="shared" si="7"/>
        <v/>
      </c>
    </row>
    <row r="73" spans="1:23" x14ac:dyDescent="0.25">
      <c r="A73">
        <v>72</v>
      </c>
      <c r="B73" t="s">
        <v>83</v>
      </c>
      <c r="C73">
        <v>1.0186870454639301</v>
      </c>
      <c r="D73">
        <v>1.36456341005215</v>
      </c>
      <c r="E73">
        <v>0.74652965040664399</v>
      </c>
      <c r="F73">
        <v>0.45534752726435102</v>
      </c>
      <c r="G73" t="s">
        <v>173</v>
      </c>
      <c r="H73" t="s">
        <v>173</v>
      </c>
      <c r="I73" t="s">
        <v>173</v>
      </c>
      <c r="J73" t="s">
        <v>173</v>
      </c>
      <c r="K73">
        <v>1.2536061959979401</v>
      </c>
      <c r="L73">
        <v>1.4995918559577299</v>
      </c>
      <c r="M73">
        <v>0.83596492673488798</v>
      </c>
      <c r="N73">
        <v>0.40317463451923502</v>
      </c>
      <c r="O73" t="s">
        <v>173</v>
      </c>
      <c r="P73" t="s">
        <v>173</v>
      </c>
      <c r="Q73" t="s">
        <v>173</v>
      </c>
      <c r="R73" t="s">
        <v>173</v>
      </c>
      <c r="T73" t="str">
        <f t="shared" si="4"/>
        <v/>
      </c>
      <c r="U73" t="str">
        <f t="shared" si="5"/>
        <v/>
      </c>
      <c r="V73" t="str">
        <f t="shared" si="6"/>
        <v/>
      </c>
      <c r="W73" t="str">
        <f t="shared" si="7"/>
        <v/>
      </c>
    </row>
    <row r="74" spans="1:23" x14ac:dyDescent="0.25">
      <c r="A74">
        <v>73</v>
      </c>
      <c r="B74" t="s">
        <v>178</v>
      </c>
      <c r="C74">
        <v>1.90506180209034</v>
      </c>
      <c r="D74">
        <v>0.11225616708113099</v>
      </c>
      <c r="E74">
        <v>16.970664967685</v>
      </c>
      <c r="F74" s="1">
        <v>1.3539023723345599E-64</v>
      </c>
      <c r="G74">
        <v>1.66205437416896</v>
      </c>
      <c r="H74">
        <v>0.14924864489966799</v>
      </c>
      <c r="I74">
        <v>11.1361438174951</v>
      </c>
      <c r="J74" s="1">
        <v>8.3663990838309898E-29</v>
      </c>
      <c r="K74">
        <v>2.23247027149772</v>
      </c>
      <c r="L74">
        <v>0.17357813550984399</v>
      </c>
      <c r="M74">
        <v>12.8614716648521</v>
      </c>
      <c r="N74" s="1">
        <v>7.4151320107336998E-38</v>
      </c>
      <c r="O74">
        <v>1.8939585374653001</v>
      </c>
      <c r="P74">
        <v>0.112204213790946</v>
      </c>
      <c r="Q74">
        <v>16.879566938493401</v>
      </c>
      <c r="R74" s="1">
        <v>6.3609724451501599E-64</v>
      </c>
      <c r="T74" t="str">
        <f t="shared" si="4"/>
        <v>***</v>
      </c>
      <c r="U74" t="str">
        <f t="shared" si="5"/>
        <v>***</v>
      </c>
      <c r="V74" t="str">
        <f t="shared" si="6"/>
        <v>***</v>
      </c>
      <c r="W74" t="str">
        <f t="shared" si="7"/>
        <v>***</v>
      </c>
    </row>
    <row r="75" spans="1:23" x14ac:dyDescent="0.25">
      <c r="A75">
        <v>74</v>
      </c>
      <c r="B75" t="s">
        <v>179</v>
      </c>
      <c r="C75">
        <v>1.02987868562721</v>
      </c>
      <c r="D75">
        <v>0.13641519622221501</v>
      </c>
      <c r="E75">
        <v>7.5495891524400198</v>
      </c>
      <c r="F75" s="1">
        <v>4.3663341989730897E-14</v>
      </c>
      <c r="G75">
        <v>0.99600061555233199</v>
      </c>
      <c r="H75">
        <v>0.17567743988376699</v>
      </c>
      <c r="I75">
        <v>5.6694850301285999</v>
      </c>
      <c r="J75" s="1">
        <v>1.43227363839505E-8</v>
      </c>
      <c r="K75">
        <v>1.11052660665513</v>
      </c>
      <c r="L75">
        <v>0.2170995989516</v>
      </c>
      <c r="M75">
        <v>5.1152863110664404</v>
      </c>
      <c r="N75" s="1">
        <v>3.1326541498591701E-7</v>
      </c>
      <c r="O75">
        <v>1.0187376457961399</v>
      </c>
      <c r="P75">
        <v>0.13636963207396699</v>
      </c>
      <c r="Q75">
        <v>7.4704142726114897</v>
      </c>
      <c r="R75" s="1">
        <v>7.99427382650314E-14</v>
      </c>
      <c r="T75" t="str">
        <f t="shared" si="4"/>
        <v>***</v>
      </c>
      <c r="U75" t="str">
        <f t="shared" si="5"/>
        <v>***</v>
      </c>
      <c r="V75" t="str">
        <f t="shared" si="6"/>
        <v>***</v>
      </c>
      <c r="W75" t="str">
        <f t="shared" si="7"/>
        <v>***</v>
      </c>
    </row>
    <row r="76" spans="1:23" x14ac:dyDescent="0.25">
      <c r="A76">
        <v>75</v>
      </c>
      <c r="B76" t="s">
        <v>180</v>
      </c>
      <c r="C76">
        <v>1.7856090396254201</v>
      </c>
      <c r="D76">
        <v>0.11853674339616201</v>
      </c>
      <c r="E76">
        <v>15.0637598812525</v>
      </c>
      <c r="F76" s="1">
        <v>2.8037737755267903E-51</v>
      </c>
      <c r="G76">
        <v>1.74247419807499</v>
      </c>
      <c r="H76">
        <v>0.15314339296924101</v>
      </c>
      <c r="I76">
        <v>11.3780566323548</v>
      </c>
      <c r="J76" s="1">
        <v>5.3784908310878398E-30</v>
      </c>
      <c r="K76">
        <v>1.88455561180945</v>
      </c>
      <c r="L76">
        <v>0.18806168118046701</v>
      </c>
      <c r="M76">
        <v>10.020944192246199</v>
      </c>
      <c r="N76" s="1">
        <v>1.23319147269022E-23</v>
      </c>
      <c r="O76">
        <v>1.7731821094034601</v>
      </c>
      <c r="P76">
        <v>0.118481812666036</v>
      </c>
      <c r="Q76">
        <v>14.965859058904799</v>
      </c>
      <c r="R76" s="1">
        <v>1.22728828945814E-50</v>
      </c>
      <c r="T76" t="str">
        <f t="shared" si="4"/>
        <v>***</v>
      </c>
      <c r="U76" t="str">
        <f t="shared" si="5"/>
        <v>***</v>
      </c>
      <c r="V76" t="str">
        <f t="shared" si="6"/>
        <v>***</v>
      </c>
      <c r="W76" t="str">
        <f t="shared" si="7"/>
        <v>***</v>
      </c>
    </row>
    <row r="77" spans="1:23" x14ac:dyDescent="0.25">
      <c r="A77">
        <v>76</v>
      </c>
      <c r="B77" t="s">
        <v>181</v>
      </c>
      <c r="C77">
        <v>0.88156957415247394</v>
      </c>
      <c r="D77">
        <v>0.14972155445528701</v>
      </c>
      <c r="E77">
        <v>5.8880605224797202</v>
      </c>
      <c r="F77" s="1">
        <v>3.9075403202839203E-9</v>
      </c>
      <c r="G77">
        <v>0.68631665099944705</v>
      </c>
      <c r="H77">
        <v>0.20421650505792699</v>
      </c>
      <c r="I77">
        <v>3.3607305678097399</v>
      </c>
      <c r="J77">
        <v>7.7736617175202204E-4</v>
      </c>
      <c r="K77">
        <v>1.16363019320407</v>
      </c>
      <c r="L77">
        <v>0.22351756704533399</v>
      </c>
      <c r="M77">
        <v>5.20598988520692</v>
      </c>
      <c r="N77" s="1">
        <v>1.9296515667069701E-7</v>
      </c>
      <c r="O77">
        <v>0.86907181986946602</v>
      </c>
      <c r="P77">
        <v>0.14967508242709399</v>
      </c>
      <c r="Q77">
        <v>5.8063894522509303</v>
      </c>
      <c r="R77" s="1">
        <v>6.3834385433777103E-9</v>
      </c>
      <c r="T77" t="str">
        <f t="shared" si="4"/>
        <v>***</v>
      </c>
      <c r="U77" t="str">
        <f t="shared" si="5"/>
        <v>***</v>
      </c>
      <c r="V77" t="str">
        <f t="shared" si="6"/>
        <v>***</v>
      </c>
      <c r="W77" t="str">
        <f t="shared" si="7"/>
        <v>***</v>
      </c>
    </row>
    <row r="78" spans="1:23" x14ac:dyDescent="0.25">
      <c r="A78">
        <v>77</v>
      </c>
      <c r="B78" t="s">
        <v>182</v>
      </c>
      <c r="C78">
        <v>0.62358042712581896</v>
      </c>
      <c r="D78">
        <v>0.16464726102916299</v>
      </c>
      <c r="E78">
        <v>3.7873720050245301</v>
      </c>
      <c r="F78">
        <v>1.5224906897677099E-4</v>
      </c>
      <c r="G78">
        <v>0.48501693384345201</v>
      </c>
      <c r="H78">
        <v>0.22182652118857399</v>
      </c>
      <c r="I78">
        <v>2.1864695494689701</v>
      </c>
      <c r="J78">
        <v>2.8781270127146201E-2</v>
      </c>
      <c r="K78">
        <v>0.847472679974831</v>
      </c>
      <c r="L78">
        <v>0.24788348224633699</v>
      </c>
      <c r="M78">
        <v>3.4188348182580599</v>
      </c>
      <c r="N78">
        <v>6.2889891764614995E-4</v>
      </c>
      <c r="O78">
        <v>0.61088879272758501</v>
      </c>
      <c r="P78">
        <v>0.16460324855568201</v>
      </c>
      <c r="Q78">
        <v>3.7112802942095899</v>
      </c>
      <c r="R78">
        <v>2.0621360691684701E-4</v>
      </c>
      <c r="T78" t="str">
        <f t="shared" si="4"/>
        <v>***</v>
      </c>
      <c r="U78" t="str">
        <f t="shared" si="5"/>
        <v>*</v>
      </c>
      <c r="V78" t="str">
        <f t="shared" si="6"/>
        <v>***</v>
      </c>
      <c r="W78" t="str">
        <f t="shared" si="7"/>
        <v>***</v>
      </c>
    </row>
    <row r="79" spans="1:23" x14ac:dyDescent="0.25">
      <c r="A79">
        <v>78</v>
      </c>
      <c r="B79" t="s">
        <v>183</v>
      </c>
      <c r="C79">
        <v>1.6525817972701899</v>
      </c>
      <c r="D79">
        <v>0.12701536735282501</v>
      </c>
      <c r="E79">
        <v>13.0108807438995</v>
      </c>
      <c r="F79" s="1">
        <v>1.0611198995783599E-38</v>
      </c>
      <c r="G79">
        <v>1.4727555724935399</v>
      </c>
      <c r="H79">
        <v>0.17007576061941099</v>
      </c>
      <c r="I79">
        <v>8.6594090017872407</v>
      </c>
      <c r="J79" s="1">
        <v>4.7421643108203902E-18</v>
      </c>
      <c r="K79">
        <v>1.9232931027398199</v>
      </c>
      <c r="L79">
        <v>0.19395384569313201</v>
      </c>
      <c r="M79">
        <v>9.9162411338973904</v>
      </c>
      <c r="N79" s="1">
        <v>3.53831116893591E-23</v>
      </c>
      <c r="O79">
        <v>1.639519998451</v>
      </c>
      <c r="P79">
        <v>0.12695674660346301</v>
      </c>
      <c r="Q79">
        <v>12.914004511882201</v>
      </c>
      <c r="R79" s="1">
        <v>3.7526590894494802E-38</v>
      </c>
      <c r="T79" t="str">
        <f t="shared" si="4"/>
        <v>***</v>
      </c>
      <c r="U79" t="str">
        <f t="shared" si="5"/>
        <v>***</v>
      </c>
      <c r="V79" t="str">
        <f t="shared" si="6"/>
        <v>***</v>
      </c>
      <c r="W79" t="str">
        <f t="shared" si="7"/>
        <v>***</v>
      </c>
    </row>
    <row r="80" spans="1:23" x14ac:dyDescent="0.25">
      <c r="A80">
        <v>79</v>
      </c>
      <c r="B80" t="s">
        <v>184</v>
      </c>
      <c r="C80">
        <v>1.25486538927177</v>
      </c>
      <c r="D80">
        <v>0.14331138869936499</v>
      </c>
      <c r="E80">
        <v>8.7562154038168796</v>
      </c>
      <c r="F80" s="1">
        <v>2.0191567083929201E-18</v>
      </c>
      <c r="G80">
        <v>1.1827136445125801</v>
      </c>
      <c r="H80">
        <v>0.18802710910412701</v>
      </c>
      <c r="I80">
        <v>6.2901230048567198</v>
      </c>
      <c r="J80" s="1">
        <v>3.1721451679531501E-10</v>
      </c>
      <c r="K80">
        <v>1.40390763584525</v>
      </c>
      <c r="L80">
        <v>0.22261714559828899</v>
      </c>
      <c r="M80">
        <v>6.3063769507609804</v>
      </c>
      <c r="N80" s="1">
        <v>2.8564287172433199E-10</v>
      </c>
      <c r="O80">
        <v>1.24184102226809</v>
      </c>
      <c r="P80">
        <v>0.14325592249066699</v>
      </c>
      <c r="Q80">
        <v>8.6686888798540895</v>
      </c>
      <c r="R80" s="1">
        <v>4.3712457783278502E-18</v>
      </c>
      <c r="T80" t="str">
        <f t="shared" si="4"/>
        <v>***</v>
      </c>
      <c r="U80" t="str">
        <f t="shared" si="5"/>
        <v>***</v>
      </c>
      <c r="V80" t="str">
        <f t="shared" si="6"/>
        <v>***</v>
      </c>
      <c r="W80" t="str">
        <f t="shared" si="7"/>
        <v>***</v>
      </c>
    </row>
    <row r="81" spans="1:23" x14ac:dyDescent="0.25">
      <c r="A81">
        <v>80</v>
      </c>
      <c r="B81" t="s">
        <v>185</v>
      </c>
      <c r="C81">
        <v>1.0489230513755501</v>
      </c>
      <c r="D81">
        <v>0.15494825062758599</v>
      </c>
      <c r="E81">
        <v>6.7695056067242199</v>
      </c>
      <c r="F81" s="1">
        <v>1.29223206118572E-11</v>
      </c>
      <c r="G81">
        <v>0.84270254338024597</v>
      </c>
      <c r="H81">
        <v>0.212903604964088</v>
      </c>
      <c r="I81">
        <v>3.9581412607944801</v>
      </c>
      <c r="J81" s="1">
        <v>7.5535282948628206E-5</v>
      </c>
      <c r="K81">
        <v>1.3480321941440601</v>
      </c>
      <c r="L81">
        <v>0.22964241740185601</v>
      </c>
      <c r="M81">
        <v>5.8701358807990198</v>
      </c>
      <c r="N81" s="1">
        <v>4.3543810965470399E-9</v>
      </c>
      <c r="O81">
        <v>1.0356743431848601</v>
      </c>
      <c r="P81">
        <v>0.154895332719893</v>
      </c>
      <c r="Q81">
        <v>6.6862850222720098</v>
      </c>
      <c r="R81" s="1">
        <v>2.2890699958038299E-11</v>
      </c>
      <c r="T81" t="str">
        <f t="shared" si="4"/>
        <v>***</v>
      </c>
      <c r="U81" t="str">
        <f t="shared" si="5"/>
        <v>***</v>
      </c>
      <c r="V81" t="str">
        <f t="shared" si="6"/>
        <v>***</v>
      </c>
      <c r="W81" t="str">
        <f t="shared" si="7"/>
        <v>***</v>
      </c>
    </row>
    <row r="82" spans="1:23" x14ac:dyDescent="0.25">
      <c r="A82">
        <v>81</v>
      </c>
      <c r="B82" t="s">
        <v>186</v>
      </c>
      <c r="C82">
        <v>0.56862656883060203</v>
      </c>
      <c r="D82">
        <v>0.184687505496754</v>
      </c>
      <c r="E82">
        <v>3.07885781066331</v>
      </c>
      <c r="F82">
        <v>2.0779583203210301E-3</v>
      </c>
      <c r="G82">
        <v>0.15028823678011999</v>
      </c>
      <c r="H82">
        <v>0.27850611321343499</v>
      </c>
      <c r="I82">
        <v>0.53962275745432497</v>
      </c>
      <c r="J82">
        <v>0.58945721896706704</v>
      </c>
      <c r="K82">
        <v>1.03941466680129</v>
      </c>
      <c r="L82">
        <v>0.255067219682244</v>
      </c>
      <c r="M82">
        <v>4.07506173508368</v>
      </c>
      <c r="N82" s="1">
        <v>4.6002141662492498E-5</v>
      </c>
      <c r="O82">
        <v>0.55479515457313</v>
      </c>
      <c r="P82">
        <v>0.18464058613315201</v>
      </c>
      <c r="Q82">
        <v>3.00473025022269</v>
      </c>
      <c r="R82">
        <v>2.6581648032328502E-3</v>
      </c>
      <c r="T82" t="str">
        <f t="shared" si="4"/>
        <v>**</v>
      </c>
      <c r="U82" t="str">
        <f t="shared" si="5"/>
        <v/>
      </c>
      <c r="V82" t="str">
        <f t="shared" si="6"/>
        <v>***</v>
      </c>
      <c r="W82" t="str">
        <f t="shared" si="7"/>
        <v>**</v>
      </c>
    </row>
    <row r="83" spans="1:23" x14ac:dyDescent="0.25">
      <c r="A83">
        <v>82</v>
      </c>
      <c r="B83" t="s">
        <v>187</v>
      </c>
      <c r="C83">
        <v>0.72148051141796798</v>
      </c>
      <c r="D83">
        <v>0.17708538481233899</v>
      </c>
      <c r="E83">
        <v>4.0741956891729698</v>
      </c>
      <c r="F83" s="1">
        <v>4.6173645006486501E-5</v>
      </c>
      <c r="G83">
        <v>0.348944849171478</v>
      </c>
      <c r="H83">
        <v>0.26026846264611198</v>
      </c>
      <c r="I83">
        <v>1.34071122418677</v>
      </c>
      <c r="J83">
        <v>0.18001422892341801</v>
      </c>
      <c r="K83">
        <v>1.16659552963594</v>
      </c>
      <c r="L83">
        <v>0.2488564779752</v>
      </c>
      <c r="M83">
        <v>4.6878246414473503</v>
      </c>
      <c r="N83" s="1">
        <v>2.76124461362332E-6</v>
      </c>
      <c r="O83">
        <v>0.70729040934959597</v>
      </c>
      <c r="P83">
        <v>0.17703514050812599</v>
      </c>
      <c r="Q83">
        <v>3.9951978308912701</v>
      </c>
      <c r="R83" s="1">
        <v>6.4640253774025602E-5</v>
      </c>
      <c r="T83" t="str">
        <f t="shared" si="4"/>
        <v>***</v>
      </c>
      <c r="U83" t="str">
        <f t="shared" si="5"/>
        <v/>
      </c>
      <c r="V83" t="str">
        <f t="shared" si="6"/>
        <v>***</v>
      </c>
      <c r="W83" t="str">
        <f t="shared" si="7"/>
        <v>***</v>
      </c>
    </row>
    <row r="84" spans="1:23" x14ac:dyDescent="0.25">
      <c r="A84">
        <v>83</v>
      </c>
      <c r="B84" t="s">
        <v>188</v>
      </c>
      <c r="C84">
        <v>1.8649326782628599</v>
      </c>
      <c r="D84">
        <v>9.92527433549317E-2</v>
      </c>
      <c r="E84">
        <v>18.7897343209324</v>
      </c>
      <c r="F84" s="1">
        <v>9.1636974523789397E-79</v>
      </c>
      <c r="G84">
        <v>1.73323903224163</v>
      </c>
      <c r="H84">
        <v>0.12801882205868201</v>
      </c>
      <c r="I84">
        <v>13.538939074499</v>
      </c>
      <c r="J84" s="1">
        <v>9.2109596100671405E-42</v>
      </c>
      <c r="K84">
        <v>2.0531726928045702</v>
      </c>
      <c r="L84">
        <v>0.15809181555255</v>
      </c>
      <c r="M84">
        <v>12.9872168627356</v>
      </c>
      <c r="N84" s="1">
        <v>1.4459004874741099E-38</v>
      </c>
      <c r="O84">
        <v>1.8635683112516599</v>
      </c>
      <c r="P84">
        <v>9.9230398687845695E-2</v>
      </c>
      <c r="Q84">
        <v>18.780215900512299</v>
      </c>
      <c r="R84" s="1">
        <v>1.09633392571119E-78</v>
      </c>
      <c r="T84" t="str">
        <f t="shared" si="4"/>
        <v>***</v>
      </c>
      <c r="U84" t="str">
        <f t="shared" si="5"/>
        <v>***</v>
      </c>
      <c r="V84" t="str">
        <f t="shared" si="6"/>
        <v>***</v>
      </c>
      <c r="W84" t="str">
        <f t="shared" si="7"/>
        <v>***</v>
      </c>
    </row>
    <row r="85" spans="1:23" x14ac:dyDescent="0.25">
      <c r="A85">
        <v>84</v>
      </c>
      <c r="B85" t="s">
        <v>189</v>
      </c>
      <c r="C85">
        <v>2.5011805613076201</v>
      </c>
      <c r="D85">
        <v>0.117640815288381</v>
      </c>
      <c r="E85">
        <v>21.261163102077401</v>
      </c>
      <c r="F85" s="1">
        <v>2.59895004727586E-100</v>
      </c>
      <c r="G85">
        <v>2.3292033625828901</v>
      </c>
      <c r="H85">
        <v>0.155479134839176</v>
      </c>
      <c r="I85">
        <v>14.980809900905101</v>
      </c>
      <c r="J85" s="1">
        <v>9.8015294982415598E-51</v>
      </c>
      <c r="K85">
        <v>2.77257017434769</v>
      </c>
      <c r="L85">
        <v>0.18233761483569799</v>
      </c>
      <c r="M85">
        <v>15.205695088454499</v>
      </c>
      <c r="N85" s="1">
        <v>3.2417155160666902E-52</v>
      </c>
      <c r="O85">
        <v>2.48541782798686</v>
      </c>
      <c r="P85">
        <v>0.117560378544369</v>
      </c>
      <c r="Q85">
        <v>21.1416283169659</v>
      </c>
      <c r="R85" s="1">
        <v>3.2951114385982501E-99</v>
      </c>
      <c r="T85" t="str">
        <f t="shared" si="4"/>
        <v>***</v>
      </c>
      <c r="U85" t="str">
        <f t="shared" si="5"/>
        <v>***</v>
      </c>
      <c r="V85" t="str">
        <f t="shared" si="6"/>
        <v>***</v>
      </c>
      <c r="W85" t="str">
        <f t="shared" si="7"/>
        <v>***</v>
      </c>
    </row>
    <row r="86" spans="1:23" x14ac:dyDescent="0.25">
      <c r="A86">
        <v>85</v>
      </c>
      <c r="B86" t="s">
        <v>190</v>
      </c>
      <c r="C86">
        <v>1.0359209825672899</v>
      </c>
      <c r="D86">
        <v>0.173740787491141</v>
      </c>
      <c r="E86">
        <v>5.9624512903748501</v>
      </c>
      <c r="F86" s="1">
        <v>2.4848173641362698E-9</v>
      </c>
      <c r="G86">
        <v>0.98627175062178696</v>
      </c>
      <c r="H86">
        <v>0.22635468247627</v>
      </c>
      <c r="I86">
        <v>4.35719614824042</v>
      </c>
      <c r="J86" s="1">
        <v>1.31739199105589E-5</v>
      </c>
      <c r="K86">
        <v>1.1587643173145801</v>
      </c>
      <c r="L86">
        <v>0.27189891932128002</v>
      </c>
      <c r="M86">
        <v>4.26174668221232</v>
      </c>
      <c r="N86" s="1">
        <v>2.02835289839299E-5</v>
      </c>
      <c r="O86">
        <v>1.01990445507563</v>
      </c>
      <c r="P86">
        <v>0.17368030404991699</v>
      </c>
      <c r="Q86">
        <v>5.8723092445905802</v>
      </c>
      <c r="R86" s="1">
        <v>4.2976609206588103E-9</v>
      </c>
      <c r="T86" t="str">
        <f t="shared" si="4"/>
        <v>***</v>
      </c>
      <c r="U86" t="str">
        <f t="shared" si="5"/>
        <v>***</v>
      </c>
      <c r="V86" t="str">
        <f t="shared" si="6"/>
        <v>***</v>
      </c>
      <c r="W86" t="str">
        <f t="shared" si="7"/>
        <v>***</v>
      </c>
    </row>
    <row r="87" spans="1:23" x14ac:dyDescent="0.25">
      <c r="A87">
        <v>86</v>
      </c>
      <c r="B87" t="s">
        <v>191</v>
      </c>
      <c r="C87">
        <v>0.99578737833609199</v>
      </c>
      <c r="D87">
        <v>0.17923622914476101</v>
      </c>
      <c r="E87">
        <v>5.5557259996350297</v>
      </c>
      <c r="F87" s="1">
        <v>2.7646025544283999E-8</v>
      </c>
      <c r="G87">
        <v>0.74368198756130199</v>
      </c>
      <c r="H87">
        <v>0.25143857664403801</v>
      </c>
      <c r="I87">
        <v>2.9577083894096901</v>
      </c>
      <c r="J87">
        <v>3.0993517520690101E-3</v>
      </c>
      <c r="K87">
        <v>1.3503712209054399</v>
      </c>
      <c r="L87">
        <v>0.25984337690561798</v>
      </c>
      <c r="M87">
        <v>5.1968660390213799</v>
      </c>
      <c r="N87" s="1">
        <v>2.0267630559088E-7</v>
      </c>
      <c r="O87">
        <v>0.97947802340582102</v>
      </c>
      <c r="P87">
        <v>0.17917511405554401</v>
      </c>
      <c r="Q87">
        <v>5.4665963438549099</v>
      </c>
      <c r="R87" s="1">
        <v>4.5875912657881601E-8</v>
      </c>
      <c r="T87" t="str">
        <f t="shared" si="4"/>
        <v>***</v>
      </c>
      <c r="U87" t="str">
        <f t="shared" si="5"/>
        <v>**</v>
      </c>
      <c r="V87" t="str">
        <f t="shared" si="6"/>
        <v>***</v>
      </c>
      <c r="W87" t="str">
        <f t="shared" si="7"/>
        <v>***</v>
      </c>
    </row>
    <row r="88" spans="1:23" x14ac:dyDescent="0.25">
      <c r="A88">
        <v>87</v>
      </c>
      <c r="B88" t="s">
        <v>192</v>
      </c>
      <c r="C88">
        <v>1.3526508380218001</v>
      </c>
      <c r="D88">
        <v>0.16251273074018099</v>
      </c>
      <c r="E88">
        <v>8.3233530804695395</v>
      </c>
      <c r="F88" s="1">
        <v>8.5509246474560001E-17</v>
      </c>
      <c r="G88">
        <v>1.19460757470561</v>
      </c>
      <c r="H88">
        <v>0.21903664657858399</v>
      </c>
      <c r="I88">
        <v>5.45391647181295</v>
      </c>
      <c r="J88" s="1">
        <v>4.9272353478047002E-8</v>
      </c>
      <c r="K88">
        <v>1.6173510094066901</v>
      </c>
      <c r="L88">
        <v>0.244737521870495</v>
      </c>
      <c r="M88">
        <v>6.60851265080034</v>
      </c>
      <c r="N88" s="1">
        <v>3.8820037030313103E-11</v>
      </c>
      <c r="O88">
        <v>1.3341073450893799</v>
      </c>
      <c r="P88">
        <v>0.16243927163036401</v>
      </c>
      <c r="Q88">
        <v>8.2129606449183203</v>
      </c>
      <c r="R88" s="1">
        <v>2.1580029339363499E-16</v>
      </c>
      <c r="T88" t="str">
        <f t="shared" si="4"/>
        <v>***</v>
      </c>
      <c r="U88" t="str">
        <f t="shared" si="5"/>
        <v>***</v>
      </c>
      <c r="V88" t="str">
        <f t="shared" si="6"/>
        <v>***</v>
      </c>
      <c r="W88" t="str">
        <f t="shared" si="7"/>
        <v>***</v>
      </c>
    </row>
    <row r="89" spans="1:23" x14ac:dyDescent="0.25">
      <c r="A89">
        <v>88</v>
      </c>
      <c r="B89" t="s">
        <v>193</v>
      </c>
      <c r="C89">
        <v>1.34129366645963</v>
      </c>
      <c r="D89">
        <v>0.16645808384087801</v>
      </c>
      <c r="E89">
        <v>8.0578463689501891</v>
      </c>
      <c r="F89" s="1">
        <v>7.7650322701809297E-16</v>
      </c>
      <c r="G89">
        <v>1.3899286529558901</v>
      </c>
      <c r="H89">
        <v>0.210811603396166</v>
      </c>
      <c r="I89">
        <v>6.5932265139308903</v>
      </c>
      <c r="J89" s="1">
        <v>4.3036917516788298E-11</v>
      </c>
      <c r="K89">
        <v>1.32451995810361</v>
      </c>
      <c r="L89">
        <v>0.27256811838580097</v>
      </c>
      <c r="M89">
        <v>4.8594089651704904</v>
      </c>
      <c r="N89" s="1">
        <v>1.17736703524391E-6</v>
      </c>
      <c r="O89">
        <v>1.3214744912729</v>
      </c>
      <c r="P89">
        <v>0.16637878393834299</v>
      </c>
      <c r="Q89">
        <v>7.9425661132528296</v>
      </c>
      <c r="R89" s="1">
        <v>1.9804073524721101E-15</v>
      </c>
      <c r="T89" t="str">
        <f t="shared" si="4"/>
        <v>***</v>
      </c>
      <c r="U89" t="str">
        <f t="shared" si="5"/>
        <v>***</v>
      </c>
      <c r="V89" t="str">
        <f t="shared" si="6"/>
        <v>***</v>
      </c>
      <c r="W89" t="str">
        <f t="shared" si="7"/>
        <v>***</v>
      </c>
    </row>
    <row r="90" spans="1:23" x14ac:dyDescent="0.25">
      <c r="A90">
        <v>89</v>
      </c>
      <c r="B90" t="s">
        <v>194</v>
      </c>
      <c r="C90">
        <v>1.5546131879445699</v>
      </c>
      <c r="D90">
        <v>0.15963859448687701</v>
      </c>
      <c r="E90">
        <v>9.7383292113134203</v>
      </c>
      <c r="F90" s="1">
        <v>2.06928492258717E-22</v>
      </c>
      <c r="G90">
        <v>1.4431650050081799</v>
      </c>
      <c r="H90">
        <v>0.21319534243699401</v>
      </c>
      <c r="I90">
        <v>6.7692145077450601</v>
      </c>
      <c r="J90" s="1">
        <v>1.29483446380133E-11</v>
      </c>
      <c r="K90">
        <v>1.76769816919943</v>
      </c>
      <c r="L90">
        <v>0.24280981996369499</v>
      </c>
      <c r="M90">
        <v>7.2801757748666702</v>
      </c>
      <c r="N90" s="1">
        <v>3.3338550335971102E-13</v>
      </c>
      <c r="O90">
        <v>1.5341147392901</v>
      </c>
      <c r="P90">
        <v>0.15955554414217599</v>
      </c>
      <c r="Q90">
        <v>9.6149259340251501</v>
      </c>
      <c r="R90" s="1">
        <v>6.91591057556301E-22</v>
      </c>
      <c r="T90" t="str">
        <f t="shared" si="4"/>
        <v>***</v>
      </c>
      <c r="U90" t="str">
        <f t="shared" si="5"/>
        <v>***</v>
      </c>
      <c r="V90" t="str">
        <f t="shared" si="6"/>
        <v>***</v>
      </c>
      <c r="W90" t="str">
        <f t="shared" si="7"/>
        <v>***</v>
      </c>
    </row>
    <row r="91" spans="1:23" x14ac:dyDescent="0.25">
      <c r="A91">
        <v>90</v>
      </c>
      <c r="B91" t="s">
        <v>195</v>
      </c>
      <c r="C91">
        <v>1.0813259489028999</v>
      </c>
      <c r="D91">
        <v>0.191582157747756</v>
      </c>
      <c r="E91">
        <v>5.6441892168612604</v>
      </c>
      <c r="F91" s="1">
        <v>1.6596147331328401E-8</v>
      </c>
      <c r="G91">
        <v>1.12194039159208</v>
      </c>
      <c r="H91">
        <v>0.24428597155002399</v>
      </c>
      <c r="I91">
        <v>4.5927336083739601</v>
      </c>
      <c r="J91" s="1">
        <v>4.3747735846903301E-6</v>
      </c>
      <c r="K91">
        <v>1.0881184060298701</v>
      </c>
      <c r="L91">
        <v>0.30984784615226701</v>
      </c>
      <c r="M91">
        <v>3.5117830236429701</v>
      </c>
      <c r="N91">
        <v>4.4511123813772199E-4</v>
      </c>
      <c r="O91">
        <v>1.0603602065751001</v>
      </c>
      <c r="P91">
        <v>0.19150926852793901</v>
      </c>
      <c r="Q91">
        <v>5.5368610340674396</v>
      </c>
      <c r="R91" s="1">
        <v>3.0794068951240803E-8</v>
      </c>
      <c r="T91" t="str">
        <f t="shared" si="4"/>
        <v>***</v>
      </c>
      <c r="U91" t="str">
        <f t="shared" si="5"/>
        <v>***</v>
      </c>
      <c r="V91" t="str">
        <f t="shared" si="6"/>
        <v>***</v>
      </c>
      <c r="W91" t="str">
        <f t="shared" si="7"/>
        <v>***</v>
      </c>
    </row>
    <row r="92" spans="1:23" x14ac:dyDescent="0.25">
      <c r="A92">
        <v>91</v>
      </c>
      <c r="B92" t="s">
        <v>196</v>
      </c>
      <c r="C92">
        <v>0.80489903144777997</v>
      </c>
      <c r="D92">
        <v>0.21623521237471999</v>
      </c>
      <c r="E92">
        <v>3.7223309867448702</v>
      </c>
      <c r="F92">
        <v>1.9739203440531099E-4</v>
      </c>
      <c r="G92">
        <v>0.21128431830567301</v>
      </c>
      <c r="H92">
        <v>0.35687274363645799</v>
      </c>
      <c r="I92">
        <v>0.59204386457965597</v>
      </c>
      <c r="J92">
        <v>0.55382121554305996</v>
      </c>
      <c r="K92">
        <v>1.39316031496001</v>
      </c>
      <c r="L92">
        <v>0.28331180066672701</v>
      </c>
      <c r="M92">
        <v>4.9174101173386999</v>
      </c>
      <c r="N92" s="1">
        <v>8.7696700780140296E-7</v>
      </c>
      <c r="O92">
        <v>0.78395074027148803</v>
      </c>
      <c r="P92">
        <v>0.21616764641326899</v>
      </c>
      <c r="Q92">
        <v>3.6265868333170102</v>
      </c>
      <c r="R92">
        <v>2.8719227088857299E-4</v>
      </c>
      <c r="T92" t="str">
        <f t="shared" si="4"/>
        <v>***</v>
      </c>
      <c r="U92" t="str">
        <f t="shared" si="5"/>
        <v/>
      </c>
      <c r="V92" t="str">
        <f t="shared" si="6"/>
        <v>***</v>
      </c>
      <c r="W92" t="str">
        <f t="shared" si="7"/>
        <v>***</v>
      </c>
    </row>
    <row r="93" spans="1:23" x14ac:dyDescent="0.25">
      <c r="A93">
        <v>92</v>
      </c>
      <c r="B93" t="s">
        <v>197</v>
      </c>
      <c r="C93">
        <v>1.14055967666909</v>
      </c>
      <c r="D93">
        <v>0.19381133047812399</v>
      </c>
      <c r="E93">
        <v>5.8848967903753699</v>
      </c>
      <c r="F93" s="1">
        <v>3.9830246746889098E-9</v>
      </c>
      <c r="G93">
        <v>0.94818451798019099</v>
      </c>
      <c r="H93">
        <v>0.26818315852361502</v>
      </c>
      <c r="I93">
        <v>3.53558561693462</v>
      </c>
      <c r="J93">
        <v>4.0687237532680199E-4</v>
      </c>
      <c r="K93">
        <v>1.44779320576836</v>
      </c>
      <c r="L93">
        <v>0.28357760018817102</v>
      </c>
      <c r="M93">
        <v>5.1054568654494004</v>
      </c>
      <c r="N93" s="1">
        <v>3.2999625901213401E-7</v>
      </c>
      <c r="O93">
        <v>1.1192807799886699</v>
      </c>
      <c r="P93">
        <v>0.19373496769024501</v>
      </c>
      <c r="Q93">
        <v>5.7773813025754297</v>
      </c>
      <c r="R93" s="1">
        <v>7.5872210671555908E-9</v>
      </c>
      <c r="T93" t="str">
        <f t="shared" si="4"/>
        <v>***</v>
      </c>
      <c r="U93" t="str">
        <f t="shared" si="5"/>
        <v>***</v>
      </c>
      <c r="V93" t="str">
        <f t="shared" si="6"/>
        <v>***</v>
      </c>
      <c r="W93" t="str">
        <f t="shared" si="7"/>
        <v>***</v>
      </c>
    </row>
    <row r="94" spans="1:23" x14ac:dyDescent="0.25">
      <c r="A94">
        <v>93</v>
      </c>
      <c r="B94" t="s">
        <v>198</v>
      </c>
      <c r="C94">
        <v>0.89508607353791703</v>
      </c>
      <c r="D94">
        <v>0.21650850419621101</v>
      </c>
      <c r="E94">
        <v>4.1341843677731296</v>
      </c>
      <c r="F94" s="1">
        <v>3.56217435422032E-5</v>
      </c>
      <c r="G94">
        <v>0.57729226768761599</v>
      </c>
      <c r="H94">
        <v>0.31589030360977099</v>
      </c>
      <c r="I94">
        <v>1.82750866706172</v>
      </c>
      <c r="J94">
        <v>6.7623324269147606E-2</v>
      </c>
      <c r="K94">
        <v>1.3178702772272</v>
      </c>
      <c r="L94">
        <v>0.30277183412223702</v>
      </c>
      <c r="M94">
        <v>4.3526845257843103</v>
      </c>
      <c r="N94" s="1">
        <v>1.3448059823647899E-5</v>
      </c>
      <c r="O94">
        <v>0.87323621557495501</v>
      </c>
      <c r="P94">
        <v>0.216437507494222</v>
      </c>
      <c r="Q94">
        <v>4.0345882083227496</v>
      </c>
      <c r="R94" s="1">
        <v>5.4698139470951597E-5</v>
      </c>
      <c r="T94" t="str">
        <f t="shared" si="4"/>
        <v>***</v>
      </c>
      <c r="U94" t="str">
        <f t="shared" si="5"/>
        <v>^</v>
      </c>
      <c r="V94" t="str">
        <f t="shared" si="6"/>
        <v>***</v>
      </c>
      <c r="W94" t="str">
        <f t="shared" si="7"/>
        <v>***</v>
      </c>
    </row>
    <row r="95" spans="1:23" x14ac:dyDescent="0.25">
      <c r="A95">
        <v>94</v>
      </c>
      <c r="B95" t="s">
        <v>199</v>
      </c>
      <c r="C95">
        <v>1.89029852663235</v>
      </c>
      <c r="D95">
        <v>0.100663983648421</v>
      </c>
      <c r="E95">
        <v>18.778300422069599</v>
      </c>
      <c r="F95" s="1">
        <v>1.13660359441805E-78</v>
      </c>
      <c r="G95">
        <v>1.77707877664305</v>
      </c>
      <c r="H95">
        <v>0.12987783873192099</v>
      </c>
      <c r="I95">
        <v>13.682694399551099</v>
      </c>
      <c r="J95" s="1">
        <v>1.28829003035575E-42</v>
      </c>
      <c r="K95">
        <v>2.0631303989904799</v>
      </c>
      <c r="L95">
        <v>0.16023468230563101</v>
      </c>
      <c r="M95">
        <v>12.8756794053817</v>
      </c>
      <c r="N95" s="1">
        <v>6.1693795895595304E-38</v>
      </c>
      <c r="O95">
        <v>1.8880808698051399</v>
      </c>
      <c r="P95">
        <v>0.100637395566021</v>
      </c>
      <c r="Q95">
        <v>18.761225478718799</v>
      </c>
      <c r="R95" s="1">
        <v>1.5674369410558599E-78</v>
      </c>
      <c r="T95" t="str">
        <f t="shared" si="4"/>
        <v>***</v>
      </c>
      <c r="U95" t="str">
        <f t="shared" si="5"/>
        <v>***</v>
      </c>
      <c r="V95" t="str">
        <f t="shared" si="6"/>
        <v>***</v>
      </c>
      <c r="W95" t="str">
        <f t="shared" si="7"/>
        <v>***</v>
      </c>
    </row>
    <row r="96" spans="1:23" x14ac:dyDescent="0.25">
      <c r="A96">
        <v>95</v>
      </c>
      <c r="B96" t="s">
        <v>200</v>
      </c>
      <c r="C96">
        <v>2.3513227086908302</v>
      </c>
      <c r="D96">
        <v>0.14155880891720601</v>
      </c>
      <c r="E96">
        <v>16.6102182313928</v>
      </c>
      <c r="F96" s="1">
        <v>5.8778982858637799E-62</v>
      </c>
      <c r="G96">
        <v>2.2332517277337298</v>
      </c>
      <c r="H96">
        <v>0.18806193117649</v>
      </c>
      <c r="I96">
        <v>11.8750866470573</v>
      </c>
      <c r="J96" s="1">
        <v>1.59468744546548E-32</v>
      </c>
      <c r="K96">
        <v>2.5853667370448501</v>
      </c>
      <c r="L96">
        <v>0.21717952176181701</v>
      </c>
      <c r="M96">
        <v>11.9042841427759</v>
      </c>
      <c r="N96" s="1">
        <v>1.12423925953122E-32</v>
      </c>
      <c r="O96">
        <v>2.3293512944721102</v>
      </c>
      <c r="P96">
        <v>0.14144774138178501</v>
      </c>
      <c r="Q96">
        <v>16.467928520575601</v>
      </c>
      <c r="R96" s="1">
        <v>6.2369772621331003E-61</v>
      </c>
      <c r="T96" t="str">
        <f t="shared" si="4"/>
        <v>***</v>
      </c>
      <c r="U96" t="str">
        <f t="shared" si="5"/>
        <v>***</v>
      </c>
      <c r="V96" t="str">
        <f t="shared" si="6"/>
        <v>***</v>
      </c>
      <c r="W96" t="str">
        <f t="shared" si="7"/>
        <v>***</v>
      </c>
    </row>
    <row r="97" spans="1:23" x14ac:dyDescent="0.25">
      <c r="A97">
        <v>96</v>
      </c>
      <c r="B97" t="s">
        <v>201</v>
      </c>
      <c r="C97">
        <v>0.91932410233073303</v>
      </c>
      <c r="D97">
        <v>0.23151854127437799</v>
      </c>
      <c r="E97">
        <v>3.97084439661021</v>
      </c>
      <c r="F97" s="1">
        <v>7.1618345594073505E-5</v>
      </c>
      <c r="G97">
        <v>1.1319882423434999</v>
      </c>
      <c r="H97">
        <v>0.275455473857245</v>
      </c>
      <c r="I97">
        <v>4.1095144216671304</v>
      </c>
      <c r="J97" s="1">
        <v>3.96491954101437E-5</v>
      </c>
      <c r="K97">
        <v>0.57093046015029203</v>
      </c>
      <c r="L97">
        <v>0.438422624842563</v>
      </c>
      <c r="M97">
        <v>1.3022376761585099</v>
      </c>
      <c r="N97">
        <v>0.19283514940215801</v>
      </c>
      <c r="O97">
        <v>0.89691432523963999</v>
      </c>
      <c r="P97">
        <v>0.23144025737719701</v>
      </c>
      <c r="Q97">
        <v>3.87536004065994</v>
      </c>
      <c r="R97">
        <v>1.06467160844092E-4</v>
      </c>
      <c r="T97" t="str">
        <f t="shared" si="4"/>
        <v>***</v>
      </c>
      <c r="U97" t="str">
        <f t="shared" si="5"/>
        <v>***</v>
      </c>
      <c r="V97" t="str">
        <f t="shared" si="6"/>
        <v/>
      </c>
      <c r="W97" t="str">
        <f t="shared" si="7"/>
        <v>***</v>
      </c>
    </row>
    <row r="98" spans="1:23" x14ac:dyDescent="0.25">
      <c r="A98">
        <v>97</v>
      </c>
      <c r="B98" t="s">
        <v>202</v>
      </c>
      <c r="C98">
        <v>1.23759772648672</v>
      </c>
      <c r="D98">
        <v>0.20863968818269801</v>
      </c>
      <c r="E98">
        <v>5.9317464345662003</v>
      </c>
      <c r="F98" s="1">
        <v>2.9972926562033601E-9</v>
      </c>
      <c r="G98">
        <v>0.98818028866610397</v>
      </c>
      <c r="H98">
        <v>0.297661411574908</v>
      </c>
      <c r="I98">
        <v>3.3198132181047799</v>
      </c>
      <c r="J98">
        <v>9.0077693776337395E-4</v>
      </c>
      <c r="K98">
        <v>1.6054037784496</v>
      </c>
      <c r="L98">
        <v>0.297058280321506</v>
      </c>
      <c r="M98">
        <v>5.4043394337032797</v>
      </c>
      <c r="N98" s="1">
        <v>6.5047662274434406E-8</v>
      </c>
      <c r="O98">
        <v>1.2145904819248701</v>
      </c>
      <c r="P98">
        <v>0.208550853847115</v>
      </c>
      <c r="Q98">
        <v>5.8239535322893703</v>
      </c>
      <c r="R98" s="1">
        <v>5.7471561812438801E-9</v>
      </c>
      <c r="T98" t="str">
        <f t="shared" si="4"/>
        <v>***</v>
      </c>
      <c r="U98" t="str">
        <f t="shared" si="5"/>
        <v>***</v>
      </c>
      <c r="V98" t="str">
        <f t="shared" si="6"/>
        <v>***</v>
      </c>
      <c r="W98" t="str">
        <f t="shared" si="7"/>
        <v>***</v>
      </c>
    </row>
    <row r="99" spans="1:23" x14ac:dyDescent="0.25">
      <c r="A99">
        <v>98</v>
      </c>
      <c r="B99" t="s">
        <v>203</v>
      </c>
      <c r="C99">
        <v>0.50736246131809903</v>
      </c>
      <c r="D99">
        <v>0.28577916683388299</v>
      </c>
      <c r="E99">
        <v>1.77536545766829</v>
      </c>
      <c r="F99">
        <v>7.5837563656800194E-2</v>
      </c>
      <c r="G99">
        <v>0.32790970943299402</v>
      </c>
      <c r="H99">
        <v>0.40013789879752798</v>
      </c>
      <c r="I99">
        <v>0.81949175626305304</v>
      </c>
      <c r="J99">
        <v>0.41250590343068999</v>
      </c>
      <c r="K99">
        <v>0.80965895826651202</v>
      </c>
      <c r="L99">
        <v>0.41073250245339099</v>
      </c>
      <c r="M99">
        <v>1.97125611786321</v>
      </c>
      <c r="N99">
        <v>4.8694587944660701E-2</v>
      </c>
      <c r="O99">
        <v>0.48428255537127601</v>
      </c>
      <c r="P99">
        <v>0.28571138029676801</v>
      </c>
      <c r="Q99">
        <v>1.69500618025174</v>
      </c>
      <c r="R99">
        <v>9.0074248385598604E-2</v>
      </c>
      <c r="T99" t="str">
        <f t="shared" si="4"/>
        <v>^</v>
      </c>
      <c r="U99" t="str">
        <f t="shared" si="5"/>
        <v/>
      </c>
      <c r="V99" t="str">
        <f t="shared" si="6"/>
        <v>*</v>
      </c>
      <c r="W99" t="str">
        <f t="shared" si="7"/>
        <v>^</v>
      </c>
    </row>
    <row r="100" spans="1:23" x14ac:dyDescent="0.25">
      <c r="A100">
        <v>99</v>
      </c>
      <c r="B100" t="s">
        <v>204</v>
      </c>
      <c r="C100">
        <v>0.90010721454582499</v>
      </c>
      <c r="D100">
        <v>0.245571801005698</v>
      </c>
      <c r="E100">
        <v>3.6653524991859299</v>
      </c>
      <c r="F100">
        <v>2.4699813789865198E-4</v>
      </c>
      <c r="G100">
        <v>0.90608867856082798</v>
      </c>
      <c r="H100">
        <v>0.317374157926475</v>
      </c>
      <c r="I100">
        <v>2.8549541792584798</v>
      </c>
      <c r="J100">
        <v>4.30430384507423E-3</v>
      </c>
      <c r="K100">
        <v>0.97671629477092203</v>
      </c>
      <c r="L100">
        <v>0.38853823807305099</v>
      </c>
      <c r="M100">
        <v>2.5138228340534301</v>
      </c>
      <c r="N100">
        <v>1.1943041353961801E-2</v>
      </c>
      <c r="O100">
        <v>0.87630706700366301</v>
      </c>
      <c r="P100">
        <v>0.245488072867216</v>
      </c>
      <c r="Q100">
        <v>3.56965231250829</v>
      </c>
      <c r="R100">
        <v>3.57455337475096E-4</v>
      </c>
      <c r="T100" t="str">
        <f t="shared" si="4"/>
        <v>***</v>
      </c>
      <c r="U100" t="str">
        <f t="shared" si="5"/>
        <v>**</v>
      </c>
      <c r="V100" t="str">
        <f t="shared" si="6"/>
        <v>*</v>
      </c>
      <c r="W100" t="str">
        <f t="shared" si="7"/>
        <v>***</v>
      </c>
    </row>
    <row r="101" spans="1:23" x14ac:dyDescent="0.25">
      <c r="A101">
        <v>100</v>
      </c>
      <c r="B101" t="s">
        <v>205</v>
      </c>
      <c r="C101">
        <v>1.5241477190572601</v>
      </c>
      <c r="D101">
        <v>0.19745839957912201</v>
      </c>
      <c r="E101">
        <v>7.7188294967747302</v>
      </c>
      <c r="F101" s="1">
        <v>1.17402825257241E-14</v>
      </c>
      <c r="G101">
        <v>1.24504646659206</v>
      </c>
      <c r="H101">
        <v>0.28299938573802103</v>
      </c>
      <c r="I101">
        <v>4.3994670283299797</v>
      </c>
      <c r="J101" s="1">
        <v>1.0851706274251201E-5</v>
      </c>
      <c r="K101">
        <v>1.92517114927456</v>
      </c>
      <c r="L101">
        <v>0.28082901317958497</v>
      </c>
      <c r="M101">
        <v>6.8553142977554398</v>
      </c>
      <c r="N101" s="1">
        <v>7.1155901100549103E-12</v>
      </c>
      <c r="O101">
        <v>1.49964666019753</v>
      </c>
      <c r="P101">
        <v>0.19734539972092299</v>
      </c>
      <c r="Q101">
        <v>7.59909611431664</v>
      </c>
      <c r="R101" s="1">
        <v>2.9820624353334303E-14</v>
      </c>
      <c r="T101" t="str">
        <f t="shared" si="4"/>
        <v>***</v>
      </c>
      <c r="U101" t="str">
        <f t="shared" si="5"/>
        <v>***</v>
      </c>
      <c r="V101" t="str">
        <f t="shared" si="6"/>
        <v>***</v>
      </c>
      <c r="W101" t="str">
        <f t="shared" si="7"/>
        <v>***</v>
      </c>
    </row>
    <row r="102" spans="1:23" x14ac:dyDescent="0.25">
      <c r="A102">
        <v>101</v>
      </c>
      <c r="B102" t="s">
        <v>206</v>
      </c>
      <c r="C102">
        <v>1.0497243150550299</v>
      </c>
      <c r="D102">
        <v>0.24106182579705299</v>
      </c>
      <c r="E102">
        <v>4.3545854329452602</v>
      </c>
      <c r="F102" s="1">
        <v>1.33318979864464E-5</v>
      </c>
      <c r="G102">
        <v>0.91355996858398403</v>
      </c>
      <c r="H102">
        <v>0.32962814338291802</v>
      </c>
      <c r="I102">
        <v>2.77148655818121</v>
      </c>
      <c r="J102">
        <v>5.5800976148857803E-3</v>
      </c>
      <c r="K102">
        <v>1.3163632187045899</v>
      </c>
      <c r="L102">
        <v>0.3555183242296</v>
      </c>
      <c r="M102">
        <v>3.70265926955275</v>
      </c>
      <c r="N102">
        <v>2.1335133727608499E-4</v>
      </c>
      <c r="O102">
        <v>1.02562233733381</v>
      </c>
      <c r="P102">
        <v>0.24096818008477</v>
      </c>
      <c r="Q102">
        <v>4.25625631140593</v>
      </c>
      <c r="R102" s="1">
        <v>2.0787838224510601E-5</v>
      </c>
      <c r="T102" t="str">
        <f t="shared" si="4"/>
        <v>***</v>
      </c>
      <c r="U102" t="str">
        <f t="shared" si="5"/>
        <v>**</v>
      </c>
      <c r="V102" t="str">
        <f t="shared" si="6"/>
        <v>***</v>
      </c>
      <c r="W102" t="str">
        <f t="shared" si="7"/>
        <v>***</v>
      </c>
    </row>
    <row r="103" spans="1:23" x14ac:dyDescent="0.25">
      <c r="A103">
        <v>102</v>
      </c>
      <c r="B103" t="s">
        <v>207</v>
      </c>
      <c r="C103">
        <v>1.1384186330271899</v>
      </c>
      <c r="D103">
        <v>0.236712852638266</v>
      </c>
      <c r="E103">
        <v>4.80928103539385</v>
      </c>
      <c r="F103" s="1">
        <v>1.51474119883223E-6</v>
      </c>
      <c r="G103">
        <v>1.28159926715256</v>
      </c>
      <c r="H103">
        <v>0.290899393987326</v>
      </c>
      <c r="I103">
        <v>4.4056443349221803</v>
      </c>
      <c r="J103" s="1">
        <v>1.0546989566589701E-5</v>
      </c>
      <c r="K103">
        <v>0.98269331383826797</v>
      </c>
      <c r="L103">
        <v>0.41154901429240098</v>
      </c>
      <c r="M103">
        <v>2.3877916838845201</v>
      </c>
      <c r="N103">
        <v>1.6949946382283199E-2</v>
      </c>
      <c r="O103">
        <v>1.1141162688600199</v>
      </c>
      <c r="P103">
        <v>0.236615067162464</v>
      </c>
      <c r="Q103">
        <v>4.7085601192719198</v>
      </c>
      <c r="R103" s="1">
        <v>2.4947278864144898E-6</v>
      </c>
      <c r="T103" t="str">
        <f t="shared" si="4"/>
        <v>***</v>
      </c>
      <c r="U103" t="str">
        <f t="shared" si="5"/>
        <v>***</v>
      </c>
      <c r="V103" t="str">
        <f t="shared" si="6"/>
        <v>*</v>
      </c>
      <c r="W103" t="str">
        <f t="shared" si="7"/>
        <v>***</v>
      </c>
    </row>
    <row r="104" spans="1:23" x14ac:dyDescent="0.25">
      <c r="A104">
        <v>103</v>
      </c>
      <c r="B104" t="s">
        <v>208</v>
      </c>
      <c r="C104">
        <v>0.634922465764309</v>
      </c>
      <c r="D104">
        <v>0.29588552322949602</v>
      </c>
      <c r="E104">
        <v>2.1458382243048999</v>
      </c>
      <c r="F104">
        <v>3.1885887828250803E-2</v>
      </c>
      <c r="G104">
        <v>0.80066825756535398</v>
      </c>
      <c r="H104">
        <v>0.359438564938178</v>
      </c>
      <c r="I104">
        <v>2.2275524544870899</v>
      </c>
      <c r="J104">
        <v>2.5910374215071801E-2</v>
      </c>
      <c r="K104">
        <v>0.43808566326145199</v>
      </c>
      <c r="L104">
        <v>0.52588815584395898</v>
      </c>
      <c r="M104">
        <v>0.83303960812428002</v>
      </c>
      <c r="N104">
        <v>0.40482239144380799</v>
      </c>
      <c r="O104">
        <v>0.61023387937310802</v>
      </c>
      <c r="P104">
        <v>0.29580308743089401</v>
      </c>
      <c r="Q104">
        <v>2.0629733268611399</v>
      </c>
      <c r="R104">
        <v>3.9115162456770901E-2</v>
      </c>
      <c r="T104" t="str">
        <f t="shared" si="4"/>
        <v>*</v>
      </c>
      <c r="U104" t="str">
        <f t="shared" si="5"/>
        <v>*</v>
      </c>
      <c r="V104" t="str">
        <f t="shared" si="6"/>
        <v/>
      </c>
      <c r="W104" t="str">
        <f t="shared" si="7"/>
        <v>*</v>
      </c>
    </row>
    <row r="105" spans="1:23" x14ac:dyDescent="0.25">
      <c r="A105">
        <v>104</v>
      </c>
      <c r="B105" t="s">
        <v>209</v>
      </c>
      <c r="C105">
        <v>0.87745955300765999</v>
      </c>
      <c r="D105">
        <v>0.27054476686089401</v>
      </c>
      <c r="E105">
        <v>3.2433063229747199</v>
      </c>
      <c r="F105">
        <v>1.18151108201377E-3</v>
      </c>
      <c r="G105">
        <v>0.94381896824508704</v>
      </c>
      <c r="H105">
        <v>0.34388208919060198</v>
      </c>
      <c r="I105">
        <v>2.7446005416175101</v>
      </c>
      <c r="J105">
        <v>6.0584593006155398E-3</v>
      </c>
      <c r="K105">
        <v>0.87365342037458604</v>
      </c>
      <c r="L105">
        <v>0.43973405212909999</v>
      </c>
      <c r="M105">
        <v>1.9867768169068101</v>
      </c>
      <c r="N105">
        <v>4.6947134792349798E-2</v>
      </c>
      <c r="O105">
        <v>0.85157300150228599</v>
      </c>
      <c r="P105">
        <v>0.27046346042049801</v>
      </c>
      <c r="Q105">
        <v>3.1485694968862701</v>
      </c>
      <c r="R105">
        <v>1.64071705243337E-3</v>
      </c>
      <c r="T105" t="str">
        <f t="shared" si="4"/>
        <v>**</v>
      </c>
      <c r="U105" t="str">
        <f t="shared" si="5"/>
        <v>**</v>
      </c>
      <c r="V105" t="str">
        <f t="shared" si="6"/>
        <v>*</v>
      </c>
      <c r="W105" t="str">
        <f t="shared" si="7"/>
        <v>**</v>
      </c>
    </row>
    <row r="106" spans="1:23" x14ac:dyDescent="0.25">
      <c r="A106">
        <v>105</v>
      </c>
      <c r="B106" t="s">
        <v>210</v>
      </c>
      <c r="C106">
        <v>1.9596800052525201</v>
      </c>
      <c r="D106">
        <v>0.101927005132815</v>
      </c>
      <c r="E106">
        <v>19.226308108424998</v>
      </c>
      <c r="F106" s="1">
        <v>2.2294563782082401E-82</v>
      </c>
      <c r="G106">
        <v>1.86249932257325</v>
      </c>
      <c r="H106">
        <v>0.131574833440954</v>
      </c>
      <c r="I106">
        <v>14.155437433322501</v>
      </c>
      <c r="J106" s="1">
        <v>1.7285877123287201E-45</v>
      </c>
      <c r="K106">
        <v>2.11888748089055</v>
      </c>
      <c r="L106">
        <v>0.16213054356642401</v>
      </c>
      <c r="M106">
        <v>13.069021014059899</v>
      </c>
      <c r="N106" s="1">
        <v>4.94984377568489E-39</v>
      </c>
      <c r="O106">
        <v>1.9561541937740301</v>
      </c>
      <c r="P106">
        <v>0.10189509442708899</v>
      </c>
      <c r="Q106">
        <v>19.1977268854071</v>
      </c>
      <c r="R106" s="1">
        <v>3.86646424002463E-82</v>
      </c>
      <c r="T106" t="str">
        <f t="shared" si="4"/>
        <v>***</v>
      </c>
      <c r="U106" t="str">
        <f t="shared" si="5"/>
        <v>***</v>
      </c>
      <c r="V106" t="str">
        <f t="shared" si="6"/>
        <v>***</v>
      </c>
      <c r="W106" t="str">
        <f t="shared" si="7"/>
        <v>***</v>
      </c>
    </row>
    <row r="107" spans="1:23" x14ac:dyDescent="0.25">
      <c r="A107">
        <v>106</v>
      </c>
      <c r="B107" t="s">
        <v>211</v>
      </c>
      <c r="C107">
        <v>2.0809481056630998</v>
      </c>
      <c r="D107">
        <v>0.17817909025909201</v>
      </c>
      <c r="E107">
        <v>11.6789691912624</v>
      </c>
      <c r="F107" s="1">
        <v>1.63263359258241E-31</v>
      </c>
      <c r="G107">
        <v>2.2482360009253801</v>
      </c>
      <c r="H107">
        <v>0.223787487375913</v>
      </c>
      <c r="I107">
        <v>10.046298956602699</v>
      </c>
      <c r="J107" s="1">
        <v>9.5382628613497205E-24</v>
      </c>
      <c r="K107">
        <v>1.92356521658772</v>
      </c>
      <c r="L107">
        <v>0.29917113315555499</v>
      </c>
      <c r="M107">
        <v>6.4296484634015503</v>
      </c>
      <c r="N107" s="1">
        <v>1.2789938619441101E-10</v>
      </c>
      <c r="O107">
        <v>2.0543268834716901</v>
      </c>
      <c r="P107">
        <v>0.17805180532880099</v>
      </c>
      <c r="Q107">
        <v>11.5378042905998</v>
      </c>
      <c r="R107" s="1">
        <v>8.5069014956618293E-31</v>
      </c>
      <c r="T107" t="str">
        <f t="shared" si="4"/>
        <v>***</v>
      </c>
      <c r="U107" t="str">
        <f t="shared" si="5"/>
        <v>***</v>
      </c>
      <c r="V107" t="str">
        <f t="shared" si="6"/>
        <v>***</v>
      </c>
      <c r="W107" t="str">
        <f t="shared" si="7"/>
        <v>***</v>
      </c>
    </row>
    <row r="108" spans="1:23" x14ac:dyDescent="0.25">
      <c r="A108">
        <v>107</v>
      </c>
      <c r="B108" t="s">
        <v>212</v>
      </c>
      <c r="C108">
        <v>1.21045675352932</v>
      </c>
      <c r="D108">
        <v>0.25233188679148399</v>
      </c>
      <c r="E108">
        <v>4.79708200545255</v>
      </c>
      <c r="F108" s="1">
        <v>1.6099370279909701E-6</v>
      </c>
      <c r="G108">
        <v>1.0340376727659699</v>
      </c>
      <c r="H108">
        <v>0.360857145184029</v>
      </c>
      <c r="I108">
        <v>2.86550422117493</v>
      </c>
      <c r="J108">
        <v>4.1634572214569402E-3</v>
      </c>
      <c r="K108">
        <v>1.50863477407485</v>
      </c>
      <c r="L108">
        <v>0.35671941185028599</v>
      </c>
      <c r="M108">
        <v>4.2291916950906403</v>
      </c>
      <c r="N108" s="1">
        <v>2.3453244364943899E-5</v>
      </c>
      <c r="O108">
        <v>1.1831089989499499</v>
      </c>
      <c r="P108">
        <v>0.25223687999048999</v>
      </c>
      <c r="Q108">
        <v>4.6904679402732601</v>
      </c>
      <c r="R108" s="1">
        <v>2.7258093830445701E-6</v>
      </c>
      <c r="T108" t="str">
        <f t="shared" si="4"/>
        <v>***</v>
      </c>
      <c r="U108" t="str">
        <f t="shared" si="5"/>
        <v>**</v>
      </c>
      <c r="V108" t="str">
        <f t="shared" si="6"/>
        <v>***</v>
      </c>
      <c r="W108" t="str">
        <f t="shared" si="7"/>
        <v>***</v>
      </c>
    </row>
    <row r="109" spans="1:23" x14ac:dyDescent="0.25">
      <c r="A109">
        <v>108</v>
      </c>
      <c r="B109" t="s">
        <v>221</v>
      </c>
      <c r="C109">
        <v>1.4188495476646401</v>
      </c>
      <c r="D109">
        <v>0.11035666643462</v>
      </c>
      <c r="E109">
        <v>12.8569446097325</v>
      </c>
      <c r="F109" s="1">
        <v>7.86234600423215E-38</v>
      </c>
      <c r="G109">
        <v>1.28241592871624</v>
      </c>
      <c r="H109">
        <v>0.14431285021538401</v>
      </c>
      <c r="I109">
        <v>8.8863599243051805</v>
      </c>
      <c r="J109" s="1">
        <v>6.3143574264291096E-19</v>
      </c>
      <c r="K109">
        <v>1.6239158677939201</v>
      </c>
      <c r="L109">
        <v>0.172934820589838</v>
      </c>
      <c r="M109">
        <v>9.39033482242119</v>
      </c>
      <c r="N109" s="1">
        <v>5.9809823395920698E-21</v>
      </c>
      <c r="O109">
        <v>1.4132888045846801</v>
      </c>
      <c r="P109">
        <v>0.11032314919639701</v>
      </c>
      <c r="Q109">
        <v>12.810446537097601</v>
      </c>
      <c r="R109" s="1">
        <v>1.4330749677683601E-37</v>
      </c>
      <c r="T109" t="str">
        <f t="shared" si="4"/>
        <v>***</v>
      </c>
      <c r="U109" t="str">
        <f t="shared" si="5"/>
        <v>***</v>
      </c>
      <c r="V109" t="str">
        <f t="shared" si="6"/>
        <v>***</v>
      </c>
      <c r="W109" t="str">
        <f t="shared" si="7"/>
        <v>***</v>
      </c>
    </row>
    <row r="110" spans="1:23" x14ac:dyDescent="0.25">
      <c r="A110">
        <v>109</v>
      </c>
      <c r="B110" t="s">
        <v>232</v>
      </c>
      <c r="C110">
        <v>1.4934348585788499</v>
      </c>
      <c r="D110">
        <v>0.11108726634502</v>
      </c>
      <c r="E110">
        <v>13.4437988053506</v>
      </c>
      <c r="F110" s="1">
        <v>3.34798254558623E-41</v>
      </c>
      <c r="G110">
        <v>1.2636997942058801</v>
      </c>
      <c r="H110">
        <v>0.14764863646190601</v>
      </c>
      <c r="I110">
        <v>8.5588314561368595</v>
      </c>
      <c r="J110" s="1">
        <v>1.1401725910696999E-17</v>
      </c>
      <c r="K110">
        <v>1.79903394181676</v>
      </c>
      <c r="L110">
        <v>0.171877854752406</v>
      </c>
      <c r="M110">
        <v>10.466932720380401</v>
      </c>
      <c r="N110" s="1">
        <v>1.2254969569209901E-25</v>
      </c>
      <c r="O110">
        <v>1.48744743797162</v>
      </c>
      <c r="P110">
        <v>0.11105091158387401</v>
      </c>
      <c r="Q110">
        <v>13.3942839077749</v>
      </c>
      <c r="R110" s="1">
        <v>6.5302838471594701E-41</v>
      </c>
      <c r="T110" t="str">
        <f t="shared" si="4"/>
        <v>***</v>
      </c>
      <c r="U110" t="str">
        <f t="shared" si="5"/>
        <v>***</v>
      </c>
      <c r="V110" t="str">
        <f t="shared" si="6"/>
        <v>***</v>
      </c>
      <c r="W110" t="str">
        <f t="shared" si="7"/>
        <v>***</v>
      </c>
    </row>
    <row r="111" spans="1:23" x14ac:dyDescent="0.25">
      <c r="A111">
        <v>110</v>
      </c>
      <c r="B111" t="s">
        <v>234</v>
      </c>
      <c r="C111">
        <v>1.18607554581678</v>
      </c>
      <c r="D111">
        <v>0.119034051522093</v>
      </c>
      <c r="E111">
        <v>9.9641701735795998</v>
      </c>
      <c r="F111" s="1">
        <v>2.1869246445855501E-23</v>
      </c>
      <c r="G111">
        <v>0.67091155888811005</v>
      </c>
      <c r="H111">
        <v>0.17035470811832601</v>
      </c>
      <c r="I111">
        <v>3.9383212022652501</v>
      </c>
      <c r="J111" s="1">
        <v>8.2053704478070696E-5</v>
      </c>
      <c r="K111">
        <v>1.7164266802792001</v>
      </c>
      <c r="L111">
        <v>0.176585461059551</v>
      </c>
      <c r="M111">
        <v>9.7200906007791499</v>
      </c>
      <c r="N111" s="1">
        <v>2.4756112349839599E-22</v>
      </c>
      <c r="O111">
        <v>1.1785420183095701</v>
      </c>
      <c r="P111">
        <v>0.11899575562169599</v>
      </c>
      <c r="Q111">
        <v>9.9040676883998504</v>
      </c>
      <c r="R111" s="1">
        <v>3.9968031095855102E-23</v>
      </c>
      <c r="T111" t="str">
        <f t="shared" si="4"/>
        <v>***</v>
      </c>
      <c r="U111" t="str">
        <f t="shared" si="5"/>
        <v>***</v>
      </c>
      <c r="V111" t="str">
        <f t="shared" si="6"/>
        <v>***</v>
      </c>
      <c r="W111" t="str">
        <f t="shared" si="7"/>
        <v>***</v>
      </c>
    </row>
    <row r="112" spans="1:23" x14ac:dyDescent="0.25">
      <c r="A112">
        <v>111</v>
      </c>
      <c r="B112" t="s">
        <v>235</v>
      </c>
      <c r="C112">
        <v>1.9200436533208001</v>
      </c>
      <c r="D112">
        <v>0.10839539977958999</v>
      </c>
      <c r="E112">
        <v>17.713331536439799</v>
      </c>
      <c r="F112" s="1">
        <v>3.3089417420932799E-70</v>
      </c>
      <c r="G112">
        <v>1.90575207849515</v>
      </c>
      <c r="H112">
        <v>0.13901555676057401</v>
      </c>
      <c r="I112">
        <v>13.708912318190499</v>
      </c>
      <c r="J112" s="1">
        <v>8.9793814563070907E-43</v>
      </c>
      <c r="K112">
        <v>1.9749990802452899</v>
      </c>
      <c r="L112">
        <v>0.17377544705353501</v>
      </c>
      <c r="M112">
        <v>11.365236653005701</v>
      </c>
      <c r="N112" s="1">
        <v>6.2295410420883097E-30</v>
      </c>
      <c r="O112">
        <v>1.91067712442811</v>
      </c>
      <c r="P112">
        <v>0.108348589740682</v>
      </c>
      <c r="Q112">
        <v>17.634536167023999</v>
      </c>
      <c r="R112" s="1">
        <v>1.3378952452018201E-69</v>
      </c>
      <c r="T112" t="str">
        <f t="shared" si="4"/>
        <v>***</v>
      </c>
      <c r="U112" t="str">
        <f t="shared" si="5"/>
        <v>***</v>
      </c>
      <c r="V112" t="str">
        <f t="shared" si="6"/>
        <v>***</v>
      </c>
      <c r="W112" t="str">
        <f t="shared" si="7"/>
        <v>***</v>
      </c>
    </row>
    <row r="113" spans="1:23" x14ac:dyDescent="0.25">
      <c r="A113">
        <v>112</v>
      </c>
      <c r="B113" t="s">
        <v>236</v>
      </c>
      <c r="C113">
        <v>1.0434332486079001</v>
      </c>
      <c r="D113">
        <v>0.12900538713238599</v>
      </c>
      <c r="E113">
        <v>8.0882920613007006</v>
      </c>
      <c r="F113" s="1">
        <v>6.0507177004412796E-16</v>
      </c>
      <c r="G113">
        <v>0.88578941774147801</v>
      </c>
      <c r="H113">
        <v>0.171585625811079</v>
      </c>
      <c r="I113">
        <v>5.1623754236660799</v>
      </c>
      <c r="J113" s="1">
        <v>2.4383564420294599E-7</v>
      </c>
      <c r="K113">
        <v>1.2800420142498099</v>
      </c>
      <c r="L113">
        <v>0.19793831293769201</v>
      </c>
      <c r="M113">
        <v>6.46687341754172</v>
      </c>
      <c r="N113" s="1">
        <v>1.00051390979394E-10</v>
      </c>
      <c r="O113">
        <v>1.03373971617076</v>
      </c>
      <c r="P113">
        <v>0.12896287235030399</v>
      </c>
      <c r="Q113">
        <v>8.0157932072325</v>
      </c>
      <c r="R113" s="1">
        <v>1.0942848420200701E-15</v>
      </c>
      <c r="T113" t="str">
        <f t="shared" si="4"/>
        <v>***</v>
      </c>
      <c r="U113" t="str">
        <f t="shared" si="5"/>
        <v>***</v>
      </c>
      <c r="V113" t="str">
        <f t="shared" si="6"/>
        <v>***</v>
      </c>
      <c r="W113" t="str">
        <f t="shared" si="7"/>
        <v>***</v>
      </c>
    </row>
    <row r="114" spans="1:23" x14ac:dyDescent="0.25">
      <c r="A114">
        <v>113</v>
      </c>
      <c r="B114" t="s">
        <v>213</v>
      </c>
      <c r="C114">
        <v>1.4642248709411501</v>
      </c>
      <c r="D114">
        <v>0.23380145424889101</v>
      </c>
      <c r="E114">
        <v>6.2626850446465898</v>
      </c>
      <c r="F114" s="1">
        <v>3.7840442064114299E-10</v>
      </c>
      <c r="G114">
        <v>1.4660960781907599</v>
      </c>
      <c r="H114">
        <v>0.31042257032683201</v>
      </c>
      <c r="I114">
        <v>4.7229042548264397</v>
      </c>
      <c r="J114" s="1">
        <v>2.3250032344225799E-6</v>
      </c>
      <c r="K114">
        <v>1.5757475014126201</v>
      </c>
      <c r="L114">
        <v>0.35707120108181001</v>
      </c>
      <c r="M114">
        <v>4.4129784105764198</v>
      </c>
      <c r="N114" s="1">
        <v>1.01958167240158E-5</v>
      </c>
      <c r="O114">
        <v>1.43585743562662</v>
      </c>
      <c r="P114">
        <v>0.23369588818930001</v>
      </c>
      <c r="Q114">
        <v>6.1441279380300502</v>
      </c>
      <c r="R114" s="1">
        <v>8.0404018042865401E-10</v>
      </c>
      <c r="T114" t="str">
        <f t="shared" si="4"/>
        <v>***</v>
      </c>
      <c r="U114" t="str">
        <f t="shared" si="5"/>
        <v>***</v>
      </c>
      <c r="V114" t="str">
        <f t="shared" si="6"/>
        <v>***</v>
      </c>
      <c r="W114" t="str">
        <f t="shared" si="7"/>
        <v>***</v>
      </c>
    </row>
    <row r="115" spans="1:23" x14ac:dyDescent="0.25">
      <c r="A115">
        <v>114</v>
      </c>
      <c r="B115" t="s">
        <v>214</v>
      </c>
      <c r="C115">
        <v>1.32132921047484</v>
      </c>
      <c r="D115">
        <v>0.25287865010528499</v>
      </c>
      <c r="E115">
        <v>5.2251513123970996</v>
      </c>
      <c r="F115" s="1">
        <v>1.7401274974763699E-7</v>
      </c>
      <c r="G115">
        <v>1.1501905501176499</v>
      </c>
      <c r="H115">
        <v>0.36170122516658898</v>
      </c>
      <c r="I115">
        <v>3.17994651410954</v>
      </c>
      <c r="J115">
        <v>1.4730223775704101E-3</v>
      </c>
      <c r="K115">
        <v>1.6207797140003699</v>
      </c>
      <c r="L115">
        <v>0.357436157721508</v>
      </c>
      <c r="M115">
        <v>4.5344593124883996</v>
      </c>
      <c r="N115" s="1">
        <v>5.7751232850195898E-6</v>
      </c>
      <c r="O115">
        <v>1.29352415404632</v>
      </c>
      <c r="P115">
        <v>0.25278142337010701</v>
      </c>
      <c r="Q115">
        <v>5.1171646112318196</v>
      </c>
      <c r="R115" s="1">
        <v>3.10162913794878E-7</v>
      </c>
      <c r="T115" t="str">
        <f t="shared" si="4"/>
        <v>***</v>
      </c>
      <c r="U115" t="str">
        <f t="shared" si="5"/>
        <v>**</v>
      </c>
      <c r="V115" t="str">
        <f t="shared" si="6"/>
        <v>***</v>
      </c>
      <c r="W115" t="str">
        <f t="shared" si="7"/>
        <v>***</v>
      </c>
    </row>
    <row r="116" spans="1:23" x14ac:dyDescent="0.25">
      <c r="A116">
        <v>115</v>
      </c>
      <c r="B116" t="s">
        <v>215</v>
      </c>
      <c r="C116">
        <v>1.1943277839632001</v>
      </c>
      <c r="D116">
        <v>0.27189679097403402</v>
      </c>
      <c r="E116">
        <v>4.3925777118761902</v>
      </c>
      <c r="F116" s="1">
        <v>1.12014571009264E-5</v>
      </c>
      <c r="G116">
        <v>1.0795833198977201</v>
      </c>
      <c r="H116">
        <v>0.38071235299923301</v>
      </c>
      <c r="I116">
        <v>2.8356929093390799</v>
      </c>
      <c r="J116">
        <v>4.5726390369305904E-3</v>
      </c>
      <c r="K116">
        <v>1.4423808083721299</v>
      </c>
      <c r="L116">
        <v>0.39113569486899402</v>
      </c>
      <c r="M116">
        <v>3.6876736828001402</v>
      </c>
      <c r="N116">
        <v>2.2631361648812499E-4</v>
      </c>
      <c r="O116">
        <v>1.16573032278858</v>
      </c>
      <c r="P116">
        <v>0.27180684535508498</v>
      </c>
      <c r="Q116">
        <v>4.2888188532031997</v>
      </c>
      <c r="R116" s="1">
        <v>1.7962579392938099E-5</v>
      </c>
      <c r="T116" t="str">
        <f t="shared" si="4"/>
        <v>***</v>
      </c>
      <c r="U116" t="str">
        <f t="shared" si="5"/>
        <v>**</v>
      </c>
      <c r="V116" t="str">
        <f t="shared" si="6"/>
        <v>***</v>
      </c>
      <c r="W116" t="str">
        <f t="shared" si="7"/>
        <v>***</v>
      </c>
    </row>
    <row r="117" spans="1:23" x14ac:dyDescent="0.25">
      <c r="A117">
        <v>116</v>
      </c>
      <c r="B117" t="s">
        <v>216</v>
      </c>
      <c r="C117">
        <v>1.3087817976302201</v>
      </c>
      <c r="D117">
        <v>0.26532028737594698</v>
      </c>
      <c r="E117">
        <v>4.9328372533221998</v>
      </c>
      <c r="F117" s="1">
        <v>8.1043679338458595E-7</v>
      </c>
      <c r="G117">
        <v>1.5630002991816501</v>
      </c>
      <c r="H117">
        <v>0.32198453046300202</v>
      </c>
      <c r="I117">
        <v>4.8542714053191203</v>
      </c>
      <c r="J117" s="1">
        <v>1.2083015946077201E-6</v>
      </c>
      <c r="K117">
        <v>1.0038418125138799</v>
      </c>
      <c r="L117">
        <v>0.47767044965621902</v>
      </c>
      <c r="M117">
        <v>2.1015363484099701</v>
      </c>
      <c r="N117">
        <v>3.5593910705444598E-2</v>
      </c>
      <c r="O117">
        <v>1.2799410166687299</v>
      </c>
      <c r="P117">
        <v>0.26522103889564003</v>
      </c>
      <c r="Q117">
        <v>4.82594073983838</v>
      </c>
      <c r="R117" s="1">
        <v>1.3934394066496699E-6</v>
      </c>
      <c r="T117" t="str">
        <f t="shared" si="4"/>
        <v>***</v>
      </c>
      <c r="U117" t="str">
        <f t="shared" si="5"/>
        <v>***</v>
      </c>
      <c r="V117" t="str">
        <f t="shared" si="6"/>
        <v>*</v>
      </c>
      <c r="W117" t="str">
        <f t="shared" si="7"/>
        <v>***</v>
      </c>
    </row>
    <row r="118" spans="1:23" x14ac:dyDescent="0.25">
      <c r="A118">
        <v>117</v>
      </c>
      <c r="B118" t="s">
        <v>217</v>
      </c>
      <c r="C118">
        <v>1.23120258225962</v>
      </c>
      <c r="D118">
        <v>0.27994391616809999</v>
      </c>
      <c r="E118">
        <v>4.3980330028687504</v>
      </c>
      <c r="F118" s="1">
        <v>1.09236371375032E-5</v>
      </c>
      <c r="G118">
        <v>0.49470527195250602</v>
      </c>
      <c r="H118">
        <v>0.52009260282264302</v>
      </c>
      <c r="I118">
        <v>0.95118690261627303</v>
      </c>
      <c r="J118">
        <v>0.34150950592053497</v>
      </c>
      <c r="K118">
        <v>1.8595918487640299</v>
      </c>
      <c r="L118">
        <v>0.34561821493404699</v>
      </c>
      <c r="M118">
        <v>5.3804798717535398</v>
      </c>
      <c r="N118" s="1">
        <v>7.4287545372139294E-8</v>
      </c>
      <c r="O118">
        <v>1.20120870377686</v>
      </c>
      <c r="P118">
        <v>0.27984154678564599</v>
      </c>
      <c r="Q118">
        <v>4.2924602067646704</v>
      </c>
      <c r="R118" s="1">
        <v>1.7670422633490601E-5</v>
      </c>
      <c r="T118" t="str">
        <f t="shared" si="4"/>
        <v>***</v>
      </c>
      <c r="U118" t="str">
        <f t="shared" si="5"/>
        <v/>
      </c>
      <c r="V118" t="str">
        <f t="shared" si="6"/>
        <v>***</v>
      </c>
      <c r="W118" t="str">
        <f t="shared" si="7"/>
        <v>***</v>
      </c>
    </row>
    <row r="119" spans="1:23" x14ac:dyDescent="0.25">
      <c r="A119">
        <v>118</v>
      </c>
      <c r="B119" t="s">
        <v>218</v>
      </c>
      <c r="C119">
        <v>1.34874983576261</v>
      </c>
      <c r="D119">
        <v>0.27266470093917</v>
      </c>
      <c r="E119">
        <v>4.9465509511020596</v>
      </c>
      <c r="F119" s="1">
        <v>7.5539962065257504E-7</v>
      </c>
      <c r="G119">
        <v>1.4778007797621899</v>
      </c>
      <c r="H119">
        <v>0.34766599492495898</v>
      </c>
      <c r="I119">
        <v>4.2506336579772901</v>
      </c>
      <c r="J119" s="1">
        <v>2.1316658321876701E-5</v>
      </c>
      <c r="K119">
        <v>1.2961401534969901</v>
      </c>
      <c r="L119">
        <v>0.442096609113446</v>
      </c>
      <c r="M119">
        <v>2.9318029742326899</v>
      </c>
      <c r="N119">
        <v>3.3700047195352198E-3</v>
      </c>
      <c r="O119">
        <v>1.3189880307184401</v>
      </c>
      <c r="P119">
        <v>0.27255323772239298</v>
      </c>
      <c r="Q119">
        <v>4.8393775900100797</v>
      </c>
      <c r="R119" s="1">
        <v>1.3024638363600499E-6</v>
      </c>
      <c r="T119" t="str">
        <f t="shared" si="4"/>
        <v>***</v>
      </c>
      <c r="U119" t="str">
        <f t="shared" si="5"/>
        <v>***</v>
      </c>
      <c r="V119" t="str">
        <f t="shared" si="6"/>
        <v>**</v>
      </c>
      <c r="W119" t="str">
        <f t="shared" si="7"/>
        <v>***</v>
      </c>
    </row>
    <row r="120" spans="1:23" x14ac:dyDescent="0.25">
      <c r="A120">
        <v>119</v>
      </c>
      <c r="B120" t="s">
        <v>219</v>
      </c>
      <c r="C120">
        <v>1.52761505614604</v>
      </c>
      <c r="D120">
        <v>0.259983240863638</v>
      </c>
      <c r="E120">
        <v>5.8758212685996796</v>
      </c>
      <c r="F120" s="1">
        <v>4.2075210217341101E-9</v>
      </c>
      <c r="G120">
        <v>1.7435158234297701</v>
      </c>
      <c r="H120">
        <v>0.32364285693919798</v>
      </c>
      <c r="I120">
        <v>5.3871599080504797</v>
      </c>
      <c r="J120" s="1">
        <v>7.1579745755456904E-8</v>
      </c>
      <c r="K120">
        <v>1.33791194301522</v>
      </c>
      <c r="L120">
        <v>0.44237145792124799</v>
      </c>
      <c r="M120">
        <v>3.0244083768474002</v>
      </c>
      <c r="N120">
        <v>2.4911991649405902E-3</v>
      </c>
      <c r="O120">
        <v>1.49712841724767</v>
      </c>
      <c r="P120">
        <v>0.25985838617505003</v>
      </c>
      <c r="Q120">
        <v>5.7613242323422602</v>
      </c>
      <c r="R120" s="1">
        <v>8.3456543856531195E-9</v>
      </c>
      <c r="T120" t="str">
        <f t="shared" si="4"/>
        <v>***</v>
      </c>
      <c r="U120" t="str">
        <f t="shared" si="5"/>
        <v>***</v>
      </c>
      <c r="V120" t="str">
        <f t="shared" si="6"/>
        <v>**</v>
      </c>
      <c r="W120" t="str">
        <f t="shared" si="7"/>
        <v>***</v>
      </c>
    </row>
    <row r="121" spans="1:23" x14ac:dyDescent="0.25">
      <c r="A121">
        <v>120</v>
      </c>
      <c r="B121" t="s">
        <v>220</v>
      </c>
      <c r="C121">
        <v>2.1535658670777602</v>
      </c>
      <c r="D121">
        <v>0.21377917503576299</v>
      </c>
      <c r="E121">
        <v>10.073786966001199</v>
      </c>
      <c r="F121" s="1">
        <v>7.2145508306650003E-24</v>
      </c>
      <c r="G121">
        <v>1.84162025636854</v>
      </c>
      <c r="H121">
        <v>0.32458170745800802</v>
      </c>
      <c r="I121">
        <v>5.6738263865556604</v>
      </c>
      <c r="J121" s="1">
        <v>1.3964265814366799E-8</v>
      </c>
      <c r="K121">
        <v>2.5651715075614199</v>
      </c>
      <c r="L121">
        <v>0.292089493596839</v>
      </c>
      <c r="M121">
        <v>8.78214233580767</v>
      </c>
      <c r="N121" s="1">
        <v>1.60389937713541E-18</v>
      </c>
      <c r="O121">
        <v>2.1203648382306102</v>
      </c>
      <c r="P121">
        <v>0.21360852246862599</v>
      </c>
      <c r="Q121">
        <v>9.9264056214894207</v>
      </c>
      <c r="R121" s="1">
        <v>3.1956793563695997E-23</v>
      </c>
      <c r="T121" t="str">
        <f t="shared" si="4"/>
        <v>***</v>
      </c>
      <c r="U121" t="str">
        <f t="shared" si="5"/>
        <v>***</v>
      </c>
      <c r="V121" t="str">
        <f t="shared" si="6"/>
        <v>***</v>
      </c>
      <c r="W121" t="str">
        <f t="shared" si="7"/>
        <v>***</v>
      </c>
    </row>
    <row r="122" spans="1:23" x14ac:dyDescent="0.25">
      <c r="A122">
        <v>121</v>
      </c>
      <c r="B122" t="s">
        <v>222</v>
      </c>
      <c r="C122">
        <v>2.3593779069245402</v>
      </c>
      <c r="D122">
        <v>0.20993308902492999</v>
      </c>
      <c r="E122">
        <v>11.238713810591101</v>
      </c>
      <c r="F122" s="1">
        <v>2.6318885559488102E-29</v>
      </c>
      <c r="G122">
        <v>2.2062894575362901</v>
      </c>
      <c r="H122">
        <v>0.29926779426099498</v>
      </c>
      <c r="I122">
        <v>7.3722916392806503</v>
      </c>
      <c r="J122" s="1">
        <v>1.67719606563982E-13</v>
      </c>
      <c r="K122">
        <v>2.6540839664170099</v>
      </c>
      <c r="L122">
        <v>0.29927386214298402</v>
      </c>
      <c r="M122">
        <v>8.8684121874598301</v>
      </c>
      <c r="N122" s="1">
        <v>7.4196241123321902E-19</v>
      </c>
      <c r="O122">
        <v>2.32319177378263</v>
      </c>
      <c r="P122">
        <v>0.20973103358228401</v>
      </c>
      <c r="Q122">
        <v>11.0770053153396</v>
      </c>
      <c r="R122" s="1">
        <v>1.6220751577094101E-28</v>
      </c>
      <c r="T122" t="str">
        <f t="shared" si="4"/>
        <v>***</v>
      </c>
      <c r="U122" t="str">
        <f t="shared" si="5"/>
        <v>***</v>
      </c>
      <c r="V122" t="str">
        <f t="shared" si="6"/>
        <v>***</v>
      </c>
      <c r="W122" t="str">
        <f t="shared" si="7"/>
        <v>***</v>
      </c>
    </row>
    <row r="123" spans="1:23" x14ac:dyDescent="0.25">
      <c r="A123">
        <v>122</v>
      </c>
      <c r="B123" t="s">
        <v>223</v>
      </c>
      <c r="C123">
        <v>1.3494859974626101</v>
      </c>
      <c r="D123">
        <v>0.32242667523735702</v>
      </c>
      <c r="E123">
        <v>4.1854043139239998</v>
      </c>
      <c r="F123" s="1">
        <v>2.84658963728002E-5</v>
      </c>
      <c r="G123">
        <v>1.3404760618295799</v>
      </c>
      <c r="H123">
        <v>0.43593915763873697</v>
      </c>
      <c r="I123">
        <v>3.0749154746507901</v>
      </c>
      <c r="J123">
        <v>2.10562218805813E-3</v>
      </c>
      <c r="K123">
        <v>1.49490431914188</v>
      </c>
      <c r="L123">
        <v>0.48086571829381503</v>
      </c>
      <c r="M123">
        <v>3.1087770707507101</v>
      </c>
      <c r="N123">
        <v>1.87863408007137E-3</v>
      </c>
      <c r="O123">
        <v>1.3112895364956201</v>
      </c>
      <c r="P123">
        <v>0.322282392568703</v>
      </c>
      <c r="Q123">
        <v>4.0687594691233002</v>
      </c>
      <c r="R123" s="1">
        <v>4.72641078614972E-5</v>
      </c>
      <c r="T123" t="str">
        <f t="shared" si="4"/>
        <v>***</v>
      </c>
      <c r="U123" t="str">
        <f t="shared" si="5"/>
        <v>**</v>
      </c>
      <c r="V123" t="str">
        <f t="shared" si="6"/>
        <v>**</v>
      </c>
      <c r="W123" t="str">
        <f t="shared" si="7"/>
        <v>***</v>
      </c>
    </row>
    <row r="124" spans="1:23" x14ac:dyDescent="0.25">
      <c r="A124">
        <v>123</v>
      </c>
      <c r="B124" t="s">
        <v>224</v>
      </c>
      <c r="C124">
        <v>2.03139650665439</v>
      </c>
      <c r="D124">
        <v>0.25181088587684203</v>
      </c>
      <c r="E124">
        <v>8.0671512654457693</v>
      </c>
      <c r="F124" s="1">
        <v>7.1957375860330697E-16</v>
      </c>
      <c r="G124">
        <v>1.9387885971854799</v>
      </c>
      <c r="H124">
        <v>0.35236341044866398</v>
      </c>
      <c r="I124">
        <v>5.50224154862397</v>
      </c>
      <c r="J124" s="1">
        <v>3.74992705432075E-8</v>
      </c>
      <c r="K124">
        <v>2.2754753105714198</v>
      </c>
      <c r="L124">
        <v>0.36322921691549498</v>
      </c>
      <c r="M124">
        <v>6.2645712530905904</v>
      </c>
      <c r="N124" s="1">
        <v>3.73852587417136E-10</v>
      </c>
      <c r="O124">
        <v>1.99133988906082</v>
      </c>
      <c r="P124">
        <v>0.25161051776989002</v>
      </c>
      <c r="Q124">
        <v>7.9143745925677003</v>
      </c>
      <c r="R124" s="1">
        <v>2.4849905923010501E-15</v>
      </c>
      <c r="T124" t="str">
        <f t="shared" si="4"/>
        <v>***</v>
      </c>
      <c r="U124" t="str">
        <f t="shared" si="5"/>
        <v>***</v>
      </c>
      <c r="V124" t="str">
        <f t="shared" si="6"/>
        <v>***</v>
      </c>
      <c r="W124" t="str">
        <f t="shared" si="7"/>
        <v>***</v>
      </c>
    </row>
    <row r="125" spans="1:23" x14ac:dyDescent="0.25">
      <c r="A125">
        <v>124</v>
      </c>
      <c r="B125" t="s">
        <v>225</v>
      </c>
      <c r="C125">
        <v>1.5010560116449501</v>
      </c>
      <c r="D125">
        <v>0.32338631104052801</v>
      </c>
      <c r="E125">
        <v>4.6416807403354596</v>
      </c>
      <c r="F125" s="1">
        <v>3.4558654198125801E-6</v>
      </c>
      <c r="G125">
        <v>1.49374380671547</v>
      </c>
      <c r="H125">
        <v>0.43755354516321199</v>
      </c>
      <c r="I125">
        <v>3.4138537402509002</v>
      </c>
      <c r="J125">
        <v>6.4050950257706399E-4</v>
      </c>
      <c r="K125">
        <v>1.654520367915</v>
      </c>
      <c r="L125">
        <v>0.48202833582190602</v>
      </c>
      <c r="M125">
        <v>3.4324130864503499</v>
      </c>
      <c r="N125">
        <v>5.9823559474889295E-4</v>
      </c>
      <c r="O125">
        <v>1.4584633989681</v>
      </c>
      <c r="P125">
        <v>0.32321490240528999</v>
      </c>
      <c r="Q125">
        <v>4.5123643375183198</v>
      </c>
      <c r="R125" s="1">
        <v>6.4108939858778103E-6</v>
      </c>
      <c r="T125" t="str">
        <f t="shared" si="4"/>
        <v>***</v>
      </c>
      <c r="U125" t="str">
        <f t="shared" si="5"/>
        <v>***</v>
      </c>
      <c r="V125" t="str">
        <f t="shared" si="6"/>
        <v>***</v>
      </c>
      <c r="W125" t="str">
        <f t="shared" si="7"/>
        <v>***</v>
      </c>
    </row>
    <row r="126" spans="1:23" x14ac:dyDescent="0.25">
      <c r="A126">
        <v>125</v>
      </c>
      <c r="B126" t="s">
        <v>226</v>
      </c>
      <c r="C126">
        <v>1.95952791062396</v>
      </c>
      <c r="D126">
        <v>0.27663944647641697</v>
      </c>
      <c r="E126">
        <v>7.0833279041823598</v>
      </c>
      <c r="F126" s="1">
        <v>1.4073313668216499E-12</v>
      </c>
      <c r="G126">
        <v>1.8663000433169299</v>
      </c>
      <c r="H126">
        <v>0.38801949951464099</v>
      </c>
      <c r="I126">
        <v>4.8098099339116098</v>
      </c>
      <c r="J126" s="1">
        <v>1.51073878804888E-6</v>
      </c>
      <c r="K126">
        <v>2.2126341928106301</v>
      </c>
      <c r="L126">
        <v>0.39752307759437</v>
      </c>
      <c r="M126">
        <v>5.5660521804180201</v>
      </c>
      <c r="N126" s="1">
        <v>2.60575243815347E-8</v>
      </c>
      <c r="O126">
        <v>1.9164297327362001</v>
      </c>
      <c r="P126">
        <v>0.27641823184155001</v>
      </c>
      <c r="Q126">
        <v>6.9330800648299604</v>
      </c>
      <c r="R126" s="1">
        <v>4.1177499071563703E-12</v>
      </c>
      <c r="T126" t="str">
        <f t="shared" si="4"/>
        <v>***</v>
      </c>
      <c r="U126" t="str">
        <f t="shared" si="5"/>
        <v>***</v>
      </c>
      <c r="V126" t="str">
        <f t="shared" si="6"/>
        <v>***</v>
      </c>
      <c r="W126" t="str">
        <f t="shared" si="7"/>
        <v>***</v>
      </c>
    </row>
    <row r="127" spans="1:23" x14ac:dyDescent="0.25">
      <c r="A127">
        <v>126</v>
      </c>
      <c r="B127" t="s">
        <v>227</v>
      </c>
      <c r="C127">
        <v>1.4394803735343</v>
      </c>
      <c r="D127">
        <v>0.354137081829342</v>
      </c>
      <c r="E127">
        <v>4.0647547161638</v>
      </c>
      <c r="F127" s="1">
        <v>4.8083002033380598E-5</v>
      </c>
      <c r="G127">
        <v>1.2243700884994999</v>
      </c>
      <c r="H127">
        <v>0.525504084122279</v>
      </c>
      <c r="I127">
        <v>2.3298964280068302</v>
      </c>
      <c r="J127">
        <v>1.9811625866433799E-2</v>
      </c>
      <c r="K127">
        <v>1.79886201232847</v>
      </c>
      <c r="L127">
        <v>0.48326008504329598</v>
      </c>
      <c r="M127">
        <v>3.7223475888088502</v>
      </c>
      <c r="N127">
        <v>1.9737905211605699E-4</v>
      </c>
      <c r="O127">
        <v>1.39630534959747</v>
      </c>
      <c r="P127">
        <v>0.35394366072528399</v>
      </c>
      <c r="Q127">
        <v>3.9449932419646498</v>
      </c>
      <c r="R127" s="1">
        <v>7.98022292097903E-5</v>
      </c>
      <c r="T127" t="str">
        <f t="shared" si="4"/>
        <v>***</v>
      </c>
      <c r="U127" t="str">
        <f t="shared" si="5"/>
        <v>*</v>
      </c>
      <c r="V127" t="str">
        <f t="shared" si="6"/>
        <v>***</v>
      </c>
      <c r="W127" t="str">
        <f t="shared" si="7"/>
        <v>***</v>
      </c>
    </row>
    <row r="128" spans="1:23" x14ac:dyDescent="0.25">
      <c r="A128">
        <v>127</v>
      </c>
      <c r="B128" t="s">
        <v>228</v>
      </c>
      <c r="C128">
        <v>1.79913221167518</v>
      </c>
      <c r="D128">
        <v>0.31301023583558502</v>
      </c>
      <c r="E128">
        <v>5.7478382675645596</v>
      </c>
      <c r="F128" s="1">
        <v>9.0391636896117993E-9</v>
      </c>
      <c r="G128">
        <v>2.0016448346467</v>
      </c>
      <c r="H128">
        <v>0.39003037932978701</v>
      </c>
      <c r="I128">
        <v>5.1320228903354899</v>
      </c>
      <c r="J128" s="1">
        <v>2.8664462807871799E-7</v>
      </c>
      <c r="K128">
        <v>1.6405583880743</v>
      </c>
      <c r="L128">
        <v>0.53282113994788205</v>
      </c>
      <c r="M128">
        <v>3.0790039378594698</v>
      </c>
      <c r="N128">
        <v>2.0769393644576098E-3</v>
      </c>
      <c r="O128">
        <v>1.7574338246252299</v>
      </c>
      <c r="P128">
        <v>0.31278137761205799</v>
      </c>
      <c r="Q128">
        <v>5.61872908816511</v>
      </c>
      <c r="R128" s="1">
        <v>1.9236720846899899E-8</v>
      </c>
      <c r="T128" t="str">
        <f t="shared" si="4"/>
        <v>***</v>
      </c>
      <c r="U128" t="str">
        <f t="shared" si="5"/>
        <v>***</v>
      </c>
      <c r="V128" t="str">
        <f t="shared" si="6"/>
        <v>**</v>
      </c>
      <c r="W128" t="str">
        <f t="shared" si="7"/>
        <v>***</v>
      </c>
    </row>
    <row r="129" spans="1:23" x14ac:dyDescent="0.25">
      <c r="A129">
        <v>128</v>
      </c>
      <c r="B129" t="s">
        <v>229</v>
      </c>
      <c r="C129">
        <v>1.8721795986438401</v>
      </c>
      <c r="D129">
        <v>0.313578956295468</v>
      </c>
      <c r="E129">
        <v>5.9703610878779401</v>
      </c>
      <c r="F129" s="1">
        <v>2.3672906749946302E-9</v>
      </c>
      <c r="G129">
        <v>2.2375432351747802</v>
      </c>
      <c r="H129">
        <v>0.3735056852002</v>
      </c>
      <c r="I129">
        <v>5.9906537539728602</v>
      </c>
      <c r="J129" s="1">
        <v>2.0899917813176501E-9</v>
      </c>
      <c r="K129">
        <v>1.38932181724322</v>
      </c>
      <c r="L129">
        <v>0.60622390415299399</v>
      </c>
      <c r="M129">
        <v>2.2917635014481301</v>
      </c>
      <c r="N129">
        <v>2.1919293863814301E-2</v>
      </c>
      <c r="O129">
        <v>1.8310498621837901</v>
      </c>
      <c r="P129">
        <v>0.31335334661855602</v>
      </c>
      <c r="Q129">
        <v>5.84340292498206</v>
      </c>
      <c r="R129" s="1">
        <v>5.1145107893900002E-9</v>
      </c>
      <c r="T129" t="str">
        <f t="shared" si="4"/>
        <v>***</v>
      </c>
      <c r="U129" t="str">
        <f t="shared" si="5"/>
        <v>***</v>
      </c>
      <c r="V129" t="str">
        <f t="shared" si="6"/>
        <v>*</v>
      </c>
      <c r="W129" t="str">
        <f t="shared" si="7"/>
        <v>***</v>
      </c>
    </row>
    <row r="130" spans="1:23" x14ac:dyDescent="0.25">
      <c r="A130">
        <v>129</v>
      </c>
      <c r="B130" t="s">
        <v>230</v>
      </c>
      <c r="C130">
        <v>1.94413181429958</v>
      </c>
      <c r="D130">
        <v>0.31428104574420901</v>
      </c>
      <c r="E130">
        <v>6.1859658437114096</v>
      </c>
      <c r="F130" s="1">
        <v>6.1723372411764602E-10</v>
      </c>
      <c r="G130">
        <v>1.17752031475054</v>
      </c>
      <c r="H130">
        <v>0.60197287122241006</v>
      </c>
      <c r="I130">
        <v>1.95610196246782</v>
      </c>
      <c r="J130">
        <v>5.04531440309514E-2</v>
      </c>
      <c r="K130">
        <v>2.5875595105806202</v>
      </c>
      <c r="L130">
        <v>0.38264008337352401</v>
      </c>
      <c r="M130">
        <v>6.7623848703135199</v>
      </c>
      <c r="N130" s="1">
        <v>1.35738535985199E-11</v>
      </c>
      <c r="O130">
        <v>1.9051048249718201</v>
      </c>
      <c r="P130">
        <v>0.314046338325078</v>
      </c>
      <c r="Q130">
        <v>6.0663175859092302</v>
      </c>
      <c r="R130" s="1">
        <v>1.30876215495733E-9</v>
      </c>
      <c r="T130" t="str">
        <f t="shared" si="4"/>
        <v>***</v>
      </c>
      <c r="U130" t="str">
        <f t="shared" si="5"/>
        <v>^</v>
      </c>
      <c r="V130" t="str">
        <f t="shared" si="6"/>
        <v>***</v>
      </c>
      <c r="W130" t="str">
        <f t="shared" si="7"/>
        <v>***</v>
      </c>
    </row>
    <row r="131" spans="1:23" x14ac:dyDescent="0.25">
      <c r="A131">
        <v>130</v>
      </c>
      <c r="B131" t="s">
        <v>231</v>
      </c>
      <c r="C131">
        <v>2.2717877728265798</v>
      </c>
      <c r="D131">
        <v>0.28760342698903901</v>
      </c>
      <c r="E131">
        <v>7.8990288697539102</v>
      </c>
      <c r="F131" s="1">
        <v>2.8108477840228998E-15</v>
      </c>
      <c r="G131">
        <v>1.9504023580313199</v>
      </c>
      <c r="H131">
        <v>0.44353759318172797</v>
      </c>
      <c r="I131">
        <v>4.3973777826588698</v>
      </c>
      <c r="J131" s="1">
        <v>1.0956654358411299E-5</v>
      </c>
      <c r="K131">
        <v>2.7195372801951598</v>
      </c>
      <c r="L131">
        <v>0.38435517053477603</v>
      </c>
      <c r="M131">
        <v>7.0755839616032903</v>
      </c>
      <c r="N131" s="1">
        <v>1.48820721777827E-12</v>
      </c>
      <c r="O131">
        <v>2.23647098466156</v>
      </c>
      <c r="P131">
        <v>0.28734161813520598</v>
      </c>
      <c r="Q131">
        <v>7.7833172903244803</v>
      </c>
      <c r="R131" s="1">
        <v>7.0647154396698603E-15</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233</v>
      </c>
      <c r="C132">
        <v>1.5677097581561099</v>
      </c>
      <c r="D132">
        <v>0.39911566235926199</v>
      </c>
      <c r="E132">
        <v>3.92795849927069</v>
      </c>
      <c r="F132" s="1">
        <v>8.5669989401564295E-5</v>
      </c>
      <c r="G132">
        <v>1.6159030745159799</v>
      </c>
      <c r="H132">
        <v>0.53009532206129495</v>
      </c>
      <c r="I132">
        <v>3.0483254751852602</v>
      </c>
      <c r="J132">
        <v>2.3012053761781101E-3</v>
      </c>
      <c r="K132">
        <v>1.6715303165990301</v>
      </c>
      <c r="L132">
        <v>0.60868959954061097</v>
      </c>
      <c r="M132">
        <v>2.74611282640703</v>
      </c>
      <c r="N132">
        <v>6.0306020159261297E-3</v>
      </c>
      <c r="O132">
        <v>1.5278997717538201</v>
      </c>
      <c r="P132">
        <v>0.39890882463799998</v>
      </c>
      <c r="Q132">
        <v>3.8301979735353</v>
      </c>
      <c r="R132">
        <v>1.2804020342539499E-4</v>
      </c>
      <c r="T132" t="str">
        <f t="shared" si="8"/>
        <v>***</v>
      </c>
      <c r="U132" t="str">
        <f t="shared" si="9"/>
        <v>**</v>
      </c>
      <c r="V132" t="str">
        <f t="shared" si="10"/>
        <v>**</v>
      </c>
      <c r="W132" t="str">
        <f t="shared" si="11"/>
        <v>***</v>
      </c>
    </row>
    <row r="133" spans="1:23" x14ac:dyDescent="0.25">
      <c r="A133">
        <v>132</v>
      </c>
      <c r="B133" t="s">
        <v>237</v>
      </c>
      <c r="C133">
        <v>1.88788916078826</v>
      </c>
      <c r="D133">
        <v>0.35782787594491899</v>
      </c>
      <c r="E133">
        <v>5.2759700618709404</v>
      </c>
      <c r="F133" s="1">
        <v>1.3205564745767299E-7</v>
      </c>
      <c r="G133">
        <v>1.90529323533365</v>
      </c>
      <c r="H133">
        <v>0.48183967020178098</v>
      </c>
      <c r="I133">
        <v>3.95420583476609</v>
      </c>
      <c r="J133" s="1">
        <v>7.6789282335649596E-5</v>
      </c>
      <c r="K133">
        <v>2.0307949084796602</v>
      </c>
      <c r="L133">
        <v>0.53664031780381505</v>
      </c>
      <c r="M133">
        <v>3.7842756891443199</v>
      </c>
      <c r="N133">
        <v>1.5415686971107699E-4</v>
      </c>
      <c r="O133">
        <v>1.84963395770696</v>
      </c>
      <c r="P133">
        <v>0.35759382183497401</v>
      </c>
      <c r="Q133">
        <v>5.1724438308684002</v>
      </c>
      <c r="R133" s="1">
        <v>2.3105196674670799E-7</v>
      </c>
      <c r="T133" t="str">
        <f t="shared" si="8"/>
        <v>***</v>
      </c>
      <c r="U133" t="str">
        <f t="shared" si="9"/>
        <v>***</v>
      </c>
      <c r="V133" t="str">
        <f t="shared" si="10"/>
        <v>***</v>
      </c>
      <c r="W133" t="str">
        <f t="shared" si="11"/>
        <v>***</v>
      </c>
    </row>
    <row r="134" spans="1:23" x14ac:dyDescent="0.25">
      <c r="A134">
        <v>133</v>
      </c>
      <c r="B134" t="s">
        <v>238</v>
      </c>
      <c r="C134">
        <v>1.3348598344816101</v>
      </c>
      <c r="D134">
        <v>0.466098641924375</v>
      </c>
      <c r="E134">
        <v>2.86389985812959</v>
      </c>
      <c r="F134">
        <v>4.1846028380887901E-3</v>
      </c>
      <c r="G134">
        <v>1.00502290696814</v>
      </c>
      <c r="H134">
        <v>0.72983896956119398</v>
      </c>
      <c r="I134">
        <v>1.3770474705843601</v>
      </c>
      <c r="J134">
        <v>0.16849757171949001</v>
      </c>
      <c r="K134">
        <v>1.78975516137945</v>
      </c>
      <c r="L134">
        <v>0.60985737574090704</v>
      </c>
      <c r="M134">
        <v>2.9347110202694502</v>
      </c>
      <c r="N134">
        <v>3.3385845606269801E-3</v>
      </c>
      <c r="O134">
        <v>1.2946623839532401</v>
      </c>
      <c r="P134">
        <v>0.465895189149585</v>
      </c>
      <c r="Q134">
        <v>2.7788704715248</v>
      </c>
      <c r="R134">
        <v>5.4548271627084003E-3</v>
      </c>
      <c r="T134" t="str">
        <f t="shared" si="8"/>
        <v>**</v>
      </c>
      <c r="U134" t="str">
        <f t="shared" si="9"/>
        <v/>
      </c>
      <c r="V134" t="str">
        <f t="shared" si="10"/>
        <v>**</v>
      </c>
      <c r="W134" t="str">
        <f t="shared" si="11"/>
        <v>**</v>
      </c>
    </row>
    <row r="135" spans="1:23" x14ac:dyDescent="0.25">
      <c r="A135">
        <v>134</v>
      </c>
      <c r="B135" t="s">
        <v>239</v>
      </c>
      <c r="C135">
        <v>1.7358917077725899</v>
      </c>
      <c r="D135">
        <v>0.40068266407988501</v>
      </c>
      <c r="E135">
        <v>4.3323354449557696</v>
      </c>
      <c r="F135" s="1">
        <v>1.47535926589527E-5</v>
      </c>
      <c r="G135">
        <v>1.7781347044057401</v>
      </c>
      <c r="H135">
        <v>0.53278663816851302</v>
      </c>
      <c r="I135">
        <v>3.3374236082912798</v>
      </c>
      <c r="J135">
        <v>8.4558963089359398E-4</v>
      </c>
      <c r="K135">
        <v>1.8378639509774899</v>
      </c>
      <c r="L135">
        <v>0.61040828593546004</v>
      </c>
      <c r="M135">
        <v>3.0108764794385801</v>
      </c>
      <c r="N135">
        <v>2.60494796738879E-3</v>
      </c>
      <c r="O135">
        <v>1.69565125692829</v>
      </c>
      <c r="P135">
        <v>0.400437209718216</v>
      </c>
      <c r="Q135">
        <v>4.2344997312350197</v>
      </c>
      <c r="R135" s="1">
        <v>2.2906105896953601E-5</v>
      </c>
      <c r="T135" t="str">
        <f t="shared" si="8"/>
        <v>***</v>
      </c>
      <c r="U135" t="str">
        <f t="shared" si="9"/>
        <v>***</v>
      </c>
      <c r="V135" t="str">
        <f t="shared" si="10"/>
        <v>**</v>
      </c>
      <c r="W135" t="str">
        <f t="shared" si="11"/>
        <v>***</v>
      </c>
    </row>
    <row r="136" spans="1:23" x14ac:dyDescent="0.25">
      <c r="A136">
        <v>135</v>
      </c>
      <c r="B136" t="s">
        <v>240</v>
      </c>
      <c r="C136">
        <v>2.0756159276582098</v>
      </c>
      <c r="D136">
        <v>0.35975392280312202</v>
      </c>
      <c r="E136">
        <v>5.7695435576781797</v>
      </c>
      <c r="F136" s="1">
        <v>7.94865316082926E-9</v>
      </c>
      <c r="G136">
        <v>1.8630706047112799</v>
      </c>
      <c r="H136">
        <v>0.534064610351075</v>
      </c>
      <c r="I136">
        <v>3.4884741819656702</v>
      </c>
      <c r="J136">
        <v>4.8578573327902298E-4</v>
      </c>
      <c r="K136">
        <v>2.4367963356340101</v>
      </c>
      <c r="L136">
        <v>0.49041077826898599</v>
      </c>
      <c r="M136">
        <v>4.9688882129288103</v>
      </c>
      <c r="N136" s="1">
        <v>6.7337874169983E-7</v>
      </c>
      <c r="O136">
        <v>2.0325149236960001</v>
      </c>
      <c r="P136">
        <v>0.359472741611635</v>
      </c>
      <c r="Q136">
        <v>5.6541559022905599</v>
      </c>
      <c r="R136" s="1">
        <v>1.5661400990993002E-8</v>
      </c>
      <c r="T136" t="str">
        <f t="shared" si="8"/>
        <v>***</v>
      </c>
      <c r="U136" t="str">
        <f t="shared" si="9"/>
        <v>***</v>
      </c>
      <c r="V136" t="str">
        <f t="shared" si="10"/>
        <v>***</v>
      </c>
      <c r="W136" t="str">
        <f t="shared" si="11"/>
        <v>***</v>
      </c>
    </row>
    <row r="137" spans="1:23" x14ac:dyDescent="0.25">
      <c r="A137">
        <v>136</v>
      </c>
      <c r="B137" t="s">
        <v>241</v>
      </c>
      <c r="C137">
        <v>1.00764569459561</v>
      </c>
      <c r="D137">
        <v>0.59320637147760602</v>
      </c>
      <c r="E137">
        <v>1.6986427372411499</v>
      </c>
      <c r="F137">
        <v>8.9386518816894495E-2</v>
      </c>
      <c r="G137">
        <v>1.2183786103868699</v>
      </c>
      <c r="H137">
        <v>0.73220451311958101</v>
      </c>
      <c r="I137">
        <v>1.66398675309433</v>
      </c>
      <c r="J137">
        <v>9.6115076679708394E-2</v>
      </c>
      <c r="K137">
        <v>0.841313488426637</v>
      </c>
      <c r="L137">
        <v>1.02006020043405</v>
      </c>
      <c r="M137">
        <v>0.82476846765381695</v>
      </c>
      <c r="N137">
        <v>0.40950305182668301</v>
      </c>
      <c r="O137">
        <v>0.967504140959208</v>
      </c>
      <c r="P137">
        <v>0.59304586265333403</v>
      </c>
      <c r="Q137">
        <v>1.6314153792938</v>
      </c>
      <c r="R137">
        <v>0.102802701947876</v>
      </c>
      <c r="T137" t="str">
        <f t="shared" si="8"/>
        <v>^</v>
      </c>
      <c r="U137" t="str">
        <f t="shared" si="9"/>
        <v>^</v>
      </c>
      <c r="V137" t="str">
        <f t="shared" si="10"/>
        <v/>
      </c>
      <c r="W137" t="str">
        <f t="shared" si="11"/>
        <v/>
      </c>
    </row>
    <row r="138" spans="1:23" x14ac:dyDescent="0.25">
      <c r="A138">
        <v>137</v>
      </c>
      <c r="B138" t="s">
        <v>242</v>
      </c>
      <c r="C138">
        <v>1.3394483545148499</v>
      </c>
      <c r="D138">
        <v>0.51855004002236305</v>
      </c>
      <c r="E138">
        <v>2.5830647982537802</v>
      </c>
      <c r="F138">
        <v>9.7926928626709195E-3</v>
      </c>
      <c r="G138">
        <v>1.27288205791352</v>
      </c>
      <c r="H138">
        <v>0.73275796283313799</v>
      </c>
      <c r="I138">
        <v>1.7371111915209301</v>
      </c>
      <c r="J138">
        <v>8.2367546312612602E-2</v>
      </c>
      <c r="K138">
        <v>1.5653937243296201</v>
      </c>
      <c r="L138">
        <v>0.73573169786318704</v>
      </c>
      <c r="M138">
        <v>2.1276692697569701</v>
      </c>
      <c r="N138">
        <v>3.3364514521148303E-2</v>
      </c>
      <c r="O138">
        <v>1.2992569502794999</v>
      </c>
      <c r="P138">
        <v>0.51835462372908703</v>
      </c>
      <c r="Q138">
        <v>2.5065020949027801</v>
      </c>
      <c r="R138">
        <v>1.21932335143574E-2</v>
      </c>
      <c r="T138" t="str">
        <f t="shared" si="8"/>
        <v>**</v>
      </c>
      <c r="U138" t="str">
        <f t="shared" si="9"/>
        <v>^</v>
      </c>
      <c r="V138" t="str">
        <f t="shared" si="10"/>
        <v>*</v>
      </c>
      <c r="W138" t="str">
        <f t="shared" si="11"/>
        <v>*</v>
      </c>
    </row>
    <row r="139" spans="1:23" x14ac:dyDescent="0.25">
      <c r="A139">
        <v>138</v>
      </c>
      <c r="B139" t="s">
        <v>243</v>
      </c>
      <c r="C139">
        <v>1.0796935837885899</v>
      </c>
      <c r="D139">
        <v>0.59367818505899494</v>
      </c>
      <c r="E139">
        <v>1.8186512675740301</v>
      </c>
      <c r="F139">
        <v>6.8964650929664001E-2</v>
      </c>
      <c r="G139">
        <v>1.32845116283746</v>
      </c>
      <c r="H139">
        <v>0.73335143006264403</v>
      </c>
      <c r="I139">
        <v>1.81147961042904</v>
      </c>
      <c r="J139">
        <v>7.0066642477041099E-2</v>
      </c>
      <c r="K139">
        <v>0.87461367073041696</v>
      </c>
      <c r="L139">
        <v>1.0204273496613301</v>
      </c>
      <c r="M139">
        <v>0.85710528144967302</v>
      </c>
      <c r="N139">
        <v>0.39138670260817099</v>
      </c>
      <c r="O139">
        <v>1.03991117342182</v>
      </c>
      <c r="P139">
        <v>0.59350960109144302</v>
      </c>
      <c r="Q139">
        <v>1.75213875480609</v>
      </c>
      <c r="R139">
        <v>7.9749951734642097E-2</v>
      </c>
      <c r="T139" t="str">
        <f t="shared" si="8"/>
        <v>^</v>
      </c>
      <c r="U139" t="str">
        <f t="shared" si="9"/>
        <v>^</v>
      </c>
      <c r="V139" t="str">
        <f t="shared" si="10"/>
        <v/>
      </c>
      <c r="W139" t="str">
        <f t="shared" si="11"/>
        <v>^</v>
      </c>
    </row>
    <row r="140" spans="1:23" x14ac:dyDescent="0.25">
      <c r="A140">
        <v>139</v>
      </c>
      <c r="B140" t="s">
        <v>402</v>
      </c>
      <c r="C140">
        <v>1.1021812778978</v>
      </c>
      <c r="D140">
        <v>0.593904687855215</v>
      </c>
      <c r="E140">
        <v>1.8558218186122399</v>
      </c>
      <c r="F140">
        <v>6.3478959552222602E-2</v>
      </c>
      <c r="G140">
        <v>1.3654318834533301</v>
      </c>
      <c r="H140">
        <v>0.73402400323399497</v>
      </c>
      <c r="I140">
        <v>1.86020058940505</v>
      </c>
      <c r="J140">
        <v>6.2857151708316503E-2</v>
      </c>
      <c r="K140">
        <v>0.88501385064563298</v>
      </c>
      <c r="L140">
        <v>1.02055599161301</v>
      </c>
      <c r="M140">
        <v>0.86718794257123699</v>
      </c>
      <c r="N140">
        <v>0.38583904160724097</v>
      </c>
      <c r="O140">
        <v>1.06141532280419</v>
      </c>
      <c r="P140">
        <v>0.59373262252568704</v>
      </c>
      <c r="Q140">
        <v>1.7876991806328899</v>
      </c>
      <c r="R140">
        <v>7.3824554009792501E-2</v>
      </c>
      <c r="T140" t="str">
        <f t="shared" si="8"/>
        <v>^</v>
      </c>
      <c r="U140" t="str">
        <f t="shared" si="9"/>
        <v>^</v>
      </c>
      <c r="V140" t="str">
        <f t="shared" si="10"/>
        <v/>
      </c>
      <c r="W140" t="str">
        <f t="shared" si="11"/>
        <v>^</v>
      </c>
    </row>
    <row r="141" spans="1:23" x14ac:dyDescent="0.25">
      <c r="A141">
        <v>140</v>
      </c>
      <c r="B141" t="s">
        <v>403</v>
      </c>
      <c r="C141">
        <v>1.42993349622541</v>
      </c>
      <c r="D141">
        <v>0.51941325996716103</v>
      </c>
      <c r="E141">
        <v>2.7529784209125099</v>
      </c>
      <c r="F141">
        <v>5.9055788713359902E-3</v>
      </c>
      <c r="G141">
        <v>1.84396679642387</v>
      </c>
      <c r="H141">
        <v>0.61132086674767105</v>
      </c>
      <c r="I141">
        <v>3.01636488581534</v>
      </c>
      <c r="J141">
        <v>2.5582520286249501E-3</v>
      </c>
      <c r="K141">
        <v>0.89797418392700101</v>
      </c>
      <c r="L141">
        <v>1.0206754709769601</v>
      </c>
      <c r="M141">
        <v>0.87978423060121602</v>
      </c>
      <c r="N141">
        <v>0.37897620896311901</v>
      </c>
      <c r="O141">
        <v>1.385842606485</v>
      </c>
      <c r="P141">
        <v>0.51921540759000195</v>
      </c>
      <c r="Q141">
        <v>2.6691091716972402</v>
      </c>
      <c r="R141">
        <v>7.6052725883008999E-3</v>
      </c>
      <c r="T141" t="str">
        <f t="shared" si="8"/>
        <v>**</v>
      </c>
      <c r="U141" t="str">
        <f t="shared" si="9"/>
        <v>**</v>
      </c>
      <c r="V141" t="str">
        <f t="shared" si="10"/>
        <v/>
      </c>
      <c r="W141" t="str">
        <f t="shared" si="11"/>
        <v>**</v>
      </c>
    </row>
    <row r="142" spans="1:23" x14ac:dyDescent="0.25">
      <c r="A142">
        <v>141</v>
      </c>
      <c r="B142" t="s">
        <v>404</v>
      </c>
      <c r="C142">
        <v>1.4723080491881</v>
      </c>
      <c r="D142">
        <v>0.51978230387235702</v>
      </c>
      <c r="E142">
        <v>2.8325474688527601</v>
      </c>
      <c r="F142">
        <v>4.6178709166511799E-3</v>
      </c>
      <c r="G142">
        <v>1.4990973938577301</v>
      </c>
      <c r="H142">
        <v>0.73598431711263101</v>
      </c>
      <c r="I142">
        <v>2.0368605131952999</v>
      </c>
      <c r="J142">
        <v>4.1664022124606202E-2</v>
      </c>
      <c r="K142">
        <v>1.6230624885201099</v>
      </c>
      <c r="L142">
        <v>0.736621178563172</v>
      </c>
      <c r="M142">
        <v>2.2033883029075998</v>
      </c>
      <c r="N142">
        <v>2.75673919229397E-2</v>
      </c>
      <c r="O142">
        <v>1.4349469331895801</v>
      </c>
      <c r="P142">
        <v>0.51960574053564501</v>
      </c>
      <c r="Q142">
        <v>2.7616071595173999</v>
      </c>
      <c r="R142">
        <v>5.7517638108910097E-3</v>
      </c>
      <c r="T142" t="str">
        <f t="shared" si="8"/>
        <v>**</v>
      </c>
      <c r="U142" t="str">
        <f t="shared" si="9"/>
        <v>*</v>
      </c>
      <c r="V142" t="str">
        <f t="shared" si="10"/>
        <v>*</v>
      </c>
      <c r="W142" t="str">
        <f t="shared" si="11"/>
        <v>**</v>
      </c>
    </row>
    <row r="143" spans="1:23" x14ac:dyDescent="0.25">
      <c r="A143">
        <v>142</v>
      </c>
      <c r="B143" t="s">
        <v>405</v>
      </c>
      <c r="C143">
        <v>1.2105498084871</v>
      </c>
      <c r="D143">
        <v>0.594844141981407</v>
      </c>
      <c r="E143">
        <v>2.0350705723600102</v>
      </c>
      <c r="F143">
        <v>4.1843772496745001E-2</v>
      </c>
      <c r="G143">
        <v>1.97779608980104</v>
      </c>
      <c r="H143">
        <v>0.61395769960767799</v>
      </c>
      <c r="I143">
        <v>3.2213882016055302</v>
      </c>
      <c r="J143">
        <v>1.2757122308543901E-3</v>
      </c>
      <c r="K143">
        <v>-12.4811016523697</v>
      </c>
      <c r="L143">
        <v>493.64463594742898</v>
      </c>
      <c r="M143">
        <v>-2.5283575964348E-2</v>
      </c>
      <c r="N143">
        <v>0.97982877422604098</v>
      </c>
      <c r="O143">
        <v>1.17202767898995</v>
      </c>
      <c r="P143">
        <v>0.59469015662587299</v>
      </c>
      <c r="Q143">
        <v>1.97082071383146</v>
      </c>
      <c r="R143">
        <v>4.8744386544123698E-2</v>
      </c>
      <c r="T143" t="str">
        <f t="shared" si="8"/>
        <v>*</v>
      </c>
      <c r="U143" t="str">
        <f t="shared" si="9"/>
        <v>**</v>
      </c>
      <c r="V143" t="str">
        <f t="shared" si="10"/>
        <v/>
      </c>
      <c r="W143" t="str">
        <f t="shared" si="11"/>
        <v>*</v>
      </c>
    </row>
    <row r="144" spans="1:23" x14ac:dyDescent="0.25">
      <c r="A144">
        <v>143</v>
      </c>
      <c r="B144" t="s">
        <v>406</v>
      </c>
      <c r="C144">
        <v>1.55360892364519</v>
      </c>
      <c r="D144">
        <v>0.52055553323919002</v>
      </c>
      <c r="E144">
        <v>2.98452100581423</v>
      </c>
      <c r="F144">
        <v>2.8402269923273101E-3</v>
      </c>
      <c r="G144">
        <v>0.93196212637962095</v>
      </c>
      <c r="H144">
        <v>1.02190401897218</v>
      </c>
      <c r="I144">
        <v>0.911985968424881</v>
      </c>
      <c r="J144">
        <v>0.36177610405382199</v>
      </c>
      <c r="K144">
        <v>2.0774470193350898</v>
      </c>
      <c r="L144">
        <v>0.61404020021141903</v>
      </c>
      <c r="M144">
        <v>3.3832426909831099</v>
      </c>
      <c r="N144">
        <v>7.1635298893957895E-4</v>
      </c>
      <c r="O144">
        <v>1.5150655242962801</v>
      </c>
      <c r="P144">
        <v>0.52036751814928395</v>
      </c>
      <c r="Q144">
        <v>2.9115297774247999</v>
      </c>
      <c r="R144">
        <v>3.5966362377469001E-3</v>
      </c>
      <c r="T144" t="str">
        <f t="shared" si="8"/>
        <v>**</v>
      </c>
      <c r="U144" t="str">
        <f t="shared" si="9"/>
        <v/>
      </c>
      <c r="V144" t="str">
        <f t="shared" si="10"/>
        <v>***</v>
      </c>
      <c r="W144" t="str">
        <f t="shared" si="11"/>
        <v>**</v>
      </c>
    </row>
    <row r="145" spans="1:23" x14ac:dyDescent="0.25">
      <c r="A145">
        <v>144</v>
      </c>
      <c r="B145" t="s">
        <v>407</v>
      </c>
      <c r="C145">
        <v>0.88934062137769099</v>
      </c>
      <c r="D145">
        <v>0.72190714896260799</v>
      </c>
      <c r="E145">
        <v>1.23193214342826</v>
      </c>
      <c r="F145">
        <v>0.21797443300389599</v>
      </c>
      <c r="G145">
        <v>0.95855543047688396</v>
      </c>
      <c r="H145">
        <v>1.02232107704049</v>
      </c>
      <c r="I145">
        <v>0.93762659501435897</v>
      </c>
      <c r="J145">
        <v>0.34843633907356802</v>
      </c>
      <c r="K145">
        <v>1.0167791233660799</v>
      </c>
      <c r="L145">
        <v>1.02163647947241</v>
      </c>
      <c r="M145">
        <v>0.99524551422748797</v>
      </c>
      <c r="N145">
        <v>0.31961687035735298</v>
      </c>
      <c r="O145">
        <v>0.85123791076056399</v>
      </c>
      <c r="P145">
        <v>0.72177647534164902</v>
      </c>
      <c r="Q145">
        <v>1.1793649971172</v>
      </c>
      <c r="R145">
        <v>0.23825286684627001</v>
      </c>
      <c r="T145" t="str">
        <f t="shared" si="8"/>
        <v/>
      </c>
      <c r="U145" t="str">
        <f t="shared" si="9"/>
        <v/>
      </c>
      <c r="V145" t="str">
        <f t="shared" si="10"/>
        <v/>
      </c>
      <c r="W145" t="str">
        <f t="shared" si="11"/>
        <v/>
      </c>
    </row>
    <row r="146" spans="1:23" x14ac:dyDescent="0.25">
      <c r="A146">
        <v>145</v>
      </c>
      <c r="B146" t="s">
        <v>408</v>
      </c>
      <c r="C146">
        <v>1.8637547691763401</v>
      </c>
      <c r="D146">
        <v>0.471092423312655</v>
      </c>
      <c r="E146">
        <v>3.9562401706032202</v>
      </c>
      <c r="F146" s="1">
        <v>7.6138616223776306E-5</v>
      </c>
      <c r="G146">
        <v>2.15303026109894</v>
      </c>
      <c r="H146">
        <v>0.61728621255614802</v>
      </c>
      <c r="I146">
        <v>3.4878962421392101</v>
      </c>
      <c r="J146">
        <v>4.86836962874948E-4</v>
      </c>
      <c r="K146">
        <v>1.74343368514007</v>
      </c>
      <c r="L146">
        <v>0.73808874155121695</v>
      </c>
      <c r="M146">
        <v>2.3620922349742899</v>
      </c>
      <c r="N146">
        <v>1.81721203716689E-2</v>
      </c>
      <c r="O146">
        <v>1.8248188550315101</v>
      </c>
      <c r="P146">
        <v>0.47086541157620398</v>
      </c>
      <c r="Q146">
        <v>3.8754574240715698</v>
      </c>
      <c r="R146">
        <v>1.0642458771018799E-4</v>
      </c>
      <c r="T146" t="str">
        <f t="shared" si="8"/>
        <v>***</v>
      </c>
      <c r="U146" t="str">
        <f t="shared" si="9"/>
        <v>***</v>
      </c>
      <c r="V146" t="str">
        <f t="shared" si="10"/>
        <v>*</v>
      </c>
      <c r="W146" t="str">
        <f t="shared" si="11"/>
        <v>***</v>
      </c>
    </row>
    <row r="147" spans="1:23" x14ac:dyDescent="0.25">
      <c r="A147">
        <v>146</v>
      </c>
      <c r="B147" t="s">
        <v>409</v>
      </c>
      <c r="C147">
        <v>1.3816243041115199</v>
      </c>
      <c r="D147">
        <v>0.59635441731425098</v>
      </c>
      <c r="E147">
        <v>2.3167838855521898</v>
      </c>
      <c r="F147">
        <v>2.0515507284945101E-2</v>
      </c>
      <c r="G147">
        <v>1.10125075946231</v>
      </c>
      <c r="H147">
        <v>1.02428127165338</v>
      </c>
      <c r="I147">
        <v>1.07514487469315</v>
      </c>
      <c r="J147">
        <v>0.28230987116085299</v>
      </c>
      <c r="K147">
        <v>1.76380277168031</v>
      </c>
      <c r="L147">
        <v>0.73847747833973199</v>
      </c>
      <c r="M147">
        <v>2.3884313650915199</v>
      </c>
      <c r="N147">
        <v>1.69204684967574E-2</v>
      </c>
      <c r="O147">
        <v>1.3423188761767499</v>
      </c>
      <c r="P147">
        <v>0.59616657514575</v>
      </c>
      <c r="Q147">
        <v>2.2515835877725601</v>
      </c>
      <c r="R147">
        <v>2.43485991793932E-2</v>
      </c>
      <c r="T147" t="str">
        <f t="shared" si="8"/>
        <v>*</v>
      </c>
      <c r="U147" t="str">
        <f t="shared" si="9"/>
        <v/>
      </c>
      <c r="V147" t="str">
        <f t="shared" si="10"/>
        <v>*</v>
      </c>
      <c r="W147" t="str">
        <f t="shared" si="11"/>
        <v>*</v>
      </c>
    </row>
    <row r="148" spans="1:23" x14ac:dyDescent="0.25">
      <c r="A148">
        <v>147</v>
      </c>
      <c r="B148" t="s">
        <v>410</v>
      </c>
      <c r="C148">
        <v>1.4269952653746101</v>
      </c>
      <c r="D148">
        <v>0.59678271990707299</v>
      </c>
      <c r="E148">
        <v>2.3911470921892799</v>
      </c>
      <c r="F148">
        <v>1.6795822359526699E-2</v>
      </c>
      <c r="G148">
        <v>1.8705738086838899</v>
      </c>
      <c r="H148">
        <v>0.74247073436503397</v>
      </c>
      <c r="I148">
        <v>2.5193906265997299</v>
      </c>
      <c r="J148">
        <v>1.17558156687775E-2</v>
      </c>
      <c r="K148">
        <v>1.1000380717173399</v>
      </c>
      <c r="L148">
        <v>1.0225606311913999</v>
      </c>
      <c r="M148">
        <v>1.0757680651519701</v>
      </c>
      <c r="N148">
        <v>0.28203099786972502</v>
      </c>
      <c r="O148">
        <v>1.38845633021575</v>
      </c>
      <c r="P148">
        <v>0.59658199530856804</v>
      </c>
      <c r="Q148">
        <v>2.3273520507396501</v>
      </c>
      <c r="R148">
        <v>1.9946535561140601E-2</v>
      </c>
      <c r="T148" t="str">
        <f t="shared" si="8"/>
        <v>*</v>
      </c>
      <c r="U148" t="str">
        <f t="shared" si="9"/>
        <v>*</v>
      </c>
      <c r="V148" t="str">
        <f t="shared" si="10"/>
        <v/>
      </c>
      <c r="W148" t="str">
        <f t="shared" si="11"/>
        <v>*</v>
      </c>
    </row>
    <row r="149" spans="1:23" x14ac:dyDescent="0.25">
      <c r="A149">
        <v>148</v>
      </c>
      <c r="B149" t="s">
        <v>411</v>
      </c>
      <c r="C149">
        <v>1.47808033432577</v>
      </c>
      <c r="D149">
        <v>0.59716250058477005</v>
      </c>
      <c r="E149">
        <v>2.4751727258130898</v>
      </c>
      <c r="F149">
        <v>1.33171752696352E-2</v>
      </c>
      <c r="G149">
        <v>1.9550888930536201</v>
      </c>
      <c r="H149">
        <v>0.74390265479478901</v>
      </c>
      <c r="I149">
        <v>2.6281515201648902</v>
      </c>
      <c r="J149">
        <v>8.5850266564329591E-3</v>
      </c>
      <c r="K149">
        <v>1.12609029742865</v>
      </c>
      <c r="L149">
        <v>1.0227840692572501</v>
      </c>
      <c r="M149">
        <v>1.1010049249656499</v>
      </c>
      <c r="N149">
        <v>0.27089451369782802</v>
      </c>
      <c r="O149">
        <v>1.43747311307336</v>
      </c>
      <c r="P149">
        <v>0.59696458911442996</v>
      </c>
      <c r="Q149">
        <v>2.40797048817551</v>
      </c>
      <c r="R149">
        <v>1.6041477697089399E-2</v>
      </c>
      <c r="T149" t="str">
        <f t="shared" si="8"/>
        <v>*</v>
      </c>
      <c r="U149" t="str">
        <f t="shared" si="9"/>
        <v>**</v>
      </c>
      <c r="V149" t="str">
        <f t="shared" si="10"/>
        <v/>
      </c>
      <c r="W149" t="str">
        <f t="shared" si="11"/>
        <v>*</v>
      </c>
    </row>
    <row r="150" spans="1:23" x14ac:dyDescent="0.25">
      <c r="A150">
        <v>149</v>
      </c>
      <c r="B150" t="s">
        <v>412</v>
      </c>
      <c r="C150">
        <v>0.38522140548101702</v>
      </c>
      <c r="D150">
        <v>1.01151935270602</v>
      </c>
      <c r="E150">
        <v>0.38083443925266602</v>
      </c>
      <c r="F150">
        <v>0.70332610268524598</v>
      </c>
      <c r="G150">
        <v>-12.798237290504099</v>
      </c>
      <c r="H150">
        <v>681.97500195038504</v>
      </c>
      <c r="I150">
        <v>-1.8766431693100698E-2</v>
      </c>
      <c r="J150">
        <v>0.98502743273306204</v>
      </c>
      <c r="K150">
        <v>1.13929778428541</v>
      </c>
      <c r="L150">
        <v>1.0230019782659401</v>
      </c>
      <c r="M150">
        <v>1.11368091996909</v>
      </c>
      <c r="N150">
        <v>0.26541609754776602</v>
      </c>
      <c r="O150">
        <v>0.35040499066941</v>
      </c>
      <c r="P150">
        <v>1.01142387841832</v>
      </c>
      <c r="Q150">
        <v>0.34644721975259002</v>
      </c>
      <c r="R150">
        <v>0.72900664343866595</v>
      </c>
      <c r="T150" t="str">
        <f t="shared" si="8"/>
        <v/>
      </c>
      <c r="U150" t="str">
        <f t="shared" si="9"/>
        <v/>
      </c>
      <c r="V150" t="str">
        <f t="shared" si="10"/>
        <v/>
      </c>
      <c r="W150" t="str">
        <f t="shared" si="11"/>
        <v/>
      </c>
    </row>
    <row r="151" spans="1:23" x14ac:dyDescent="0.25">
      <c r="A151">
        <v>150</v>
      </c>
      <c r="B151" t="s">
        <v>413</v>
      </c>
      <c r="C151">
        <v>0.38943779505556397</v>
      </c>
      <c r="D151">
        <v>1.01156514889431</v>
      </c>
      <c r="E151">
        <v>0.38498538179299302</v>
      </c>
      <c r="F151">
        <v>0.70024824603640401</v>
      </c>
      <c r="G151">
        <v>1.28841854241343</v>
      </c>
      <c r="H151">
        <v>1.02707316840542</v>
      </c>
      <c r="I151">
        <v>1.25445643216808</v>
      </c>
      <c r="J151">
        <v>0.209676151987854</v>
      </c>
      <c r="K151">
        <v>-12.472373162563301</v>
      </c>
      <c r="L151">
        <v>545.37131959948704</v>
      </c>
      <c r="M151">
        <v>-2.2869506910856399E-2</v>
      </c>
      <c r="N151">
        <v>0.98175436399141403</v>
      </c>
      <c r="O151">
        <v>0.36106887492039902</v>
      </c>
      <c r="P151">
        <v>1.01151495907457</v>
      </c>
      <c r="Q151">
        <v>0.35695851226040198</v>
      </c>
      <c r="R151">
        <v>0.72112286476238496</v>
      </c>
      <c r="T151" t="str">
        <f t="shared" si="8"/>
        <v/>
      </c>
      <c r="U151" t="str">
        <f t="shared" si="9"/>
        <v/>
      </c>
      <c r="V151" t="str">
        <f t="shared" si="10"/>
        <v/>
      </c>
      <c r="W151" t="str">
        <f t="shared" si="11"/>
        <v/>
      </c>
    </row>
    <row r="152" spans="1:23" x14ac:dyDescent="0.25">
      <c r="A152">
        <v>151</v>
      </c>
      <c r="B152" t="s">
        <v>414</v>
      </c>
      <c r="C152">
        <v>-12.733302118982699</v>
      </c>
      <c r="D152">
        <v>429.10441936233002</v>
      </c>
      <c r="E152">
        <v>-2.96741341837146E-2</v>
      </c>
      <c r="F152">
        <v>0.97632694076604298</v>
      </c>
      <c r="G152">
        <v>-12.7899279302107</v>
      </c>
      <c r="H152">
        <v>692.305331801948</v>
      </c>
      <c r="I152">
        <v>-1.84744033343218E-2</v>
      </c>
      <c r="J152">
        <v>0.98526039726079595</v>
      </c>
      <c r="K152">
        <v>-12.4723731625634</v>
      </c>
      <c r="L152">
        <v>545.37131959949102</v>
      </c>
      <c r="M152">
        <v>-2.2869506910856301E-2</v>
      </c>
      <c r="N152">
        <v>0.98175436399141403</v>
      </c>
      <c r="O152">
        <v>-12.762919193054801</v>
      </c>
      <c r="P152">
        <v>429.34448031671297</v>
      </c>
      <c r="Q152">
        <v>-2.97265244533713E-2</v>
      </c>
      <c r="R152">
        <v>0.97628515781138903</v>
      </c>
      <c r="T152" t="str">
        <f t="shared" si="8"/>
        <v/>
      </c>
      <c r="U152" t="str">
        <f t="shared" si="9"/>
        <v/>
      </c>
      <c r="V152" t="str">
        <f t="shared" si="10"/>
        <v/>
      </c>
      <c r="W152" t="str">
        <f t="shared" si="11"/>
        <v/>
      </c>
    </row>
    <row r="153" spans="1:23" x14ac:dyDescent="0.25">
      <c r="A153">
        <v>152</v>
      </c>
      <c r="B153" t="s">
        <v>415</v>
      </c>
      <c r="C153">
        <v>0.40390202596458702</v>
      </c>
      <c r="D153">
        <v>1.0116598602442699</v>
      </c>
      <c r="E153">
        <v>0.39924686333513498</v>
      </c>
      <c r="F153">
        <v>0.68971131578108102</v>
      </c>
      <c r="G153">
        <v>-12.789927930210601</v>
      </c>
      <c r="H153">
        <v>692.305331801938</v>
      </c>
      <c r="I153">
        <v>-1.8474403334322001E-2</v>
      </c>
      <c r="J153">
        <v>0.98526039726079495</v>
      </c>
      <c r="K153">
        <v>1.1529345318325701</v>
      </c>
      <c r="L153">
        <v>1.02321792576923</v>
      </c>
      <c r="M153">
        <v>1.12677319542249</v>
      </c>
      <c r="N153">
        <v>0.25983838623245398</v>
      </c>
      <c r="O153">
        <v>0.37534029061621799</v>
      </c>
      <c r="P153">
        <v>1.01160850272012</v>
      </c>
      <c r="Q153">
        <v>0.37103315127044201</v>
      </c>
      <c r="R153">
        <v>0.71061284011189896</v>
      </c>
      <c r="T153" t="str">
        <f t="shared" si="8"/>
        <v/>
      </c>
      <c r="U153" t="str">
        <f t="shared" si="9"/>
        <v/>
      </c>
      <c r="V153" t="str">
        <f t="shared" si="10"/>
        <v/>
      </c>
      <c r="W153" t="str">
        <f t="shared" si="11"/>
        <v/>
      </c>
    </row>
    <row r="154" spans="1:23" x14ac:dyDescent="0.25">
      <c r="A154">
        <v>153</v>
      </c>
      <c r="B154" t="s">
        <v>416</v>
      </c>
      <c r="C154">
        <v>1.12391787560459</v>
      </c>
      <c r="D154">
        <v>0.72394399556015898</v>
      </c>
      <c r="E154">
        <v>1.5524928482001601</v>
      </c>
      <c r="F154">
        <v>0.120544342636891</v>
      </c>
      <c r="G154">
        <v>2.0604762267930599</v>
      </c>
      <c r="H154">
        <v>0.74682512823635205</v>
      </c>
      <c r="I154">
        <v>2.7589808495851398</v>
      </c>
      <c r="J154">
        <v>5.7981932687889799E-3</v>
      </c>
      <c r="K154">
        <v>-12.469824506270999</v>
      </c>
      <c r="L154">
        <v>550.69453735509001</v>
      </c>
      <c r="M154">
        <v>-2.2643813694179501E-2</v>
      </c>
      <c r="N154">
        <v>0.98193439450225695</v>
      </c>
      <c r="O154">
        <v>1.0949159854580199</v>
      </c>
      <c r="P154">
        <v>0.72385742688522903</v>
      </c>
      <c r="Q154">
        <v>1.5126127670879399</v>
      </c>
      <c r="R154">
        <v>0.130378049274783</v>
      </c>
      <c r="T154" t="str">
        <f t="shared" si="8"/>
        <v/>
      </c>
      <c r="U154" t="str">
        <f t="shared" si="9"/>
        <v>**</v>
      </c>
      <c r="V154" t="str">
        <f t="shared" si="10"/>
        <v/>
      </c>
      <c r="W154" t="str">
        <f t="shared" si="11"/>
        <v/>
      </c>
    </row>
    <row r="155" spans="1:23" x14ac:dyDescent="0.25">
      <c r="A155">
        <v>154</v>
      </c>
      <c r="B155" t="s">
        <v>417</v>
      </c>
      <c r="C155">
        <v>-12.7295812934019</v>
      </c>
      <c r="D155">
        <v>436.95572446255198</v>
      </c>
      <c r="E155">
        <v>-2.91324282547369E-2</v>
      </c>
      <c r="F155">
        <v>0.97675897276035095</v>
      </c>
      <c r="G155">
        <v>-12.7712448070417</v>
      </c>
      <c r="H155">
        <v>714.54280335797205</v>
      </c>
      <c r="I155">
        <v>-1.7873309684211601E-2</v>
      </c>
      <c r="J155">
        <v>0.98573992139926903</v>
      </c>
      <c r="K155">
        <v>-12.469824506271101</v>
      </c>
      <c r="L155">
        <v>550.69453735511001</v>
      </c>
      <c r="M155">
        <v>-2.26438136941788E-2</v>
      </c>
      <c r="N155">
        <v>0.98193439450225795</v>
      </c>
      <c r="O155">
        <v>-12.759788454813901</v>
      </c>
      <c r="P155">
        <v>437.23418968582303</v>
      </c>
      <c r="Q155">
        <v>-2.9182961341569499E-2</v>
      </c>
      <c r="R155">
        <v>0.97671867032618798</v>
      </c>
      <c r="T155" t="str">
        <f t="shared" si="8"/>
        <v/>
      </c>
      <c r="U155" t="str">
        <f t="shared" si="9"/>
        <v/>
      </c>
      <c r="V155" t="str">
        <f t="shared" si="10"/>
        <v/>
      </c>
      <c r="W155" t="str">
        <f t="shared" si="11"/>
        <v/>
      </c>
    </row>
    <row r="156" spans="1:23" x14ac:dyDescent="0.25">
      <c r="A156">
        <v>155</v>
      </c>
      <c r="B156" t="s">
        <v>418</v>
      </c>
      <c r="C156">
        <v>2.1131863804508599</v>
      </c>
      <c r="D156">
        <v>0.47460591718780198</v>
      </c>
      <c r="E156">
        <v>4.4525074465404799</v>
      </c>
      <c r="F156" s="1">
        <v>8.4873295856705605E-6</v>
      </c>
      <c r="G156">
        <v>1.4131679262999399</v>
      </c>
      <c r="H156">
        <v>1.02952258598621</v>
      </c>
      <c r="I156">
        <v>1.37264392790977</v>
      </c>
      <c r="J156">
        <v>0.169863068615143</v>
      </c>
      <c r="K156">
        <v>2.6330366330588899</v>
      </c>
      <c r="L156">
        <v>0.547145543092878</v>
      </c>
      <c r="M156">
        <v>4.8123148699612797</v>
      </c>
      <c r="N156" s="1">
        <v>1.4919205316657E-6</v>
      </c>
      <c r="O156">
        <v>2.0839020634946102</v>
      </c>
      <c r="P156">
        <v>0.47445403100808498</v>
      </c>
      <c r="Q156">
        <v>4.3922106828071197</v>
      </c>
      <c r="R156" s="1">
        <v>1.12203888751967E-5</v>
      </c>
      <c r="T156" t="str">
        <f t="shared" si="8"/>
        <v>***</v>
      </c>
      <c r="U156" t="str">
        <f t="shared" si="9"/>
        <v/>
      </c>
      <c r="V156" t="str">
        <f t="shared" si="10"/>
        <v>***</v>
      </c>
      <c r="W156" t="str">
        <f t="shared" si="11"/>
        <v>***</v>
      </c>
    </row>
    <row r="157" spans="1:23" x14ac:dyDescent="0.25">
      <c r="A157">
        <v>156</v>
      </c>
      <c r="B157" t="s">
        <v>419</v>
      </c>
      <c r="C157">
        <v>1.6554241976642401</v>
      </c>
      <c r="D157">
        <v>0.59938660758848505</v>
      </c>
      <c r="E157">
        <v>2.76186383997553</v>
      </c>
      <c r="F157">
        <v>5.7472440949905201E-3</v>
      </c>
      <c r="G157">
        <v>-12.7615835761522</v>
      </c>
      <c r="H157">
        <v>727.46628411182201</v>
      </c>
      <c r="I157">
        <v>-1.7542508642490601E-2</v>
      </c>
      <c r="J157">
        <v>0.98600382106319395</v>
      </c>
      <c r="K157">
        <v>2.41809588653545</v>
      </c>
      <c r="L157">
        <v>0.62032930660314001</v>
      </c>
      <c r="M157">
        <v>3.8980842284829298</v>
      </c>
      <c r="N157" s="1">
        <v>9.6956695145192194E-5</v>
      </c>
      <c r="O157">
        <v>1.6284763584698201</v>
      </c>
      <c r="P157">
        <v>0.59922504799175602</v>
      </c>
      <c r="Q157">
        <v>2.7176373282917701</v>
      </c>
      <c r="R157">
        <v>6.57498638132118E-3</v>
      </c>
      <c r="T157" t="str">
        <f t="shared" si="8"/>
        <v>**</v>
      </c>
      <c r="U157" t="str">
        <f t="shared" si="9"/>
        <v/>
      </c>
      <c r="V157" t="str">
        <f t="shared" si="10"/>
        <v>***</v>
      </c>
      <c r="W157" t="str">
        <f t="shared" si="11"/>
        <v>**</v>
      </c>
    </row>
    <row r="158" spans="1:23" x14ac:dyDescent="0.25">
      <c r="A158">
        <v>157</v>
      </c>
      <c r="B158" t="s">
        <v>420</v>
      </c>
      <c r="C158">
        <v>0.57555463027660203</v>
      </c>
      <c r="D158">
        <v>1.0128980592653001</v>
      </c>
      <c r="E158">
        <v>0.56822562252126296</v>
      </c>
      <c r="F158">
        <v>0.56988177534498397</v>
      </c>
      <c r="G158">
        <v>-12.7615835761522</v>
      </c>
      <c r="H158">
        <v>727.46628411182905</v>
      </c>
      <c r="I158">
        <v>-1.75425086424905E-2</v>
      </c>
      <c r="J158">
        <v>0.98600382106319395</v>
      </c>
      <c r="K158">
        <v>1.3570538098812699</v>
      </c>
      <c r="L158">
        <v>1.02574457912914</v>
      </c>
      <c r="M158">
        <v>1.3229938890180699</v>
      </c>
      <c r="N158">
        <v>0.185837410065231</v>
      </c>
      <c r="O158">
        <v>0.548382513880732</v>
      </c>
      <c r="P158">
        <v>1.01280158776402</v>
      </c>
      <c r="Q158">
        <v>0.54145108035563705</v>
      </c>
      <c r="R158">
        <v>0.58819670749638697</v>
      </c>
      <c r="T158" t="str">
        <f t="shared" si="8"/>
        <v/>
      </c>
      <c r="U158" t="str">
        <f t="shared" si="9"/>
        <v/>
      </c>
      <c r="V158" t="str">
        <f t="shared" si="10"/>
        <v/>
      </c>
      <c r="W158" t="str">
        <f t="shared" si="11"/>
        <v/>
      </c>
    </row>
    <row r="159" spans="1:23" x14ac:dyDescent="0.25">
      <c r="A159">
        <v>158</v>
      </c>
      <c r="B159" t="s">
        <v>421</v>
      </c>
      <c r="C159">
        <v>1.29710878361551</v>
      </c>
      <c r="D159">
        <v>0.72576025198065797</v>
      </c>
      <c r="E159">
        <v>1.78724142039413</v>
      </c>
      <c r="F159">
        <v>7.38984773918928E-2</v>
      </c>
      <c r="G159">
        <v>1.4604098539021799</v>
      </c>
      <c r="H159">
        <v>1.0303850838299899</v>
      </c>
      <c r="I159">
        <v>1.4173437453828099</v>
      </c>
      <c r="J159">
        <v>0.15638245117989799</v>
      </c>
      <c r="K159">
        <v>1.3763712753208699</v>
      </c>
      <c r="L159">
        <v>1.0261233363965101</v>
      </c>
      <c r="M159">
        <v>1.3413312284216601</v>
      </c>
      <c r="N159">
        <v>0.17981293502849499</v>
      </c>
      <c r="O159">
        <v>1.2696821745565099</v>
      </c>
      <c r="P159">
        <v>0.72561116106947499</v>
      </c>
      <c r="Q159">
        <v>1.74981070120963</v>
      </c>
      <c r="R159">
        <v>8.0150983522628796E-2</v>
      </c>
      <c r="T159" t="str">
        <f t="shared" si="8"/>
        <v>^</v>
      </c>
      <c r="U159" t="str">
        <f t="shared" si="9"/>
        <v/>
      </c>
      <c r="V159" t="str">
        <f t="shared" si="10"/>
        <v/>
      </c>
      <c r="W159" t="str">
        <f t="shared" si="11"/>
        <v>^</v>
      </c>
    </row>
    <row r="160" spans="1:23" x14ac:dyDescent="0.25">
      <c r="A160">
        <v>159</v>
      </c>
      <c r="B160" t="s">
        <v>422</v>
      </c>
      <c r="C160">
        <v>-12.699296687137</v>
      </c>
      <c r="D160">
        <v>471.70003828217</v>
      </c>
      <c r="E160">
        <v>-2.6922399102160599E-2</v>
      </c>
      <c r="F160">
        <v>0.97852162809102605</v>
      </c>
      <c r="G160">
        <v>-12.707855014474401</v>
      </c>
      <c r="H160">
        <v>741.94199639141004</v>
      </c>
      <c r="I160">
        <v>-1.7127828154062899E-2</v>
      </c>
      <c r="J160">
        <v>0.98633463850981695</v>
      </c>
      <c r="K160">
        <v>-12.464650922808399</v>
      </c>
      <c r="L160">
        <v>608.87056669683295</v>
      </c>
      <c r="M160">
        <v>-2.04717580460985E-2</v>
      </c>
      <c r="N160">
        <v>0.98366704116827997</v>
      </c>
      <c r="O160">
        <v>-12.7271104825073</v>
      </c>
      <c r="P160">
        <v>471.91211440433602</v>
      </c>
      <c r="Q160">
        <v>-2.6969238750253099E-2</v>
      </c>
      <c r="R160">
        <v>0.97848426902422803</v>
      </c>
      <c r="T160" t="str">
        <f t="shared" si="8"/>
        <v/>
      </c>
      <c r="U160" t="str">
        <f t="shared" si="9"/>
        <v/>
      </c>
      <c r="V160" t="str">
        <f t="shared" si="10"/>
        <v/>
      </c>
      <c r="W160" t="str">
        <f t="shared" si="11"/>
        <v/>
      </c>
    </row>
    <row r="161" spans="1:23" x14ac:dyDescent="0.25">
      <c r="A161">
        <v>160</v>
      </c>
      <c r="B161" t="s">
        <v>423</v>
      </c>
      <c r="C161">
        <v>-12.699296687137</v>
      </c>
      <c r="D161">
        <v>471.70003828216301</v>
      </c>
      <c r="E161">
        <v>-2.6922399102161002E-2</v>
      </c>
      <c r="F161">
        <v>0.97852162809102605</v>
      </c>
      <c r="G161">
        <v>-12.707855014474401</v>
      </c>
      <c r="H161">
        <v>741.94199639141402</v>
      </c>
      <c r="I161">
        <v>-1.7127828154062798E-2</v>
      </c>
      <c r="J161">
        <v>0.98633463850981695</v>
      </c>
      <c r="K161">
        <v>-12.464650922808501</v>
      </c>
      <c r="L161">
        <v>608.87056669684796</v>
      </c>
      <c r="M161">
        <v>-2.0471758046098101E-2</v>
      </c>
      <c r="N161">
        <v>0.98366704116827997</v>
      </c>
      <c r="O161">
        <v>-12.7271104825073</v>
      </c>
      <c r="P161">
        <v>471.912114404325</v>
      </c>
      <c r="Q161">
        <v>-2.6969238750253598E-2</v>
      </c>
      <c r="R161">
        <v>0.97848426902422803</v>
      </c>
      <c r="T161" t="str">
        <f t="shared" si="8"/>
        <v/>
      </c>
      <c r="U161" t="str">
        <f t="shared" si="9"/>
        <v/>
      </c>
      <c r="V161" t="str">
        <f t="shared" si="10"/>
        <v/>
      </c>
      <c r="W161" t="str">
        <f t="shared" si="11"/>
        <v/>
      </c>
    </row>
    <row r="162" spans="1:23" x14ac:dyDescent="0.25">
      <c r="A162">
        <v>161</v>
      </c>
      <c r="B162" t="s">
        <v>424</v>
      </c>
      <c r="C162">
        <v>1.3396686389686301</v>
      </c>
      <c r="D162">
        <v>0.72588939511440598</v>
      </c>
      <c r="E162">
        <v>1.84555477457759</v>
      </c>
      <c r="F162">
        <v>6.4956878334882104E-2</v>
      </c>
      <c r="G162">
        <v>1.5528143385145701</v>
      </c>
      <c r="H162">
        <v>1.03020966061501</v>
      </c>
      <c r="I162">
        <v>1.5072799235716501</v>
      </c>
      <c r="J162">
        <v>0.13173892140958501</v>
      </c>
      <c r="K162">
        <v>1.3866992753107701</v>
      </c>
      <c r="L162">
        <v>1.0263667817626401</v>
      </c>
      <c r="M162">
        <v>1.3510757557150399</v>
      </c>
      <c r="N162">
        <v>0.17667116682300901</v>
      </c>
      <c r="O162">
        <v>1.3124387799452299</v>
      </c>
      <c r="P162">
        <v>0.72573523451162703</v>
      </c>
      <c r="Q162">
        <v>1.8084264309261699</v>
      </c>
      <c r="R162">
        <v>7.0540157362586897E-2</v>
      </c>
      <c r="T162" t="str">
        <f t="shared" si="8"/>
        <v>^</v>
      </c>
      <c r="U162" t="str">
        <f t="shared" si="9"/>
        <v/>
      </c>
      <c r="V162" t="str">
        <f t="shared" si="10"/>
        <v/>
      </c>
      <c r="W162" t="str">
        <f t="shared" si="11"/>
        <v>^</v>
      </c>
    </row>
    <row r="163" spans="1:23" x14ac:dyDescent="0.25">
      <c r="A163">
        <v>162</v>
      </c>
      <c r="B163" t="s">
        <v>425</v>
      </c>
      <c r="C163">
        <v>1.81160907103937</v>
      </c>
      <c r="D163">
        <v>0.60096849375379302</v>
      </c>
      <c r="E163">
        <v>3.0144826057745999</v>
      </c>
      <c r="F163">
        <v>2.5741797132623899E-3</v>
      </c>
      <c r="G163">
        <v>-12.6851809451344</v>
      </c>
      <c r="H163">
        <v>756.25081872285</v>
      </c>
      <c r="I163">
        <v>-1.67737748258667E-2</v>
      </c>
      <c r="J163">
        <v>0.98661709161111799</v>
      </c>
      <c r="K163">
        <v>2.5865106159169802</v>
      </c>
      <c r="L163">
        <v>0.624020102719271</v>
      </c>
      <c r="M163">
        <v>4.1449155318007103</v>
      </c>
      <c r="N163" s="1">
        <v>3.3993899461632398E-5</v>
      </c>
      <c r="O163">
        <v>1.7829984455968999</v>
      </c>
      <c r="P163">
        <v>0.60078059116271798</v>
      </c>
      <c r="Q163">
        <v>2.96780300799362</v>
      </c>
      <c r="R163">
        <v>2.9993648944629499E-3</v>
      </c>
      <c r="T163" t="str">
        <f t="shared" si="8"/>
        <v>**</v>
      </c>
      <c r="U163" t="str">
        <f t="shared" si="9"/>
        <v/>
      </c>
      <c r="V163" t="str">
        <f t="shared" si="10"/>
        <v>***</v>
      </c>
      <c r="W163" t="str">
        <f t="shared" si="11"/>
        <v>**</v>
      </c>
    </row>
    <row r="164" spans="1:23" x14ac:dyDescent="0.25">
      <c r="A164">
        <v>163</v>
      </c>
      <c r="B164" t="s">
        <v>426</v>
      </c>
      <c r="C164">
        <v>-12.670876866614501</v>
      </c>
      <c r="D164">
        <v>491.81877278974099</v>
      </c>
      <c r="E164">
        <v>-2.57633046309752E-2</v>
      </c>
      <c r="F164">
        <v>0.97944613078930198</v>
      </c>
      <c r="G164">
        <v>-12.6851809451344</v>
      </c>
      <c r="H164">
        <v>756.25081872285705</v>
      </c>
      <c r="I164">
        <v>-1.6773774825866498E-2</v>
      </c>
      <c r="J164">
        <v>0.98661709161111799</v>
      </c>
      <c r="K164">
        <v>-12.428905524239299</v>
      </c>
      <c r="L164">
        <v>644.55484083404394</v>
      </c>
      <c r="M164">
        <v>-1.9282929452762301E-2</v>
      </c>
      <c r="N164">
        <v>0.98461540172120299</v>
      </c>
      <c r="O164">
        <v>-12.7059141538766</v>
      </c>
      <c r="P164">
        <v>491.90295066020298</v>
      </c>
      <c r="Q164">
        <v>-2.5830123882817801E-2</v>
      </c>
      <c r="R164">
        <v>0.97939283447641401</v>
      </c>
      <c r="T164" t="str">
        <f t="shared" si="8"/>
        <v/>
      </c>
      <c r="U164" t="str">
        <f t="shared" si="9"/>
        <v/>
      </c>
      <c r="V164" t="str">
        <f t="shared" si="10"/>
        <v/>
      </c>
      <c r="W164" t="str">
        <f t="shared" si="11"/>
        <v/>
      </c>
    </row>
    <row r="165" spans="1:23" x14ac:dyDescent="0.25">
      <c r="A165">
        <v>164</v>
      </c>
      <c r="B165" t="s">
        <v>427</v>
      </c>
      <c r="C165">
        <v>1.4539430762648999</v>
      </c>
      <c r="D165">
        <v>0.72685077946069998</v>
      </c>
      <c r="E165">
        <v>2.0003322791284299</v>
      </c>
      <c r="F165">
        <v>4.5464395674007597E-2</v>
      </c>
      <c r="G165">
        <v>1.6151716433999901</v>
      </c>
      <c r="H165">
        <v>1.03112043937585</v>
      </c>
      <c r="I165">
        <v>1.5664238450919199</v>
      </c>
      <c r="J165">
        <v>0.117249424219051</v>
      </c>
      <c r="K165">
        <v>1.53895019760628</v>
      </c>
      <c r="L165">
        <v>1.0278943747448499</v>
      </c>
      <c r="M165">
        <v>1.4971870995872401</v>
      </c>
      <c r="N165">
        <v>0.13434458112890699</v>
      </c>
      <c r="O165">
        <v>1.41904689079329</v>
      </c>
      <c r="P165">
        <v>0.72672906936475801</v>
      </c>
      <c r="Q165">
        <v>1.9526491379155899</v>
      </c>
      <c r="R165">
        <v>5.08611843693915E-2</v>
      </c>
      <c r="T165" t="str">
        <f t="shared" si="8"/>
        <v>*</v>
      </c>
      <c r="U165" t="str">
        <f t="shared" si="9"/>
        <v/>
      </c>
      <c r="V165" t="str">
        <f t="shared" si="10"/>
        <v/>
      </c>
      <c r="W165" t="str">
        <f t="shared" si="11"/>
        <v>^</v>
      </c>
    </row>
    <row r="166" spans="1:23" x14ac:dyDescent="0.25">
      <c r="A166">
        <v>165</v>
      </c>
      <c r="B166" t="s">
        <v>428</v>
      </c>
      <c r="C166">
        <v>0.77823881897174196</v>
      </c>
      <c r="D166">
        <v>1.0140912372519499</v>
      </c>
      <c r="E166">
        <v>0.76742485329097299</v>
      </c>
      <c r="F166">
        <v>0.44282895647163001</v>
      </c>
      <c r="G166">
        <v>-12.692473040628901</v>
      </c>
      <c r="H166">
        <v>771.00787499269802</v>
      </c>
      <c r="I166">
        <v>-1.6462183399552299E-2</v>
      </c>
      <c r="J166">
        <v>0.98686567127254199</v>
      </c>
      <c r="K166">
        <v>1.57599765300571</v>
      </c>
      <c r="L166">
        <v>1.0283631488902101</v>
      </c>
      <c r="M166">
        <v>1.5325302688126301</v>
      </c>
      <c r="N166">
        <v>0.12539163409166501</v>
      </c>
      <c r="O166">
        <v>0.74337864398167897</v>
      </c>
      <c r="P166">
        <v>1.0140161635110101</v>
      </c>
      <c r="Q166">
        <v>0.73310334759136997</v>
      </c>
      <c r="R166">
        <v>0.46349539854732202</v>
      </c>
      <c r="T166" t="str">
        <f t="shared" si="8"/>
        <v/>
      </c>
      <c r="U166" t="str">
        <f t="shared" si="9"/>
        <v/>
      </c>
      <c r="V166" t="str">
        <f t="shared" si="10"/>
        <v/>
      </c>
      <c r="W166" t="str">
        <f t="shared" si="11"/>
        <v/>
      </c>
    </row>
    <row r="167" spans="1:23" x14ac:dyDescent="0.25">
      <c r="A167">
        <v>166</v>
      </c>
      <c r="B167" t="s">
        <v>429</v>
      </c>
      <c r="C167">
        <v>1.9309456403515901</v>
      </c>
      <c r="D167">
        <v>0.60254586737100702</v>
      </c>
      <c r="E167">
        <v>3.2046450650746001</v>
      </c>
      <c r="F167">
        <v>1.35229126222296E-3</v>
      </c>
      <c r="G167">
        <v>1.6483584058540299</v>
      </c>
      <c r="H167">
        <v>1.03213129328829</v>
      </c>
      <c r="I167">
        <v>1.5970433379676701</v>
      </c>
      <c r="J167">
        <v>0.11025604717574899</v>
      </c>
      <c r="K167">
        <v>2.3299942458964602</v>
      </c>
      <c r="L167">
        <v>0.74823315331242801</v>
      </c>
      <c r="M167">
        <v>3.1139949300316099</v>
      </c>
      <c r="N167">
        <v>1.8457266137954999E-3</v>
      </c>
      <c r="O167">
        <v>1.8956644479148601</v>
      </c>
      <c r="P167">
        <v>0.60239561952904397</v>
      </c>
      <c r="Q167">
        <v>3.1468762163259099</v>
      </c>
      <c r="R167">
        <v>1.6502480863914201E-3</v>
      </c>
      <c r="T167" t="str">
        <f t="shared" si="8"/>
        <v>**</v>
      </c>
      <c r="U167" t="str">
        <f t="shared" si="9"/>
        <v/>
      </c>
      <c r="V167" t="str">
        <f t="shared" si="10"/>
        <v>**</v>
      </c>
      <c r="W167" t="str">
        <f t="shared" si="11"/>
        <v>**</v>
      </c>
    </row>
    <row r="168" spans="1:23" x14ac:dyDescent="0.25">
      <c r="A168">
        <v>167</v>
      </c>
      <c r="B168" t="s">
        <v>430</v>
      </c>
      <c r="C168">
        <v>2.0057209049479101</v>
      </c>
      <c r="D168">
        <v>0.60348474842036604</v>
      </c>
      <c r="E168">
        <v>3.3235651939803299</v>
      </c>
      <c r="F168">
        <v>8.8874646506881705E-4</v>
      </c>
      <c r="G168">
        <v>-12.6791657653957</v>
      </c>
      <c r="H168">
        <v>786.13266788308295</v>
      </c>
      <c r="I168">
        <v>-1.6128531841245599E-2</v>
      </c>
      <c r="J168">
        <v>0.98713185135546799</v>
      </c>
      <c r="K168">
        <v>2.8712668421210998</v>
      </c>
      <c r="L168">
        <v>0.62976836426175897</v>
      </c>
      <c r="M168">
        <v>4.5592427391727099</v>
      </c>
      <c r="N168" s="1">
        <v>5.1338404077206298E-6</v>
      </c>
      <c r="O168">
        <v>1.9738845325296499</v>
      </c>
      <c r="P168">
        <v>0.60330119884414601</v>
      </c>
      <c r="Q168">
        <v>3.2718060834478302</v>
      </c>
      <c r="R168">
        <v>1.06862844651095E-3</v>
      </c>
      <c r="T168" t="str">
        <f t="shared" si="8"/>
        <v>***</v>
      </c>
      <c r="U168" t="str">
        <f t="shared" si="9"/>
        <v/>
      </c>
      <c r="V168" t="str">
        <f t="shared" si="10"/>
        <v>***</v>
      </c>
      <c r="W168" t="str">
        <f t="shared" si="11"/>
        <v>**</v>
      </c>
    </row>
    <row r="169" spans="1:23" x14ac:dyDescent="0.25">
      <c r="A169">
        <v>168</v>
      </c>
      <c r="B169" t="s">
        <v>431</v>
      </c>
      <c r="C169">
        <v>2.0733498807999799</v>
      </c>
      <c r="D169">
        <v>0.60456392041114604</v>
      </c>
      <c r="E169">
        <v>3.4294965524736498</v>
      </c>
      <c r="F169">
        <v>6.0470211525087995E-4</v>
      </c>
      <c r="G169">
        <v>-12.6791657653957</v>
      </c>
      <c r="H169">
        <v>786.13266788307897</v>
      </c>
      <c r="I169">
        <v>-1.61285318412457E-2</v>
      </c>
      <c r="J169">
        <v>0.98713185135546799</v>
      </c>
      <c r="K169">
        <v>2.9970710091386099</v>
      </c>
      <c r="L169">
        <v>0.63349068529130004</v>
      </c>
      <c r="M169">
        <v>4.7310419533011103</v>
      </c>
      <c r="N169" s="1">
        <v>2.2337034768026601E-6</v>
      </c>
      <c r="O169">
        <v>2.0376469594198299</v>
      </c>
      <c r="P169">
        <v>0.60439365108076903</v>
      </c>
      <c r="Q169">
        <v>3.37139041049842</v>
      </c>
      <c r="R169">
        <v>7.47897878224927E-4</v>
      </c>
      <c r="T169" t="str">
        <f t="shared" si="8"/>
        <v>***</v>
      </c>
      <c r="U169" t="str">
        <f t="shared" si="9"/>
        <v/>
      </c>
      <c r="V169" t="str">
        <f t="shared" si="10"/>
        <v>***</v>
      </c>
      <c r="W169" t="str">
        <f t="shared" si="11"/>
        <v>***</v>
      </c>
    </row>
    <row r="170" spans="1:23" x14ac:dyDescent="0.25">
      <c r="A170">
        <v>169</v>
      </c>
      <c r="B170" t="s">
        <v>244</v>
      </c>
      <c r="C170">
        <v>1.77072534688383</v>
      </c>
      <c r="D170">
        <v>0.73078663267498201</v>
      </c>
      <c r="E170">
        <v>2.4230401429241302</v>
      </c>
      <c r="F170">
        <v>1.53912258076296E-2</v>
      </c>
      <c r="G170">
        <v>1.76786514581344</v>
      </c>
      <c r="H170">
        <v>1.03445160219065</v>
      </c>
      <c r="I170">
        <v>1.70898777871255</v>
      </c>
      <c r="J170">
        <v>8.7453213308879202E-2</v>
      </c>
      <c r="K170">
        <v>1.9920925156232101</v>
      </c>
      <c r="L170">
        <v>1.03521395665809</v>
      </c>
      <c r="M170">
        <v>1.92432926817771</v>
      </c>
      <c r="N170">
        <v>5.43133241723113E-2</v>
      </c>
      <c r="O170">
        <v>1.73067616675715</v>
      </c>
      <c r="P170">
        <v>0.73066556854350195</v>
      </c>
      <c r="Q170">
        <v>2.3686297004620802</v>
      </c>
      <c r="R170">
        <v>1.7854119092511798E-2</v>
      </c>
      <c r="T170" t="str">
        <f t="shared" si="8"/>
        <v>*</v>
      </c>
      <c r="U170" t="str">
        <f t="shared" si="9"/>
        <v>^</v>
      </c>
      <c r="V170" t="str">
        <f t="shared" si="10"/>
        <v>^</v>
      </c>
      <c r="W170" t="str">
        <f t="shared" si="11"/>
        <v>*</v>
      </c>
    </row>
    <row r="171" spans="1:23" x14ac:dyDescent="0.25">
      <c r="A171">
        <v>170</v>
      </c>
      <c r="B171" t="s">
        <v>245</v>
      </c>
      <c r="C171">
        <v>1.1070974291398701</v>
      </c>
      <c r="D171">
        <v>1.0170731139973801</v>
      </c>
      <c r="E171">
        <v>1.0885131205451599</v>
      </c>
      <c r="F171">
        <v>0.27636864754572998</v>
      </c>
      <c r="G171">
        <v>1.8287618618177801</v>
      </c>
      <c r="H171">
        <v>1.03582024083988</v>
      </c>
      <c r="I171">
        <v>1.7655204925663099</v>
      </c>
      <c r="J171">
        <v>7.7476329248683598E-2</v>
      </c>
      <c r="K171">
        <v>-12.341730482896599</v>
      </c>
      <c r="L171">
        <v>789.87814978885604</v>
      </c>
      <c r="M171">
        <v>-1.56248536387488E-2</v>
      </c>
      <c r="N171">
        <v>0.98753367776534895</v>
      </c>
      <c r="O171">
        <v>1.0653327765177101</v>
      </c>
      <c r="P171">
        <v>1.0169874506116601</v>
      </c>
      <c r="Q171">
        <v>1.0475377802125001</v>
      </c>
      <c r="R171">
        <v>0.29485161692864797</v>
      </c>
      <c r="T171" t="str">
        <f t="shared" si="8"/>
        <v/>
      </c>
      <c r="U171" t="str">
        <f t="shared" si="9"/>
        <v>^</v>
      </c>
      <c r="V171" t="str">
        <f t="shared" si="10"/>
        <v/>
      </c>
      <c r="W171" t="str">
        <f t="shared" si="11"/>
        <v/>
      </c>
    </row>
    <row r="172" spans="1:23" x14ac:dyDescent="0.25">
      <c r="A172">
        <v>171</v>
      </c>
      <c r="B172" t="s">
        <v>246</v>
      </c>
      <c r="C172">
        <v>-12.5975306693681</v>
      </c>
      <c r="D172">
        <v>576.36742712473699</v>
      </c>
      <c r="E172">
        <v>-2.1856770657932699E-2</v>
      </c>
      <c r="F172">
        <v>0.98256220854645304</v>
      </c>
      <c r="G172">
        <v>-12.6223664032876</v>
      </c>
      <c r="H172">
        <v>840.56563435325495</v>
      </c>
      <c r="I172">
        <v>-1.5016514936397E-2</v>
      </c>
      <c r="J172">
        <v>0.98801900485406502</v>
      </c>
      <c r="K172">
        <v>-12.341730482896599</v>
      </c>
      <c r="L172">
        <v>789.87814978886001</v>
      </c>
      <c r="M172">
        <v>-1.5624853638748701E-2</v>
      </c>
      <c r="N172">
        <v>0.98753367776534895</v>
      </c>
      <c r="O172">
        <v>-12.6437272351613</v>
      </c>
      <c r="P172">
        <v>576.48754920372699</v>
      </c>
      <c r="Q172">
        <v>-2.1932350928698201E-2</v>
      </c>
      <c r="R172">
        <v>0.98250191866768799</v>
      </c>
      <c r="T172" t="str">
        <f t="shared" si="8"/>
        <v/>
      </c>
      <c r="U172" t="str">
        <f t="shared" si="9"/>
        <v/>
      </c>
      <c r="V172" t="str">
        <f t="shared" si="10"/>
        <v/>
      </c>
      <c r="W172" t="str">
        <f t="shared" si="11"/>
        <v/>
      </c>
    </row>
    <row r="173" spans="1:23" x14ac:dyDescent="0.25">
      <c r="A173">
        <v>172</v>
      </c>
      <c r="B173" t="s">
        <v>247</v>
      </c>
      <c r="C173">
        <v>2.2881843915008702</v>
      </c>
      <c r="D173">
        <v>0.60818474516697496</v>
      </c>
      <c r="E173">
        <v>3.76231796289572</v>
      </c>
      <c r="F173">
        <v>1.6834583321398701E-4</v>
      </c>
      <c r="G173">
        <v>3.1171082517165001</v>
      </c>
      <c r="H173">
        <v>0.64486750509590596</v>
      </c>
      <c r="I173">
        <v>4.8337189067278503</v>
      </c>
      <c r="J173" s="1">
        <v>1.3400576998029699E-6</v>
      </c>
      <c r="K173">
        <v>-12.341730482896599</v>
      </c>
      <c r="L173">
        <v>789.87814978885694</v>
      </c>
      <c r="M173">
        <v>-1.56248536387488E-2</v>
      </c>
      <c r="N173">
        <v>0.98753367776534895</v>
      </c>
      <c r="O173">
        <v>2.2423519807734298</v>
      </c>
      <c r="P173">
        <v>0.60804646942566298</v>
      </c>
      <c r="Q173">
        <v>3.6877970575036301</v>
      </c>
      <c r="R173">
        <v>2.26203944503969E-4</v>
      </c>
      <c r="T173" t="str">
        <f t="shared" si="8"/>
        <v>***</v>
      </c>
      <c r="U173" t="str">
        <f t="shared" si="9"/>
        <v>***</v>
      </c>
      <c r="V173" t="str">
        <f t="shared" si="10"/>
        <v/>
      </c>
      <c r="W173" t="str">
        <f t="shared" si="11"/>
        <v>***</v>
      </c>
    </row>
    <row r="174" spans="1:23" x14ac:dyDescent="0.25">
      <c r="A174">
        <v>173</v>
      </c>
      <c r="B174" t="s">
        <v>248</v>
      </c>
      <c r="C174">
        <v>1.1937213912804501</v>
      </c>
      <c r="D174">
        <v>1.0182866496568099</v>
      </c>
      <c r="E174">
        <v>1.17228424008384</v>
      </c>
      <c r="F174">
        <v>0.24108295682936201</v>
      </c>
      <c r="G174">
        <v>-12.652443287560301</v>
      </c>
      <c r="H174">
        <v>906.88950563910396</v>
      </c>
      <c r="I174">
        <v>-1.39514717161093E-2</v>
      </c>
      <c r="J174">
        <v>0.98886869722448201</v>
      </c>
      <c r="K174">
        <v>2.0475028265777202</v>
      </c>
      <c r="L174">
        <v>1.0363570996896301</v>
      </c>
      <c r="M174">
        <v>1.97567308333287</v>
      </c>
      <c r="N174">
        <v>4.8191815370304703E-2</v>
      </c>
      <c r="O174">
        <v>1.1471677275738501</v>
      </c>
      <c r="P174">
        <v>1.01821389966868</v>
      </c>
      <c r="Q174">
        <v>1.12664709050537</v>
      </c>
      <c r="R174">
        <v>0.259891720818276</v>
      </c>
      <c r="T174" t="str">
        <f t="shared" si="8"/>
        <v/>
      </c>
      <c r="U174" t="str">
        <f t="shared" si="9"/>
        <v/>
      </c>
      <c r="V174" t="str">
        <f t="shared" si="10"/>
        <v>*</v>
      </c>
      <c r="W174" t="str">
        <f t="shared" si="11"/>
        <v/>
      </c>
    </row>
    <row r="175" spans="1:23" x14ac:dyDescent="0.25">
      <c r="A175">
        <v>174</v>
      </c>
      <c r="B175" t="s">
        <v>249</v>
      </c>
      <c r="C175">
        <v>-12.6158880863715</v>
      </c>
      <c r="D175">
        <v>603.94006129779802</v>
      </c>
      <c r="E175">
        <v>-2.0889304907612E-2</v>
      </c>
      <c r="F175">
        <v>0.98333395821129099</v>
      </c>
      <c r="G175">
        <v>-12.652443287560301</v>
      </c>
      <c r="H175">
        <v>906.88950563907804</v>
      </c>
      <c r="I175">
        <v>-1.39514717161096E-2</v>
      </c>
      <c r="J175">
        <v>0.98886869722448201</v>
      </c>
      <c r="K175">
        <v>-12.349690613929299</v>
      </c>
      <c r="L175">
        <v>806.87373929914997</v>
      </c>
      <c r="M175">
        <v>-1.5305604845506899E-2</v>
      </c>
      <c r="N175">
        <v>0.98778837098771799</v>
      </c>
      <c r="O175">
        <v>-12.662095480600099</v>
      </c>
      <c r="P175">
        <v>604.25332496371402</v>
      </c>
      <c r="Q175">
        <v>-2.0954945479796001E-2</v>
      </c>
      <c r="R175">
        <v>0.98328159607382504</v>
      </c>
      <c r="T175" t="str">
        <f t="shared" si="8"/>
        <v/>
      </c>
      <c r="U175" t="str">
        <f t="shared" si="9"/>
        <v/>
      </c>
      <c r="V175" t="str">
        <f t="shared" si="10"/>
        <v/>
      </c>
      <c r="W175" t="str">
        <f t="shared" si="11"/>
        <v/>
      </c>
    </row>
    <row r="176" spans="1:23" x14ac:dyDescent="0.25">
      <c r="A176">
        <v>175</v>
      </c>
      <c r="B176" t="s">
        <v>250</v>
      </c>
      <c r="C176">
        <v>2.3707065046510598</v>
      </c>
      <c r="D176">
        <v>0.61054868678193197</v>
      </c>
      <c r="E176">
        <v>3.8829114794211299</v>
      </c>
      <c r="F176">
        <v>1.03213150165217E-4</v>
      </c>
      <c r="G176">
        <v>-12.652443287560301</v>
      </c>
      <c r="H176">
        <v>906.88950563907702</v>
      </c>
      <c r="I176">
        <v>-1.3951471716109699E-2</v>
      </c>
      <c r="J176">
        <v>0.98886869722448201</v>
      </c>
      <c r="K176">
        <v>3.2842471787391601</v>
      </c>
      <c r="L176">
        <v>0.64390556326166704</v>
      </c>
      <c r="M176">
        <v>5.1005106433666896</v>
      </c>
      <c r="N176" s="1">
        <v>3.3873833074165702E-7</v>
      </c>
      <c r="O176">
        <v>2.3254630590177299</v>
      </c>
      <c r="P176">
        <v>0.61039502092160103</v>
      </c>
      <c r="Q176">
        <v>3.8097674117764702</v>
      </c>
      <c r="R176">
        <v>1.3909758616169999E-4</v>
      </c>
      <c r="T176" t="str">
        <f t="shared" si="8"/>
        <v>***</v>
      </c>
      <c r="U176" t="str">
        <f t="shared" si="9"/>
        <v/>
      </c>
      <c r="V176" t="str">
        <f t="shared" si="10"/>
        <v>***</v>
      </c>
      <c r="W176" t="str">
        <f t="shared" si="11"/>
        <v>***</v>
      </c>
    </row>
    <row r="177" spans="1:23" x14ac:dyDescent="0.25">
      <c r="A177">
        <v>176</v>
      </c>
      <c r="B177" t="s">
        <v>251</v>
      </c>
      <c r="C177">
        <v>1.3027563593645799</v>
      </c>
      <c r="D177">
        <v>1.0198733685371899</v>
      </c>
      <c r="E177">
        <v>1.27737070067152</v>
      </c>
      <c r="F177">
        <v>0.201471403707631</v>
      </c>
      <c r="G177">
        <v>2.0319017277603901</v>
      </c>
      <c r="H177">
        <v>1.0425112230450899</v>
      </c>
      <c r="I177">
        <v>1.9490454230558401</v>
      </c>
      <c r="J177">
        <v>5.1290000448771897E-2</v>
      </c>
      <c r="K177">
        <v>-12.328881891637399</v>
      </c>
      <c r="L177">
        <v>864.16012890487104</v>
      </c>
      <c r="M177">
        <v>-1.42668950802688E-2</v>
      </c>
      <c r="N177">
        <v>0.98861705084189599</v>
      </c>
      <c r="O177">
        <v>1.25393840180769</v>
      </c>
      <c r="P177">
        <v>1.0198028017312599</v>
      </c>
      <c r="Q177">
        <v>1.2295890927922</v>
      </c>
      <c r="R177">
        <v>0.218851016504235</v>
      </c>
      <c r="T177" t="str">
        <f t="shared" si="8"/>
        <v/>
      </c>
      <c r="U177" t="str">
        <f t="shared" si="9"/>
        <v>^</v>
      </c>
      <c r="V177" t="str">
        <f t="shared" si="10"/>
        <v/>
      </c>
      <c r="W177" t="str">
        <f t="shared" si="11"/>
        <v/>
      </c>
    </row>
    <row r="178" spans="1:23" x14ac:dyDescent="0.25">
      <c r="A178">
        <v>177</v>
      </c>
      <c r="B178" t="s">
        <v>252</v>
      </c>
      <c r="C178">
        <v>2.8132969763693998</v>
      </c>
      <c r="D178">
        <v>0.54241470823040605</v>
      </c>
      <c r="E178">
        <v>5.1866163171489204</v>
      </c>
      <c r="F178" s="1">
        <v>2.1414929073297701E-7</v>
      </c>
      <c r="G178">
        <v>2.8619448282455702</v>
      </c>
      <c r="H178">
        <v>0.77266652732993801</v>
      </c>
      <c r="I178">
        <v>3.7039844836237901</v>
      </c>
      <c r="J178">
        <v>2.12239245855335E-4</v>
      </c>
      <c r="K178">
        <v>3.0008532921968101</v>
      </c>
      <c r="L178">
        <v>0.76715376465816398</v>
      </c>
      <c r="M178">
        <v>3.9116712065331001</v>
      </c>
      <c r="N178" s="1">
        <v>9.1659643559206303E-5</v>
      </c>
      <c r="O178">
        <v>2.7629165750371398</v>
      </c>
      <c r="P178">
        <v>0.54221490290160201</v>
      </c>
      <c r="Q178">
        <v>5.0956116481706797</v>
      </c>
      <c r="R178" s="1">
        <v>3.47617079083752E-7</v>
      </c>
      <c r="T178" t="str">
        <f t="shared" si="8"/>
        <v>***</v>
      </c>
      <c r="U178" t="str">
        <f t="shared" si="9"/>
        <v>***</v>
      </c>
      <c r="V178" t="str">
        <f t="shared" si="10"/>
        <v>***</v>
      </c>
      <c r="W178" t="str">
        <f t="shared" si="11"/>
        <v>***</v>
      </c>
    </row>
    <row r="179" spans="1:23" x14ac:dyDescent="0.25">
      <c r="A179">
        <v>178</v>
      </c>
      <c r="B179" t="s">
        <v>253</v>
      </c>
      <c r="C179">
        <v>2.15751198201019</v>
      </c>
      <c r="D179">
        <v>0.739045694053584</v>
      </c>
      <c r="E179">
        <v>2.9193214971275601</v>
      </c>
      <c r="F179">
        <v>3.5079423331511699E-3</v>
      </c>
      <c r="G179">
        <v>-12.6868789898424</v>
      </c>
      <c r="H179">
        <v>993.65843213163498</v>
      </c>
      <c r="I179">
        <v>-1.27678471591349E-2</v>
      </c>
      <c r="J179">
        <v>0.98981300865481303</v>
      </c>
      <c r="K179">
        <v>3.1235540809216</v>
      </c>
      <c r="L179">
        <v>0.77277177100247796</v>
      </c>
      <c r="M179">
        <v>4.0420136942496896</v>
      </c>
      <c r="N179" s="1">
        <v>5.2994136903496997E-5</v>
      </c>
      <c r="O179">
        <v>2.10962759790652</v>
      </c>
      <c r="P179">
        <v>0.73892422972315797</v>
      </c>
      <c r="Q179">
        <v>2.85499854118589</v>
      </c>
      <c r="R179">
        <v>4.30370266138383E-3</v>
      </c>
      <c r="T179" t="str">
        <f t="shared" si="8"/>
        <v>**</v>
      </c>
      <c r="U179" t="str">
        <f t="shared" si="9"/>
        <v/>
      </c>
      <c r="V179" t="str">
        <f t="shared" si="10"/>
        <v>***</v>
      </c>
      <c r="W179" t="str">
        <f t="shared" si="11"/>
        <v>**</v>
      </c>
    </row>
    <row r="180" spans="1:23" x14ac:dyDescent="0.25">
      <c r="A180">
        <v>179</v>
      </c>
      <c r="B180" t="s">
        <v>254</v>
      </c>
      <c r="C180">
        <v>2.2322134350216198</v>
      </c>
      <c r="D180">
        <v>0.74076198338437005</v>
      </c>
      <c r="E180">
        <v>3.0134017202437202</v>
      </c>
      <c r="F180">
        <v>2.5833670057696699E-3</v>
      </c>
      <c r="G180">
        <v>-12.6868789898424</v>
      </c>
      <c r="H180">
        <v>993.65843213163703</v>
      </c>
      <c r="I180">
        <v>-1.27678471591349E-2</v>
      </c>
      <c r="J180">
        <v>0.98981300865481303</v>
      </c>
      <c r="K180">
        <v>3.2556240861328098</v>
      </c>
      <c r="L180">
        <v>0.77939710346201796</v>
      </c>
      <c r="M180">
        <v>4.1771057034618098</v>
      </c>
      <c r="N180" s="1">
        <v>2.9524184454577901E-5</v>
      </c>
      <c r="O180">
        <v>2.19155467112284</v>
      </c>
      <c r="P180">
        <v>0.74063355289794197</v>
      </c>
      <c r="Q180">
        <v>2.9590269878373099</v>
      </c>
      <c r="R180">
        <v>3.0861207307464398E-3</v>
      </c>
      <c r="T180" t="str">
        <f t="shared" si="8"/>
        <v>**</v>
      </c>
      <c r="U180" t="str">
        <f t="shared" si="9"/>
        <v/>
      </c>
      <c r="V180" t="str">
        <f t="shared" si="10"/>
        <v>***</v>
      </c>
      <c r="W180" t="str">
        <f t="shared" si="11"/>
        <v>**</v>
      </c>
    </row>
    <row r="181" spans="1:23" x14ac:dyDescent="0.25">
      <c r="A181">
        <v>180</v>
      </c>
      <c r="B181" t="s">
        <v>255</v>
      </c>
      <c r="C181">
        <v>1.57361652559728</v>
      </c>
      <c r="D181">
        <v>1.02472317113915</v>
      </c>
      <c r="E181">
        <v>1.53565037848021</v>
      </c>
      <c r="F181">
        <v>0.124624151293923</v>
      </c>
      <c r="G181">
        <v>2.19289059997568</v>
      </c>
      <c r="H181">
        <v>1.04937135734957</v>
      </c>
      <c r="I181">
        <v>2.0897183676847599</v>
      </c>
      <c r="J181">
        <v>3.6643106052697598E-2</v>
      </c>
      <c r="K181">
        <v>-12.330754914979799</v>
      </c>
      <c r="L181">
        <v>1029.8535977868701</v>
      </c>
      <c r="M181">
        <v>-1.19733085765572E-2</v>
      </c>
      <c r="N181">
        <v>0.99044691020092901</v>
      </c>
      <c r="O181">
        <v>1.53149631300093</v>
      </c>
      <c r="P181">
        <v>1.0246474168975801</v>
      </c>
      <c r="Q181">
        <v>1.4946568817183801</v>
      </c>
      <c r="R181">
        <v>0.13500401280594099</v>
      </c>
      <c r="T181" t="str">
        <f t="shared" si="8"/>
        <v/>
      </c>
      <c r="U181" t="str">
        <f t="shared" si="9"/>
        <v>*</v>
      </c>
      <c r="V181" t="str">
        <f t="shared" si="10"/>
        <v/>
      </c>
      <c r="W181" t="str">
        <f t="shared" si="11"/>
        <v/>
      </c>
    </row>
    <row r="182" spans="1:23" x14ac:dyDescent="0.25">
      <c r="A182">
        <v>181</v>
      </c>
      <c r="B182" t="s">
        <v>256</v>
      </c>
      <c r="C182">
        <v>2.3479340228939898</v>
      </c>
      <c r="D182">
        <v>0.74407358594670603</v>
      </c>
      <c r="E182">
        <v>3.15551320089752</v>
      </c>
      <c r="F182">
        <v>1.60216015923972E-3</v>
      </c>
      <c r="G182">
        <v>2.27869121692832</v>
      </c>
      <c r="H182">
        <v>1.0530498128060899</v>
      </c>
      <c r="I182">
        <v>2.1638968918822901</v>
      </c>
      <c r="J182">
        <v>3.04722635382117E-2</v>
      </c>
      <c r="K182">
        <v>2.6245717484386901</v>
      </c>
      <c r="L182">
        <v>1.05609601775363</v>
      </c>
      <c r="M182">
        <v>2.4851639475180298</v>
      </c>
      <c r="N182">
        <v>1.29491782862501E-2</v>
      </c>
      <c r="O182">
        <v>2.3054733661856002</v>
      </c>
      <c r="P182">
        <v>0.74391653321620199</v>
      </c>
      <c r="Q182">
        <v>3.0991022019879901</v>
      </c>
      <c r="R182">
        <v>1.94108048342579E-3</v>
      </c>
      <c r="T182" t="str">
        <f t="shared" si="8"/>
        <v>**</v>
      </c>
      <c r="U182" t="str">
        <f t="shared" si="9"/>
        <v>*</v>
      </c>
      <c r="V182" t="str">
        <f t="shared" si="10"/>
        <v>*</v>
      </c>
      <c r="W182" t="str">
        <f t="shared" si="11"/>
        <v>**</v>
      </c>
    </row>
    <row r="183" spans="1:23" x14ac:dyDescent="0.25">
      <c r="A183">
        <v>182</v>
      </c>
      <c r="B183" t="s">
        <v>257</v>
      </c>
      <c r="C183">
        <v>2.8921061300485098</v>
      </c>
      <c r="D183">
        <v>0.62678394549084904</v>
      </c>
      <c r="E183">
        <v>4.6141994396229098</v>
      </c>
      <c r="F183" s="1">
        <v>3.9461336543092099E-6</v>
      </c>
      <c r="G183">
        <v>2.3879284311225999</v>
      </c>
      <c r="H183">
        <v>1.0569044956014899</v>
      </c>
      <c r="I183">
        <v>2.2593606527935299</v>
      </c>
      <c r="J183">
        <v>2.3860959874111E-2</v>
      </c>
      <c r="K183">
        <v>3.5071648277060898</v>
      </c>
      <c r="L183">
        <v>0.79492315623228804</v>
      </c>
      <c r="M183">
        <v>4.41195453951683</v>
      </c>
      <c r="N183" s="1">
        <v>1.02441625754637E-5</v>
      </c>
      <c r="O183">
        <v>2.8425331210884601</v>
      </c>
      <c r="P183">
        <v>0.62661411888795404</v>
      </c>
      <c r="Q183">
        <v>4.53633749289446</v>
      </c>
      <c r="R183" s="1">
        <v>5.7239557021116502E-6</v>
      </c>
      <c r="T183" t="str">
        <f t="shared" si="8"/>
        <v>***</v>
      </c>
      <c r="U183" t="str">
        <f t="shared" si="9"/>
        <v>*</v>
      </c>
      <c r="V183" t="str">
        <f t="shared" si="10"/>
        <v>***</v>
      </c>
      <c r="W183" t="str">
        <f t="shared" si="11"/>
        <v>***</v>
      </c>
    </row>
    <row r="184" spans="1:23" x14ac:dyDescent="0.25">
      <c r="A184">
        <v>183</v>
      </c>
      <c r="B184" t="s">
        <v>258</v>
      </c>
      <c r="C184">
        <v>1.85892658804989</v>
      </c>
      <c r="D184">
        <v>1.0306268072348801</v>
      </c>
      <c r="E184">
        <v>1.8036854611198201</v>
      </c>
      <c r="F184">
        <v>7.1280630028352707E-2</v>
      </c>
      <c r="G184">
        <v>2.5071584748875102</v>
      </c>
      <c r="H184">
        <v>1.0615982732631</v>
      </c>
      <c r="I184">
        <v>2.3616828870502098</v>
      </c>
      <c r="J184">
        <v>1.8192196224043201E-2</v>
      </c>
      <c r="K184">
        <v>-12.2771114090043</v>
      </c>
      <c r="L184">
        <v>1166.63622163831</v>
      </c>
      <c r="M184">
        <v>-1.05235129694186E-2</v>
      </c>
      <c r="N184">
        <v>0.99160360645206802</v>
      </c>
      <c r="O184">
        <v>1.8003844352937799</v>
      </c>
      <c r="P184">
        <v>1.0306120910021801</v>
      </c>
      <c r="Q184">
        <v>1.7469079307453701</v>
      </c>
      <c r="R184">
        <v>8.0653309925344197E-2</v>
      </c>
      <c r="T184" t="str">
        <f t="shared" si="8"/>
        <v>^</v>
      </c>
      <c r="U184" t="str">
        <f t="shared" si="9"/>
        <v>*</v>
      </c>
      <c r="V184" t="str">
        <f t="shared" si="10"/>
        <v/>
      </c>
      <c r="W184" t="str">
        <f t="shared" si="11"/>
        <v>^</v>
      </c>
    </row>
    <row r="185" spans="1:23" x14ac:dyDescent="0.25">
      <c r="A185">
        <v>184</v>
      </c>
      <c r="B185" t="s">
        <v>259</v>
      </c>
      <c r="C185">
        <v>1.92127930866356</v>
      </c>
      <c r="D185">
        <v>1.0319936199942701</v>
      </c>
      <c r="E185">
        <v>1.8617162659147199</v>
      </c>
      <c r="F185">
        <v>6.26430945856601E-2</v>
      </c>
      <c r="G185">
        <v>-12.5914855605896</v>
      </c>
      <c r="H185">
        <v>1166.34744406149</v>
      </c>
      <c r="I185">
        <v>-1.07956558096815E-2</v>
      </c>
      <c r="J185">
        <v>0.99138648021818199</v>
      </c>
      <c r="K185">
        <v>2.95218584314869</v>
      </c>
      <c r="L185">
        <v>1.07009022093893</v>
      </c>
      <c r="M185">
        <v>2.7588195699595901</v>
      </c>
      <c r="N185">
        <v>5.80105544753456E-3</v>
      </c>
      <c r="O185">
        <v>1.8599856678629301</v>
      </c>
      <c r="P185">
        <v>1.0319957816288301</v>
      </c>
      <c r="Q185">
        <v>1.80231906076909</v>
      </c>
      <c r="R185">
        <v>7.1495221336259795E-2</v>
      </c>
      <c r="T185" t="str">
        <f t="shared" si="8"/>
        <v>^</v>
      </c>
      <c r="U185" t="str">
        <f t="shared" si="9"/>
        <v/>
      </c>
      <c r="V185" t="str">
        <f t="shared" si="10"/>
        <v>**</v>
      </c>
      <c r="W185" t="str">
        <f t="shared" si="11"/>
        <v>^</v>
      </c>
    </row>
    <row r="186" spans="1:23" x14ac:dyDescent="0.25">
      <c r="A186">
        <v>185</v>
      </c>
      <c r="B186" t="s">
        <v>260</v>
      </c>
      <c r="C186">
        <v>-12.573173875315801</v>
      </c>
      <c r="D186">
        <v>844.64719720995595</v>
      </c>
      <c r="E186">
        <v>-1.4885710764029701E-2</v>
      </c>
      <c r="F186">
        <v>0.98812335981942501</v>
      </c>
      <c r="G186">
        <v>-12.5914855605896</v>
      </c>
      <c r="H186">
        <v>1166.34744406148</v>
      </c>
      <c r="I186">
        <v>-1.0795655809681601E-2</v>
      </c>
      <c r="J186">
        <v>0.99138648021818199</v>
      </c>
      <c r="K186">
        <v>-12.283275225341701</v>
      </c>
      <c r="L186">
        <v>1221.723910424</v>
      </c>
      <c r="M186">
        <v>-1.00540515909841E-2</v>
      </c>
      <c r="N186">
        <v>0.99197816260877203</v>
      </c>
      <c r="O186">
        <v>-12.638168348961701</v>
      </c>
      <c r="P186">
        <v>845.50973442674695</v>
      </c>
      <c r="Q186">
        <v>-1.4947395440136801E-2</v>
      </c>
      <c r="R186">
        <v>0.98807414804393101</v>
      </c>
      <c r="T186" t="str">
        <f t="shared" si="8"/>
        <v/>
      </c>
      <c r="U186" t="str">
        <f t="shared" si="9"/>
        <v/>
      </c>
      <c r="V186" t="str">
        <f t="shared" si="10"/>
        <v/>
      </c>
      <c r="W186" t="str">
        <f t="shared" si="11"/>
        <v/>
      </c>
    </row>
    <row r="187" spans="1:23" x14ac:dyDescent="0.25">
      <c r="A187">
        <v>186</v>
      </c>
      <c r="B187" t="s">
        <v>261</v>
      </c>
      <c r="C187">
        <v>-12.573173875315801</v>
      </c>
      <c r="D187">
        <v>844.64719720994901</v>
      </c>
      <c r="E187">
        <v>-1.48857107640299E-2</v>
      </c>
      <c r="F187">
        <v>0.98812335981942501</v>
      </c>
      <c r="G187">
        <v>-12.5914855605896</v>
      </c>
      <c r="H187">
        <v>1166.34744406148</v>
      </c>
      <c r="I187">
        <v>-1.0795655809681601E-2</v>
      </c>
      <c r="J187">
        <v>0.99138648021818199</v>
      </c>
      <c r="K187">
        <v>-12.283275225341701</v>
      </c>
      <c r="L187">
        <v>1221.72391042401</v>
      </c>
      <c r="M187">
        <v>-1.0054051590983999E-2</v>
      </c>
      <c r="N187">
        <v>0.99197816260877203</v>
      </c>
      <c r="O187">
        <v>-12.638168348961701</v>
      </c>
      <c r="P187">
        <v>845.50973442676104</v>
      </c>
      <c r="Q187">
        <v>-1.49473954401366E-2</v>
      </c>
      <c r="R187">
        <v>0.98807414804393101</v>
      </c>
      <c r="T187" t="str">
        <f t="shared" si="8"/>
        <v/>
      </c>
      <c r="U187" t="str">
        <f t="shared" si="9"/>
        <v/>
      </c>
      <c r="V187" t="str">
        <f t="shared" si="10"/>
        <v/>
      </c>
      <c r="W187" t="str">
        <f t="shared" si="11"/>
        <v/>
      </c>
    </row>
    <row r="188" spans="1:23" x14ac:dyDescent="0.25">
      <c r="A188">
        <v>187</v>
      </c>
      <c r="B188" t="s">
        <v>262</v>
      </c>
      <c r="C188">
        <v>1.9574103299195</v>
      </c>
      <c r="D188">
        <v>1.0331779697046199</v>
      </c>
      <c r="E188">
        <v>1.89455291083985</v>
      </c>
      <c r="F188">
        <v>5.8151658308113599E-2</v>
      </c>
      <c r="G188">
        <v>-12.5914855605896</v>
      </c>
      <c r="H188">
        <v>1166.34744406149</v>
      </c>
      <c r="I188">
        <v>-1.07956558096815E-2</v>
      </c>
      <c r="J188">
        <v>0.99138648021818199</v>
      </c>
      <c r="K188">
        <v>3.0502162240580901</v>
      </c>
      <c r="L188">
        <v>1.0764110956665101</v>
      </c>
      <c r="M188">
        <v>2.83369080487731</v>
      </c>
      <c r="N188">
        <v>4.6013829204439001E-3</v>
      </c>
      <c r="O188">
        <v>1.8946919349552001</v>
      </c>
      <c r="P188">
        <v>1.03315946112685</v>
      </c>
      <c r="Q188">
        <v>1.83388141544838</v>
      </c>
      <c r="R188">
        <v>6.6671598845433597E-2</v>
      </c>
      <c r="T188" t="str">
        <f t="shared" si="8"/>
        <v>^</v>
      </c>
      <c r="U188" t="str">
        <f t="shared" si="9"/>
        <v/>
      </c>
      <c r="V188" t="str">
        <f t="shared" si="10"/>
        <v>**</v>
      </c>
      <c r="W188" t="str">
        <f t="shared" si="11"/>
        <v>^</v>
      </c>
    </row>
    <row r="189" spans="1:23" x14ac:dyDescent="0.25">
      <c r="A189">
        <v>188</v>
      </c>
      <c r="B189" t="s">
        <v>263</v>
      </c>
      <c r="C189">
        <v>-12.5380959509161</v>
      </c>
      <c r="D189">
        <v>864.94713380811504</v>
      </c>
      <c r="E189">
        <v>-1.44957945530318E-2</v>
      </c>
      <c r="F189">
        <v>0.98843443437262801</v>
      </c>
      <c r="G189">
        <v>-12.5914855605896</v>
      </c>
      <c r="H189">
        <v>1166.34744406148</v>
      </c>
      <c r="I189">
        <v>-1.0795655809681601E-2</v>
      </c>
      <c r="J189">
        <v>0.99138648021818199</v>
      </c>
      <c r="K189">
        <v>-12.2070377703131</v>
      </c>
      <c r="L189">
        <v>1287.2630551274599</v>
      </c>
      <c r="M189">
        <v>-9.4829395760949401E-3</v>
      </c>
      <c r="N189">
        <v>0.99243382232090704</v>
      </c>
      <c r="O189">
        <v>-12.605262416254901</v>
      </c>
      <c r="P189">
        <v>865.86968837523898</v>
      </c>
      <c r="Q189">
        <v>-1.4557920880575099E-2</v>
      </c>
      <c r="R189">
        <v>0.98838486996512398</v>
      </c>
      <c r="T189" t="str">
        <f t="shared" si="8"/>
        <v/>
      </c>
      <c r="U189" t="str">
        <f t="shared" si="9"/>
        <v/>
      </c>
      <c r="V189" t="str">
        <f t="shared" si="10"/>
        <v/>
      </c>
      <c r="W189" t="str">
        <f t="shared" si="11"/>
        <v/>
      </c>
    </row>
    <row r="190" spans="1:23" x14ac:dyDescent="0.25">
      <c r="A190">
        <v>189</v>
      </c>
      <c r="B190" t="s">
        <v>264</v>
      </c>
      <c r="C190">
        <v>-12.5380959509161</v>
      </c>
      <c r="D190">
        <v>864.94713380811402</v>
      </c>
      <c r="E190">
        <v>-1.44957945530318E-2</v>
      </c>
      <c r="F190">
        <v>0.98843443437262801</v>
      </c>
      <c r="G190">
        <v>-12.5914855605896</v>
      </c>
      <c r="H190">
        <v>1166.34744406149</v>
      </c>
      <c r="I190">
        <v>-1.07956558096815E-2</v>
      </c>
      <c r="J190">
        <v>0.99138648021818199</v>
      </c>
      <c r="K190">
        <v>-12.207037770313001</v>
      </c>
      <c r="L190">
        <v>1287.2630551274599</v>
      </c>
      <c r="M190">
        <v>-9.4829395760949505E-3</v>
      </c>
      <c r="N190">
        <v>0.99243382232090704</v>
      </c>
      <c r="O190">
        <v>-12.605262416254901</v>
      </c>
      <c r="P190">
        <v>865.86968837523898</v>
      </c>
      <c r="Q190">
        <v>-1.4557920880575099E-2</v>
      </c>
      <c r="R190">
        <v>0.98838486996512398</v>
      </c>
      <c r="T190" t="str">
        <f t="shared" si="8"/>
        <v/>
      </c>
      <c r="U190" t="str">
        <f t="shared" si="9"/>
        <v/>
      </c>
      <c r="V190" t="str">
        <f t="shared" si="10"/>
        <v/>
      </c>
      <c r="W190" t="str">
        <f t="shared" si="11"/>
        <v/>
      </c>
    </row>
    <row r="191" spans="1:23" x14ac:dyDescent="0.25">
      <c r="A191">
        <v>190</v>
      </c>
      <c r="B191" t="s">
        <v>265</v>
      </c>
      <c r="C191">
        <v>-12.5380959509161</v>
      </c>
      <c r="D191">
        <v>864.94713380812402</v>
      </c>
      <c r="E191">
        <v>-1.44957945530317E-2</v>
      </c>
      <c r="F191">
        <v>0.98843443437262801</v>
      </c>
      <c r="G191">
        <v>-12.5914855605896</v>
      </c>
      <c r="H191">
        <v>1166.34744406148</v>
      </c>
      <c r="I191">
        <v>-1.0795655809681601E-2</v>
      </c>
      <c r="J191">
        <v>0.99138648021818199</v>
      </c>
      <c r="K191">
        <v>-12.2070377703131</v>
      </c>
      <c r="L191">
        <v>1287.2630551274799</v>
      </c>
      <c r="M191">
        <v>-9.4829395760948308E-3</v>
      </c>
      <c r="N191">
        <v>0.99243382232090704</v>
      </c>
      <c r="O191">
        <v>-12.605262416254901</v>
      </c>
      <c r="P191">
        <v>865.86968837524705</v>
      </c>
      <c r="Q191">
        <v>-1.45579208805749E-2</v>
      </c>
      <c r="R191">
        <v>0.98838486996512498</v>
      </c>
      <c r="T191" t="str">
        <f t="shared" si="8"/>
        <v/>
      </c>
      <c r="U191" t="str">
        <f t="shared" si="9"/>
        <v/>
      </c>
      <c r="V191" t="str">
        <f t="shared" si="10"/>
        <v/>
      </c>
      <c r="W191" t="str">
        <f t="shared" si="11"/>
        <v/>
      </c>
    </row>
    <row r="192" spans="1:23" x14ac:dyDescent="0.25">
      <c r="A192">
        <v>191</v>
      </c>
      <c r="B192" t="s">
        <v>266</v>
      </c>
      <c r="C192">
        <v>2.04197067499353</v>
      </c>
      <c r="D192">
        <v>1.0343299373938899</v>
      </c>
      <c r="E192">
        <v>1.9741966283394099</v>
      </c>
      <c r="F192">
        <v>4.8359389243359599E-2</v>
      </c>
      <c r="G192">
        <v>2.6409523368096099</v>
      </c>
      <c r="H192">
        <v>1.06743284731098</v>
      </c>
      <c r="I192">
        <v>2.47411567244025</v>
      </c>
      <c r="J192">
        <v>1.33566443428642E-2</v>
      </c>
      <c r="K192">
        <v>-12.2070377703131</v>
      </c>
      <c r="L192">
        <v>1287.2630551274799</v>
      </c>
      <c r="M192">
        <v>-9.48293957609481E-3</v>
      </c>
      <c r="N192">
        <v>0.99243382232090704</v>
      </c>
      <c r="O192">
        <v>1.9773369232128399</v>
      </c>
      <c r="P192">
        <v>1.0343680003404001</v>
      </c>
      <c r="Q192">
        <v>1.9116377561584601</v>
      </c>
      <c r="R192">
        <v>5.5922673049980699E-2</v>
      </c>
      <c r="T192" t="str">
        <f t="shared" si="8"/>
        <v>*</v>
      </c>
      <c r="U192" t="str">
        <f t="shared" si="9"/>
        <v>*</v>
      </c>
      <c r="V192" t="str">
        <f t="shared" si="10"/>
        <v/>
      </c>
      <c r="W192" t="str">
        <f t="shared" si="11"/>
        <v>^</v>
      </c>
    </row>
    <row r="193" spans="1:23" x14ac:dyDescent="0.25">
      <c r="A193">
        <v>192</v>
      </c>
      <c r="B193" t="s">
        <v>267</v>
      </c>
      <c r="C193">
        <v>2.1054362975276102</v>
      </c>
      <c r="D193">
        <v>1.0360593751642699</v>
      </c>
      <c r="E193">
        <v>2.0321579515592898</v>
      </c>
      <c r="F193">
        <v>4.2137668168426103E-2</v>
      </c>
      <c r="G193">
        <v>-12.555102111768999</v>
      </c>
      <c r="H193">
        <v>1222.5940613723401</v>
      </c>
      <c r="I193">
        <v>-1.02692320439346E-2</v>
      </c>
      <c r="J193">
        <v>0.99180648231190105</v>
      </c>
      <c r="K193">
        <v>3.2418197726739302</v>
      </c>
      <c r="L193">
        <v>1.0830697740607</v>
      </c>
      <c r="M193">
        <v>2.9931772174931499</v>
      </c>
      <c r="N193">
        <v>2.7608938192819599E-3</v>
      </c>
      <c r="O193">
        <v>2.04378043949874</v>
      </c>
      <c r="P193">
        <v>1.03609209694975</v>
      </c>
      <c r="Q193">
        <v>1.9725856856891699</v>
      </c>
      <c r="R193">
        <v>4.85427851819916E-2</v>
      </c>
      <c r="T193" t="str">
        <f t="shared" si="8"/>
        <v>*</v>
      </c>
      <c r="U193" t="str">
        <f t="shared" si="9"/>
        <v/>
      </c>
      <c r="V193" t="str">
        <f t="shared" si="10"/>
        <v>**</v>
      </c>
      <c r="W193" t="str">
        <f t="shared" si="11"/>
        <v>*</v>
      </c>
    </row>
    <row r="194" spans="1:23" x14ac:dyDescent="0.25">
      <c r="A194">
        <v>193</v>
      </c>
      <c r="B194" t="s">
        <v>432</v>
      </c>
      <c r="C194">
        <v>1.00023710612433</v>
      </c>
      <c r="D194">
        <v>1.01602622310234</v>
      </c>
      <c r="E194">
        <v>0.98445993162479395</v>
      </c>
      <c r="F194">
        <v>0.32488942312301899</v>
      </c>
      <c r="G194">
        <v>-12.6791657653956</v>
      </c>
      <c r="H194">
        <v>786.13266788307703</v>
      </c>
      <c r="I194">
        <v>-1.61285318412457E-2</v>
      </c>
      <c r="J194">
        <v>0.98713185135546799</v>
      </c>
      <c r="K194">
        <v>1.9555272761621501</v>
      </c>
      <c r="L194">
        <v>1.03423525248177</v>
      </c>
      <c r="M194">
        <v>1.8907954176476101</v>
      </c>
      <c r="N194">
        <v>5.8651659124039503E-2</v>
      </c>
      <c r="O194">
        <v>0.96469294151992901</v>
      </c>
      <c r="P194">
        <v>1.0159204053861299</v>
      </c>
      <c r="Q194">
        <v>0.94957531752033797</v>
      </c>
      <c r="R194">
        <v>0.342328085006324</v>
      </c>
      <c r="T194" t="str">
        <f t="shared" si="8"/>
        <v/>
      </c>
      <c r="U194" t="str">
        <f t="shared" si="9"/>
        <v/>
      </c>
      <c r="V194" t="str">
        <f t="shared" si="10"/>
        <v>^</v>
      </c>
      <c r="W194" t="str">
        <f t="shared" si="11"/>
        <v/>
      </c>
    </row>
    <row r="195" spans="1:23" x14ac:dyDescent="0.25">
      <c r="A195">
        <v>194</v>
      </c>
      <c r="B195" t="s">
        <v>433</v>
      </c>
      <c r="C195">
        <v>1.0200131007488999</v>
      </c>
      <c r="D195">
        <v>1.0162788770169999</v>
      </c>
      <c r="E195">
        <v>1.00367440848801</v>
      </c>
      <c r="F195">
        <v>0.31553557620147699</v>
      </c>
      <c r="G195">
        <v>1.7026282351850099</v>
      </c>
      <c r="H195">
        <v>1.03328048928585</v>
      </c>
      <c r="I195">
        <v>1.6477890106700701</v>
      </c>
      <c r="J195">
        <v>9.9395974882932905E-2</v>
      </c>
      <c r="K195">
        <v>-12.352128680833999</v>
      </c>
      <c r="L195">
        <v>773.02514047147304</v>
      </c>
      <c r="M195">
        <v>-1.5978948205100301E-2</v>
      </c>
      <c r="N195">
        <v>0.98725118645052101</v>
      </c>
      <c r="O195">
        <v>0.98380549759617297</v>
      </c>
      <c r="P195">
        <v>1.01616644543153</v>
      </c>
      <c r="Q195">
        <v>0.96815389055519296</v>
      </c>
      <c r="R195">
        <v>0.33296751905783301</v>
      </c>
      <c r="T195" t="str">
        <f t="shared" ref="T195:T258" si="12">IF(F195&lt;0.001,"***",IF(F195&lt;0.01,"**",IF(F195&lt;0.05,"*",IF(F195&lt;0.1,"^",""))))</f>
        <v/>
      </c>
      <c r="U195" t="str">
        <f t="shared" ref="U195:U258" si="13">IF(J195&lt;0.001,"***",IF(J195&lt;0.01,"**",IF(J195&lt;0.05,"*",IF(J195&lt;0.1,"^",""))))</f>
        <v>^</v>
      </c>
      <c r="V195" t="str">
        <f t="shared" ref="V195:V258" si="14">IF(N195&lt;0.001,"***",IF(N195&lt;0.01,"**",IF(N195&lt;0.05,"*",IF(N195&lt;0.1,"^",""))))</f>
        <v/>
      </c>
      <c r="W195" t="str">
        <f t="shared" ref="W195:W258" si="15">IF(R195&lt;0.001,"***",IF(R195&lt;0.01,"**",IF(R195&lt;0.05,"*",IF(R195&lt;0.1,"^",""))))</f>
        <v/>
      </c>
    </row>
    <row r="196" spans="1:23" x14ac:dyDescent="0.25">
      <c r="A196">
        <v>195</v>
      </c>
      <c r="B196" t="s">
        <v>268</v>
      </c>
      <c r="C196">
        <v>-12.4943299667651</v>
      </c>
      <c r="D196">
        <v>910.14929309356296</v>
      </c>
      <c r="E196">
        <v>-1.3727780773522699E-2</v>
      </c>
      <c r="F196">
        <v>0.98904715968184698</v>
      </c>
      <c r="G196">
        <v>-12.555102111768999</v>
      </c>
      <c r="H196">
        <v>1222.5940613723201</v>
      </c>
      <c r="I196">
        <v>-1.02692320439348E-2</v>
      </c>
      <c r="J196">
        <v>0.99180648231190105</v>
      </c>
      <c r="K196">
        <v>-12.1137478390214</v>
      </c>
      <c r="L196">
        <v>1363.23617145714</v>
      </c>
      <c r="M196">
        <v>-8.8860229009865808E-3</v>
      </c>
      <c r="N196">
        <v>0.99291007282558397</v>
      </c>
      <c r="O196">
        <v>-12.5605098406128</v>
      </c>
      <c r="P196">
        <v>911.10352263258903</v>
      </c>
      <c r="Q196">
        <v>-1.3786040256237701E-2</v>
      </c>
      <c r="R196">
        <v>0.98900067973850803</v>
      </c>
      <c r="T196" t="str">
        <f t="shared" si="12"/>
        <v/>
      </c>
      <c r="U196" t="str">
        <f t="shared" si="13"/>
        <v/>
      </c>
      <c r="V196" t="str">
        <f t="shared" si="14"/>
        <v/>
      </c>
      <c r="W196" t="str">
        <f t="shared" si="15"/>
        <v/>
      </c>
    </row>
    <row r="197" spans="1:23" x14ac:dyDescent="0.25">
      <c r="A197">
        <v>196</v>
      </c>
      <c r="B197" t="s">
        <v>269</v>
      </c>
      <c r="C197">
        <v>-12.4943299667651</v>
      </c>
      <c r="D197">
        <v>910.14929309356603</v>
      </c>
      <c r="E197">
        <v>-1.37277807735226E-2</v>
      </c>
      <c r="F197">
        <v>0.98904715968184698</v>
      </c>
      <c r="G197">
        <v>-12.555102111768999</v>
      </c>
      <c r="H197">
        <v>1222.5940613723301</v>
      </c>
      <c r="I197">
        <v>-1.0269232043934699E-2</v>
      </c>
      <c r="J197">
        <v>0.99180648231190105</v>
      </c>
      <c r="K197">
        <v>-12.1137478390214</v>
      </c>
      <c r="L197">
        <v>1363.23617145713</v>
      </c>
      <c r="M197">
        <v>-8.8860229009866103E-3</v>
      </c>
      <c r="N197">
        <v>0.99291007282558397</v>
      </c>
      <c r="O197">
        <v>-12.5605098406128</v>
      </c>
      <c r="P197">
        <v>911.10352263258096</v>
      </c>
      <c r="Q197">
        <v>-1.3786040256237799E-2</v>
      </c>
      <c r="R197">
        <v>0.98900067973850803</v>
      </c>
      <c r="T197" t="str">
        <f t="shared" si="12"/>
        <v/>
      </c>
      <c r="U197" t="str">
        <f t="shared" si="13"/>
        <v/>
      </c>
      <c r="V197" t="str">
        <f t="shared" si="14"/>
        <v/>
      </c>
      <c r="W197" t="str">
        <f t="shared" si="15"/>
        <v/>
      </c>
    </row>
    <row r="198" spans="1:23" x14ac:dyDescent="0.25">
      <c r="A198">
        <v>197</v>
      </c>
      <c r="B198" t="s">
        <v>270</v>
      </c>
      <c r="C198">
        <v>2.1934782136230799</v>
      </c>
      <c r="D198">
        <v>1.0375833018210301</v>
      </c>
      <c r="E198">
        <v>2.1140261314666202</v>
      </c>
      <c r="F198">
        <v>3.4513035486329099E-2</v>
      </c>
      <c r="G198">
        <v>-12.555102111768999</v>
      </c>
      <c r="H198">
        <v>1222.5940613723201</v>
      </c>
      <c r="I198">
        <v>-1.0269232043934699E-2</v>
      </c>
      <c r="J198">
        <v>0.99180648231190105</v>
      </c>
      <c r="K198">
        <v>3.46125130696687</v>
      </c>
      <c r="L198">
        <v>1.09027864204216</v>
      </c>
      <c r="M198">
        <v>3.1746483637281302</v>
      </c>
      <c r="N198">
        <v>1.50018176725694E-3</v>
      </c>
      <c r="O198">
        <v>2.12998738450597</v>
      </c>
      <c r="P198">
        <v>1.0376838771724199</v>
      </c>
      <c r="Q198">
        <v>2.05263609791256</v>
      </c>
      <c r="R198">
        <v>4.0107883846606802E-2</v>
      </c>
      <c r="T198" t="str">
        <f t="shared" si="12"/>
        <v>*</v>
      </c>
      <c r="U198" t="str">
        <f t="shared" si="13"/>
        <v/>
      </c>
      <c r="V198" t="str">
        <f t="shared" si="14"/>
        <v>**</v>
      </c>
      <c r="W198" t="str">
        <f t="shared" si="15"/>
        <v>*</v>
      </c>
    </row>
    <row r="199" spans="1:23" x14ac:dyDescent="0.25">
      <c r="A199">
        <v>198</v>
      </c>
      <c r="B199" t="s">
        <v>271</v>
      </c>
      <c r="C199">
        <v>-12.4913394002768</v>
      </c>
      <c r="D199">
        <v>935.92271820728502</v>
      </c>
      <c r="E199">
        <v>-1.3346550048708499E-2</v>
      </c>
      <c r="F199">
        <v>0.98935130991965903</v>
      </c>
      <c r="G199">
        <v>-12.555102111768999</v>
      </c>
      <c r="H199">
        <v>1222.5940613723101</v>
      </c>
      <c r="I199">
        <v>-1.02692320439348E-2</v>
      </c>
      <c r="J199">
        <v>0.99180648231190105</v>
      </c>
      <c r="K199">
        <v>-12.153247393479599</v>
      </c>
      <c r="L199">
        <v>1455.3827999606401</v>
      </c>
      <c r="M199">
        <v>-8.3505503801530791E-3</v>
      </c>
      <c r="N199">
        <v>0.99333730221109096</v>
      </c>
      <c r="O199">
        <v>-12.5595572276879</v>
      </c>
      <c r="P199">
        <v>937.090574263843</v>
      </c>
      <c r="Q199">
        <v>-1.3402714286774701E-2</v>
      </c>
      <c r="R199">
        <v>0.98930650134911802</v>
      </c>
      <c r="T199" t="str">
        <f t="shared" si="12"/>
        <v/>
      </c>
      <c r="U199" t="str">
        <f t="shared" si="13"/>
        <v/>
      </c>
      <c r="V199" t="str">
        <f t="shared" si="14"/>
        <v/>
      </c>
      <c r="W199" t="str">
        <f t="shared" si="15"/>
        <v/>
      </c>
    </row>
    <row r="200" spans="1:23" x14ac:dyDescent="0.25">
      <c r="A200">
        <v>199</v>
      </c>
      <c r="B200" t="s">
        <v>272</v>
      </c>
      <c r="C200">
        <v>-12.4913394002768</v>
      </c>
      <c r="D200">
        <v>935.92271820728899</v>
      </c>
      <c r="E200">
        <v>-1.3346550048708401E-2</v>
      </c>
      <c r="F200">
        <v>0.98935130991965903</v>
      </c>
      <c r="G200">
        <v>-12.555102111768999</v>
      </c>
      <c r="H200">
        <v>1222.5940613723501</v>
      </c>
      <c r="I200">
        <v>-1.02692320439346E-2</v>
      </c>
      <c r="J200">
        <v>0.99180648231190105</v>
      </c>
      <c r="K200">
        <v>-12.153247393479599</v>
      </c>
      <c r="L200">
        <v>1455.3827999606599</v>
      </c>
      <c r="M200">
        <v>-8.3505503801530202E-3</v>
      </c>
      <c r="N200">
        <v>0.99333730221109096</v>
      </c>
      <c r="O200">
        <v>-12.5595572276879</v>
      </c>
      <c r="P200">
        <v>937.09057426384004</v>
      </c>
      <c r="Q200">
        <v>-1.3402714286774701E-2</v>
      </c>
      <c r="R200">
        <v>0.98930650134911802</v>
      </c>
      <c r="T200" t="str">
        <f t="shared" si="12"/>
        <v/>
      </c>
      <c r="U200" t="str">
        <f t="shared" si="13"/>
        <v/>
      </c>
      <c r="V200" t="str">
        <f t="shared" si="14"/>
        <v/>
      </c>
      <c r="W200" t="str">
        <f t="shared" si="15"/>
        <v/>
      </c>
    </row>
    <row r="201" spans="1:23" x14ac:dyDescent="0.25">
      <c r="A201">
        <v>200</v>
      </c>
      <c r="B201" t="s">
        <v>273</v>
      </c>
      <c r="C201">
        <v>-12.4913394002768</v>
      </c>
      <c r="D201">
        <v>935.92271820729104</v>
      </c>
      <c r="E201">
        <v>-1.3346550048708401E-2</v>
      </c>
      <c r="F201">
        <v>0.98935130991965903</v>
      </c>
      <c r="G201">
        <v>-12.555102111768999</v>
      </c>
      <c r="H201">
        <v>1222.5940613723301</v>
      </c>
      <c r="I201">
        <v>-1.0269232043934699E-2</v>
      </c>
      <c r="J201">
        <v>0.99180648231190105</v>
      </c>
      <c r="K201">
        <v>-12.153247393479599</v>
      </c>
      <c r="L201">
        <v>1455.3827999606401</v>
      </c>
      <c r="M201">
        <v>-8.3505503801530791E-3</v>
      </c>
      <c r="N201">
        <v>0.99333730221109096</v>
      </c>
      <c r="O201">
        <v>-12.5595572276879</v>
      </c>
      <c r="P201">
        <v>937.090574263848</v>
      </c>
      <c r="Q201">
        <v>-1.34027142867746E-2</v>
      </c>
      <c r="R201">
        <v>0.98930650134911802</v>
      </c>
      <c r="T201" t="str">
        <f t="shared" si="12"/>
        <v/>
      </c>
      <c r="U201" t="str">
        <f t="shared" si="13"/>
        <v/>
      </c>
      <c r="V201" t="str">
        <f t="shared" si="14"/>
        <v/>
      </c>
      <c r="W201" t="str">
        <f t="shared" si="15"/>
        <v/>
      </c>
    </row>
    <row r="202" spans="1:23" x14ac:dyDescent="0.25">
      <c r="A202">
        <v>201</v>
      </c>
      <c r="B202" t="s">
        <v>274</v>
      </c>
      <c r="C202">
        <v>-12.4913394002768</v>
      </c>
      <c r="D202">
        <v>935.92271820726705</v>
      </c>
      <c r="E202">
        <v>-1.3346550048708701E-2</v>
      </c>
      <c r="F202">
        <v>0.98935130991965803</v>
      </c>
      <c r="G202">
        <v>-12.555102111768999</v>
      </c>
      <c r="H202">
        <v>1222.5940613723201</v>
      </c>
      <c r="I202">
        <v>-1.0269232043934699E-2</v>
      </c>
      <c r="J202">
        <v>0.99180648231190105</v>
      </c>
      <c r="K202">
        <v>-12.153247393479599</v>
      </c>
      <c r="L202">
        <v>1455.3827999606401</v>
      </c>
      <c r="M202">
        <v>-8.3505503801530791E-3</v>
      </c>
      <c r="N202">
        <v>0.99333730221109096</v>
      </c>
      <c r="O202">
        <v>-12.5595572276879</v>
      </c>
      <c r="P202">
        <v>937.09057426383902</v>
      </c>
      <c r="Q202">
        <v>-1.3402714286774701E-2</v>
      </c>
      <c r="R202">
        <v>0.98930650134911802</v>
      </c>
      <c r="T202" t="str">
        <f t="shared" si="12"/>
        <v/>
      </c>
      <c r="U202" t="str">
        <f t="shared" si="13"/>
        <v/>
      </c>
      <c r="V202" t="str">
        <f t="shared" si="14"/>
        <v/>
      </c>
      <c r="W202" t="str">
        <f t="shared" si="15"/>
        <v/>
      </c>
    </row>
    <row r="203" spans="1:23" x14ac:dyDescent="0.25">
      <c r="A203">
        <v>202</v>
      </c>
      <c r="B203" t="s">
        <v>275</v>
      </c>
      <c r="C203">
        <v>-12.4913394002768</v>
      </c>
      <c r="D203">
        <v>935.92271820729104</v>
      </c>
      <c r="E203">
        <v>-1.3346550048708401E-2</v>
      </c>
      <c r="F203">
        <v>0.98935130991965903</v>
      </c>
      <c r="G203">
        <v>-12.555102111768999</v>
      </c>
      <c r="H203">
        <v>1222.5940613723401</v>
      </c>
      <c r="I203">
        <v>-1.02692320439346E-2</v>
      </c>
      <c r="J203">
        <v>0.99180648231190105</v>
      </c>
      <c r="K203">
        <v>-12.153247393479599</v>
      </c>
      <c r="L203">
        <v>1455.3827999606499</v>
      </c>
      <c r="M203">
        <v>-8.3505503801530497E-3</v>
      </c>
      <c r="N203">
        <v>0.99333730221109096</v>
      </c>
      <c r="O203">
        <v>-12.5595572276879</v>
      </c>
      <c r="P203">
        <v>937.090574263843</v>
      </c>
      <c r="Q203">
        <v>-1.3402714286774701E-2</v>
      </c>
      <c r="R203">
        <v>0.98930650134911802</v>
      </c>
      <c r="T203" t="str">
        <f t="shared" si="12"/>
        <v/>
      </c>
      <c r="U203" t="str">
        <f t="shared" si="13"/>
        <v/>
      </c>
      <c r="V203" t="str">
        <f t="shared" si="14"/>
        <v/>
      </c>
      <c r="W203" t="str">
        <f t="shared" si="15"/>
        <v/>
      </c>
    </row>
    <row r="204" spans="1:23" x14ac:dyDescent="0.25">
      <c r="A204">
        <v>203</v>
      </c>
      <c r="B204" t="s">
        <v>276</v>
      </c>
      <c r="C204">
        <v>-12.4913394002768</v>
      </c>
      <c r="D204">
        <v>935.92271820729297</v>
      </c>
      <c r="E204">
        <v>-1.3346550048708401E-2</v>
      </c>
      <c r="F204">
        <v>0.98935130991965903</v>
      </c>
      <c r="G204">
        <v>-12.555102111768999</v>
      </c>
      <c r="H204">
        <v>1222.5940613723401</v>
      </c>
      <c r="I204">
        <v>-1.02692320439346E-2</v>
      </c>
      <c r="J204">
        <v>0.99180648231190105</v>
      </c>
      <c r="K204">
        <v>-12.153247393479599</v>
      </c>
      <c r="L204">
        <v>1455.3827999606499</v>
      </c>
      <c r="M204">
        <v>-8.3505503801530392E-3</v>
      </c>
      <c r="N204">
        <v>0.99333730221109096</v>
      </c>
      <c r="O204">
        <v>-12.5595572276879</v>
      </c>
      <c r="P204">
        <v>937.09057426384402</v>
      </c>
      <c r="Q204">
        <v>-1.34027142867746E-2</v>
      </c>
      <c r="R204">
        <v>0.98930650134911802</v>
      </c>
      <c r="T204" t="str">
        <f t="shared" si="12"/>
        <v/>
      </c>
      <c r="U204" t="str">
        <f t="shared" si="13"/>
        <v/>
      </c>
      <c r="V204" t="str">
        <f t="shared" si="14"/>
        <v/>
      </c>
      <c r="W204" t="str">
        <f t="shared" si="15"/>
        <v/>
      </c>
    </row>
    <row r="205" spans="1:23" x14ac:dyDescent="0.25">
      <c r="A205">
        <v>204</v>
      </c>
      <c r="B205" t="s">
        <v>277</v>
      </c>
      <c r="C205">
        <v>2.2562099708314398</v>
      </c>
      <c r="D205">
        <v>1.0397381659653</v>
      </c>
      <c r="E205">
        <v>2.1699789857543301</v>
      </c>
      <c r="F205">
        <v>3.00084379330306E-2</v>
      </c>
      <c r="G205">
        <v>-12.555102111768999</v>
      </c>
      <c r="H205">
        <v>1222.5940613723301</v>
      </c>
      <c r="I205">
        <v>-1.0269232043934699E-2</v>
      </c>
      <c r="J205">
        <v>0.99180648231190105</v>
      </c>
      <c r="K205">
        <v>3.5724982142174202</v>
      </c>
      <c r="L205">
        <v>1.1014784654869101</v>
      </c>
      <c r="M205">
        <v>3.2433663717957399</v>
      </c>
      <c r="N205">
        <v>1.18126206866325E-3</v>
      </c>
      <c r="O205">
        <v>2.19114297908596</v>
      </c>
      <c r="P205">
        <v>1.0398518609221801</v>
      </c>
      <c r="Q205">
        <v>2.1071683971818498</v>
      </c>
      <c r="R205">
        <v>3.5102985256294503E-2</v>
      </c>
      <c r="T205" t="str">
        <f t="shared" si="12"/>
        <v>*</v>
      </c>
      <c r="U205" t="str">
        <f t="shared" si="13"/>
        <v/>
      </c>
      <c r="V205" t="str">
        <f t="shared" si="14"/>
        <v>**</v>
      </c>
      <c r="W205" t="str">
        <f t="shared" si="15"/>
        <v>*</v>
      </c>
    </row>
    <row r="206" spans="1:23" x14ac:dyDescent="0.25">
      <c r="A206">
        <v>205</v>
      </c>
      <c r="B206" t="s">
        <v>278</v>
      </c>
      <c r="C206">
        <v>2.3223608870300101</v>
      </c>
      <c r="D206">
        <v>1.04215501864578</v>
      </c>
      <c r="E206">
        <v>2.2284217275542901</v>
      </c>
      <c r="F206">
        <v>2.5852405536461801E-2</v>
      </c>
      <c r="G206">
        <v>-12.555102111768999</v>
      </c>
      <c r="H206">
        <v>1222.5940613723201</v>
      </c>
      <c r="I206">
        <v>-1.02692320439348E-2</v>
      </c>
      <c r="J206">
        <v>0.99180648231190105</v>
      </c>
      <c r="K206">
        <v>3.7667944899299699</v>
      </c>
      <c r="L206">
        <v>1.1189708419839199</v>
      </c>
      <c r="M206">
        <v>3.3663026314890399</v>
      </c>
      <c r="N206">
        <v>7.6183077946457602E-4</v>
      </c>
      <c r="O206">
        <v>2.2548822051281898</v>
      </c>
      <c r="P206">
        <v>1.04227536664361</v>
      </c>
      <c r="Q206">
        <v>2.16342271657967</v>
      </c>
      <c r="R206">
        <v>3.05086819293354E-2</v>
      </c>
      <c r="T206" t="str">
        <f t="shared" si="12"/>
        <v>*</v>
      </c>
      <c r="U206" t="str">
        <f t="shared" si="13"/>
        <v/>
      </c>
      <c r="V206" t="str">
        <f t="shared" si="14"/>
        <v>***</v>
      </c>
      <c r="W206" t="str">
        <f t="shared" si="15"/>
        <v>*</v>
      </c>
    </row>
    <row r="207" spans="1:23" x14ac:dyDescent="0.25">
      <c r="A207">
        <v>206</v>
      </c>
      <c r="B207" t="s">
        <v>279</v>
      </c>
      <c r="C207">
        <v>-12.4788959883851</v>
      </c>
      <c r="D207">
        <v>994.14919628569805</v>
      </c>
      <c r="E207">
        <v>-1.2552337249789399E-2</v>
      </c>
      <c r="F207">
        <v>0.98998494690434102</v>
      </c>
      <c r="G207">
        <v>-12.555102111768999</v>
      </c>
      <c r="H207">
        <v>1222.5940613723401</v>
      </c>
      <c r="I207">
        <v>-1.02692320439346E-2</v>
      </c>
      <c r="J207">
        <v>0.99180648231190105</v>
      </c>
      <c r="K207">
        <v>-12.0891712146086</v>
      </c>
      <c r="L207">
        <v>1705.3245266005399</v>
      </c>
      <c r="M207">
        <v>-7.0890736783735002E-3</v>
      </c>
      <c r="N207">
        <v>0.99434378493715403</v>
      </c>
      <c r="O207">
        <v>-12.549105596078499</v>
      </c>
      <c r="P207">
        <v>995.58485063289004</v>
      </c>
      <c r="Q207">
        <v>-1.2604757483102601E-2</v>
      </c>
      <c r="R207">
        <v>0.98994312491817704</v>
      </c>
      <c r="T207" t="str">
        <f t="shared" si="12"/>
        <v/>
      </c>
      <c r="U207" t="str">
        <f t="shared" si="13"/>
        <v/>
      </c>
      <c r="V207" t="str">
        <f t="shared" si="14"/>
        <v/>
      </c>
      <c r="W207" t="str">
        <f t="shared" si="15"/>
        <v/>
      </c>
    </row>
    <row r="208" spans="1:23" x14ac:dyDescent="0.25">
      <c r="A208">
        <v>207</v>
      </c>
      <c r="B208" t="s">
        <v>280</v>
      </c>
      <c r="C208">
        <v>-12.4788959883851</v>
      </c>
      <c r="D208">
        <v>994.14919628570499</v>
      </c>
      <c r="E208">
        <v>-1.2552337249789301E-2</v>
      </c>
      <c r="F208">
        <v>0.98998494690434102</v>
      </c>
      <c r="G208">
        <v>-12.555102111768999</v>
      </c>
      <c r="H208">
        <v>1222.5940613723401</v>
      </c>
      <c r="I208">
        <v>-1.02692320439346E-2</v>
      </c>
      <c r="J208">
        <v>0.99180648231190105</v>
      </c>
      <c r="K208">
        <v>-12.089171214608699</v>
      </c>
      <c r="L208">
        <v>1705.3245266005899</v>
      </c>
      <c r="M208">
        <v>-7.0890736783733102E-3</v>
      </c>
      <c r="N208">
        <v>0.99434378493715403</v>
      </c>
      <c r="O208">
        <v>-12.549105596078499</v>
      </c>
      <c r="P208">
        <v>995.58485063288697</v>
      </c>
      <c r="Q208">
        <v>-1.2604757483102601E-2</v>
      </c>
      <c r="R208">
        <v>0.98994312491817604</v>
      </c>
      <c r="T208" t="str">
        <f t="shared" si="12"/>
        <v/>
      </c>
      <c r="U208" t="str">
        <f t="shared" si="13"/>
        <v/>
      </c>
      <c r="V208" t="str">
        <f t="shared" si="14"/>
        <v/>
      </c>
      <c r="W208" t="str">
        <f t="shared" si="15"/>
        <v/>
      </c>
    </row>
    <row r="209" spans="1:23" x14ac:dyDescent="0.25">
      <c r="A209">
        <v>208</v>
      </c>
      <c r="B209" t="s">
        <v>281</v>
      </c>
      <c r="C209">
        <v>-12.4788959883851</v>
      </c>
      <c r="D209">
        <v>994.14919628570101</v>
      </c>
      <c r="E209">
        <v>-1.2552337249789301E-2</v>
      </c>
      <c r="F209">
        <v>0.98998494690434102</v>
      </c>
      <c r="G209">
        <v>-12.555102111768999</v>
      </c>
      <c r="H209">
        <v>1222.5940613723301</v>
      </c>
      <c r="I209">
        <v>-1.0269232043934699E-2</v>
      </c>
      <c r="J209">
        <v>0.99180648231190105</v>
      </c>
      <c r="K209">
        <v>-12.0891712146086</v>
      </c>
      <c r="L209">
        <v>1705.3245266005599</v>
      </c>
      <c r="M209">
        <v>-7.0890736783734299E-3</v>
      </c>
      <c r="N209">
        <v>0.99434378493715403</v>
      </c>
      <c r="O209">
        <v>-12.549105596078499</v>
      </c>
      <c r="P209">
        <v>995.58485063290198</v>
      </c>
      <c r="Q209">
        <v>-1.26047574831025E-2</v>
      </c>
      <c r="R209">
        <v>0.98994312491817704</v>
      </c>
      <c r="T209" t="str">
        <f t="shared" si="12"/>
        <v/>
      </c>
      <c r="U209" t="str">
        <f t="shared" si="13"/>
        <v/>
      </c>
      <c r="V209" t="str">
        <f t="shared" si="14"/>
        <v/>
      </c>
      <c r="W209" t="str">
        <f t="shared" si="15"/>
        <v/>
      </c>
    </row>
    <row r="210" spans="1:23" x14ac:dyDescent="0.25">
      <c r="A210">
        <v>209</v>
      </c>
      <c r="B210" t="s">
        <v>282</v>
      </c>
      <c r="C210">
        <v>-12.4788959883851</v>
      </c>
      <c r="D210">
        <v>994.14919628569703</v>
      </c>
      <c r="E210">
        <v>-1.2552337249789399E-2</v>
      </c>
      <c r="F210">
        <v>0.98998494690434102</v>
      </c>
      <c r="G210">
        <v>-12.555102111768999</v>
      </c>
      <c r="H210">
        <v>1222.5940613723301</v>
      </c>
      <c r="I210">
        <v>-1.0269232043934699E-2</v>
      </c>
      <c r="J210">
        <v>0.99180648231190105</v>
      </c>
      <c r="K210">
        <v>-12.0891712146086</v>
      </c>
      <c r="L210">
        <v>1705.3245266005599</v>
      </c>
      <c r="M210">
        <v>-7.0890736783734004E-3</v>
      </c>
      <c r="N210">
        <v>0.99434378493715403</v>
      </c>
      <c r="O210">
        <v>-12.549105596078499</v>
      </c>
      <c r="P210">
        <v>995.58485063291198</v>
      </c>
      <c r="Q210">
        <v>-1.2604757483102301E-2</v>
      </c>
      <c r="R210">
        <v>0.98994312491817704</v>
      </c>
      <c r="T210" t="str">
        <f t="shared" si="12"/>
        <v/>
      </c>
      <c r="U210" t="str">
        <f t="shared" si="13"/>
        <v/>
      </c>
      <c r="V210" t="str">
        <f t="shared" si="14"/>
        <v/>
      </c>
      <c r="W210" t="str">
        <f t="shared" si="15"/>
        <v/>
      </c>
    </row>
    <row r="211" spans="1:23" x14ac:dyDescent="0.25">
      <c r="A211">
        <v>210</v>
      </c>
      <c r="B211" t="s">
        <v>283</v>
      </c>
      <c r="C211">
        <v>-12.4788959883851</v>
      </c>
      <c r="D211">
        <v>994.14919628568396</v>
      </c>
      <c r="E211">
        <v>-1.25523372497895E-2</v>
      </c>
      <c r="F211">
        <v>0.98998494690434102</v>
      </c>
      <c r="G211">
        <v>-12.555102111768999</v>
      </c>
      <c r="H211">
        <v>1222.5940613723401</v>
      </c>
      <c r="I211">
        <v>-1.0269232043934699E-2</v>
      </c>
      <c r="J211">
        <v>0.99180648231190105</v>
      </c>
      <c r="K211">
        <v>-12.089171214608699</v>
      </c>
      <c r="L211">
        <v>1705.3245266005899</v>
      </c>
      <c r="M211">
        <v>-7.0890736783733197E-3</v>
      </c>
      <c r="N211">
        <v>0.99434378493715403</v>
      </c>
      <c r="O211">
        <v>-12.549105596078499</v>
      </c>
      <c r="P211">
        <v>995.58485063291403</v>
      </c>
      <c r="Q211">
        <v>-1.2604757483102301E-2</v>
      </c>
      <c r="R211">
        <v>0.98994312491817704</v>
      </c>
      <c r="T211" t="str">
        <f t="shared" si="12"/>
        <v/>
      </c>
      <c r="U211" t="str">
        <f t="shared" si="13"/>
        <v/>
      </c>
      <c r="V211" t="str">
        <f t="shared" si="14"/>
        <v/>
      </c>
      <c r="W211" t="str">
        <f t="shared" si="15"/>
        <v/>
      </c>
    </row>
    <row r="212" spans="1:23" x14ac:dyDescent="0.25">
      <c r="A212">
        <v>211</v>
      </c>
      <c r="B212" t="s">
        <v>284</v>
      </c>
      <c r="C212">
        <v>2.3988539675275602</v>
      </c>
      <c r="D212">
        <v>1.0449440417137501</v>
      </c>
      <c r="E212">
        <v>2.2956769661974898</v>
      </c>
      <c r="F212">
        <v>2.1694358408277398E-2</v>
      </c>
      <c r="G212">
        <v>2.7842799820634099</v>
      </c>
      <c r="H212">
        <v>1.0745744953977301</v>
      </c>
      <c r="I212">
        <v>2.5910534765045399</v>
      </c>
      <c r="J212">
        <v>9.5682621803450506E-3</v>
      </c>
      <c r="K212">
        <v>-12.089171214608699</v>
      </c>
      <c r="L212">
        <v>1705.3245266005899</v>
      </c>
      <c r="M212">
        <v>-7.0890736783733197E-3</v>
      </c>
      <c r="N212">
        <v>0.99434378493715403</v>
      </c>
      <c r="O212">
        <v>2.3323553815454701</v>
      </c>
      <c r="P212">
        <v>1.04507948338685</v>
      </c>
      <c r="Q212">
        <v>2.2317492770854899</v>
      </c>
      <c r="R212">
        <v>2.5631538419005399E-2</v>
      </c>
      <c r="T212" t="str">
        <f t="shared" si="12"/>
        <v>*</v>
      </c>
      <c r="U212" t="str">
        <f t="shared" si="13"/>
        <v>**</v>
      </c>
      <c r="V212" t="str">
        <f t="shared" si="14"/>
        <v/>
      </c>
      <c r="W212" t="str">
        <f t="shared" si="15"/>
        <v>*</v>
      </c>
    </row>
    <row r="213" spans="1:23" x14ac:dyDescent="0.25">
      <c r="A213">
        <v>212</v>
      </c>
      <c r="B213" t="s">
        <v>285</v>
      </c>
      <c r="C213">
        <v>-12.4805288043638</v>
      </c>
      <c r="D213">
        <v>1027.1722351169201</v>
      </c>
      <c r="E213">
        <v>-1.21503759327599E-2</v>
      </c>
      <c r="F213">
        <v>0.99030564116822795</v>
      </c>
      <c r="G213">
        <v>-12.544763048257</v>
      </c>
      <c r="H213">
        <v>1285.3571520635001</v>
      </c>
      <c r="I213">
        <v>-9.7597488978979404E-3</v>
      </c>
      <c r="J213">
        <v>0.99221297065984404</v>
      </c>
      <c r="K213">
        <v>-12.089171214608699</v>
      </c>
      <c r="L213">
        <v>1705.3245266005899</v>
      </c>
      <c r="M213">
        <v>-7.0890736783733197E-3</v>
      </c>
      <c r="N213">
        <v>0.99434378493715403</v>
      </c>
      <c r="O213">
        <v>-12.5537939193499</v>
      </c>
      <c r="P213">
        <v>1028.82684662524</v>
      </c>
      <c r="Q213">
        <v>-1.2202047371264501E-2</v>
      </c>
      <c r="R213">
        <v>0.99026441638132501</v>
      </c>
      <c r="T213" t="str">
        <f t="shared" si="12"/>
        <v/>
      </c>
      <c r="U213" t="str">
        <f t="shared" si="13"/>
        <v/>
      </c>
      <c r="V213" t="str">
        <f t="shared" si="14"/>
        <v/>
      </c>
      <c r="W213" t="str">
        <f t="shared" si="15"/>
        <v/>
      </c>
    </row>
    <row r="214" spans="1:23" x14ac:dyDescent="0.25">
      <c r="A214">
        <v>213</v>
      </c>
      <c r="B214" t="s">
        <v>286</v>
      </c>
      <c r="C214">
        <v>-12.4805288043638</v>
      </c>
      <c r="D214">
        <v>1027.1722351169301</v>
      </c>
      <c r="E214">
        <v>-1.21503759327598E-2</v>
      </c>
      <c r="F214">
        <v>0.99030564116822795</v>
      </c>
      <c r="G214">
        <v>-12.544763048257</v>
      </c>
      <c r="H214">
        <v>1285.3571520635301</v>
      </c>
      <c r="I214">
        <v>-9.7597488978977999E-3</v>
      </c>
      <c r="J214">
        <v>0.99221297065984404</v>
      </c>
      <c r="K214">
        <v>-12.0891712146086</v>
      </c>
      <c r="L214">
        <v>1705.3245266005499</v>
      </c>
      <c r="M214">
        <v>-7.0890736783734499E-3</v>
      </c>
      <c r="N214">
        <v>0.99434378493715403</v>
      </c>
      <c r="O214">
        <v>-12.5537939193499</v>
      </c>
      <c r="P214">
        <v>1028.82684662523</v>
      </c>
      <c r="Q214">
        <v>-1.22020473712647E-2</v>
      </c>
      <c r="R214">
        <v>0.99026441638132501</v>
      </c>
      <c r="T214" t="str">
        <f t="shared" si="12"/>
        <v/>
      </c>
      <c r="U214" t="str">
        <f t="shared" si="13"/>
        <v/>
      </c>
      <c r="V214" t="str">
        <f t="shared" si="14"/>
        <v/>
      </c>
      <c r="W214" t="str">
        <f t="shared" si="15"/>
        <v/>
      </c>
    </row>
    <row r="215" spans="1:23" x14ac:dyDescent="0.25">
      <c r="A215">
        <v>214</v>
      </c>
      <c r="B215" t="s">
        <v>287</v>
      </c>
      <c r="C215">
        <v>-12.4805288043639</v>
      </c>
      <c r="D215">
        <v>1027.1722351169401</v>
      </c>
      <c r="E215">
        <v>-1.2150375932759701E-2</v>
      </c>
      <c r="F215">
        <v>0.99030564116822895</v>
      </c>
      <c r="G215">
        <v>-12.544763048257</v>
      </c>
      <c r="H215">
        <v>1285.3571520635101</v>
      </c>
      <c r="I215">
        <v>-9.7597488978978797E-3</v>
      </c>
      <c r="J215">
        <v>0.99221297065984404</v>
      </c>
      <c r="K215">
        <v>-12.0891712146086</v>
      </c>
      <c r="L215">
        <v>1705.3245266005599</v>
      </c>
      <c r="M215">
        <v>-7.08907367837341E-3</v>
      </c>
      <c r="N215">
        <v>0.99434378493715403</v>
      </c>
      <c r="O215">
        <v>-12.5537939193499</v>
      </c>
      <c r="P215">
        <v>1028.82684662524</v>
      </c>
      <c r="Q215">
        <v>-1.22020473712646E-2</v>
      </c>
      <c r="R215">
        <v>0.99026441638132501</v>
      </c>
      <c r="T215" t="str">
        <f t="shared" si="12"/>
        <v/>
      </c>
      <c r="U215" t="str">
        <f t="shared" si="13"/>
        <v/>
      </c>
      <c r="V215" t="str">
        <f t="shared" si="14"/>
        <v/>
      </c>
      <c r="W215" t="str">
        <f t="shared" si="15"/>
        <v/>
      </c>
    </row>
    <row r="216" spans="1:23" x14ac:dyDescent="0.25">
      <c r="A216">
        <v>215</v>
      </c>
      <c r="B216" t="s">
        <v>288</v>
      </c>
      <c r="C216">
        <v>-12.4805288043638</v>
      </c>
      <c r="D216">
        <v>1027.1722351169201</v>
      </c>
      <c r="E216">
        <v>-1.21503759327599E-2</v>
      </c>
      <c r="F216">
        <v>0.99030564116822795</v>
      </c>
      <c r="G216">
        <v>-12.544763048257</v>
      </c>
      <c r="H216">
        <v>1285.3571520635201</v>
      </c>
      <c r="I216">
        <v>-9.7597488978978606E-3</v>
      </c>
      <c r="J216">
        <v>0.99221297065984404</v>
      </c>
      <c r="K216">
        <v>-12.089171214608699</v>
      </c>
      <c r="L216">
        <v>1705.3245266005899</v>
      </c>
      <c r="M216">
        <v>-7.0890736783733197E-3</v>
      </c>
      <c r="N216">
        <v>0.99434378493715403</v>
      </c>
      <c r="O216">
        <v>-12.5537939193499</v>
      </c>
      <c r="P216">
        <v>1028.82684662522</v>
      </c>
      <c r="Q216">
        <v>-1.2202047371264801E-2</v>
      </c>
      <c r="R216">
        <v>0.99026441638132501</v>
      </c>
      <c r="T216" t="str">
        <f t="shared" si="12"/>
        <v/>
      </c>
      <c r="U216" t="str">
        <f t="shared" si="13"/>
        <v/>
      </c>
      <c r="V216" t="str">
        <f t="shared" si="14"/>
        <v/>
      </c>
      <c r="W216" t="str">
        <f t="shared" si="15"/>
        <v/>
      </c>
    </row>
    <row r="217" spans="1:23" x14ac:dyDescent="0.25">
      <c r="A217">
        <v>216</v>
      </c>
      <c r="B217" t="s">
        <v>289</v>
      </c>
      <c r="C217">
        <v>-12.4805288043638</v>
      </c>
      <c r="D217">
        <v>1027.1722351169201</v>
      </c>
      <c r="E217">
        <v>-1.21503759327599E-2</v>
      </c>
      <c r="F217">
        <v>0.99030564116822795</v>
      </c>
      <c r="G217">
        <v>-12.544763048257099</v>
      </c>
      <c r="H217">
        <v>1285.3571520635401</v>
      </c>
      <c r="I217">
        <v>-9.7597488978977097E-3</v>
      </c>
      <c r="J217">
        <v>0.99221297065984404</v>
      </c>
      <c r="K217">
        <v>-12.0891712146086</v>
      </c>
      <c r="L217">
        <v>1705.3245266005599</v>
      </c>
      <c r="M217">
        <v>-7.08907367837341E-3</v>
      </c>
      <c r="N217">
        <v>0.99434378493715403</v>
      </c>
      <c r="O217">
        <v>-12.5537939193499</v>
      </c>
      <c r="P217">
        <v>1028.82684662522</v>
      </c>
      <c r="Q217">
        <v>-1.22020473712647E-2</v>
      </c>
      <c r="R217">
        <v>0.99026441638132501</v>
      </c>
      <c r="T217" t="str">
        <f t="shared" si="12"/>
        <v/>
      </c>
      <c r="U217" t="str">
        <f t="shared" si="13"/>
        <v/>
      </c>
      <c r="V217" t="str">
        <f t="shared" si="14"/>
        <v/>
      </c>
      <c r="W217" t="str">
        <f t="shared" si="15"/>
        <v/>
      </c>
    </row>
    <row r="218" spans="1:23" x14ac:dyDescent="0.25">
      <c r="A218">
        <v>217</v>
      </c>
      <c r="B218" t="s">
        <v>290</v>
      </c>
      <c r="C218">
        <v>-12.4805288043638</v>
      </c>
      <c r="D218">
        <v>1027.1722351169301</v>
      </c>
      <c r="E218">
        <v>-1.21503759327598E-2</v>
      </c>
      <c r="F218">
        <v>0.99030564116822795</v>
      </c>
      <c r="G218">
        <v>-12.544763048257099</v>
      </c>
      <c r="H218">
        <v>1285.3571520635401</v>
      </c>
      <c r="I218">
        <v>-9.7597488978976698E-3</v>
      </c>
      <c r="J218">
        <v>0.99221297065984404</v>
      </c>
      <c r="K218">
        <v>-12.089171214608699</v>
      </c>
      <c r="L218">
        <v>1705.3245266005899</v>
      </c>
      <c r="M218">
        <v>-7.0890736783733197E-3</v>
      </c>
      <c r="N218">
        <v>0.99434378493715403</v>
      </c>
      <c r="O218">
        <v>-12.5537939193499</v>
      </c>
      <c r="P218">
        <v>1028.82684662523</v>
      </c>
      <c r="Q218">
        <v>-1.22020473712647E-2</v>
      </c>
      <c r="R218">
        <v>0.99026441638132501</v>
      </c>
      <c r="T218" t="str">
        <f t="shared" si="12"/>
        <v/>
      </c>
      <c r="U218" t="str">
        <f t="shared" si="13"/>
        <v/>
      </c>
      <c r="V218" t="str">
        <f t="shared" si="14"/>
        <v/>
      </c>
      <c r="W218" t="str">
        <f t="shared" si="15"/>
        <v/>
      </c>
    </row>
    <row r="219" spans="1:23" x14ac:dyDescent="0.25">
      <c r="A219">
        <v>218</v>
      </c>
      <c r="B219" t="s">
        <v>291</v>
      </c>
      <c r="C219">
        <v>-12.4805288043638</v>
      </c>
      <c r="D219">
        <v>1027.1722351169201</v>
      </c>
      <c r="E219">
        <v>-1.21503759327599E-2</v>
      </c>
      <c r="F219">
        <v>0.99030564116822795</v>
      </c>
      <c r="G219">
        <v>-12.544763048257</v>
      </c>
      <c r="H219">
        <v>1285.3571520635301</v>
      </c>
      <c r="I219">
        <v>-9.7597488978977704E-3</v>
      </c>
      <c r="J219">
        <v>0.99221297065984404</v>
      </c>
      <c r="K219">
        <v>-12.0891712146086</v>
      </c>
      <c r="L219">
        <v>1705.3245266005599</v>
      </c>
      <c r="M219">
        <v>-7.0890736783734204E-3</v>
      </c>
      <c r="N219">
        <v>0.99434378493715403</v>
      </c>
      <c r="O219">
        <v>-12.5537939193499</v>
      </c>
      <c r="P219">
        <v>1028.82684662522</v>
      </c>
      <c r="Q219">
        <v>-1.2202047371264801E-2</v>
      </c>
      <c r="R219">
        <v>0.99026441638132501</v>
      </c>
      <c r="T219" t="str">
        <f t="shared" si="12"/>
        <v/>
      </c>
      <c r="U219" t="str">
        <f t="shared" si="13"/>
        <v/>
      </c>
      <c r="V219" t="str">
        <f t="shared" si="14"/>
        <v/>
      </c>
      <c r="W219" t="str">
        <f t="shared" si="15"/>
        <v/>
      </c>
    </row>
    <row r="220" spans="1:23" x14ac:dyDescent="0.25">
      <c r="A220">
        <v>219</v>
      </c>
      <c r="B220" t="s">
        <v>292</v>
      </c>
      <c r="C220">
        <v>-12.4805288043638</v>
      </c>
      <c r="D220">
        <v>1027.1722351169301</v>
      </c>
      <c r="E220">
        <v>-1.21503759327598E-2</v>
      </c>
      <c r="F220">
        <v>0.99030564116822795</v>
      </c>
      <c r="G220">
        <v>-12.544763048257</v>
      </c>
      <c r="H220">
        <v>1285.3571520635101</v>
      </c>
      <c r="I220">
        <v>-9.7597488978979196E-3</v>
      </c>
      <c r="J220">
        <v>0.99221297065984404</v>
      </c>
      <c r="K220">
        <v>-12.0891712146086</v>
      </c>
      <c r="L220">
        <v>1705.3245266005699</v>
      </c>
      <c r="M220">
        <v>-7.08907367837339E-3</v>
      </c>
      <c r="N220">
        <v>0.99434378493715403</v>
      </c>
      <c r="O220">
        <v>-12.5537939193499</v>
      </c>
      <c r="P220">
        <v>1028.82684662524</v>
      </c>
      <c r="Q220">
        <v>-1.22020473712646E-2</v>
      </c>
      <c r="R220">
        <v>0.99026441638132501</v>
      </c>
      <c r="T220" t="str">
        <f t="shared" si="12"/>
        <v/>
      </c>
      <c r="U220" t="str">
        <f t="shared" si="13"/>
        <v/>
      </c>
      <c r="V220" t="str">
        <f t="shared" si="14"/>
        <v/>
      </c>
      <c r="W220" t="str">
        <f t="shared" si="15"/>
        <v/>
      </c>
    </row>
    <row r="221" spans="1:23" x14ac:dyDescent="0.25">
      <c r="A221">
        <v>220</v>
      </c>
      <c r="B221" t="s">
        <v>293</v>
      </c>
      <c r="C221">
        <v>3.24723255479732</v>
      </c>
      <c r="D221">
        <v>0.778249759805409</v>
      </c>
      <c r="E221">
        <v>4.1724812810854504</v>
      </c>
      <c r="F221" s="1">
        <v>3.01300359895695E-5</v>
      </c>
      <c r="G221">
        <v>2.9113856454287199</v>
      </c>
      <c r="H221">
        <v>1.0839571227676099</v>
      </c>
      <c r="I221">
        <v>2.6858863549835301</v>
      </c>
      <c r="J221">
        <v>7.2337688362371904E-3</v>
      </c>
      <c r="K221">
        <v>4.0271530002017997</v>
      </c>
      <c r="L221">
        <v>1.14422831723924</v>
      </c>
      <c r="M221">
        <v>3.51953621451915</v>
      </c>
      <c r="N221">
        <v>4.3230201351891398E-4</v>
      </c>
      <c r="O221">
        <v>3.1789240893131598</v>
      </c>
      <c r="P221">
        <v>0.77827877838640203</v>
      </c>
      <c r="Q221">
        <v>4.0845570733715704</v>
      </c>
      <c r="R221" s="1">
        <v>4.4160971581667601E-5</v>
      </c>
      <c r="T221" t="str">
        <f t="shared" si="12"/>
        <v>***</v>
      </c>
      <c r="U221" t="str">
        <f t="shared" si="13"/>
        <v>**</v>
      </c>
      <c r="V221" t="str">
        <f t="shared" si="14"/>
        <v>***</v>
      </c>
      <c r="W221" t="str">
        <f t="shared" si="15"/>
        <v>***</v>
      </c>
    </row>
    <row r="222" spans="1:23" x14ac:dyDescent="0.25">
      <c r="A222">
        <v>221</v>
      </c>
      <c r="B222" t="s">
        <v>294</v>
      </c>
      <c r="C222">
        <v>-12.4499688117448</v>
      </c>
      <c r="D222">
        <v>1115.15461103147</v>
      </c>
      <c r="E222">
        <v>-1.1164343211771399E-2</v>
      </c>
      <c r="F222">
        <v>0.99109232796604796</v>
      </c>
      <c r="G222">
        <v>-12.504347899292799</v>
      </c>
      <c r="H222">
        <v>1371.3476478943101</v>
      </c>
      <c r="I222">
        <v>-9.1182917172702993E-3</v>
      </c>
      <c r="J222">
        <v>0.99272475663258897</v>
      </c>
      <c r="K222">
        <v>-12.0663788112149</v>
      </c>
      <c r="L222">
        <v>1950.37785171934</v>
      </c>
      <c r="M222">
        <v>-6.1866877746678001E-3</v>
      </c>
      <c r="N222">
        <v>0.99506376883123304</v>
      </c>
      <c r="O222">
        <v>-12.5466345605927</v>
      </c>
      <c r="P222">
        <v>1115.1978659490801</v>
      </c>
      <c r="Q222">
        <v>-1.12505905397469E-2</v>
      </c>
      <c r="R222">
        <v>0.99102351687639101</v>
      </c>
      <c r="T222" t="str">
        <f t="shared" si="12"/>
        <v/>
      </c>
      <c r="U222" t="str">
        <f t="shared" si="13"/>
        <v/>
      </c>
      <c r="V222" t="str">
        <f t="shared" si="14"/>
        <v/>
      </c>
      <c r="W222" t="str">
        <f t="shared" si="15"/>
        <v/>
      </c>
    </row>
    <row r="223" spans="1:23" x14ac:dyDescent="0.25">
      <c r="A223">
        <v>222</v>
      </c>
      <c r="B223" t="s">
        <v>295</v>
      </c>
      <c r="C223">
        <v>-12.4499688117448</v>
      </c>
      <c r="D223">
        <v>1115.15461103147</v>
      </c>
      <c r="E223">
        <v>-1.1164343211771399E-2</v>
      </c>
      <c r="F223">
        <v>0.99109232796604796</v>
      </c>
      <c r="G223">
        <v>-12.504347899292799</v>
      </c>
      <c r="H223">
        <v>1371.3476478943001</v>
      </c>
      <c r="I223">
        <v>-9.11829171727036E-3</v>
      </c>
      <c r="J223">
        <v>0.99272475663258897</v>
      </c>
      <c r="K223">
        <v>-12.0663788112149</v>
      </c>
      <c r="L223">
        <v>1950.37785171936</v>
      </c>
      <c r="M223">
        <v>-6.1866877746677203E-3</v>
      </c>
      <c r="N223">
        <v>0.99506376883123304</v>
      </c>
      <c r="O223">
        <v>-12.5466345605927</v>
      </c>
      <c r="P223">
        <v>1115.1978659490801</v>
      </c>
      <c r="Q223">
        <v>-1.1250590539747E-2</v>
      </c>
      <c r="R223">
        <v>0.99102351687639101</v>
      </c>
      <c r="T223" t="str">
        <f t="shared" si="12"/>
        <v/>
      </c>
      <c r="U223" t="str">
        <f t="shared" si="13"/>
        <v/>
      </c>
      <c r="V223" t="str">
        <f t="shared" si="14"/>
        <v/>
      </c>
      <c r="W223" t="str">
        <f t="shared" si="15"/>
        <v/>
      </c>
    </row>
    <row r="224" spans="1:23" x14ac:dyDescent="0.25">
      <c r="A224">
        <v>223</v>
      </c>
      <c r="B224" t="s">
        <v>296</v>
      </c>
      <c r="C224">
        <v>2.6773128391468801</v>
      </c>
      <c r="D224">
        <v>1.0560124635049899</v>
      </c>
      <c r="E224">
        <v>2.5353042048961001</v>
      </c>
      <c r="F224">
        <v>1.12349714368392E-2</v>
      </c>
      <c r="G224">
        <v>3.1021399742758402</v>
      </c>
      <c r="H224">
        <v>1.0952867470807099</v>
      </c>
      <c r="I224">
        <v>2.8322628595151298</v>
      </c>
      <c r="J224">
        <v>4.6219835628232304E-3</v>
      </c>
      <c r="K224">
        <v>-12.0663788112149</v>
      </c>
      <c r="L224">
        <v>1950.37785171934</v>
      </c>
      <c r="M224">
        <v>-6.1866877746678001E-3</v>
      </c>
      <c r="N224">
        <v>0.99506376883123304</v>
      </c>
      <c r="O224">
        <v>2.5827159825244701</v>
      </c>
      <c r="P224">
        <v>1.0565403662133801</v>
      </c>
      <c r="Q224">
        <v>2.4445028937047302</v>
      </c>
      <c r="R224">
        <v>1.4505191717182101E-2</v>
      </c>
      <c r="T224" t="str">
        <f t="shared" si="12"/>
        <v>*</v>
      </c>
      <c r="U224" t="str">
        <f t="shared" si="13"/>
        <v>**</v>
      </c>
      <c r="V224" t="str">
        <f t="shared" si="14"/>
        <v/>
      </c>
      <c r="W224" t="str">
        <f t="shared" si="15"/>
        <v>*</v>
      </c>
    </row>
    <row r="225" spans="1:23" x14ac:dyDescent="0.25">
      <c r="A225">
        <v>224</v>
      </c>
      <c r="B225" t="s">
        <v>297</v>
      </c>
      <c r="C225">
        <v>-12.4120493246302</v>
      </c>
      <c r="D225">
        <v>1163.11408423944</v>
      </c>
      <c r="E225">
        <v>-1.0671394571536401E-2</v>
      </c>
      <c r="F225">
        <v>0.99148562063046397</v>
      </c>
      <c r="G225">
        <v>-12.4505743928864</v>
      </c>
      <c r="H225">
        <v>1462.8920750596401</v>
      </c>
      <c r="I225">
        <v>-8.5109316026466507E-3</v>
      </c>
      <c r="J225">
        <v>0.99320934105761105</v>
      </c>
      <c r="K225">
        <v>-12.0663788112149</v>
      </c>
      <c r="L225">
        <v>1950.37785171936</v>
      </c>
      <c r="M225">
        <v>-6.1866877746677299E-3</v>
      </c>
      <c r="N225">
        <v>0.99506376883123304</v>
      </c>
      <c r="O225">
        <v>-12.520383078601</v>
      </c>
      <c r="P225">
        <v>1162.8277309104999</v>
      </c>
      <c r="Q225">
        <v>-1.07671865279628E-2</v>
      </c>
      <c r="R225">
        <v>0.99140919409836403</v>
      </c>
      <c r="T225" t="str">
        <f t="shared" si="12"/>
        <v/>
      </c>
      <c r="U225" t="str">
        <f t="shared" si="13"/>
        <v/>
      </c>
      <c r="V225" t="str">
        <f t="shared" si="14"/>
        <v/>
      </c>
      <c r="W225" t="str">
        <f t="shared" si="15"/>
        <v/>
      </c>
    </row>
    <row r="226" spans="1:23" x14ac:dyDescent="0.25">
      <c r="A226">
        <v>225</v>
      </c>
      <c r="B226" t="s">
        <v>298</v>
      </c>
      <c r="C226">
        <v>-12.4120493246302</v>
      </c>
      <c r="D226">
        <v>1163.11408423942</v>
      </c>
      <c r="E226">
        <v>-1.0671394571536499E-2</v>
      </c>
      <c r="F226">
        <v>0.99148562063046397</v>
      </c>
      <c r="G226">
        <v>-12.4505743928864</v>
      </c>
      <c r="H226">
        <v>1462.8920750596401</v>
      </c>
      <c r="I226">
        <v>-8.5109316026466403E-3</v>
      </c>
      <c r="J226">
        <v>0.99320934105761105</v>
      </c>
      <c r="K226">
        <v>-12.0663788112149</v>
      </c>
      <c r="L226">
        <v>1950.37785171935</v>
      </c>
      <c r="M226">
        <v>-6.1866877746677498E-3</v>
      </c>
      <c r="N226">
        <v>0.99506376883123304</v>
      </c>
      <c r="O226">
        <v>-12.520383078601</v>
      </c>
      <c r="P226">
        <v>1162.8277309104899</v>
      </c>
      <c r="Q226">
        <v>-1.07671865279628E-2</v>
      </c>
      <c r="R226">
        <v>0.99140919409836403</v>
      </c>
      <c r="T226" t="str">
        <f t="shared" si="12"/>
        <v/>
      </c>
      <c r="U226" t="str">
        <f t="shared" si="13"/>
        <v/>
      </c>
      <c r="V226" t="str">
        <f t="shared" si="14"/>
        <v/>
      </c>
      <c r="W226" t="str">
        <f t="shared" si="15"/>
        <v/>
      </c>
    </row>
    <row r="227" spans="1:23" x14ac:dyDescent="0.25">
      <c r="A227">
        <v>226</v>
      </c>
      <c r="B227" t="s">
        <v>299</v>
      </c>
      <c r="C227">
        <v>-12.4120493246302</v>
      </c>
      <c r="D227">
        <v>1163.11408423943</v>
      </c>
      <c r="E227">
        <v>-1.0671394571536401E-2</v>
      </c>
      <c r="F227">
        <v>0.99148562063046397</v>
      </c>
      <c r="G227">
        <v>-12.4505743928864</v>
      </c>
      <c r="H227">
        <v>1462.8920750596301</v>
      </c>
      <c r="I227">
        <v>-8.5109316026466698E-3</v>
      </c>
      <c r="J227">
        <v>0.99320934105761105</v>
      </c>
      <c r="K227">
        <v>-12.0663788112149</v>
      </c>
      <c r="L227">
        <v>1950.37785171937</v>
      </c>
      <c r="M227">
        <v>-6.1866877746677203E-3</v>
      </c>
      <c r="N227">
        <v>0.99506376883123304</v>
      </c>
      <c r="O227">
        <v>-12.520383078601</v>
      </c>
      <c r="P227">
        <v>1162.8277309104899</v>
      </c>
      <c r="Q227">
        <v>-1.07671865279628E-2</v>
      </c>
      <c r="R227">
        <v>0.99140919409836403</v>
      </c>
      <c r="T227" t="str">
        <f t="shared" si="12"/>
        <v/>
      </c>
      <c r="U227" t="str">
        <f t="shared" si="13"/>
        <v/>
      </c>
      <c r="V227" t="str">
        <f t="shared" si="14"/>
        <v/>
      </c>
      <c r="W227" t="str">
        <f t="shared" si="15"/>
        <v/>
      </c>
    </row>
    <row r="228" spans="1:23" x14ac:dyDescent="0.25">
      <c r="A228">
        <v>227</v>
      </c>
      <c r="B228" t="s">
        <v>300</v>
      </c>
      <c r="C228">
        <v>2.8081846390253502</v>
      </c>
      <c r="D228">
        <v>1.0606881997920901</v>
      </c>
      <c r="E228">
        <v>2.6475119074350002</v>
      </c>
      <c r="F228">
        <v>8.1086504053413597E-3</v>
      </c>
      <c r="G228">
        <v>-12.4505743928864</v>
      </c>
      <c r="H228">
        <v>1462.8920750596401</v>
      </c>
      <c r="I228">
        <v>-8.5109316026466403E-3</v>
      </c>
      <c r="J228">
        <v>0.99320934105761105</v>
      </c>
      <c r="K228">
        <v>4.3845942013863901</v>
      </c>
      <c r="L228">
        <v>1.18415512059727</v>
      </c>
      <c r="M228">
        <v>3.7027194538286898</v>
      </c>
      <c r="N228">
        <v>2.13300713528053E-4</v>
      </c>
      <c r="O228">
        <v>2.7024325210572799</v>
      </c>
      <c r="P228">
        <v>1.0617416918264799</v>
      </c>
      <c r="Q228">
        <v>2.5452824748817999</v>
      </c>
      <c r="R228">
        <v>1.0918937011212101E-2</v>
      </c>
      <c r="T228" t="str">
        <f t="shared" si="12"/>
        <v>**</v>
      </c>
      <c r="U228" t="str">
        <f t="shared" si="13"/>
        <v/>
      </c>
      <c r="V228" t="str">
        <f t="shared" si="14"/>
        <v>***</v>
      </c>
      <c r="W228" t="str">
        <f t="shared" si="15"/>
        <v>*</v>
      </c>
    </row>
    <row r="229" spans="1:23" x14ac:dyDescent="0.25">
      <c r="A229">
        <v>228</v>
      </c>
      <c r="B229" t="s">
        <v>301</v>
      </c>
      <c r="C229">
        <v>-12.436359102288201</v>
      </c>
      <c r="D229">
        <v>1218.45879542284</v>
      </c>
      <c r="E229">
        <v>-1.02066308265865E-2</v>
      </c>
      <c r="F229">
        <v>0.99185642823908704</v>
      </c>
      <c r="G229">
        <v>-12.4505743928864</v>
      </c>
      <c r="H229">
        <v>1462.8920750596501</v>
      </c>
      <c r="I229">
        <v>-8.51093160264659E-3</v>
      </c>
      <c r="J229">
        <v>0.99320934105761105</v>
      </c>
      <c r="K229">
        <v>-12.1720530176813</v>
      </c>
      <c r="L229">
        <v>2259.0964705966999</v>
      </c>
      <c r="M229">
        <v>-5.3880182524769799E-3</v>
      </c>
      <c r="N229">
        <v>0.99570100422354002</v>
      </c>
      <c r="O229">
        <v>-12.541579985390699</v>
      </c>
      <c r="P229">
        <v>1218.09965507792</v>
      </c>
      <c r="Q229">
        <v>-1.0296021292763999E-2</v>
      </c>
      <c r="R229">
        <v>0.99178510871383596</v>
      </c>
      <c r="T229" t="str">
        <f t="shared" si="12"/>
        <v/>
      </c>
      <c r="U229" t="str">
        <f t="shared" si="13"/>
        <v/>
      </c>
      <c r="V229" t="str">
        <f t="shared" si="14"/>
        <v/>
      </c>
      <c r="W229" t="str">
        <f t="shared" si="15"/>
        <v/>
      </c>
    </row>
    <row r="230" spans="1:23" x14ac:dyDescent="0.25">
      <c r="A230">
        <v>229</v>
      </c>
      <c r="B230" t="s">
        <v>302</v>
      </c>
      <c r="C230">
        <v>-12.436359102288201</v>
      </c>
      <c r="D230">
        <v>1218.45879542283</v>
      </c>
      <c r="E230">
        <v>-1.0206630826586601E-2</v>
      </c>
      <c r="F230">
        <v>0.99185642823908704</v>
      </c>
      <c r="G230">
        <v>-12.4505743928864</v>
      </c>
      <c r="H230">
        <v>1462.8920750596401</v>
      </c>
      <c r="I230">
        <v>-8.5109316026466195E-3</v>
      </c>
      <c r="J230">
        <v>0.99320934105761105</v>
      </c>
      <c r="K230">
        <v>-12.1720530176813</v>
      </c>
      <c r="L230">
        <v>2259.0964705966999</v>
      </c>
      <c r="M230">
        <v>-5.3880182524769704E-3</v>
      </c>
      <c r="N230">
        <v>0.99570100422354002</v>
      </c>
      <c r="O230">
        <v>-12.541579985390699</v>
      </c>
      <c r="P230">
        <v>1218.09965507789</v>
      </c>
      <c r="Q230">
        <v>-1.0296021292764201E-2</v>
      </c>
      <c r="R230">
        <v>0.99178510871383596</v>
      </c>
      <c r="T230" t="str">
        <f t="shared" si="12"/>
        <v/>
      </c>
      <c r="U230" t="str">
        <f t="shared" si="13"/>
        <v/>
      </c>
      <c r="V230" t="str">
        <f t="shared" si="14"/>
        <v/>
      </c>
      <c r="W230" t="str">
        <f t="shared" si="15"/>
        <v/>
      </c>
    </row>
    <row r="231" spans="1:23" x14ac:dyDescent="0.25">
      <c r="A231">
        <v>230</v>
      </c>
      <c r="B231" t="s">
        <v>303</v>
      </c>
      <c r="C231">
        <v>-12.436359102288099</v>
      </c>
      <c r="D231">
        <v>1218.45879542281</v>
      </c>
      <c r="E231">
        <v>-1.02066308265867E-2</v>
      </c>
      <c r="F231">
        <v>0.99185642823908704</v>
      </c>
      <c r="G231">
        <v>-12.4505743928864</v>
      </c>
      <c r="H231">
        <v>1462.8920750596401</v>
      </c>
      <c r="I231">
        <v>-8.5109316026466195E-3</v>
      </c>
      <c r="J231">
        <v>0.99320934105761105</v>
      </c>
      <c r="K231">
        <v>-12.1720530176813</v>
      </c>
      <c r="L231">
        <v>2259.0964705966799</v>
      </c>
      <c r="M231">
        <v>-5.3880182524770198E-3</v>
      </c>
      <c r="N231">
        <v>0.99570100422354002</v>
      </c>
      <c r="O231">
        <v>-12.541579985390699</v>
      </c>
      <c r="P231">
        <v>1218.09965507792</v>
      </c>
      <c r="Q231">
        <v>-1.0296021292763999E-2</v>
      </c>
      <c r="R231">
        <v>0.99178510871383596</v>
      </c>
      <c r="T231" t="str">
        <f t="shared" si="12"/>
        <v/>
      </c>
      <c r="U231" t="str">
        <f t="shared" si="13"/>
        <v/>
      </c>
      <c r="V231" t="str">
        <f t="shared" si="14"/>
        <v/>
      </c>
      <c r="W231" t="str">
        <f t="shared" si="15"/>
        <v/>
      </c>
    </row>
    <row r="232" spans="1:23" x14ac:dyDescent="0.25">
      <c r="A232">
        <v>231</v>
      </c>
      <c r="B232" t="s">
        <v>304</v>
      </c>
      <c r="C232">
        <v>-12.436359102288099</v>
      </c>
      <c r="D232">
        <v>1218.45879542281</v>
      </c>
      <c r="E232">
        <v>-1.02066308265867E-2</v>
      </c>
      <c r="F232">
        <v>0.99185642823908704</v>
      </c>
      <c r="G232">
        <v>-12.4505743928864</v>
      </c>
      <c r="H232">
        <v>1462.8920750596401</v>
      </c>
      <c r="I232">
        <v>-8.5109316026466507E-3</v>
      </c>
      <c r="J232">
        <v>0.99320934105761105</v>
      </c>
      <c r="K232">
        <v>-12.1720530176813</v>
      </c>
      <c r="L232">
        <v>2259.0964705966999</v>
      </c>
      <c r="M232">
        <v>-5.3880182524769704E-3</v>
      </c>
      <c r="N232">
        <v>0.99570100422354002</v>
      </c>
      <c r="O232">
        <v>-12.541579985390801</v>
      </c>
      <c r="P232">
        <v>1218.09965507793</v>
      </c>
      <c r="Q232">
        <v>-1.0296021292763999E-2</v>
      </c>
      <c r="R232">
        <v>0.99178510871383596</v>
      </c>
      <c r="T232" t="str">
        <f t="shared" si="12"/>
        <v/>
      </c>
      <c r="U232" t="str">
        <f t="shared" si="13"/>
        <v/>
      </c>
      <c r="V232" t="str">
        <f t="shared" si="14"/>
        <v/>
      </c>
      <c r="W232" t="str">
        <f t="shared" si="15"/>
        <v/>
      </c>
    </row>
    <row r="233" spans="1:23" x14ac:dyDescent="0.25">
      <c r="A233">
        <v>232</v>
      </c>
      <c r="B233" t="s">
        <v>305</v>
      </c>
      <c r="C233">
        <v>2.8872264197158599</v>
      </c>
      <c r="D233">
        <v>1.06639334639187</v>
      </c>
      <c r="E233">
        <v>2.7074685241470799</v>
      </c>
      <c r="F233">
        <v>6.7798499516922598E-3</v>
      </c>
      <c r="G233">
        <v>3.3141339969298298</v>
      </c>
      <c r="H233">
        <v>1.1106776142358801</v>
      </c>
      <c r="I233">
        <v>2.9838847514810798</v>
      </c>
      <c r="J233">
        <v>2.84613952185856E-3</v>
      </c>
      <c r="K233">
        <v>-12.1720530176813</v>
      </c>
      <c r="L233">
        <v>2259.0964705967099</v>
      </c>
      <c r="M233">
        <v>-5.38801825247696E-3</v>
      </c>
      <c r="N233">
        <v>0.99570100422354002</v>
      </c>
      <c r="O233">
        <v>2.78520568236977</v>
      </c>
      <c r="P233">
        <v>1.0677376233104701</v>
      </c>
      <c r="Q233">
        <v>2.6085113248462402</v>
      </c>
      <c r="R233">
        <v>9.0937002626924092E-3</v>
      </c>
      <c r="T233" t="str">
        <f t="shared" si="12"/>
        <v>**</v>
      </c>
      <c r="U233" t="str">
        <f t="shared" si="13"/>
        <v>**</v>
      </c>
      <c r="V233" t="str">
        <f t="shared" si="14"/>
        <v/>
      </c>
      <c r="W233" t="str">
        <f t="shared" si="15"/>
        <v>**</v>
      </c>
    </row>
    <row r="234" spans="1:23" x14ac:dyDescent="0.25">
      <c r="A234">
        <v>233</v>
      </c>
      <c r="B234" t="s">
        <v>306</v>
      </c>
      <c r="C234">
        <v>-12.380216947006801</v>
      </c>
      <c r="D234">
        <v>1281.4310560670999</v>
      </c>
      <c r="E234">
        <v>-9.6612430987926406E-3</v>
      </c>
      <c r="F234">
        <v>0.99229156321058798</v>
      </c>
      <c r="G234">
        <v>-12.3581385002913</v>
      </c>
      <c r="H234">
        <v>1580.2804919642999</v>
      </c>
      <c r="I234">
        <v>-7.8202183492944305E-3</v>
      </c>
      <c r="J234">
        <v>0.993760432114699</v>
      </c>
      <c r="K234">
        <v>-12.172053017681399</v>
      </c>
      <c r="L234">
        <v>2259.0964705967099</v>
      </c>
      <c r="M234">
        <v>-5.38801825247696E-3</v>
      </c>
      <c r="N234">
        <v>0.99570100422354002</v>
      </c>
      <c r="O234">
        <v>-12.4986846891405</v>
      </c>
      <c r="P234">
        <v>1280.6289003419299</v>
      </c>
      <c r="Q234">
        <v>-9.7598021454952995E-3</v>
      </c>
      <c r="R234">
        <v>0.99221292817643103</v>
      </c>
      <c r="T234" t="str">
        <f t="shared" si="12"/>
        <v/>
      </c>
      <c r="U234" t="str">
        <f t="shared" si="13"/>
        <v/>
      </c>
      <c r="V234" t="str">
        <f t="shared" si="14"/>
        <v/>
      </c>
      <c r="W234" t="str">
        <f t="shared" si="15"/>
        <v/>
      </c>
    </row>
    <row r="235" spans="1:23" x14ac:dyDescent="0.25">
      <c r="A235">
        <v>234</v>
      </c>
      <c r="B235" t="s">
        <v>307</v>
      </c>
      <c r="C235">
        <v>-12.380216947006801</v>
      </c>
      <c r="D235">
        <v>1281.4310560670999</v>
      </c>
      <c r="E235">
        <v>-9.6612430987926094E-3</v>
      </c>
      <c r="F235">
        <v>0.99229156321058798</v>
      </c>
      <c r="G235">
        <v>-12.3581385002913</v>
      </c>
      <c r="H235">
        <v>1580.2804919642999</v>
      </c>
      <c r="I235">
        <v>-7.8202183492944392E-3</v>
      </c>
      <c r="J235">
        <v>0.993760432114699</v>
      </c>
      <c r="K235">
        <v>-12.1720530176813</v>
      </c>
      <c r="L235">
        <v>2259.0964705966799</v>
      </c>
      <c r="M235">
        <v>-5.3880182524770103E-3</v>
      </c>
      <c r="N235">
        <v>0.99570100422354002</v>
      </c>
      <c r="O235">
        <v>-12.4986846891405</v>
      </c>
      <c r="P235">
        <v>1280.6289003419299</v>
      </c>
      <c r="Q235">
        <v>-9.7598021454952995E-3</v>
      </c>
      <c r="R235">
        <v>0.99221292817643103</v>
      </c>
      <c r="T235" t="str">
        <f t="shared" si="12"/>
        <v/>
      </c>
      <c r="U235" t="str">
        <f t="shared" si="13"/>
        <v/>
      </c>
      <c r="V235" t="str">
        <f t="shared" si="14"/>
        <v/>
      </c>
      <c r="W235" t="str">
        <f t="shared" si="15"/>
        <v/>
      </c>
    </row>
    <row r="236" spans="1:23" x14ac:dyDescent="0.25">
      <c r="A236">
        <v>235</v>
      </c>
      <c r="B236" t="s">
        <v>308</v>
      </c>
      <c r="C236">
        <v>-12.380216947006801</v>
      </c>
      <c r="D236">
        <v>1281.4310560670999</v>
      </c>
      <c r="E236">
        <v>-9.6612430987926302E-3</v>
      </c>
      <c r="F236">
        <v>0.99229156321058798</v>
      </c>
      <c r="G236">
        <v>-12.3581385002913</v>
      </c>
      <c r="H236">
        <v>1580.2804919643099</v>
      </c>
      <c r="I236">
        <v>-7.8202183492943906E-3</v>
      </c>
      <c r="J236">
        <v>0.993760432114699</v>
      </c>
      <c r="K236">
        <v>-12.1720530176813</v>
      </c>
      <c r="L236">
        <v>2259.0964705966999</v>
      </c>
      <c r="M236">
        <v>-5.3880182524769704E-3</v>
      </c>
      <c r="N236">
        <v>0.99570100422354002</v>
      </c>
      <c r="O236">
        <v>-12.4986846891405</v>
      </c>
      <c r="P236">
        <v>1280.6289003419299</v>
      </c>
      <c r="Q236">
        <v>-9.7598021454952995E-3</v>
      </c>
      <c r="R236">
        <v>0.99221292817643103</v>
      </c>
      <c r="T236" t="str">
        <f t="shared" si="12"/>
        <v/>
      </c>
      <c r="U236" t="str">
        <f t="shared" si="13"/>
        <v/>
      </c>
      <c r="V236" t="str">
        <f t="shared" si="14"/>
        <v/>
      </c>
      <c r="W236" t="str">
        <f t="shared" si="15"/>
        <v/>
      </c>
    </row>
    <row r="237" spans="1:23" x14ac:dyDescent="0.25">
      <c r="A237">
        <v>236</v>
      </c>
      <c r="B237" t="s">
        <v>309</v>
      </c>
      <c r="C237">
        <v>-12.380216947006801</v>
      </c>
      <c r="D237">
        <v>1281.4310560670999</v>
      </c>
      <c r="E237">
        <v>-9.6612430987926406E-3</v>
      </c>
      <c r="F237">
        <v>0.99229156321058798</v>
      </c>
      <c r="G237">
        <v>-12.3581385002913</v>
      </c>
      <c r="H237">
        <v>1580.2804919643199</v>
      </c>
      <c r="I237">
        <v>-7.8202183492943507E-3</v>
      </c>
      <c r="J237">
        <v>0.993760432114699</v>
      </c>
      <c r="K237">
        <v>-12.1720530176813</v>
      </c>
      <c r="L237">
        <v>2259.0964705966899</v>
      </c>
      <c r="M237">
        <v>-5.3880182524769999E-3</v>
      </c>
      <c r="N237">
        <v>0.99570100422354002</v>
      </c>
      <c r="O237">
        <v>-12.4986846891405</v>
      </c>
      <c r="P237">
        <v>1280.6289003419499</v>
      </c>
      <c r="Q237">
        <v>-9.7598021454952007E-3</v>
      </c>
      <c r="R237">
        <v>0.99221292817643103</v>
      </c>
      <c r="T237" t="str">
        <f t="shared" si="12"/>
        <v/>
      </c>
      <c r="U237" t="str">
        <f t="shared" si="13"/>
        <v/>
      </c>
      <c r="V237" t="str">
        <f t="shared" si="14"/>
        <v/>
      </c>
      <c r="W237" t="str">
        <f t="shared" si="15"/>
        <v/>
      </c>
    </row>
    <row r="238" spans="1:23" x14ac:dyDescent="0.25">
      <c r="A238">
        <v>237</v>
      </c>
      <c r="B238" t="s">
        <v>310</v>
      </c>
      <c r="C238">
        <v>3.05620484506845</v>
      </c>
      <c r="D238">
        <v>1.0734557378252001</v>
      </c>
      <c r="E238">
        <v>2.84707113426051</v>
      </c>
      <c r="F238">
        <v>4.4123501677678497E-3</v>
      </c>
      <c r="G238">
        <v>3.59908186649406</v>
      </c>
      <c r="H238">
        <v>1.13232098416467</v>
      </c>
      <c r="I238">
        <v>3.17849966292833</v>
      </c>
      <c r="J238">
        <v>1.48039390248661E-3</v>
      </c>
      <c r="K238">
        <v>-12.1720530176813</v>
      </c>
      <c r="L238">
        <v>2259.0964705966799</v>
      </c>
      <c r="M238">
        <v>-5.3880182524770103E-3</v>
      </c>
      <c r="N238">
        <v>0.99570100422354002</v>
      </c>
      <c r="O238">
        <v>2.94262761607194</v>
      </c>
      <c r="P238">
        <v>1.07568882757375</v>
      </c>
      <c r="Q238">
        <v>2.7355751409161102</v>
      </c>
      <c r="R238">
        <v>6.2271367366227197E-3</v>
      </c>
      <c r="T238" t="str">
        <f t="shared" si="12"/>
        <v>**</v>
      </c>
      <c r="U238" t="str">
        <f t="shared" si="13"/>
        <v>**</v>
      </c>
      <c r="V238" t="str">
        <f t="shared" si="14"/>
        <v/>
      </c>
      <c r="W238" t="str">
        <f t="shared" si="15"/>
        <v>**</v>
      </c>
    </row>
    <row r="239" spans="1:23" x14ac:dyDescent="0.25">
      <c r="A239">
        <v>238</v>
      </c>
      <c r="B239" t="s">
        <v>311</v>
      </c>
      <c r="C239">
        <v>-12.315312850913999</v>
      </c>
      <c r="D239">
        <v>1359.3206983847001</v>
      </c>
      <c r="E239">
        <v>-9.0599023950333705E-3</v>
      </c>
      <c r="F239">
        <v>0.99277134264699596</v>
      </c>
      <c r="G239">
        <v>-12.204996904622501</v>
      </c>
      <c r="H239">
        <v>1732.7995554905301</v>
      </c>
      <c r="I239">
        <v>-7.0435134092399002E-3</v>
      </c>
      <c r="J239">
        <v>0.99438013586492102</v>
      </c>
      <c r="K239">
        <v>-12.1720530176813</v>
      </c>
      <c r="L239">
        <v>2259.0964705966799</v>
      </c>
      <c r="M239">
        <v>-5.3880182524770198E-3</v>
      </c>
      <c r="N239">
        <v>0.99570100422354002</v>
      </c>
      <c r="O239">
        <v>-12.451923115656999</v>
      </c>
      <c r="P239">
        <v>1358.42084723072</v>
      </c>
      <c r="Q239">
        <v>-9.1664693905732803E-3</v>
      </c>
      <c r="R239">
        <v>0.99268631801733198</v>
      </c>
      <c r="T239" t="str">
        <f t="shared" si="12"/>
        <v/>
      </c>
      <c r="U239" t="str">
        <f t="shared" si="13"/>
        <v/>
      </c>
      <c r="V239" t="str">
        <f t="shared" si="14"/>
        <v/>
      </c>
      <c r="W239" t="str">
        <f t="shared" si="15"/>
        <v/>
      </c>
    </row>
    <row r="240" spans="1:23" x14ac:dyDescent="0.25">
      <c r="A240">
        <v>239</v>
      </c>
      <c r="B240" t="s">
        <v>312</v>
      </c>
      <c r="C240">
        <v>-12.315312850913999</v>
      </c>
      <c r="D240">
        <v>1359.3206983847101</v>
      </c>
      <c r="E240">
        <v>-9.0599023950332994E-3</v>
      </c>
      <c r="F240">
        <v>0.99277134264699596</v>
      </c>
      <c r="G240">
        <v>-12.204996904622501</v>
      </c>
      <c r="H240">
        <v>1732.7995554905201</v>
      </c>
      <c r="I240">
        <v>-7.0435134092399296E-3</v>
      </c>
      <c r="J240">
        <v>0.99438013586492102</v>
      </c>
      <c r="K240">
        <v>-12.1720530176813</v>
      </c>
      <c r="L240">
        <v>2259.0964705966999</v>
      </c>
      <c r="M240">
        <v>-5.3880182524769704E-3</v>
      </c>
      <c r="N240">
        <v>0.99570100422354002</v>
      </c>
      <c r="O240">
        <v>-12.451923115656999</v>
      </c>
      <c r="P240">
        <v>1358.42084723071</v>
      </c>
      <c r="Q240">
        <v>-9.1664693905733202E-3</v>
      </c>
      <c r="R240">
        <v>0.99268631801733198</v>
      </c>
      <c r="T240" t="str">
        <f t="shared" si="12"/>
        <v/>
      </c>
      <c r="U240" t="str">
        <f t="shared" si="13"/>
        <v/>
      </c>
      <c r="V240" t="str">
        <f t="shared" si="14"/>
        <v/>
      </c>
      <c r="W240" t="str">
        <f t="shared" si="15"/>
        <v/>
      </c>
    </row>
    <row r="241" spans="1:23" x14ac:dyDescent="0.25">
      <c r="A241">
        <v>240</v>
      </c>
      <c r="B241" t="s">
        <v>313</v>
      </c>
      <c r="C241">
        <v>-12.315312850913999</v>
      </c>
      <c r="D241">
        <v>1359.3206983847199</v>
      </c>
      <c r="E241">
        <v>-9.0599023950332699E-3</v>
      </c>
      <c r="F241">
        <v>0.99277134264699596</v>
      </c>
      <c r="G241">
        <v>-12.204996904622501</v>
      </c>
      <c r="H241">
        <v>1732.7995554905301</v>
      </c>
      <c r="I241">
        <v>-7.0435134092398897E-3</v>
      </c>
      <c r="J241">
        <v>0.99438013586492102</v>
      </c>
      <c r="K241">
        <v>-12.1720530176813</v>
      </c>
      <c r="L241">
        <v>2259.0964705966899</v>
      </c>
      <c r="M241">
        <v>-5.3880182524769903E-3</v>
      </c>
      <c r="N241">
        <v>0.99570100422354002</v>
      </c>
      <c r="O241">
        <v>-12.4519231156569</v>
      </c>
      <c r="P241">
        <v>1358.4208472307</v>
      </c>
      <c r="Q241">
        <v>-9.1664693905733705E-3</v>
      </c>
      <c r="R241">
        <v>0.99268631801733198</v>
      </c>
      <c r="T241" t="str">
        <f t="shared" si="12"/>
        <v/>
      </c>
      <c r="U241" t="str">
        <f t="shared" si="13"/>
        <v/>
      </c>
      <c r="V241" t="str">
        <f t="shared" si="14"/>
        <v/>
      </c>
      <c r="W241" t="str">
        <f t="shared" si="15"/>
        <v/>
      </c>
    </row>
    <row r="242" spans="1:23" x14ac:dyDescent="0.25">
      <c r="A242">
        <v>241</v>
      </c>
      <c r="B242" t="s">
        <v>314</v>
      </c>
      <c r="C242">
        <v>-12.315312850913999</v>
      </c>
      <c r="D242">
        <v>1359.3206983847199</v>
      </c>
      <c r="E242">
        <v>-9.0599023950332699E-3</v>
      </c>
      <c r="F242">
        <v>0.99277134264699596</v>
      </c>
      <c r="G242">
        <v>-12.204996904622501</v>
      </c>
      <c r="H242">
        <v>1732.7995554905799</v>
      </c>
      <c r="I242">
        <v>-7.0435134092397397E-3</v>
      </c>
      <c r="J242">
        <v>0.99438013586492102</v>
      </c>
      <c r="K242">
        <v>-12.1720530176813</v>
      </c>
      <c r="L242">
        <v>2259.0964705966999</v>
      </c>
      <c r="M242">
        <v>-5.3880182524769799E-3</v>
      </c>
      <c r="N242">
        <v>0.99570100422354002</v>
      </c>
      <c r="O242">
        <v>-12.4519231156569</v>
      </c>
      <c r="P242">
        <v>1358.4208472307</v>
      </c>
      <c r="Q242">
        <v>-9.1664693905733792E-3</v>
      </c>
      <c r="R242">
        <v>0.99268631801733198</v>
      </c>
      <c r="T242" t="str">
        <f t="shared" si="12"/>
        <v/>
      </c>
      <c r="U242" t="str">
        <f t="shared" si="13"/>
        <v/>
      </c>
      <c r="V242" t="str">
        <f t="shared" si="14"/>
        <v/>
      </c>
      <c r="W242" t="str">
        <f t="shared" si="15"/>
        <v/>
      </c>
    </row>
    <row r="243" spans="1:23" x14ac:dyDescent="0.25">
      <c r="A243">
        <v>242</v>
      </c>
      <c r="B243" t="s">
        <v>315</v>
      </c>
      <c r="C243">
        <v>-12.315312850913999</v>
      </c>
      <c r="D243">
        <v>1359.3206983847199</v>
      </c>
      <c r="E243">
        <v>-9.0599023950332803E-3</v>
      </c>
      <c r="F243">
        <v>0.99277134264699596</v>
      </c>
      <c r="G243">
        <v>-12.204996904622501</v>
      </c>
      <c r="H243">
        <v>1732.7995554905499</v>
      </c>
      <c r="I243">
        <v>-7.0435134092398403E-3</v>
      </c>
      <c r="J243">
        <v>0.99438013586492102</v>
      </c>
      <c r="K243">
        <v>-12.1720530176813</v>
      </c>
      <c r="L243">
        <v>2259.0964705966799</v>
      </c>
      <c r="M243">
        <v>-5.3880182524770103E-3</v>
      </c>
      <c r="N243">
        <v>0.99570100422354002</v>
      </c>
      <c r="O243">
        <v>-12.451923115656999</v>
      </c>
      <c r="P243">
        <v>1358.42084723072</v>
      </c>
      <c r="Q243">
        <v>-9.1664693905732699E-3</v>
      </c>
      <c r="R243">
        <v>0.99268631801733198</v>
      </c>
      <c r="T243" t="str">
        <f t="shared" si="12"/>
        <v/>
      </c>
      <c r="U243" t="str">
        <f t="shared" si="13"/>
        <v/>
      </c>
      <c r="V243" t="str">
        <f t="shared" si="14"/>
        <v/>
      </c>
      <c r="W243" t="str">
        <f t="shared" si="15"/>
        <v/>
      </c>
    </row>
    <row r="244" spans="1:23" x14ac:dyDescent="0.25">
      <c r="A244">
        <v>243</v>
      </c>
      <c r="B244" t="s">
        <v>316</v>
      </c>
      <c r="C244">
        <v>-12.315312850913999</v>
      </c>
      <c r="D244">
        <v>1359.3206983847199</v>
      </c>
      <c r="E244">
        <v>-9.0599023950332907E-3</v>
      </c>
      <c r="F244">
        <v>0.99277134264699596</v>
      </c>
      <c r="G244">
        <v>-12.204996904622501</v>
      </c>
      <c r="H244">
        <v>1732.7995554905301</v>
      </c>
      <c r="I244">
        <v>-7.0435134092399097E-3</v>
      </c>
      <c r="J244">
        <v>0.99438013586492102</v>
      </c>
      <c r="K244">
        <v>-12.1720530176813</v>
      </c>
      <c r="L244">
        <v>2259.0964705966999</v>
      </c>
      <c r="M244">
        <v>-5.3880182524769704E-3</v>
      </c>
      <c r="N244">
        <v>0.99570100422354002</v>
      </c>
      <c r="O244">
        <v>-12.451923115656999</v>
      </c>
      <c r="P244">
        <v>1358.42084723072</v>
      </c>
      <c r="Q244">
        <v>-9.1664693905732699E-3</v>
      </c>
      <c r="R244">
        <v>0.99268631801733198</v>
      </c>
      <c r="T244" t="str">
        <f t="shared" si="12"/>
        <v/>
      </c>
      <c r="U244" t="str">
        <f t="shared" si="13"/>
        <v/>
      </c>
      <c r="V244" t="str">
        <f t="shared" si="14"/>
        <v/>
      </c>
      <c r="W244" t="str">
        <f t="shared" si="15"/>
        <v/>
      </c>
    </row>
    <row r="245" spans="1:23" x14ac:dyDescent="0.25">
      <c r="A245">
        <v>244</v>
      </c>
      <c r="B245" t="s">
        <v>317</v>
      </c>
      <c r="C245">
        <v>3.2530074685833701</v>
      </c>
      <c r="D245">
        <v>1.0820128254752399</v>
      </c>
      <c r="E245">
        <v>3.0064407666836899</v>
      </c>
      <c r="F245">
        <v>2.6432554592358201E-3</v>
      </c>
      <c r="G245">
        <v>-12.204996904622501</v>
      </c>
      <c r="H245">
        <v>1732.7995554905399</v>
      </c>
      <c r="I245">
        <v>-7.0435134092398897E-3</v>
      </c>
      <c r="J245">
        <v>0.99438013586492102</v>
      </c>
      <c r="K245">
        <v>4.6834659795203102</v>
      </c>
      <c r="L245">
        <v>1.25336420297597</v>
      </c>
      <c r="M245">
        <v>3.7367159269428099</v>
      </c>
      <c r="N245">
        <v>1.8643935130320001E-4</v>
      </c>
      <c r="O245">
        <v>3.1254349039347402</v>
      </c>
      <c r="P245">
        <v>1.0857654356761901</v>
      </c>
      <c r="Q245">
        <v>2.87855442919704</v>
      </c>
      <c r="R245">
        <v>3.9950233507708502E-3</v>
      </c>
      <c r="T245" t="str">
        <f t="shared" si="12"/>
        <v>**</v>
      </c>
      <c r="U245" t="str">
        <f t="shared" si="13"/>
        <v/>
      </c>
      <c r="V245" t="str">
        <f t="shared" si="14"/>
        <v>***</v>
      </c>
      <c r="W245" t="str">
        <f t="shared" si="15"/>
        <v>**</v>
      </c>
    </row>
    <row r="246" spans="1:23" x14ac:dyDescent="0.25">
      <c r="A246">
        <v>245</v>
      </c>
      <c r="B246" t="s">
        <v>318</v>
      </c>
      <c r="C246">
        <v>-12.2611409122478</v>
      </c>
      <c r="D246">
        <v>1447.1758156220101</v>
      </c>
      <c r="E246">
        <v>-8.4724611756850504E-3</v>
      </c>
      <c r="F246">
        <v>0.99324003491065904</v>
      </c>
      <c r="G246">
        <v>-12.204996904622501</v>
      </c>
      <c r="H246">
        <v>1732.7995554905201</v>
      </c>
      <c r="I246">
        <v>-7.0435134092399296E-3</v>
      </c>
      <c r="J246">
        <v>0.99438013586492102</v>
      </c>
      <c r="K246">
        <v>-12.108719934954401</v>
      </c>
      <c r="L246">
        <v>2786.1675092435898</v>
      </c>
      <c r="M246">
        <v>-4.3460128993614497E-3</v>
      </c>
      <c r="N246">
        <v>0.99653239432247598</v>
      </c>
      <c r="O246">
        <v>-12.417286793695199</v>
      </c>
      <c r="P246">
        <v>1446.00707231859</v>
      </c>
      <c r="Q246">
        <v>-8.5872932652983208E-3</v>
      </c>
      <c r="R246">
        <v>0.99314841549244304</v>
      </c>
      <c r="T246" t="str">
        <f t="shared" si="12"/>
        <v/>
      </c>
      <c r="U246" t="str">
        <f t="shared" si="13"/>
        <v/>
      </c>
      <c r="V246" t="str">
        <f t="shared" si="14"/>
        <v/>
      </c>
      <c r="W246" t="str">
        <f t="shared" si="15"/>
        <v/>
      </c>
    </row>
    <row r="247" spans="1:23" x14ac:dyDescent="0.25">
      <c r="A247">
        <v>246</v>
      </c>
      <c r="B247" t="s">
        <v>319</v>
      </c>
      <c r="C247">
        <v>-12.2611409122478</v>
      </c>
      <c r="D247">
        <v>1447.1758156220101</v>
      </c>
      <c r="E247">
        <v>-8.4724611756850608E-3</v>
      </c>
      <c r="F247">
        <v>0.99324003491065904</v>
      </c>
      <c r="G247">
        <v>-12.204996904622501</v>
      </c>
      <c r="H247">
        <v>1732.7995554905301</v>
      </c>
      <c r="I247">
        <v>-7.0435134092399097E-3</v>
      </c>
      <c r="J247">
        <v>0.99438013586492102</v>
      </c>
      <c r="K247">
        <v>-12.108719934954401</v>
      </c>
      <c r="L247">
        <v>2786.1675092435999</v>
      </c>
      <c r="M247">
        <v>-4.3460128993614297E-3</v>
      </c>
      <c r="N247">
        <v>0.99653239432247598</v>
      </c>
      <c r="O247">
        <v>-12.417286793695199</v>
      </c>
      <c r="P247">
        <v>1446.00707231858</v>
      </c>
      <c r="Q247">
        <v>-8.5872932652983798E-3</v>
      </c>
      <c r="R247">
        <v>0.99314841549244304</v>
      </c>
      <c r="T247" t="str">
        <f t="shared" si="12"/>
        <v/>
      </c>
      <c r="U247" t="str">
        <f t="shared" si="13"/>
        <v/>
      </c>
      <c r="V247" t="str">
        <f t="shared" si="14"/>
        <v/>
      </c>
      <c r="W247" t="str">
        <f t="shared" si="15"/>
        <v/>
      </c>
    </row>
    <row r="248" spans="1:23" x14ac:dyDescent="0.25">
      <c r="A248">
        <v>247</v>
      </c>
      <c r="B248" t="s">
        <v>320</v>
      </c>
      <c r="C248">
        <v>-12.261140912247701</v>
      </c>
      <c r="D248">
        <v>1447.1758156219601</v>
      </c>
      <c r="E248">
        <v>-8.4724611756852794E-3</v>
      </c>
      <c r="F248">
        <v>0.99324003491065904</v>
      </c>
      <c r="G248">
        <v>-12.204996904622501</v>
      </c>
      <c r="H248">
        <v>1732.7995554905301</v>
      </c>
      <c r="I248">
        <v>-7.0435134092398802E-3</v>
      </c>
      <c r="J248">
        <v>0.99438013586492102</v>
      </c>
      <c r="K248">
        <v>-12.108719934954401</v>
      </c>
      <c r="L248">
        <v>2786.1675092435898</v>
      </c>
      <c r="M248">
        <v>-4.3460128993614497E-3</v>
      </c>
      <c r="N248">
        <v>0.99653239432247598</v>
      </c>
      <c r="O248">
        <v>-12.417286793695199</v>
      </c>
      <c r="P248">
        <v>1446.00707231862</v>
      </c>
      <c r="Q248">
        <v>-8.5872932652981595E-3</v>
      </c>
      <c r="R248">
        <v>0.99314841549244304</v>
      </c>
      <c r="T248" t="str">
        <f t="shared" si="12"/>
        <v/>
      </c>
      <c r="U248" t="str">
        <f t="shared" si="13"/>
        <v/>
      </c>
      <c r="V248" t="str">
        <f t="shared" si="14"/>
        <v/>
      </c>
      <c r="W248" t="str">
        <f t="shared" si="15"/>
        <v/>
      </c>
    </row>
    <row r="249" spans="1:23" x14ac:dyDescent="0.25">
      <c r="A249">
        <v>248</v>
      </c>
      <c r="B249" t="s">
        <v>321</v>
      </c>
      <c r="C249">
        <v>-12.2611409122478</v>
      </c>
      <c r="D249">
        <v>1447.1758156220001</v>
      </c>
      <c r="E249">
        <v>-8.4724611756850695E-3</v>
      </c>
      <c r="F249">
        <v>0.99324003491065904</v>
      </c>
      <c r="G249">
        <v>-12.204996904622501</v>
      </c>
      <c r="H249">
        <v>1732.7995554905499</v>
      </c>
      <c r="I249">
        <v>-7.0435134092398299E-3</v>
      </c>
      <c r="J249">
        <v>0.99438013586492102</v>
      </c>
      <c r="K249">
        <v>-12.108719934954401</v>
      </c>
      <c r="L249">
        <v>2786.1675092435898</v>
      </c>
      <c r="M249">
        <v>-4.3460128993614401E-3</v>
      </c>
      <c r="N249">
        <v>0.99653239432247598</v>
      </c>
      <c r="O249">
        <v>-12.417286793695199</v>
      </c>
      <c r="P249">
        <v>1446.00707231859</v>
      </c>
      <c r="Q249">
        <v>-8.5872932652983208E-3</v>
      </c>
      <c r="R249">
        <v>0.99314841549244304</v>
      </c>
      <c r="T249" t="str">
        <f t="shared" si="12"/>
        <v/>
      </c>
      <c r="U249" t="str">
        <f t="shared" si="13"/>
        <v/>
      </c>
      <c r="V249" t="str">
        <f t="shared" si="14"/>
        <v/>
      </c>
      <c r="W249" t="str">
        <f t="shared" si="15"/>
        <v/>
      </c>
    </row>
    <row r="250" spans="1:23" x14ac:dyDescent="0.25">
      <c r="A250">
        <v>249</v>
      </c>
      <c r="B250" t="s">
        <v>322</v>
      </c>
      <c r="C250">
        <v>-12.2611409122478</v>
      </c>
      <c r="D250">
        <v>1447.1758156220001</v>
      </c>
      <c r="E250">
        <v>-8.4724611756850799E-3</v>
      </c>
      <c r="F250">
        <v>0.99324003491065904</v>
      </c>
      <c r="G250">
        <v>-12.204996904622501</v>
      </c>
      <c r="H250">
        <v>1732.7995554905499</v>
      </c>
      <c r="I250">
        <v>-7.0435134092398499E-3</v>
      </c>
      <c r="J250">
        <v>0.99438013586492102</v>
      </c>
      <c r="K250">
        <v>-12.108719934954401</v>
      </c>
      <c r="L250">
        <v>2786.1675092435798</v>
      </c>
      <c r="M250">
        <v>-4.3460128993614601E-3</v>
      </c>
      <c r="N250">
        <v>0.99653239432247598</v>
      </c>
      <c r="O250">
        <v>-12.417286793695199</v>
      </c>
      <c r="P250">
        <v>1446.00707231864</v>
      </c>
      <c r="Q250">
        <v>-8.5872932652980901E-3</v>
      </c>
      <c r="R250">
        <v>0.99314841549244304</v>
      </c>
      <c r="T250" t="str">
        <f t="shared" si="12"/>
        <v/>
      </c>
      <c r="U250" t="str">
        <f t="shared" si="13"/>
        <v/>
      </c>
      <c r="V250" t="str">
        <f t="shared" si="14"/>
        <v/>
      </c>
      <c r="W250" t="str">
        <f t="shared" si="15"/>
        <v/>
      </c>
    </row>
    <row r="251" spans="1:23" x14ac:dyDescent="0.25">
      <c r="A251">
        <v>250</v>
      </c>
      <c r="B251" t="s">
        <v>323</v>
      </c>
      <c r="C251">
        <v>-12.2611409122478</v>
      </c>
      <c r="D251">
        <v>1447.1758156220101</v>
      </c>
      <c r="E251">
        <v>-8.4724611756850608E-3</v>
      </c>
      <c r="F251">
        <v>0.99324003491065904</v>
      </c>
      <c r="G251">
        <v>-12.204996904622501</v>
      </c>
      <c r="H251">
        <v>1732.7995554905201</v>
      </c>
      <c r="I251">
        <v>-7.0435134092399201E-3</v>
      </c>
      <c r="J251">
        <v>0.99438013586492102</v>
      </c>
      <c r="K251">
        <v>-12.108719934954401</v>
      </c>
      <c r="L251">
        <v>2786.1675092435898</v>
      </c>
      <c r="M251">
        <v>-4.3460128993614497E-3</v>
      </c>
      <c r="N251">
        <v>0.99653239432247598</v>
      </c>
      <c r="O251">
        <v>-12.417286793695199</v>
      </c>
      <c r="P251">
        <v>1446.00707231859</v>
      </c>
      <c r="Q251">
        <v>-8.5872932652983104E-3</v>
      </c>
      <c r="R251">
        <v>0.99314841549244304</v>
      </c>
      <c r="T251" t="str">
        <f t="shared" si="12"/>
        <v/>
      </c>
      <c r="U251" t="str">
        <f t="shared" si="13"/>
        <v/>
      </c>
      <c r="V251" t="str">
        <f t="shared" si="14"/>
        <v/>
      </c>
      <c r="W251" t="str">
        <f t="shared" si="15"/>
        <v/>
      </c>
    </row>
    <row r="252" spans="1:23" x14ac:dyDescent="0.25">
      <c r="A252">
        <v>251</v>
      </c>
      <c r="B252" t="s">
        <v>324</v>
      </c>
      <c r="C252">
        <v>3.4527975067854002</v>
      </c>
      <c r="D252">
        <v>1.09376216268582</v>
      </c>
      <c r="E252">
        <v>3.1568083305302701</v>
      </c>
      <c r="F252">
        <v>1.5950615423856499E-3</v>
      </c>
      <c r="G252">
        <v>3.9841099098516199</v>
      </c>
      <c r="H252">
        <v>1.1612274014427499</v>
      </c>
      <c r="I252">
        <v>3.4309472071547802</v>
      </c>
      <c r="J252">
        <v>6.0147764473142905E-4</v>
      </c>
      <c r="K252">
        <v>-12.108719934954401</v>
      </c>
      <c r="L252">
        <v>2786.1675092435898</v>
      </c>
      <c r="M252">
        <v>-4.3460128993614497E-3</v>
      </c>
      <c r="N252">
        <v>0.99653239432247598</v>
      </c>
      <c r="O252">
        <v>3.3104950919757301</v>
      </c>
      <c r="P252">
        <v>1.0993166401987</v>
      </c>
      <c r="Q252">
        <v>3.0114117906714899</v>
      </c>
      <c r="R252">
        <v>2.6003594242985698E-3</v>
      </c>
      <c r="T252" t="str">
        <f t="shared" si="12"/>
        <v>**</v>
      </c>
      <c r="U252" t="str">
        <f t="shared" si="13"/>
        <v>***</v>
      </c>
      <c r="V252" t="str">
        <f t="shared" si="14"/>
        <v/>
      </c>
      <c r="W252" t="str">
        <f t="shared" si="15"/>
        <v>**</v>
      </c>
    </row>
    <row r="253" spans="1:23" x14ac:dyDescent="0.25">
      <c r="A253">
        <v>252</v>
      </c>
      <c r="B253" t="s">
        <v>325</v>
      </c>
      <c r="C253">
        <v>-12.2577878370546</v>
      </c>
      <c r="D253">
        <v>1555.21819287312</v>
      </c>
      <c r="E253">
        <v>-7.8817158217583897E-3</v>
      </c>
      <c r="F253">
        <v>0.99371136574309105</v>
      </c>
      <c r="G253">
        <v>-12.123067809416</v>
      </c>
      <c r="H253">
        <v>1927.8657485852</v>
      </c>
      <c r="I253">
        <v>-6.2883361138153801E-3</v>
      </c>
      <c r="J253">
        <v>0.99498266676854696</v>
      </c>
      <c r="K253">
        <v>-12.108719934954401</v>
      </c>
      <c r="L253">
        <v>2786.1675092436399</v>
      </c>
      <c r="M253">
        <v>-4.3460128993613699E-3</v>
      </c>
      <c r="N253">
        <v>0.99653239432247598</v>
      </c>
      <c r="O253">
        <v>-12.4383212474192</v>
      </c>
      <c r="P253">
        <v>1555.0196608942599</v>
      </c>
      <c r="Q253">
        <v>-7.9988192819801397E-3</v>
      </c>
      <c r="R253">
        <v>0.99361793364561002</v>
      </c>
      <c r="T253" t="str">
        <f t="shared" si="12"/>
        <v/>
      </c>
      <c r="U253" t="str">
        <f t="shared" si="13"/>
        <v/>
      </c>
      <c r="V253" t="str">
        <f t="shared" si="14"/>
        <v/>
      </c>
      <c r="W253" t="str">
        <f t="shared" si="15"/>
        <v/>
      </c>
    </row>
    <row r="254" spans="1:23" x14ac:dyDescent="0.25">
      <c r="A254">
        <v>253</v>
      </c>
      <c r="B254" t="s">
        <v>326</v>
      </c>
      <c r="C254">
        <v>3.6300288127359002</v>
      </c>
      <c r="D254">
        <v>1.11083782791636</v>
      </c>
      <c r="E254">
        <v>3.2678296701012299</v>
      </c>
      <c r="F254">
        <v>1.0837556712253501E-3</v>
      </c>
      <c r="G254">
        <v>4.3764910009142497</v>
      </c>
      <c r="H254">
        <v>1.2159719125466</v>
      </c>
      <c r="I254">
        <v>3.5991711286723702</v>
      </c>
      <c r="J254">
        <v>3.1923307105229999E-4</v>
      </c>
      <c r="K254">
        <v>-12.108719934954401</v>
      </c>
      <c r="L254">
        <v>2786.1675092435798</v>
      </c>
      <c r="M254">
        <v>-4.3460128993614601E-3</v>
      </c>
      <c r="N254">
        <v>0.99653239432247598</v>
      </c>
      <c r="O254">
        <v>3.4680378087363901</v>
      </c>
      <c r="P254">
        <v>1.11736637684192</v>
      </c>
      <c r="Q254">
        <v>3.1037606649113001</v>
      </c>
      <c r="R254">
        <v>1.9107783293855799E-3</v>
      </c>
      <c r="T254" t="str">
        <f t="shared" si="12"/>
        <v>**</v>
      </c>
      <c r="U254" t="str">
        <f t="shared" si="13"/>
        <v>***</v>
      </c>
      <c r="V254" t="str">
        <f t="shared" si="14"/>
        <v/>
      </c>
      <c r="W254" t="str">
        <f t="shared" si="15"/>
        <v>**</v>
      </c>
    </row>
    <row r="255" spans="1:23" x14ac:dyDescent="0.25">
      <c r="A255">
        <v>254</v>
      </c>
      <c r="B255" t="s">
        <v>327</v>
      </c>
      <c r="C255">
        <v>-12.2521531879527</v>
      </c>
      <c r="D255">
        <v>1698.26905173768</v>
      </c>
      <c r="E255">
        <v>-7.2144947677261397E-3</v>
      </c>
      <c r="F255">
        <v>0.994243715945624</v>
      </c>
      <c r="G255">
        <v>-12.354447217828699</v>
      </c>
      <c r="H255">
        <v>2251.6271951628601</v>
      </c>
      <c r="I255">
        <v>-5.4868973178018102E-3</v>
      </c>
      <c r="J255">
        <v>0.99562211131024303</v>
      </c>
      <c r="K255">
        <v>-12.108719934954401</v>
      </c>
      <c r="L255">
        <v>2786.1675092435798</v>
      </c>
      <c r="M255">
        <v>-4.3460128993614601E-3</v>
      </c>
      <c r="N255">
        <v>0.99653239432247598</v>
      </c>
      <c r="O255">
        <v>-12.258939764401299</v>
      </c>
      <c r="P255">
        <v>1695.42576208067</v>
      </c>
      <c r="Q255">
        <v>-7.2305966079911502E-3</v>
      </c>
      <c r="R255">
        <v>0.99423086887096501</v>
      </c>
      <c r="T255" t="str">
        <f t="shared" si="12"/>
        <v/>
      </c>
      <c r="U255" t="str">
        <f t="shared" si="13"/>
        <v/>
      </c>
      <c r="V255" t="str">
        <f t="shared" si="14"/>
        <v/>
      </c>
      <c r="W255" t="str">
        <f t="shared" si="15"/>
        <v/>
      </c>
    </row>
    <row r="256" spans="1:23" x14ac:dyDescent="0.25">
      <c r="A256">
        <v>255</v>
      </c>
      <c r="B256" t="s">
        <v>328</v>
      </c>
      <c r="C256">
        <v>-12.2521531879527</v>
      </c>
      <c r="D256">
        <v>1698.26905173769</v>
      </c>
      <c r="E256">
        <v>-7.2144947677260998E-3</v>
      </c>
      <c r="F256">
        <v>0.994243715945624</v>
      </c>
      <c r="G256">
        <v>-12.354447217828699</v>
      </c>
      <c r="H256">
        <v>2251.6271951628901</v>
      </c>
      <c r="I256">
        <v>-5.4868973178017599E-3</v>
      </c>
      <c r="J256">
        <v>0.99562211131024303</v>
      </c>
      <c r="K256">
        <v>-12.108719934954401</v>
      </c>
      <c r="L256">
        <v>2786.1675092435798</v>
      </c>
      <c r="M256">
        <v>-4.3460128993614601E-3</v>
      </c>
      <c r="N256">
        <v>0.99653239432247598</v>
      </c>
      <c r="O256">
        <v>-12.258939764401299</v>
      </c>
      <c r="P256">
        <v>1695.42576208066</v>
      </c>
      <c r="Q256">
        <v>-7.2305966079911702E-3</v>
      </c>
      <c r="R256">
        <v>0.99423086887096501</v>
      </c>
      <c r="T256" t="str">
        <f t="shared" si="12"/>
        <v/>
      </c>
      <c r="U256" t="str">
        <f t="shared" si="13"/>
        <v/>
      </c>
      <c r="V256" t="str">
        <f t="shared" si="14"/>
        <v/>
      </c>
      <c r="W256" t="str">
        <f t="shared" si="15"/>
        <v/>
      </c>
    </row>
    <row r="257" spans="1:23" x14ac:dyDescent="0.25">
      <c r="A257">
        <v>256</v>
      </c>
      <c r="B257" t="s">
        <v>329</v>
      </c>
      <c r="C257">
        <v>-12.2521531879527</v>
      </c>
      <c r="D257">
        <v>1698.26905173768</v>
      </c>
      <c r="E257">
        <v>-7.2144947677261198E-3</v>
      </c>
      <c r="F257">
        <v>0.994243715945624</v>
      </c>
      <c r="G257">
        <v>-12.354447217828801</v>
      </c>
      <c r="H257">
        <v>2251.6271951628901</v>
      </c>
      <c r="I257">
        <v>-5.4868973178017503E-3</v>
      </c>
      <c r="J257">
        <v>0.99562211131024303</v>
      </c>
      <c r="K257">
        <v>-12.108719934954401</v>
      </c>
      <c r="L257">
        <v>2786.1675092435798</v>
      </c>
      <c r="M257">
        <v>-4.3460128993614601E-3</v>
      </c>
      <c r="N257">
        <v>0.99653239432247598</v>
      </c>
      <c r="O257">
        <v>-12.2589397644012</v>
      </c>
      <c r="P257">
        <v>1695.42576208064</v>
      </c>
      <c r="Q257">
        <v>-7.23059660799125E-3</v>
      </c>
      <c r="R257">
        <v>0.99423086887096501</v>
      </c>
      <c r="T257" t="str">
        <f t="shared" si="12"/>
        <v/>
      </c>
      <c r="U257" t="str">
        <f t="shared" si="13"/>
        <v/>
      </c>
      <c r="V257" t="str">
        <f t="shared" si="14"/>
        <v/>
      </c>
      <c r="W257" t="str">
        <f t="shared" si="15"/>
        <v/>
      </c>
    </row>
    <row r="258" spans="1:23" x14ac:dyDescent="0.25">
      <c r="A258">
        <v>257</v>
      </c>
      <c r="B258" t="s">
        <v>330</v>
      </c>
      <c r="C258">
        <v>-12.2521531879527</v>
      </c>
      <c r="D258">
        <v>1698.2690517377</v>
      </c>
      <c r="E258">
        <v>-7.21449476772604E-3</v>
      </c>
      <c r="F258">
        <v>0.994243715945624</v>
      </c>
      <c r="G258">
        <v>-12.354447217828699</v>
      </c>
      <c r="H258">
        <v>2251.6271951628801</v>
      </c>
      <c r="I258">
        <v>-5.4868973178017703E-3</v>
      </c>
      <c r="J258">
        <v>0.99562211131024303</v>
      </c>
      <c r="K258">
        <v>-12.108719934954401</v>
      </c>
      <c r="L258">
        <v>2786.1675092435798</v>
      </c>
      <c r="M258">
        <v>-4.3460128993614601E-3</v>
      </c>
      <c r="N258">
        <v>0.99653239432247598</v>
      </c>
      <c r="O258">
        <v>-12.2589397644012</v>
      </c>
      <c r="P258">
        <v>1695.42576208065</v>
      </c>
      <c r="Q258">
        <v>-7.2305966079911996E-3</v>
      </c>
      <c r="R258">
        <v>0.99423086887096501</v>
      </c>
      <c r="T258" t="str">
        <f t="shared" si="12"/>
        <v/>
      </c>
      <c r="U258" t="str">
        <f t="shared" si="13"/>
        <v/>
      </c>
      <c r="V258" t="str">
        <f t="shared" si="14"/>
        <v/>
      </c>
      <c r="W258" t="str">
        <f t="shared" si="15"/>
        <v/>
      </c>
    </row>
    <row r="259" spans="1:23" x14ac:dyDescent="0.25">
      <c r="A259">
        <v>258</v>
      </c>
      <c r="B259" t="s">
        <v>331</v>
      </c>
      <c r="C259">
        <v>-12.2521531879527</v>
      </c>
      <c r="D259">
        <v>1698.2690517377</v>
      </c>
      <c r="E259">
        <v>-7.21449476772604E-3</v>
      </c>
      <c r="F259">
        <v>0.994243715945624</v>
      </c>
      <c r="G259">
        <v>-12.354447217828801</v>
      </c>
      <c r="H259">
        <v>2251.6271951628901</v>
      </c>
      <c r="I259">
        <v>-5.4868973178017599E-3</v>
      </c>
      <c r="J259">
        <v>0.99562211131024303</v>
      </c>
      <c r="K259">
        <v>-12.108719934954401</v>
      </c>
      <c r="L259">
        <v>2786.1675092435999</v>
      </c>
      <c r="M259">
        <v>-4.3460128993614401E-3</v>
      </c>
      <c r="N259">
        <v>0.99653239432247598</v>
      </c>
      <c r="O259">
        <v>-12.258939764401299</v>
      </c>
      <c r="P259">
        <v>1695.42576208067</v>
      </c>
      <c r="Q259">
        <v>-7.2305966079911502E-3</v>
      </c>
      <c r="R259">
        <v>0.99423086887096501</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332</v>
      </c>
      <c r="C260">
        <v>-12.2521531879527</v>
      </c>
      <c r="D260">
        <v>1698.26905173769</v>
      </c>
      <c r="E260">
        <v>-7.2144947677260799E-3</v>
      </c>
      <c r="F260">
        <v>0.994243715945624</v>
      </c>
      <c r="G260">
        <v>-12.354447217828699</v>
      </c>
      <c r="H260">
        <v>2251.6271951628801</v>
      </c>
      <c r="I260">
        <v>-5.4868973178017703E-3</v>
      </c>
      <c r="J260">
        <v>0.99562211131024303</v>
      </c>
      <c r="K260">
        <v>-12.108719934954401</v>
      </c>
      <c r="L260">
        <v>2786.1675092435898</v>
      </c>
      <c r="M260">
        <v>-4.3460128993614497E-3</v>
      </c>
      <c r="N260">
        <v>0.99653239432247598</v>
      </c>
      <c r="O260">
        <v>-12.258939764401299</v>
      </c>
      <c r="P260">
        <v>1695.42576208066</v>
      </c>
      <c r="Q260">
        <v>-7.2305966079911597E-3</v>
      </c>
      <c r="R260">
        <v>0.99423086887096501</v>
      </c>
      <c r="T260" t="str">
        <f t="shared" si="16"/>
        <v/>
      </c>
      <c r="U260" t="str">
        <f t="shared" si="17"/>
        <v/>
      </c>
      <c r="V260" t="str">
        <f t="shared" si="18"/>
        <v/>
      </c>
      <c r="W260" t="str">
        <f t="shared" si="19"/>
        <v/>
      </c>
    </row>
    <row r="261" spans="1:23" x14ac:dyDescent="0.25">
      <c r="A261">
        <v>260</v>
      </c>
      <c r="B261" t="s">
        <v>333</v>
      </c>
      <c r="C261">
        <v>-12.2521531879527</v>
      </c>
      <c r="D261">
        <v>1698.2690517377</v>
      </c>
      <c r="E261">
        <v>-7.2144947677260304E-3</v>
      </c>
      <c r="F261">
        <v>0.994243715945624</v>
      </c>
      <c r="G261">
        <v>-12.354447217828699</v>
      </c>
      <c r="H261">
        <v>2251.6271951628801</v>
      </c>
      <c r="I261">
        <v>-5.4868973178017703E-3</v>
      </c>
      <c r="J261">
        <v>0.99562211131024303</v>
      </c>
      <c r="K261">
        <v>-12.108719934954401</v>
      </c>
      <c r="L261">
        <v>2786.1675092435798</v>
      </c>
      <c r="M261">
        <v>-4.3460128993614601E-3</v>
      </c>
      <c r="N261">
        <v>0.99653239432247598</v>
      </c>
      <c r="O261">
        <v>-12.258939764401299</v>
      </c>
      <c r="P261">
        <v>1695.42576208066</v>
      </c>
      <c r="Q261">
        <v>-7.2305966079911702E-3</v>
      </c>
      <c r="R261">
        <v>0.99423086887096501</v>
      </c>
      <c r="T261" t="str">
        <f t="shared" si="16"/>
        <v/>
      </c>
      <c r="U261" t="str">
        <f t="shared" si="17"/>
        <v/>
      </c>
      <c r="V261" t="str">
        <f t="shared" si="18"/>
        <v/>
      </c>
      <c r="W261" t="str">
        <f t="shared" si="19"/>
        <v/>
      </c>
    </row>
    <row r="262" spans="1:23" x14ac:dyDescent="0.25">
      <c r="A262">
        <v>261</v>
      </c>
      <c r="B262" t="s">
        <v>334</v>
      </c>
      <c r="C262">
        <v>-12.2521531879527</v>
      </c>
      <c r="D262">
        <v>1698.2690517377</v>
      </c>
      <c r="E262">
        <v>-7.2144947677260504E-3</v>
      </c>
      <c r="F262">
        <v>0.994243715945624</v>
      </c>
      <c r="G262">
        <v>-12.354447217828699</v>
      </c>
      <c r="H262">
        <v>2251.6271951628801</v>
      </c>
      <c r="I262">
        <v>-5.4868973178017798E-3</v>
      </c>
      <c r="J262">
        <v>0.99562211131024303</v>
      </c>
      <c r="K262">
        <v>-12.108719934954401</v>
      </c>
      <c r="L262">
        <v>2786.1675092436399</v>
      </c>
      <c r="M262">
        <v>-4.3460128993613803E-3</v>
      </c>
      <c r="N262">
        <v>0.99653239432247598</v>
      </c>
      <c r="O262">
        <v>-12.258939764401299</v>
      </c>
      <c r="P262">
        <v>1695.42576208067</v>
      </c>
      <c r="Q262">
        <v>-7.2305966079911303E-3</v>
      </c>
      <c r="R262">
        <v>0.99423086887096501</v>
      </c>
      <c r="T262" t="str">
        <f t="shared" si="16"/>
        <v/>
      </c>
      <c r="U262" t="str">
        <f t="shared" si="17"/>
        <v/>
      </c>
      <c r="V262" t="str">
        <f t="shared" si="18"/>
        <v/>
      </c>
      <c r="W262" t="str">
        <f t="shared" si="19"/>
        <v/>
      </c>
    </row>
    <row r="263" spans="1:23" x14ac:dyDescent="0.25">
      <c r="A263">
        <v>262</v>
      </c>
      <c r="B263" t="s">
        <v>335</v>
      </c>
      <c r="C263">
        <v>-12.2521531879527</v>
      </c>
      <c r="D263">
        <v>1698.26905173769</v>
      </c>
      <c r="E263">
        <v>-7.2144947677260998E-3</v>
      </c>
      <c r="F263">
        <v>0.994243715945624</v>
      </c>
      <c r="G263">
        <v>-12.354447217828699</v>
      </c>
      <c r="H263">
        <v>2251.6271951628801</v>
      </c>
      <c r="I263">
        <v>-5.4868973178017703E-3</v>
      </c>
      <c r="J263">
        <v>0.99562211131024303</v>
      </c>
      <c r="K263">
        <v>-12.108719934954401</v>
      </c>
      <c r="L263">
        <v>2786.1675092435898</v>
      </c>
      <c r="M263">
        <v>-4.3460128993614401E-3</v>
      </c>
      <c r="N263">
        <v>0.99653239432247598</v>
      </c>
      <c r="O263">
        <v>-12.2589397644012</v>
      </c>
      <c r="P263">
        <v>1695.42576208063</v>
      </c>
      <c r="Q263">
        <v>-7.2305966079912604E-3</v>
      </c>
      <c r="R263">
        <v>0.99423086887096501</v>
      </c>
      <c r="T263" t="str">
        <f t="shared" si="16"/>
        <v/>
      </c>
      <c r="U263" t="str">
        <f t="shared" si="17"/>
        <v/>
      </c>
      <c r="V263" t="str">
        <f t="shared" si="18"/>
        <v/>
      </c>
      <c r="W263" t="str">
        <f t="shared" si="19"/>
        <v/>
      </c>
    </row>
    <row r="264" spans="1:23" x14ac:dyDescent="0.25">
      <c r="A264">
        <v>263</v>
      </c>
      <c r="B264" t="s">
        <v>336</v>
      </c>
      <c r="C264">
        <v>-12.2521531879527</v>
      </c>
      <c r="D264">
        <v>1698.26905173769</v>
      </c>
      <c r="E264">
        <v>-7.2144947677260903E-3</v>
      </c>
      <c r="F264">
        <v>0.994243715945624</v>
      </c>
      <c r="G264">
        <v>-12.354447217828801</v>
      </c>
      <c r="H264">
        <v>2251.6271951628901</v>
      </c>
      <c r="I264">
        <v>-5.4868973178017599E-3</v>
      </c>
      <c r="J264">
        <v>0.99562211131024303</v>
      </c>
      <c r="K264">
        <v>-12.108719934954401</v>
      </c>
      <c r="L264">
        <v>2786.1675092435598</v>
      </c>
      <c r="M264">
        <v>-4.3460128993614896E-3</v>
      </c>
      <c r="N264">
        <v>0.99653239432247598</v>
      </c>
      <c r="O264">
        <v>-12.258939764401299</v>
      </c>
      <c r="P264">
        <v>1695.42576208067</v>
      </c>
      <c r="Q264">
        <v>-7.2305966079911502E-3</v>
      </c>
      <c r="R264">
        <v>0.99423086887096501</v>
      </c>
      <c r="T264" t="str">
        <f t="shared" si="16"/>
        <v/>
      </c>
      <c r="U264" t="str">
        <f t="shared" si="17"/>
        <v/>
      </c>
      <c r="V264" t="str">
        <f t="shared" si="18"/>
        <v/>
      </c>
      <c r="W264" t="str">
        <f t="shared" si="19"/>
        <v/>
      </c>
    </row>
    <row r="265" spans="1:23" x14ac:dyDescent="0.25">
      <c r="A265">
        <v>264</v>
      </c>
      <c r="B265" t="s">
        <v>337</v>
      </c>
      <c r="C265">
        <v>-12.2521531879527</v>
      </c>
      <c r="D265">
        <v>1698.2690517377</v>
      </c>
      <c r="E265">
        <v>-7.2144947677260304E-3</v>
      </c>
      <c r="F265">
        <v>0.994243715945624</v>
      </c>
      <c r="G265">
        <v>-12.354447217828699</v>
      </c>
      <c r="H265">
        <v>2251.6271951628601</v>
      </c>
      <c r="I265">
        <v>-5.4868973178018102E-3</v>
      </c>
      <c r="J265">
        <v>0.99562211131024303</v>
      </c>
      <c r="K265">
        <v>-12.108719934954401</v>
      </c>
      <c r="L265">
        <v>2786.1675092436099</v>
      </c>
      <c r="M265">
        <v>-4.3460128993614202E-3</v>
      </c>
      <c r="N265">
        <v>0.99653239432247598</v>
      </c>
      <c r="O265">
        <v>-12.258939764401299</v>
      </c>
      <c r="P265">
        <v>1695.42576208067</v>
      </c>
      <c r="Q265">
        <v>-7.2305966079911502E-3</v>
      </c>
      <c r="R265">
        <v>0.99423086887096501</v>
      </c>
      <c r="T265" t="str">
        <f t="shared" si="16"/>
        <v/>
      </c>
      <c r="U265" t="str">
        <f t="shared" si="17"/>
        <v/>
      </c>
      <c r="V265" t="str">
        <f t="shared" si="18"/>
        <v/>
      </c>
      <c r="W265" t="str">
        <f t="shared" si="19"/>
        <v/>
      </c>
    </row>
    <row r="266" spans="1:23" x14ac:dyDescent="0.25">
      <c r="A266">
        <v>265</v>
      </c>
      <c r="B266" t="s">
        <v>338</v>
      </c>
      <c r="C266">
        <v>-12.2521531879527</v>
      </c>
      <c r="D266">
        <v>1698.26905173768</v>
      </c>
      <c r="E266">
        <v>-7.2144947677261302E-3</v>
      </c>
      <c r="F266">
        <v>0.994243715945624</v>
      </c>
      <c r="G266">
        <v>-12.354447217828801</v>
      </c>
      <c r="H266">
        <v>2251.6271951628901</v>
      </c>
      <c r="I266">
        <v>-5.4868973178017599E-3</v>
      </c>
      <c r="J266">
        <v>0.99562211131024303</v>
      </c>
      <c r="K266">
        <v>-12.108719934954401</v>
      </c>
      <c r="L266">
        <v>2786.1675092435798</v>
      </c>
      <c r="M266">
        <v>-4.3460128993614601E-3</v>
      </c>
      <c r="N266">
        <v>0.99653239432247598</v>
      </c>
      <c r="O266">
        <v>-12.2589397644012</v>
      </c>
      <c r="P266">
        <v>1695.42576208063</v>
      </c>
      <c r="Q266">
        <v>-7.2305966079912803E-3</v>
      </c>
      <c r="R266">
        <v>0.99423086887096501</v>
      </c>
      <c r="T266" t="str">
        <f t="shared" si="16"/>
        <v/>
      </c>
      <c r="U266" t="str">
        <f t="shared" si="17"/>
        <v/>
      </c>
      <c r="V266" t="str">
        <f t="shared" si="18"/>
        <v/>
      </c>
      <c r="W266" t="str">
        <f t="shared" si="19"/>
        <v/>
      </c>
    </row>
    <row r="267" spans="1:23" x14ac:dyDescent="0.25">
      <c r="A267">
        <v>266</v>
      </c>
      <c r="B267" t="s">
        <v>339</v>
      </c>
      <c r="C267">
        <v>-12.2521531879527</v>
      </c>
      <c r="D267">
        <v>1698.26905173769</v>
      </c>
      <c r="E267">
        <v>-7.2144947677260903E-3</v>
      </c>
      <c r="F267">
        <v>0.994243715945624</v>
      </c>
      <c r="G267">
        <v>-12.354447217828801</v>
      </c>
      <c r="H267">
        <v>2251.6271951628901</v>
      </c>
      <c r="I267">
        <v>-5.4868973178017503E-3</v>
      </c>
      <c r="J267">
        <v>0.99562211131024303</v>
      </c>
      <c r="K267">
        <v>-12.108719934954401</v>
      </c>
      <c r="L267">
        <v>2786.1675092435798</v>
      </c>
      <c r="M267">
        <v>-4.3460128993614601E-3</v>
      </c>
      <c r="N267">
        <v>0.99653239432247598</v>
      </c>
      <c r="O267">
        <v>-12.258939764401299</v>
      </c>
      <c r="P267">
        <v>1695.42576208066</v>
      </c>
      <c r="Q267">
        <v>-7.2305966079911797E-3</v>
      </c>
      <c r="R267">
        <v>0.99423086887096501</v>
      </c>
      <c r="T267" t="str">
        <f t="shared" si="16"/>
        <v/>
      </c>
      <c r="U267" t="str">
        <f t="shared" si="17"/>
        <v/>
      </c>
      <c r="V267" t="str">
        <f t="shared" si="18"/>
        <v/>
      </c>
      <c r="W267" t="str">
        <f t="shared" si="19"/>
        <v/>
      </c>
    </row>
    <row r="268" spans="1:23" x14ac:dyDescent="0.25">
      <c r="A268">
        <v>267</v>
      </c>
      <c r="B268" t="s">
        <v>340</v>
      </c>
      <c r="C268">
        <v>-12.2521531879527</v>
      </c>
      <c r="D268">
        <v>1698.2690517377</v>
      </c>
      <c r="E268">
        <v>-7.2144947677260504E-3</v>
      </c>
      <c r="F268">
        <v>0.994243715945624</v>
      </c>
      <c r="G268">
        <v>-12.354447217828699</v>
      </c>
      <c r="H268">
        <v>2251.6271951628901</v>
      </c>
      <c r="I268">
        <v>-5.4868973178017599E-3</v>
      </c>
      <c r="J268">
        <v>0.99562211131024303</v>
      </c>
      <c r="K268">
        <v>-12.108719934954401</v>
      </c>
      <c r="L268">
        <v>2786.1675092435798</v>
      </c>
      <c r="M268">
        <v>-4.3460128993614601E-3</v>
      </c>
      <c r="N268">
        <v>0.99653239432247598</v>
      </c>
      <c r="O268">
        <v>-12.258939764401299</v>
      </c>
      <c r="P268">
        <v>1695.42576208066</v>
      </c>
      <c r="Q268">
        <v>-7.2305966079911797E-3</v>
      </c>
      <c r="R268">
        <v>0.99423086887096501</v>
      </c>
      <c r="T268" t="str">
        <f t="shared" si="16"/>
        <v/>
      </c>
      <c r="U268" t="str">
        <f t="shared" si="17"/>
        <v/>
      </c>
      <c r="V268" t="str">
        <f t="shared" si="18"/>
        <v/>
      </c>
      <c r="W268" t="str">
        <f t="shared" si="19"/>
        <v/>
      </c>
    </row>
    <row r="269" spans="1:23" x14ac:dyDescent="0.25">
      <c r="A269">
        <v>268</v>
      </c>
      <c r="B269" t="s">
        <v>341</v>
      </c>
      <c r="C269">
        <v>-12.2521531879527</v>
      </c>
      <c r="D269">
        <v>1698.26905173771</v>
      </c>
      <c r="E269">
        <v>-7.2144947677260304E-3</v>
      </c>
      <c r="F269">
        <v>0.994243715945624</v>
      </c>
      <c r="G269">
        <v>-12.354447217828699</v>
      </c>
      <c r="H269">
        <v>2251.6271951628901</v>
      </c>
      <c r="I269">
        <v>-5.4868973178017503E-3</v>
      </c>
      <c r="J269">
        <v>0.99562211131024303</v>
      </c>
      <c r="K269">
        <v>-12.108719934954401</v>
      </c>
      <c r="L269">
        <v>2786.1675092435898</v>
      </c>
      <c r="M269">
        <v>-4.3460128993614401E-3</v>
      </c>
      <c r="N269">
        <v>0.99653239432247598</v>
      </c>
      <c r="O269">
        <v>-12.258939764401299</v>
      </c>
      <c r="P269">
        <v>1695.42576208066</v>
      </c>
      <c r="Q269">
        <v>-7.2305966079911702E-3</v>
      </c>
      <c r="R269">
        <v>0.99423086887096501</v>
      </c>
      <c r="T269" t="str">
        <f t="shared" si="16"/>
        <v/>
      </c>
      <c r="U269" t="str">
        <f t="shared" si="17"/>
        <v/>
      </c>
      <c r="V269" t="str">
        <f t="shared" si="18"/>
        <v/>
      </c>
      <c r="W269" t="str">
        <f t="shared" si="19"/>
        <v/>
      </c>
    </row>
    <row r="270" spans="1:23" x14ac:dyDescent="0.25">
      <c r="A270">
        <v>269</v>
      </c>
      <c r="B270" t="s">
        <v>342</v>
      </c>
      <c r="C270">
        <v>-12.2521531879527</v>
      </c>
      <c r="D270">
        <v>1698.26905173769</v>
      </c>
      <c r="E270">
        <v>-7.2144947677260799E-3</v>
      </c>
      <c r="F270">
        <v>0.994243715945624</v>
      </c>
      <c r="G270">
        <v>-12.354447217828801</v>
      </c>
      <c r="H270">
        <v>2251.6271951628901</v>
      </c>
      <c r="I270">
        <v>-5.4868973178017599E-3</v>
      </c>
      <c r="J270">
        <v>0.99562211131024303</v>
      </c>
      <c r="K270">
        <v>-12.108719934954401</v>
      </c>
      <c r="L270">
        <v>2786.1675092435598</v>
      </c>
      <c r="M270">
        <v>-4.34601289936148E-3</v>
      </c>
      <c r="N270">
        <v>0.99653239432247598</v>
      </c>
      <c r="O270">
        <v>-12.258939764401299</v>
      </c>
      <c r="P270">
        <v>1695.42576208067</v>
      </c>
      <c r="Q270">
        <v>-7.2305966079911502E-3</v>
      </c>
      <c r="R270">
        <v>0.99423086887096501</v>
      </c>
      <c r="T270" t="str">
        <f t="shared" si="16"/>
        <v/>
      </c>
      <c r="U270" t="str">
        <f t="shared" si="17"/>
        <v/>
      </c>
      <c r="V270" t="str">
        <f t="shared" si="18"/>
        <v/>
      </c>
      <c r="W270" t="str">
        <f t="shared" si="19"/>
        <v/>
      </c>
    </row>
    <row r="271" spans="1:23" x14ac:dyDescent="0.25">
      <c r="A271">
        <v>270</v>
      </c>
      <c r="B271" t="s">
        <v>343</v>
      </c>
      <c r="C271">
        <v>-12.2521531879527</v>
      </c>
      <c r="D271">
        <v>1698.2690517377</v>
      </c>
      <c r="E271">
        <v>-7.21449476772604E-3</v>
      </c>
      <c r="F271">
        <v>0.994243715945624</v>
      </c>
      <c r="G271">
        <v>-12.354447217828699</v>
      </c>
      <c r="H271">
        <v>2251.6271951628901</v>
      </c>
      <c r="I271">
        <v>-5.4868973178017599E-3</v>
      </c>
      <c r="J271">
        <v>0.99562211131024303</v>
      </c>
      <c r="K271">
        <v>-12.108719934954401</v>
      </c>
      <c r="L271">
        <v>2786.1675092435999</v>
      </c>
      <c r="M271">
        <v>-4.3460128993614401E-3</v>
      </c>
      <c r="N271">
        <v>0.99653239432247598</v>
      </c>
      <c r="O271">
        <v>-12.258939764401299</v>
      </c>
      <c r="P271">
        <v>1695.42576208066</v>
      </c>
      <c r="Q271">
        <v>-7.2305966079911901E-3</v>
      </c>
      <c r="R271">
        <v>0.99423086887096501</v>
      </c>
      <c r="T271" t="str">
        <f t="shared" si="16"/>
        <v/>
      </c>
      <c r="U271" t="str">
        <f t="shared" si="17"/>
        <v/>
      </c>
      <c r="V271" t="str">
        <f t="shared" si="18"/>
        <v/>
      </c>
      <c r="W271" t="str">
        <f t="shared" si="19"/>
        <v/>
      </c>
    </row>
    <row r="272" spans="1:23" x14ac:dyDescent="0.25">
      <c r="A272">
        <v>271</v>
      </c>
      <c r="B272" t="s">
        <v>344</v>
      </c>
      <c r="C272">
        <v>-12.2521531879527</v>
      </c>
      <c r="D272">
        <v>1698.2690517377</v>
      </c>
      <c r="E272">
        <v>-7.2144947677260304E-3</v>
      </c>
      <c r="F272">
        <v>0.994243715945624</v>
      </c>
      <c r="G272">
        <v>-12.354447217828699</v>
      </c>
      <c r="H272">
        <v>2251.6271951628801</v>
      </c>
      <c r="I272">
        <v>-5.4868973178017798E-3</v>
      </c>
      <c r="J272">
        <v>0.99562211131024303</v>
      </c>
      <c r="K272">
        <v>-12.108719934954401</v>
      </c>
      <c r="L272">
        <v>2786.1675092435898</v>
      </c>
      <c r="M272">
        <v>-4.3460128993614497E-3</v>
      </c>
      <c r="N272">
        <v>0.99653239432247598</v>
      </c>
      <c r="O272">
        <v>-12.258939764401299</v>
      </c>
      <c r="P272">
        <v>1695.42576208066</v>
      </c>
      <c r="Q272">
        <v>-7.2305966079911702E-3</v>
      </c>
      <c r="R272">
        <v>0.99423086887096501</v>
      </c>
      <c r="T272" t="str">
        <f t="shared" si="16"/>
        <v/>
      </c>
      <c r="U272" t="str">
        <f t="shared" si="17"/>
        <v/>
      </c>
      <c r="V272" t="str">
        <f t="shared" si="18"/>
        <v/>
      </c>
      <c r="W272" t="str">
        <f t="shared" si="19"/>
        <v/>
      </c>
    </row>
    <row r="273" spans="1:23" x14ac:dyDescent="0.25">
      <c r="A273">
        <v>272</v>
      </c>
      <c r="B273" t="s">
        <v>345</v>
      </c>
      <c r="C273">
        <v>-12.2521531879527</v>
      </c>
      <c r="D273">
        <v>1698.26905173769</v>
      </c>
      <c r="E273">
        <v>-7.2144947677260799E-3</v>
      </c>
      <c r="F273">
        <v>0.994243715945624</v>
      </c>
      <c r="G273">
        <v>-12.354447217828699</v>
      </c>
      <c r="H273">
        <v>2251.6271951628801</v>
      </c>
      <c r="I273">
        <v>-5.4868973178017798E-3</v>
      </c>
      <c r="J273">
        <v>0.99562211131024303</v>
      </c>
      <c r="K273">
        <v>-12.108719934954401</v>
      </c>
      <c r="L273">
        <v>2786.1675092435798</v>
      </c>
      <c r="M273">
        <v>-4.3460128993614601E-3</v>
      </c>
      <c r="N273">
        <v>0.99653239432247598</v>
      </c>
      <c r="O273">
        <v>-12.2589397644012</v>
      </c>
      <c r="P273">
        <v>1695.42576208063</v>
      </c>
      <c r="Q273">
        <v>-7.2305966079912803E-3</v>
      </c>
      <c r="R273">
        <v>0.99423086887096501</v>
      </c>
      <c r="T273" t="str">
        <f t="shared" si="16"/>
        <v/>
      </c>
      <c r="U273" t="str">
        <f t="shared" si="17"/>
        <v/>
      </c>
      <c r="V273" t="str">
        <f t="shared" si="18"/>
        <v/>
      </c>
      <c r="W273" t="str">
        <f t="shared" si="19"/>
        <v/>
      </c>
    </row>
    <row r="274" spans="1:23" x14ac:dyDescent="0.25">
      <c r="A274">
        <v>273</v>
      </c>
      <c r="B274" t="s">
        <v>346</v>
      </c>
      <c r="C274">
        <v>-12.2521531879527</v>
      </c>
      <c r="D274">
        <v>1698.26905173768</v>
      </c>
      <c r="E274">
        <v>-7.2144947677261198E-3</v>
      </c>
      <c r="F274">
        <v>0.994243715945624</v>
      </c>
      <c r="G274">
        <v>-12.354447217828699</v>
      </c>
      <c r="H274">
        <v>2251.6271951628901</v>
      </c>
      <c r="I274">
        <v>-5.4868973178017599E-3</v>
      </c>
      <c r="J274">
        <v>0.99562211131024303</v>
      </c>
      <c r="K274">
        <v>-12.108719934954401</v>
      </c>
      <c r="L274">
        <v>2786.1675092436099</v>
      </c>
      <c r="M274">
        <v>-4.3460128993614202E-3</v>
      </c>
      <c r="N274">
        <v>0.99653239432247598</v>
      </c>
      <c r="O274">
        <v>-12.258939764401299</v>
      </c>
      <c r="P274">
        <v>1695.42576208066</v>
      </c>
      <c r="Q274">
        <v>-7.2305966079911702E-3</v>
      </c>
      <c r="R274">
        <v>0.99423086887096501</v>
      </c>
      <c r="T274" t="str">
        <f t="shared" si="16"/>
        <v/>
      </c>
      <c r="U274" t="str">
        <f t="shared" si="17"/>
        <v/>
      </c>
      <c r="V274" t="str">
        <f t="shared" si="18"/>
        <v/>
      </c>
      <c r="W274" t="str">
        <f t="shared" si="19"/>
        <v/>
      </c>
    </row>
    <row r="275" spans="1:23" x14ac:dyDescent="0.25">
      <c r="A275">
        <v>274</v>
      </c>
      <c r="B275" t="s">
        <v>347</v>
      </c>
      <c r="C275">
        <v>3.85545324168196</v>
      </c>
      <c r="D275">
        <v>1.13496481921929</v>
      </c>
      <c r="E275">
        <v>3.3969803965677299</v>
      </c>
      <c r="F275">
        <v>6.8133847777770702E-4</v>
      </c>
      <c r="G275">
        <v>4.5336854714468098</v>
      </c>
      <c r="H275">
        <v>1.25990821844212</v>
      </c>
      <c r="I275">
        <v>3.5984251908862999</v>
      </c>
      <c r="J275">
        <v>3.2014991043895501E-4</v>
      </c>
      <c r="K275">
        <v>-12.108719934954401</v>
      </c>
      <c r="L275">
        <v>2786.1675092435798</v>
      </c>
      <c r="M275">
        <v>-4.3460128993614601E-3</v>
      </c>
      <c r="N275">
        <v>0.99653239432247598</v>
      </c>
      <c r="O275">
        <v>3.84757429879707</v>
      </c>
      <c r="P275">
        <v>1.1354817193661999</v>
      </c>
      <c r="Q275">
        <v>3.38849514983358</v>
      </c>
      <c r="R275">
        <v>7.0277271762026199E-4</v>
      </c>
      <c r="T275" t="str">
        <f t="shared" si="16"/>
        <v>***</v>
      </c>
      <c r="U275" t="str">
        <f t="shared" si="17"/>
        <v>***</v>
      </c>
      <c r="V275" t="str">
        <f t="shared" si="18"/>
        <v/>
      </c>
      <c r="W275" t="str">
        <f t="shared" si="19"/>
        <v>***</v>
      </c>
    </row>
    <row r="276" spans="1:23" x14ac:dyDescent="0.25">
      <c r="A276">
        <v>275</v>
      </c>
      <c r="B276" t="s">
        <v>348</v>
      </c>
      <c r="C276">
        <v>-12.2992716364807</v>
      </c>
      <c r="D276">
        <v>1893.4848125421099</v>
      </c>
      <c r="E276">
        <v>-6.4955744852097904E-3</v>
      </c>
      <c r="F276">
        <v>0.99481731784977401</v>
      </c>
      <c r="G276">
        <v>-12.4797248891424</v>
      </c>
      <c r="H276">
        <v>2749.9634274786099</v>
      </c>
      <c r="I276">
        <v>-4.5381421310700396E-3</v>
      </c>
      <c r="J276">
        <v>0.996379098887477</v>
      </c>
      <c r="K276">
        <v>-12.108719934954401</v>
      </c>
      <c r="L276">
        <v>2786.1675092435898</v>
      </c>
      <c r="M276">
        <v>-4.3460128993614497E-3</v>
      </c>
      <c r="N276">
        <v>0.99653239432247598</v>
      </c>
      <c r="O276">
        <v>-12.323851640178299</v>
      </c>
      <c r="P276">
        <v>1893.2448217308699</v>
      </c>
      <c r="Q276">
        <v>-6.5093808781219696E-3</v>
      </c>
      <c r="R276">
        <v>0.99480630217491495</v>
      </c>
      <c r="T276" t="str">
        <f t="shared" si="16"/>
        <v/>
      </c>
      <c r="U276" t="str">
        <f t="shared" si="17"/>
        <v/>
      </c>
      <c r="V276" t="str">
        <f t="shared" si="18"/>
        <v/>
      </c>
      <c r="W276" t="str">
        <f t="shared" si="19"/>
        <v/>
      </c>
    </row>
    <row r="277" spans="1:23" x14ac:dyDescent="0.25">
      <c r="A277">
        <v>276</v>
      </c>
      <c r="B277" t="s">
        <v>349</v>
      </c>
      <c r="C277">
        <v>-12.2992716364807</v>
      </c>
      <c r="D277">
        <v>1893.4848125420999</v>
      </c>
      <c r="E277">
        <v>-6.4955744852097904E-3</v>
      </c>
      <c r="F277">
        <v>0.99481731784977401</v>
      </c>
      <c r="G277">
        <v>-12.479724889142499</v>
      </c>
      <c r="H277">
        <v>2749.9634274786299</v>
      </c>
      <c r="I277">
        <v>-4.5381421310700196E-3</v>
      </c>
      <c r="J277">
        <v>0.996379098887477</v>
      </c>
      <c r="K277">
        <v>-12.108719934954401</v>
      </c>
      <c r="L277">
        <v>2786.1675092435798</v>
      </c>
      <c r="M277">
        <v>-4.3460128993614601E-3</v>
      </c>
      <c r="N277">
        <v>0.99653239432247598</v>
      </c>
      <c r="O277">
        <v>-12.323851640178299</v>
      </c>
      <c r="P277">
        <v>1893.2448217308599</v>
      </c>
      <c r="Q277">
        <v>-6.50938087812198E-3</v>
      </c>
      <c r="R277">
        <v>0.99480630217491495</v>
      </c>
      <c r="T277" t="str">
        <f t="shared" si="16"/>
        <v/>
      </c>
      <c r="U277" t="str">
        <f t="shared" si="17"/>
        <v/>
      </c>
      <c r="V277" t="str">
        <f t="shared" si="18"/>
        <v/>
      </c>
      <c r="W277" t="str">
        <f t="shared" si="19"/>
        <v/>
      </c>
    </row>
    <row r="278" spans="1:23" x14ac:dyDescent="0.25">
      <c r="A278">
        <v>277</v>
      </c>
      <c r="B278" t="s">
        <v>350</v>
      </c>
      <c r="C278">
        <v>-12.2992716364807</v>
      </c>
      <c r="D278">
        <v>1893.4848125420999</v>
      </c>
      <c r="E278">
        <v>-6.4955744852097999E-3</v>
      </c>
      <c r="F278">
        <v>0.99481731784977401</v>
      </c>
      <c r="G278">
        <v>-12.479724889142499</v>
      </c>
      <c r="H278">
        <v>2749.9634274786199</v>
      </c>
      <c r="I278">
        <v>-4.5381421310700196E-3</v>
      </c>
      <c r="J278">
        <v>0.996379098887477</v>
      </c>
      <c r="K278">
        <v>-12.108719934954401</v>
      </c>
      <c r="L278">
        <v>2786.1675092435798</v>
      </c>
      <c r="M278">
        <v>-4.3460128993614601E-3</v>
      </c>
      <c r="N278">
        <v>0.99653239432247598</v>
      </c>
      <c r="O278">
        <v>-12.323851640178299</v>
      </c>
      <c r="P278">
        <v>1893.2448217308699</v>
      </c>
      <c r="Q278">
        <v>-6.5093808781219696E-3</v>
      </c>
      <c r="R278">
        <v>0.99480630217491495</v>
      </c>
      <c r="T278" t="str">
        <f t="shared" si="16"/>
        <v/>
      </c>
      <c r="U278" t="str">
        <f t="shared" si="17"/>
        <v/>
      </c>
      <c r="V278" t="str">
        <f t="shared" si="18"/>
        <v/>
      </c>
      <c r="W278" t="str">
        <f t="shared" si="19"/>
        <v/>
      </c>
    </row>
    <row r="279" spans="1:23" x14ac:dyDescent="0.25">
      <c r="A279">
        <v>278</v>
      </c>
      <c r="B279" t="s">
        <v>351</v>
      </c>
      <c r="C279">
        <v>-12.2992716364807</v>
      </c>
      <c r="D279">
        <v>1893.4848125420899</v>
      </c>
      <c r="E279">
        <v>-6.4955744852098199E-3</v>
      </c>
      <c r="F279">
        <v>0.99481731784977401</v>
      </c>
      <c r="G279">
        <v>-12.4797248891424</v>
      </c>
      <c r="H279">
        <v>2749.9634274786099</v>
      </c>
      <c r="I279">
        <v>-4.5381421310700396E-3</v>
      </c>
      <c r="J279">
        <v>0.996379098887477</v>
      </c>
      <c r="K279">
        <v>-12.108719934954401</v>
      </c>
      <c r="L279">
        <v>2786.1675092435898</v>
      </c>
      <c r="M279">
        <v>-4.3460128993614497E-3</v>
      </c>
      <c r="N279">
        <v>0.99653239432247598</v>
      </c>
      <c r="O279">
        <v>-12.323851640178299</v>
      </c>
      <c r="P279">
        <v>1893.2448217308699</v>
      </c>
      <c r="Q279">
        <v>-6.5093808781219696E-3</v>
      </c>
      <c r="R279">
        <v>0.99480630217491495</v>
      </c>
      <c r="T279" t="str">
        <f t="shared" si="16"/>
        <v/>
      </c>
      <c r="U279" t="str">
        <f t="shared" si="17"/>
        <v/>
      </c>
      <c r="V279" t="str">
        <f t="shared" si="18"/>
        <v/>
      </c>
      <c r="W279" t="str">
        <f t="shared" si="19"/>
        <v/>
      </c>
    </row>
    <row r="280" spans="1:23" x14ac:dyDescent="0.25">
      <c r="A280">
        <v>279</v>
      </c>
      <c r="B280" t="s">
        <v>352</v>
      </c>
      <c r="C280">
        <v>-12.2992716364807</v>
      </c>
      <c r="D280">
        <v>1893.4848125420999</v>
      </c>
      <c r="E280">
        <v>-6.4955744852098199E-3</v>
      </c>
      <c r="F280">
        <v>0.99481731784977401</v>
      </c>
      <c r="G280">
        <v>-12.4797248891424</v>
      </c>
      <c r="H280">
        <v>2749.9634274786099</v>
      </c>
      <c r="I280">
        <v>-4.5381421310700396E-3</v>
      </c>
      <c r="J280">
        <v>0.996379098887477</v>
      </c>
      <c r="K280">
        <v>-12.108719934954401</v>
      </c>
      <c r="L280">
        <v>2786.1675092435898</v>
      </c>
      <c r="M280">
        <v>-4.3460128993614401E-3</v>
      </c>
      <c r="N280">
        <v>0.99653239432247598</v>
      </c>
      <c r="O280">
        <v>-12.323851640178299</v>
      </c>
      <c r="P280">
        <v>1893.2448217308599</v>
      </c>
      <c r="Q280">
        <v>-6.5093808781219904E-3</v>
      </c>
      <c r="R280">
        <v>0.99480630217491495</v>
      </c>
      <c r="T280" t="str">
        <f t="shared" si="16"/>
        <v/>
      </c>
      <c r="U280" t="str">
        <f t="shared" si="17"/>
        <v/>
      </c>
      <c r="V280" t="str">
        <f t="shared" si="18"/>
        <v/>
      </c>
      <c r="W280" t="str">
        <f t="shared" si="19"/>
        <v/>
      </c>
    </row>
    <row r="281" spans="1:23" x14ac:dyDescent="0.25">
      <c r="A281">
        <v>280</v>
      </c>
      <c r="B281" t="s">
        <v>353</v>
      </c>
      <c r="C281">
        <v>-12.2992716364807</v>
      </c>
      <c r="D281">
        <v>1893.4848125420899</v>
      </c>
      <c r="E281">
        <v>-6.4955744852098398E-3</v>
      </c>
      <c r="F281">
        <v>0.99481731784977401</v>
      </c>
      <c r="G281">
        <v>-12.479724889142499</v>
      </c>
      <c r="H281">
        <v>2749.9634274786399</v>
      </c>
      <c r="I281">
        <v>-4.5381421310699901E-3</v>
      </c>
      <c r="J281">
        <v>0.996379098887477</v>
      </c>
      <c r="K281">
        <v>-12.108719934954401</v>
      </c>
      <c r="L281">
        <v>2786.1675092435898</v>
      </c>
      <c r="M281">
        <v>-4.3460128993614497E-3</v>
      </c>
      <c r="N281">
        <v>0.99653239432247598</v>
      </c>
      <c r="O281">
        <v>-12.323851640178299</v>
      </c>
      <c r="P281">
        <v>1893.2448217308699</v>
      </c>
      <c r="Q281">
        <v>-6.5093808781219696E-3</v>
      </c>
      <c r="R281">
        <v>0.99480630217491495</v>
      </c>
      <c r="T281" t="str">
        <f t="shared" si="16"/>
        <v/>
      </c>
      <c r="U281" t="str">
        <f t="shared" si="17"/>
        <v/>
      </c>
      <c r="V281" t="str">
        <f t="shared" si="18"/>
        <v/>
      </c>
      <c r="W281" t="str">
        <f t="shared" si="19"/>
        <v/>
      </c>
    </row>
    <row r="282" spans="1:23" x14ac:dyDescent="0.25">
      <c r="A282">
        <v>281</v>
      </c>
      <c r="B282" t="s">
        <v>354</v>
      </c>
      <c r="C282">
        <v>-12.2992716364807</v>
      </c>
      <c r="D282">
        <v>1893.4848125420899</v>
      </c>
      <c r="E282">
        <v>-6.4955744852098502E-3</v>
      </c>
      <c r="F282">
        <v>0.99481731784977401</v>
      </c>
      <c r="G282">
        <v>-12.479724889142499</v>
      </c>
      <c r="H282">
        <v>2749.9634274786199</v>
      </c>
      <c r="I282">
        <v>-4.5381421310700196E-3</v>
      </c>
      <c r="J282">
        <v>0.996379098887477</v>
      </c>
      <c r="K282">
        <v>-12.108719934954401</v>
      </c>
      <c r="L282">
        <v>2786.1675092436299</v>
      </c>
      <c r="M282">
        <v>-4.3460128993613803E-3</v>
      </c>
      <c r="N282">
        <v>0.99653239432247598</v>
      </c>
      <c r="O282">
        <v>-12.323851640178299</v>
      </c>
      <c r="P282">
        <v>1893.2448217308599</v>
      </c>
      <c r="Q282">
        <v>-6.5093808781219904E-3</v>
      </c>
      <c r="R282">
        <v>0.99480630217491495</v>
      </c>
      <c r="T282" t="str">
        <f t="shared" si="16"/>
        <v/>
      </c>
      <c r="U282" t="str">
        <f t="shared" si="17"/>
        <v/>
      </c>
      <c r="V282" t="str">
        <f t="shared" si="18"/>
        <v/>
      </c>
      <c r="W282" t="str">
        <f t="shared" si="19"/>
        <v/>
      </c>
    </row>
    <row r="283" spans="1:23" x14ac:dyDescent="0.25">
      <c r="A283">
        <v>282</v>
      </c>
      <c r="B283" t="s">
        <v>355</v>
      </c>
      <c r="C283">
        <v>-12.2992716364807</v>
      </c>
      <c r="D283">
        <v>1893.4848125420799</v>
      </c>
      <c r="E283">
        <v>-6.4955744852098702E-3</v>
      </c>
      <c r="F283">
        <v>0.99481731784977401</v>
      </c>
      <c r="G283">
        <v>-12.479724889142499</v>
      </c>
      <c r="H283">
        <v>2749.9634274786299</v>
      </c>
      <c r="I283">
        <v>-4.5381421310700101E-3</v>
      </c>
      <c r="J283">
        <v>0.996379098887477</v>
      </c>
      <c r="K283">
        <v>-12.108719934954401</v>
      </c>
      <c r="L283">
        <v>2786.1675092436399</v>
      </c>
      <c r="M283">
        <v>-4.3460128993613699E-3</v>
      </c>
      <c r="N283">
        <v>0.99653239432247598</v>
      </c>
      <c r="O283">
        <v>-12.3238516401784</v>
      </c>
      <c r="P283">
        <v>1893.2448217308699</v>
      </c>
      <c r="Q283">
        <v>-6.5093808781219601E-3</v>
      </c>
      <c r="R283">
        <v>0.99480630217491495</v>
      </c>
      <c r="T283" t="str">
        <f t="shared" si="16"/>
        <v/>
      </c>
      <c r="U283" t="str">
        <f t="shared" si="17"/>
        <v/>
      </c>
      <c r="V283" t="str">
        <f t="shared" si="18"/>
        <v/>
      </c>
      <c r="W283" t="str">
        <f t="shared" si="19"/>
        <v/>
      </c>
    </row>
    <row r="284" spans="1:23" x14ac:dyDescent="0.25">
      <c r="A284">
        <v>283</v>
      </c>
      <c r="B284" t="s">
        <v>356</v>
      </c>
      <c r="C284">
        <v>-12.2992716364807</v>
      </c>
      <c r="D284">
        <v>1893.4848125420999</v>
      </c>
      <c r="E284">
        <v>-6.4955744852097999E-3</v>
      </c>
      <c r="F284">
        <v>0.99481731784977401</v>
      </c>
      <c r="G284">
        <v>-12.4797248891424</v>
      </c>
      <c r="H284">
        <v>2749.9634274786099</v>
      </c>
      <c r="I284">
        <v>-4.5381421310700396E-3</v>
      </c>
      <c r="J284">
        <v>0.996379098887477</v>
      </c>
      <c r="K284">
        <v>-12.108719934954401</v>
      </c>
      <c r="L284">
        <v>2786.1675092435898</v>
      </c>
      <c r="M284">
        <v>-4.3460128993614497E-3</v>
      </c>
      <c r="N284">
        <v>0.99653239432247598</v>
      </c>
      <c r="O284">
        <v>-12.323851640178299</v>
      </c>
      <c r="P284">
        <v>1893.2448217308599</v>
      </c>
      <c r="Q284">
        <v>-6.50938087812198E-3</v>
      </c>
      <c r="R284">
        <v>0.99480630217491495</v>
      </c>
      <c r="T284" t="str">
        <f t="shared" si="16"/>
        <v/>
      </c>
      <c r="U284" t="str">
        <f t="shared" si="17"/>
        <v/>
      </c>
      <c r="V284" t="str">
        <f t="shared" si="18"/>
        <v/>
      </c>
      <c r="W284" t="str">
        <f t="shared" si="19"/>
        <v/>
      </c>
    </row>
    <row r="285" spans="1:23" x14ac:dyDescent="0.25">
      <c r="A285">
        <v>284</v>
      </c>
      <c r="B285" t="s">
        <v>357</v>
      </c>
      <c r="C285">
        <v>-12.2992716364807</v>
      </c>
      <c r="D285">
        <v>1893.4848125420899</v>
      </c>
      <c r="E285">
        <v>-6.4955744852098502E-3</v>
      </c>
      <c r="F285">
        <v>0.99481731784977401</v>
      </c>
      <c r="G285">
        <v>-12.479724889142499</v>
      </c>
      <c r="H285">
        <v>2749.9634274786399</v>
      </c>
      <c r="I285">
        <v>-4.5381421310699997E-3</v>
      </c>
      <c r="J285">
        <v>0.996379098887477</v>
      </c>
      <c r="K285">
        <v>-12.108719934954401</v>
      </c>
      <c r="L285">
        <v>2786.1675092435798</v>
      </c>
      <c r="M285">
        <v>-4.3460128993614601E-3</v>
      </c>
      <c r="N285">
        <v>0.99653239432247598</v>
      </c>
      <c r="O285">
        <v>-12.323851640178299</v>
      </c>
      <c r="P285">
        <v>1893.2448217308599</v>
      </c>
      <c r="Q285">
        <v>-6.50938087812198E-3</v>
      </c>
      <c r="R285">
        <v>0.99480630217491495</v>
      </c>
      <c r="T285" t="str">
        <f t="shared" si="16"/>
        <v/>
      </c>
      <c r="U285" t="str">
        <f t="shared" si="17"/>
        <v/>
      </c>
      <c r="V285" t="str">
        <f t="shared" si="18"/>
        <v/>
      </c>
      <c r="W285" t="str">
        <f t="shared" si="19"/>
        <v/>
      </c>
    </row>
    <row r="286" spans="1:23" x14ac:dyDescent="0.25">
      <c r="A286">
        <v>285</v>
      </c>
      <c r="B286" t="s">
        <v>358</v>
      </c>
      <c r="C286">
        <v>-12.2992716364807</v>
      </c>
      <c r="D286">
        <v>1893.4848125420899</v>
      </c>
      <c r="E286">
        <v>-6.4955744852098398E-3</v>
      </c>
      <c r="F286">
        <v>0.99481731784977401</v>
      </c>
      <c r="G286">
        <v>-12.479724889142499</v>
      </c>
      <c r="H286">
        <v>2749.9634274786399</v>
      </c>
      <c r="I286">
        <v>-4.5381421310699997E-3</v>
      </c>
      <c r="J286">
        <v>0.996379098887477</v>
      </c>
      <c r="K286">
        <v>-12.108719934954401</v>
      </c>
      <c r="L286">
        <v>2786.1675092435798</v>
      </c>
      <c r="M286">
        <v>-4.3460128993614601E-3</v>
      </c>
      <c r="N286">
        <v>0.99653239432247598</v>
      </c>
      <c r="O286">
        <v>-12.3238516401784</v>
      </c>
      <c r="P286">
        <v>1893.2448217308699</v>
      </c>
      <c r="Q286">
        <v>-6.5093808781219696E-3</v>
      </c>
      <c r="R286">
        <v>0.99480630217491495</v>
      </c>
      <c r="T286" t="str">
        <f t="shared" si="16"/>
        <v/>
      </c>
      <c r="U286" t="str">
        <f t="shared" si="17"/>
        <v/>
      </c>
      <c r="V286" t="str">
        <f t="shared" si="18"/>
        <v/>
      </c>
      <c r="W286" t="str">
        <f t="shared" si="19"/>
        <v/>
      </c>
    </row>
    <row r="287" spans="1:23" x14ac:dyDescent="0.25">
      <c r="A287">
        <v>286</v>
      </c>
      <c r="B287" t="s">
        <v>359</v>
      </c>
      <c r="C287">
        <v>-12.2992716364807</v>
      </c>
      <c r="D287">
        <v>1893.4848125420899</v>
      </c>
      <c r="E287">
        <v>-6.4955744852098502E-3</v>
      </c>
      <c r="F287">
        <v>0.99481731784977401</v>
      </c>
      <c r="G287">
        <v>-12.4797248891424</v>
      </c>
      <c r="H287">
        <v>2749.9634274786099</v>
      </c>
      <c r="I287">
        <v>-4.53814213107003E-3</v>
      </c>
      <c r="J287">
        <v>0.996379098887477</v>
      </c>
      <c r="K287">
        <v>-12.108719934954401</v>
      </c>
      <c r="L287">
        <v>2786.1675092436199</v>
      </c>
      <c r="M287">
        <v>-4.3460128993614098E-3</v>
      </c>
      <c r="N287">
        <v>0.99653239432247598</v>
      </c>
      <c r="O287">
        <v>-12.323851640178299</v>
      </c>
      <c r="P287">
        <v>1893.2448217308699</v>
      </c>
      <c r="Q287">
        <v>-6.5093808781219696E-3</v>
      </c>
      <c r="R287">
        <v>0.99480630217491495</v>
      </c>
      <c r="T287" t="str">
        <f t="shared" si="16"/>
        <v/>
      </c>
      <c r="U287" t="str">
        <f t="shared" si="17"/>
        <v/>
      </c>
      <c r="V287" t="str">
        <f t="shared" si="18"/>
        <v/>
      </c>
      <c r="W287" t="str">
        <f t="shared" si="19"/>
        <v/>
      </c>
    </row>
    <row r="288" spans="1:23" x14ac:dyDescent="0.25">
      <c r="A288">
        <v>287</v>
      </c>
      <c r="B288" t="s">
        <v>360</v>
      </c>
      <c r="C288">
        <v>4.0913827901829896</v>
      </c>
      <c r="D288">
        <v>1.1731725568940501</v>
      </c>
      <c r="E288">
        <v>3.4874518382997501</v>
      </c>
      <c r="F288">
        <v>4.8764674287846599E-4</v>
      </c>
      <c r="G288">
        <v>5.1115037441791298</v>
      </c>
      <c r="H288">
        <v>1.4516998881227099</v>
      </c>
      <c r="I288">
        <v>3.5210471434210602</v>
      </c>
      <c r="J288">
        <v>4.29846188193928E-4</v>
      </c>
      <c r="K288">
        <v>-12.108719934954401</v>
      </c>
      <c r="L288">
        <v>2786.1675092436199</v>
      </c>
      <c r="M288">
        <v>-4.3460128993614098E-3</v>
      </c>
      <c r="N288">
        <v>0.99653239432247598</v>
      </c>
      <c r="O288">
        <v>4.0671659153301301</v>
      </c>
      <c r="P288">
        <v>1.1728534278117899</v>
      </c>
      <c r="Q288">
        <v>3.4677529339009499</v>
      </c>
      <c r="R288">
        <v>5.2482957409775196E-4</v>
      </c>
      <c r="T288" t="str">
        <f t="shared" si="16"/>
        <v>***</v>
      </c>
      <c r="U288" t="str">
        <f t="shared" si="17"/>
        <v>***</v>
      </c>
      <c r="V288" t="str">
        <f t="shared" si="18"/>
        <v/>
      </c>
      <c r="W288" t="str">
        <f t="shared" si="19"/>
        <v>***</v>
      </c>
    </row>
    <row r="289" spans="1:23" x14ac:dyDescent="0.25">
      <c r="A289">
        <v>288</v>
      </c>
      <c r="B289" t="s">
        <v>361</v>
      </c>
      <c r="C289">
        <v>-12.2652787816847</v>
      </c>
      <c r="D289">
        <v>2249.7201469338902</v>
      </c>
      <c r="E289">
        <v>-5.4519131183497797E-3</v>
      </c>
      <c r="F289">
        <v>0.99565002424535398</v>
      </c>
      <c r="G289">
        <v>-12.106481211782601</v>
      </c>
      <c r="H289">
        <v>3956.1803375612199</v>
      </c>
      <c r="I289">
        <v>-3.0601439213576499E-3</v>
      </c>
      <c r="J289">
        <v>0.99755836222209304</v>
      </c>
      <c r="K289">
        <v>-12.108719934954401</v>
      </c>
      <c r="L289">
        <v>2786.1675092435798</v>
      </c>
      <c r="M289">
        <v>-4.3460128993614601E-3</v>
      </c>
      <c r="N289">
        <v>0.99653239432247598</v>
      </c>
      <c r="O289">
        <v>-12.288960316213799</v>
      </c>
      <c r="P289">
        <v>2249.6625777416698</v>
      </c>
      <c r="Q289">
        <v>-5.4625793386980301E-3</v>
      </c>
      <c r="R289">
        <v>0.99564151395954203</v>
      </c>
      <c r="T289" t="str">
        <f t="shared" si="16"/>
        <v/>
      </c>
      <c r="U289" t="str">
        <f t="shared" si="17"/>
        <v/>
      </c>
      <c r="V289" t="str">
        <f t="shared" si="18"/>
        <v/>
      </c>
      <c r="W289" t="str">
        <f t="shared" si="19"/>
        <v/>
      </c>
    </row>
    <row r="290" spans="1:23" x14ac:dyDescent="0.25">
      <c r="A290">
        <v>289</v>
      </c>
      <c r="B290" t="s">
        <v>362</v>
      </c>
      <c r="C290">
        <v>-12.2652787816847</v>
      </c>
      <c r="D290">
        <v>2249.7201469338802</v>
      </c>
      <c r="E290">
        <v>-5.4519131183497997E-3</v>
      </c>
      <c r="F290">
        <v>0.99565002424535398</v>
      </c>
      <c r="G290">
        <v>-12.1064812117827</v>
      </c>
      <c r="H290">
        <v>3956.1803375612499</v>
      </c>
      <c r="I290">
        <v>-3.0601439213576299E-3</v>
      </c>
      <c r="J290">
        <v>0.99755836222209304</v>
      </c>
      <c r="K290">
        <v>-12.108719934954401</v>
      </c>
      <c r="L290">
        <v>2786.1675092435798</v>
      </c>
      <c r="M290">
        <v>-4.3460128993614601E-3</v>
      </c>
      <c r="N290">
        <v>0.99653239432247598</v>
      </c>
      <c r="O290">
        <v>-12.288960316213799</v>
      </c>
      <c r="P290">
        <v>2249.6625777416698</v>
      </c>
      <c r="Q290">
        <v>-5.4625793386980197E-3</v>
      </c>
      <c r="R290">
        <v>0.99564151395954203</v>
      </c>
      <c r="T290" t="str">
        <f t="shared" si="16"/>
        <v/>
      </c>
      <c r="U290" t="str">
        <f t="shared" si="17"/>
        <v/>
      </c>
      <c r="V290" t="str">
        <f t="shared" si="18"/>
        <v/>
      </c>
      <c r="W290" t="str">
        <f t="shared" si="19"/>
        <v/>
      </c>
    </row>
    <row r="291" spans="1:23" x14ac:dyDescent="0.25">
      <c r="A291">
        <v>290</v>
      </c>
      <c r="B291" t="s">
        <v>363</v>
      </c>
      <c r="C291">
        <v>-12.2652787816847</v>
      </c>
      <c r="D291">
        <v>2249.7201469339002</v>
      </c>
      <c r="E291">
        <v>-5.4519131183497797E-3</v>
      </c>
      <c r="F291">
        <v>0.99565002424535398</v>
      </c>
      <c r="G291">
        <v>-12.1064812117827</v>
      </c>
      <c r="H291">
        <v>3956.1803375612699</v>
      </c>
      <c r="I291">
        <v>-3.06014392135762E-3</v>
      </c>
      <c r="J291">
        <v>0.99755836222209304</v>
      </c>
      <c r="K291">
        <v>-12.108719934954401</v>
      </c>
      <c r="L291">
        <v>2786.1675092435698</v>
      </c>
      <c r="M291">
        <v>-4.3460128993614696E-3</v>
      </c>
      <c r="N291">
        <v>0.99653239432247598</v>
      </c>
      <c r="O291">
        <v>-12.288960316213799</v>
      </c>
      <c r="P291">
        <v>2249.6625777416698</v>
      </c>
      <c r="Q291">
        <v>-5.4625793386980197E-3</v>
      </c>
      <c r="R291">
        <v>0.99564151395954203</v>
      </c>
      <c r="T291" t="str">
        <f t="shared" si="16"/>
        <v/>
      </c>
      <c r="U291" t="str">
        <f t="shared" si="17"/>
        <v/>
      </c>
      <c r="V291" t="str">
        <f t="shared" si="18"/>
        <v/>
      </c>
      <c r="W291" t="str">
        <f t="shared" si="19"/>
        <v/>
      </c>
    </row>
    <row r="292" spans="1:23" x14ac:dyDescent="0.25">
      <c r="A292">
        <v>291</v>
      </c>
      <c r="B292" t="s">
        <v>364</v>
      </c>
      <c r="C292">
        <v>4.5875693954443202</v>
      </c>
      <c r="D292">
        <v>1.2467719003822999</v>
      </c>
      <c r="E292">
        <v>3.6795578999154701</v>
      </c>
      <c r="F292">
        <v>2.3363864056251499E-4</v>
      </c>
      <c r="G292">
        <v>-12.106481211782601</v>
      </c>
      <c r="H292">
        <v>3956.1803375612199</v>
      </c>
      <c r="I292">
        <v>-3.0601439213576499E-3</v>
      </c>
      <c r="J292">
        <v>0.99755836222209304</v>
      </c>
      <c r="K292">
        <v>5.4516983039033597</v>
      </c>
      <c r="L292">
        <v>1.4473877483447299</v>
      </c>
      <c r="M292">
        <v>3.7665776224360599</v>
      </c>
      <c r="N292">
        <v>1.6550064412454901E-4</v>
      </c>
      <c r="O292">
        <v>4.5648329769945004</v>
      </c>
      <c r="P292">
        <v>1.2461342444730901</v>
      </c>
      <c r="Q292">
        <v>3.6631951952533499</v>
      </c>
      <c r="R292">
        <v>2.49088577093762E-4</v>
      </c>
      <c r="T292" t="str">
        <f t="shared" si="16"/>
        <v>***</v>
      </c>
      <c r="U292" t="str">
        <f t="shared" si="17"/>
        <v/>
      </c>
      <c r="V292" t="str">
        <f t="shared" si="18"/>
        <v>***</v>
      </c>
      <c r="W292" t="str">
        <f t="shared" si="19"/>
        <v>***</v>
      </c>
    </row>
    <row r="293" spans="1:23" x14ac:dyDescent="0.25">
      <c r="A293">
        <v>292</v>
      </c>
      <c r="B293" t="s">
        <v>365</v>
      </c>
      <c r="C293">
        <v>-12.1480523628243</v>
      </c>
      <c r="D293">
        <v>2732.8945138183099</v>
      </c>
      <c r="E293">
        <v>-4.4451230376438503E-3</v>
      </c>
      <c r="F293">
        <v>0.99645331663728798</v>
      </c>
      <c r="G293">
        <v>-12.106481211782601</v>
      </c>
      <c r="H293">
        <v>3956.1803375612399</v>
      </c>
      <c r="I293">
        <v>-3.0601439213576399E-3</v>
      </c>
      <c r="J293">
        <v>0.99755836222209304</v>
      </c>
      <c r="K293">
        <v>-12.044667311975701</v>
      </c>
      <c r="L293">
        <v>3956.1803501870399</v>
      </c>
      <c r="M293">
        <v>-3.0445192700596299E-3</v>
      </c>
      <c r="N293">
        <v>0.99757082883205705</v>
      </c>
      <c r="O293">
        <v>-12.1650992208935</v>
      </c>
      <c r="P293">
        <v>2732.6637939637299</v>
      </c>
      <c r="Q293">
        <v>-4.4517365245462697E-3</v>
      </c>
      <c r="R293">
        <v>0.99644803989040598</v>
      </c>
      <c r="T293" t="str">
        <f t="shared" si="16"/>
        <v/>
      </c>
      <c r="U293" t="str">
        <f t="shared" si="17"/>
        <v/>
      </c>
      <c r="V293" t="str">
        <f t="shared" si="18"/>
        <v/>
      </c>
      <c r="W293" t="str">
        <f t="shared" si="19"/>
        <v/>
      </c>
    </row>
    <row r="294" spans="1:23" x14ac:dyDescent="0.25">
      <c r="A294">
        <v>293</v>
      </c>
      <c r="B294" t="s">
        <v>366</v>
      </c>
      <c r="C294">
        <v>-12.1480523628243</v>
      </c>
      <c r="D294">
        <v>2732.8945138183099</v>
      </c>
      <c r="E294">
        <v>-4.4451230376438503E-3</v>
      </c>
      <c r="F294">
        <v>0.99645331663728798</v>
      </c>
      <c r="G294">
        <v>-12.106481211782601</v>
      </c>
      <c r="H294">
        <v>3956.1803375612399</v>
      </c>
      <c r="I294">
        <v>-3.0601439213576399E-3</v>
      </c>
      <c r="J294">
        <v>0.99755836222209304</v>
      </c>
      <c r="K294">
        <v>-12.044667311975701</v>
      </c>
      <c r="L294">
        <v>3956.1803501870199</v>
      </c>
      <c r="M294">
        <v>-3.0445192700596399E-3</v>
      </c>
      <c r="N294">
        <v>0.99757082883205705</v>
      </c>
      <c r="O294">
        <v>-12.1650992208935</v>
      </c>
      <c r="P294">
        <v>2732.6637939637098</v>
      </c>
      <c r="Q294">
        <v>-4.4517365245463E-3</v>
      </c>
      <c r="R294">
        <v>0.99644803989040598</v>
      </c>
      <c r="T294" t="str">
        <f t="shared" si="16"/>
        <v/>
      </c>
      <c r="U294" t="str">
        <f t="shared" si="17"/>
        <v/>
      </c>
      <c r="V294" t="str">
        <f t="shared" si="18"/>
        <v/>
      </c>
      <c r="W294" t="str">
        <f t="shared" si="19"/>
        <v/>
      </c>
    </row>
    <row r="295" spans="1:23" x14ac:dyDescent="0.25">
      <c r="A295">
        <v>294</v>
      </c>
      <c r="B295" t="s">
        <v>367</v>
      </c>
      <c r="C295">
        <v>-12.148052362824201</v>
      </c>
      <c r="D295">
        <v>2732.8945138183099</v>
      </c>
      <c r="E295">
        <v>-4.4451230376438399E-3</v>
      </c>
      <c r="F295">
        <v>0.99645331663728798</v>
      </c>
      <c r="G295">
        <v>-12.1064812117827</v>
      </c>
      <c r="H295">
        <v>3956.1803375612599</v>
      </c>
      <c r="I295">
        <v>-3.0601439213576299E-3</v>
      </c>
      <c r="J295">
        <v>0.99755836222209304</v>
      </c>
      <c r="K295">
        <v>-12.044667311975701</v>
      </c>
      <c r="L295">
        <v>3956.1803501870299</v>
      </c>
      <c r="M295">
        <v>-3.0445192700596399E-3</v>
      </c>
      <c r="N295">
        <v>0.99757082883205705</v>
      </c>
      <c r="O295">
        <v>-12.1650992208935</v>
      </c>
      <c r="P295">
        <v>2732.6637939637098</v>
      </c>
      <c r="Q295">
        <v>-4.4517365245463E-3</v>
      </c>
      <c r="R295">
        <v>0.99644803989040598</v>
      </c>
      <c r="T295" t="str">
        <f t="shared" si="16"/>
        <v/>
      </c>
      <c r="U295" t="str">
        <f t="shared" si="17"/>
        <v/>
      </c>
      <c r="V295" t="str">
        <f t="shared" si="18"/>
        <v/>
      </c>
      <c r="W295" t="str">
        <f t="shared" si="19"/>
        <v/>
      </c>
    </row>
    <row r="296" spans="1:23" x14ac:dyDescent="0.25">
      <c r="A296">
        <v>295</v>
      </c>
      <c r="B296" t="s">
        <v>368</v>
      </c>
      <c r="C296">
        <v>-12.148052362824201</v>
      </c>
      <c r="D296">
        <v>2732.8945138183199</v>
      </c>
      <c r="E296">
        <v>-4.4451230376438304E-3</v>
      </c>
      <c r="F296">
        <v>0.99645331663728798</v>
      </c>
      <c r="G296">
        <v>-12.106481211782601</v>
      </c>
      <c r="H296">
        <v>3956.1803375612399</v>
      </c>
      <c r="I296">
        <v>-3.0601439213576399E-3</v>
      </c>
      <c r="J296">
        <v>0.99755836222209304</v>
      </c>
      <c r="K296">
        <v>-12.044667311975701</v>
      </c>
      <c r="L296">
        <v>3956.1803501870399</v>
      </c>
      <c r="M296">
        <v>-3.0445192700596299E-3</v>
      </c>
      <c r="N296">
        <v>0.99757082883205705</v>
      </c>
      <c r="O296">
        <v>-12.1650992208935</v>
      </c>
      <c r="P296">
        <v>2732.6637939637199</v>
      </c>
      <c r="Q296">
        <v>-4.4517365245462801E-3</v>
      </c>
      <c r="R296">
        <v>0.99644803989040598</v>
      </c>
      <c r="T296" t="str">
        <f t="shared" si="16"/>
        <v/>
      </c>
      <c r="U296" t="str">
        <f t="shared" si="17"/>
        <v/>
      </c>
      <c r="V296" t="str">
        <f t="shared" si="18"/>
        <v/>
      </c>
      <c r="W296" t="str">
        <f t="shared" si="19"/>
        <v/>
      </c>
    </row>
    <row r="297" spans="1:23" x14ac:dyDescent="0.25">
      <c r="A297">
        <v>296</v>
      </c>
      <c r="B297" t="s">
        <v>369</v>
      </c>
      <c r="C297">
        <v>-12.148052362824201</v>
      </c>
      <c r="D297">
        <v>2732.8945138183199</v>
      </c>
      <c r="E297">
        <v>-4.4451230376438304E-3</v>
      </c>
      <c r="F297">
        <v>0.99645331663728798</v>
      </c>
      <c r="G297">
        <v>-12.106481211782601</v>
      </c>
      <c r="H297">
        <v>3956.1803375612399</v>
      </c>
      <c r="I297">
        <v>-3.0601439213576399E-3</v>
      </c>
      <c r="J297">
        <v>0.99755836222209304</v>
      </c>
      <c r="K297">
        <v>-12.044667311975701</v>
      </c>
      <c r="L297">
        <v>3956.1803501870299</v>
      </c>
      <c r="M297">
        <v>-3.0445192700596399E-3</v>
      </c>
      <c r="N297">
        <v>0.99757082883205705</v>
      </c>
      <c r="O297">
        <v>-12.1650992208935</v>
      </c>
      <c r="P297">
        <v>2732.6637939637299</v>
      </c>
      <c r="Q297">
        <v>-4.4517365245462697E-3</v>
      </c>
      <c r="R297">
        <v>0.99644803989040598</v>
      </c>
      <c r="T297" t="str">
        <f t="shared" si="16"/>
        <v/>
      </c>
      <c r="U297" t="str">
        <f t="shared" si="17"/>
        <v/>
      </c>
      <c r="V297" t="str">
        <f t="shared" si="18"/>
        <v/>
      </c>
      <c r="W297" t="str">
        <f t="shared" si="19"/>
        <v/>
      </c>
    </row>
    <row r="298" spans="1:23" x14ac:dyDescent="0.25">
      <c r="A298">
        <v>297</v>
      </c>
      <c r="B298" t="s">
        <v>370</v>
      </c>
      <c r="C298">
        <v>-12.148052362824201</v>
      </c>
      <c r="D298">
        <v>2732.8945138183099</v>
      </c>
      <c r="E298">
        <v>-4.4451230376438399E-3</v>
      </c>
      <c r="F298">
        <v>0.99645331663728798</v>
      </c>
      <c r="G298">
        <v>-12.1064812117827</v>
      </c>
      <c r="H298">
        <v>3956.1803375613099</v>
      </c>
      <c r="I298">
        <v>-3.0601439213576E-3</v>
      </c>
      <c r="J298">
        <v>0.99755836222209304</v>
      </c>
      <c r="K298">
        <v>-12.044667311975701</v>
      </c>
      <c r="L298">
        <v>3956.1803501869899</v>
      </c>
      <c r="M298">
        <v>-3.0445192700596598E-3</v>
      </c>
      <c r="N298">
        <v>0.99757082883205705</v>
      </c>
      <c r="O298">
        <v>-12.1650992208935</v>
      </c>
      <c r="P298">
        <v>2732.6637939637299</v>
      </c>
      <c r="Q298">
        <v>-4.4517365245462697E-3</v>
      </c>
      <c r="R298">
        <v>0.99644803989040598</v>
      </c>
      <c r="T298" t="str">
        <f t="shared" si="16"/>
        <v/>
      </c>
      <c r="U298" t="str">
        <f t="shared" si="17"/>
        <v/>
      </c>
      <c r="V298" t="str">
        <f t="shared" si="18"/>
        <v/>
      </c>
      <c r="W298" t="str">
        <f t="shared" si="19"/>
        <v/>
      </c>
    </row>
    <row r="299" spans="1:23" x14ac:dyDescent="0.25">
      <c r="A299">
        <v>298</v>
      </c>
      <c r="B299" t="s">
        <v>371</v>
      </c>
      <c r="C299">
        <v>-12.148052362824201</v>
      </c>
      <c r="D299">
        <v>2732.8945138183099</v>
      </c>
      <c r="E299">
        <v>-4.4451230376438399E-3</v>
      </c>
      <c r="F299">
        <v>0.99645331663728798</v>
      </c>
      <c r="G299">
        <v>-12.1064812117827</v>
      </c>
      <c r="H299">
        <v>3956.1803375612799</v>
      </c>
      <c r="I299">
        <v>-3.06014392135762E-3</v>
      </c>
      <c r="J299">
        <v>0.99755836222209304</v>
      </c>
      <c r="K299">
        <v>-12.044667311975701</v>
      </c>
      <c r="L299">
        <v>3956.1803501870399</v>
      </c>
      <c r="M299">
        <v>-3.0445192700596299E-3</v>
      </c>
      <c r="N299">
        <v>0.99757082883205705</v>
      </c>
      <c r="O299">
        <v>-12.1650992208935</v>
      </c>
      <c r="P299">
        <v>2732.6637939637199</v>
      </c>
      <c r="Q299">
        <v>-4.4517365245462801E-3</v>
      </c>
      <c r="R299">
        <v>0.99644803989040598</v>
      </c>
      <c r="T299" t="str">
        <f t="shared" si="16"/>
        <v/>
      </c>
      <c r="U299" t="str">
        <f t="shared" si="17"/>
        <v/>
      </c>
      <c r="V299" t="str">
        <f t="shared" si="18"/>
        <v/>
      </c>
      <c r="W299" t="str">
        <f t="shared" si="19"/>
        <v/>
      </c>
    </row>
    <row r="300" spans="1:23" x14ac:dyDescent="0.25">
      <c r="A300">
        <v>299</v>
      </c>
      <c r="B300" t="s">
        <v>372</v>
      </c>
      <c r="C300">
        <v>-12.1480523628243</v>
      </c>
      <c r="D300">
        <v>2732.8945138183199</v>
      </c>
      <c r="E300">
        <v>-4.4451230376438304E-3</v>
      </c>
      <c r="F300">
        <v>0.99645331663728798</v>
      </c>
      <c r="G300">
        <v>-12.1064812117827</v>
      </c>
      <c r="H300">
        <v>3956.1803375612599</v>
      </c>
      <c r="I300">
        <v>-3.0601439213576299E-3</v>
      </c>
      <c r="J300">
        <v>0.99755836222209304</v>
      </c>
      <c r="K300">
        <v>-12.044667311975701</v>
      </c>
      <c r="L300">
        <v>3956.1803501870299</v>
      </c>
      <c r="M300">
        <v>-3.0445192700596399E-3</v>
      </c>
      <c r="N300">
        <v>0.99757082883205705</v>
      </c>
      <c r="O300">
        <v>-12.1650992208935</v>
      </c>
      <c r="P300">
        <v>2732.6637939637199</v>
      </c>
      <c r="Q300">
        <v>-4.4517365245462801E-3</v>
      </c>
      <c r="R300">
        <v>0.99644803989040598</v>
      </c>
      <c r="T300" t="str">
        <f t="shared" si="16"/>
        <v/>
      </c>
      <c r="U300" t="str">
        <f t="shared" si="17"/>
        <v/>
      </c>
      <c r="V300" t="str">
        <f t="shared" si="18"/>
        <v/>
      </c>
      <c r="W300" t="str">
        <f t="shared" si="19"/>
        <v/>
      </c>
    </row>
    <row r="301" spans="1:23" x14ac:dyDescent="0.25">
      <c r="A301">
        <v>300</v>
      </c>
      <c r="B301" t="s">
        <v>373</v>
      </c>
      <c r="C301">
        <v>-12.148052362824201</v>
      </c>
      <c r="D301">
        <v>2732.8945138183199</v>
      </c>
      <c r="E301">
        <v>-4.44512303764382E-3</v>
      </c>
      <c r="F301">
        <v>0.99645331663728798</v>
      </c>
      <c r="G301">
        <v>-12.1064812117827</v>
      </c>
      <c r="H301">
        <v>3956.1803375612899</v>
      </c>
      <c r="I301">
        <v>-3.06014392135761E-3</v>
      </c>
      <c r="J301">
        <v>0.99755836222209304</v>
      </c>
      <c r="K301">
        <v>-12.044667311975701</v>
      </c>
      <c r="L301">
        <v>3956.1803501870399</v>
      </c>
      <c r="M301">
        <v>-3.0445192700596299E-3</v>
      </c>
      <c r="N301">
        <v>0.99757082883205705</v>
      </c>
      <c r="O301">
        <v>-12.1650992208935</v>
      </c>
      <c r="P301">
        <v>2732.6637939637299</v>
      </c>
      <c r="Q301">
        <v>-4.4517365245462697E-3</v>
      </c>
      <c r="R301">
        <v>0.99644803989040598</v>
      </c>
      <c r="T301" t="str">
        <f t="shared" si="16"/>
        <v/>
      </c>
      <c r="U301" t="str">
        <f t="shared" si="17"/>
        <v/>
      </c>
      <c r="V301" t="str">
        <f t="shared" si="18"/>
        <v/>
      </c>
      <c r="W301" t="str">
        <f t="shared" si="19"/>
        <v/>
      </c>
    </row>
    <row r="302" spans="1:23" x14ac:dyDescent="0.25">
      <c r="A302">
        <v>301</v>
      </c>
      <c r="B302" t="s">
        <v>374</v>
      </c>
      <c r="C302">
        <v>-12.148052362824201</v>
      </c>
      <c r="D302">
        <v>2732.8945138183099</v>
      </c>
      <c r="E302">
        <v>-4.4451230376438399E-3</v>
      </c>
      <c r="F302">
        <v>0.99645331663728798</v>
      </c>
      <c r="G302">
        <v>-12.106481211782601</v>
      </c>
      <c r="H302">
        <v>3956.1803375612299</v>
      </c>
      <c r="I302">
        <v>-3.0601439213576499E-3</v>
      </c>
      <c r="J302">
        <v>0.99755836222209304</v>
      </c>
      <c r="K302">
        <v>-12.044667311975701</v>
      </c>
      <c r="L302">
        <v>3956.1803501870099</v>
      </c>
      <c r="M302">
        <v>-3.0445192700596499E-3</v>
      </c>
      <c r="N302">
        <v>0.99757082883205705</v>
      </c>
      <c r="O302">
        <v>-12.1650992208935</v>
      </c>
      <c r="P302">
        <v>2732.6637939637199</v>
      </c>
      <c r="Q302">
        <v>-4.4517365245462801E-3</v>
      </c>
      <c r="R302">
        <v>0.99644803989040598</v>
      </c>
      <c r="T302" t="str">
        <f t="shared" si="16"/>
        <v/>
      </c>
      <c r="U302" t="str">
        <f t="shared" si="17"/>
        <v/>
      </c>
      <c r="V302" t="str">
        <f t="shared" si="18"/>
        <v/>
      </c>
      <c r="W302" t="str">
        <f t="shared" si="19"/>
        <v/>
      </c>
    </row>
    <row r="303" spans="1:23" x14ac:dyDescent="0.25">
      <c r="A303">
        <v>302</v>
      </c>
      <c r="B303" t="s">
        <v>375</v>
      </c>
      <c r="C303">
        <v>-12.148052362824201</v>
      </c>
      <c r="D303">
        <v>2732.8945138183099</v>
      </c>
      <c r="E303">
        <v>-4.4451230376438399E-3</v>
      </c>
      <c r="F303">
        <v>0.99645331663728798</v>
      </c>
      <c r="G303">
        <v>-12.106481211782601</v>
      </c>
      <c r="H303">
        <v>3956.1803375612399</v>
      </c>
      <c r="I303">
        <v>-3.0601439213576399E-3</v>
      </c>
      <c r="J303">
        <v>0.99755836222209304</v>
      </c>
      <c r="K303">
        <v>-12.044667311975701</v>
      </c>
      <c r="L303">
        <v>3956.1803501870299</v>
      </c>
      <c r="M303">
        <v>-3.0445192700596399E-3</v>
      </c>
      <c r="N303">
        <v>0.99757082883205705</v>
      </c>
      <c r="O303">
        <v>-12.1650992208935</v>
      </c>
      <c r="P303">
        <v>2732.6637939637199</v>
      </c>
      <c r="Q303">
        <v>-4.4517365245462801E-3</v>
      </c>
      <c r="R303">
        <v>0.99644803989040598</v>
      </c>
      <c r="T303" t="str">
        <f t="shared" si="16"/>
        <v/>
      </c>
      <c r="U303" t="str">
        <f t="shared" si="17"/>
        <v/>
      </c>
      <c r="V303" t="str">
        <f t="shared" si="18"/>
        <v/>
      </c>
      <c r="W303" t="str">
        <f t="shared" si="19"/>
        <v/>
      </c>
    </row>
    <row r="304" spans="1:23" x14ac:dyDescent="0.25">
      <c r="A304">
        <v>303</v>
      </c>
      <c r="B304" t="s">
        <v>376</v>
      </c>
      <c r="C304">
        <v>-12.148052362824201</v>
      </c>
      <c r="D304">
        <v>2732.8945138182999</v>
      </c>
      <c r="E304">
        <v>-4.4451230376438599E-3</v>
      </c>
      <c r="F304">
        <v>0.99645331663728798</v>
      </c>
      <c r="G304">
        <v>-12.1064812117827</v>
      </c>
      <c r="H304">
        <v>3956.1803375612499</v>
      </c>
      <c r="I304">
        <v>-3.0601439213576299E-3</v>
      </c>
      <c r="J304">
        <v>0.99755836222209304</v>
      </c>
      <c r="K304">
        <v>-12.044667311975701</v>
      </c>
      <c r="L304">
        <v>3956.1803501870099</v>
      </c>
      <c r="M304">
        <v>-3.0445192700596499E-3</v>
      </c>
      <c r="N304">
        <v>0.99757082883205705</v>
      </c>
      <c r="O304">
        <v>-12.1650992208935</v>
      </c>
      <c r="P304">
        <v>2732.6637939637199</v>
      </c>
      <c r="Q304">
        <v>-4.4517365245462801E-3</v>
      </c>
      <c r="R304">
        <v>0.99644803989040598</v>
      </c>
      <c r="T304" t="str">
        <f t="shared" si="16"/>
        <v/>
      </c>
      <c r="U304" t="str">
        <f t="shared" si="17"/>
        <v/>
      </c>
      <c r="V304" t="str">
        <f t="shared" si="18"/>
        <v/>
      </c>
      <c r="W304" t="str">
        <f t="shared" si="19"/>
        <v/>
      </c>
    </row>
    <row r="305" spans="1:23" x14ac:dyDescent="0.25">
      <c r="A305">
        <v>304</v>
      </c>
      <c r="B305" t="s">
        <v>377</v>
      </c>
      <c r="C305">
        <v>-12.148052362824201</v>
      </c>
      <c r="D305">
        <v>2732.8945138183099</v>
      </c>
      <c r="E305">
        <v>-4.4451230376438503E-3</v>
      </c>
      <c r="F305">
        <v>0.99645331663728798</v>
      </c>
      <c r="G305">
        <v>-12.1064812117827</v>
      </c>
      <c r="H305">
        <v>3956.1803375612899</v>
      </c>
      <c r="I305">
        <v>-3.06014392135761E-3</v>
      </c>
      <c r="J305">
        <v>0.99755836222209304</v>
      </c>
      <c r="K305">
        <v>-12.044667311975701</v>
      </c>
      <c r="L305">
        <v>3956.1803501870299</v>
      </c>
      <c r="M305">
        <v>-3.0445192700596399E-3</v>
      </c>
      <c r="N305">
        <v>0.99757082883205705</v>
      </c>
      <c r="O305">
        <v>-12.1650992208935</v>
      </c>
      <c r="P305">
        <v>2732.6637939637098</v>
      </c>
      <c r="Q305">
        <v>-4.4517365245463E-3</v>
      </c>
      <c r="R305">
        <v>0.99644803989040598</v>
      </c>
      <c r="T305" t="str">
        <f t="shared" si="16"/>
        <v/>
      </c>
      <c r="U305" t="str">
        <f t="shared" si="17"/>
        <v/>
      </c>
      <c r="V305" t="str">
        <f t="shared" si="18"/>
        <v/>
      </c>
      <c r="W305" t="str">
        <f t="shared" si="19"/>
        <v/>
      </c>
    </row>
    <row r="306" spans="1:23" x14ac:dyDescent="0.25">
      <c r="A306">
        <v>305</v>
      </c>
      <c r="B306" t="s">
        <v>378</v>
      </c>
      <c r="C306">
        <v>-12.148052362824201</v>
      </c>
      <c r="D306">
        <v>2732.8945138183099</v>
      </c>
      <c r="E306">
        <v>-4.4451230376438503E-3</v>
      </c>
      <c r="F306">
        <v>0.99645331663728798</v>
      </c>
      <c r="G306">
        <v>-12.106481211782601</v>
      </c>
      <c r="H306">
        <v>3956.1803375612199</v>
      </c>
      <c r="I306">
        <v>-3.0601439213576499E-3</v>
      </c>
      <c r="J306">
        <v>0.99755836222209304</v>
      </c>
      <c r="K306">
        <v>-12.044667311975701</v>
      </c>
      <c r="L306">
        <v>3956.1803501870299</v>
      </c>
      <c r="M306">
        <v>-3.0445192700596299E-3</v>
      </c>
      <c r="N306">
        <v>0.99757082883205705</v>
      </c>
      <c r="O306">
        <v>-12.1650992208935</v>
      </c>
      <c r="P306">
        <v>2732.6637939637199</v>
      </c>
      <c r="Q306">
        <v>-4.4517365245462801E-3</v>
      </c>
      <c r="R306">
        <v>0.99644803989040598</v>
      </c>
      <c r="T306" t="str">
        <f t="shared" si="16"/>
        <v/>
      </c>
      <c r="U306" t="str">
        <f t="shared" si="17"/>
        <v/>
      </c>
      <c r="V306" t="str">
        <f t="shared" si="18"/>
        <v/>
      </c>
      <c r="W306" t="str">
        <f t="shared" si="19"/>
        <v/>
      </c>
    </row>
    <row r="307" spans="1:23" x14ac:dyDescent="0.25">
      <c r="A307">
        <v>306</v>
      </c>
      <c r="B307" t="s">
        <v>379</v>
      </c>
      <c r="C307">
        <v>-12.148052362824201</v>
      </c>
      <c r="D307">
        <v>2732.8945138183099</v>
      </c>
      <c r="E307">
        <v>-4.4451230376438399E-3</v>
      </c>
      <c r="F307">
        <v>0.99645331663728798</v>
      </c>
      <c r="G307">
        <v>-12.106481211782601</v>
      </c>
      <c r="H307">
        <v>3956.1803375612399</v>
      </c>
      <c r="I307">
        <v>-3.0601439213576399E-3</v>
      </c>
      <c r="J307">
        <v>0.99755836222209304</v>
      </c>
      <c r="K307">
        <v>-12.044667311975701</v>
      </c>
      <c r="L307">
        <v>3956.1803501870099</v>
      </c>
      <c r="M307">
        <v>-3.0445192700596499E-3</v>
      </c>
      <c r="N307">
        <v>0.99757082883205705</v>
      </c>
      <c r="O307">
        <v>-12.1650992208935</v>
      </c>
      <c r="P307">
        <v>2732.6637939637199</v>
      </c>
      <c r="Q307">
        <v>-4.4517365245462801E-3</v>
      </c>
      <c r="R307">
        <v>0.99644803989040598</v>
      </c>
      <c r="T307" t="str">
        <f t="shared" si="16"/>
        <v/>
      </c>
      <c r="U307" t="str">
        <f t="shared" si="17"/>
        <v/>
      </c>
      <c r="V307" t="str">
        <f t="shared" si="18"/>
        <v/>
      </c>
      <c r="W307" t="str">
        <f t="shared" si="19"/>
        <v/>
      </c>
    </row>
    <row r="308" spans="1:23" x14ac:dyDescent="0.25">
      <c r="A308">
        <v>307</v>
      </c>
      <c r="B308" t="s">
        <v>380</v>
      </c>
      <c r="C308">
        <v>-12.1480523628243</v>
      </c>
      <c r="D308">
        <v>2732.8945138183099</v>
      </c>
      <c r="E308">
        <v>-4.4451230376438503E-3</v>
      </c>
      <c r="F308">
        <v>0.99645331663728798</v>
      </c>
      <c r="G308">
        <v>-12.1064812117827</v>
      </c>
      <c r="H308">
        <v>3956.1803375612599</v>
      </c>
      <c r="I308">
        <v>-3.0601439213576299E-3</v>
      </c>
      <c r="J308">
        <v>0.99755836222209304</v>
      </c>
      <c r="K308">
        <v>-12.044667311975701</v>
      </c>
      <c r="L308">
        <v>3956.1803501870099</v>
      </c>
      <c r="M308">
        <v>-3.0445192700596499E-3</v>
      </c>
      <c r="N308">
        <v>0.99757082883205705</v>
      </c>
      <c r="O308">
        <v>-12.1650992208935</v>
      </c>
      <c r="P308">
        <v>2732.6637939637098</v>
      </c>
      <c r="Q308">
        <v>-4.4517365245462896E-3</v>
      </c>
      <c r="R308">
        <v>0.99644803989040598</v>
      </c>
      <c r="T308" t="str">
        <f t="shared" si="16"/>
        <v/>
      </c>
      <c r="U308" t="str">
        <f t="shared" si="17"/>
        <v/>
      </c>
      <c r="V308" t="str">
        <f t="shared" si="18"/>
        <v/>
      </c>
      <c r="W308" t="str">
        <f t="shared" si="19"/>
        <v/>
      </c>
    </row>
    <row r="309" spans="1:23" x14ac:dyDescent="0.25">
      <c r="A309">
        <v>308</v>
      </c>
      <c r="B309" t="s">
        <v>381</v>
      </c>
      <c r="C309">
        <v>-12.1480523628243</v>
      </c>
      <c r="D309">
        <v>2732.8945138183099</v>
      </c>
      <c r="E309">
        <v>-4.4451230376438503E-3</v>
      </c>
      <c r="F309">
        <v>0.99645331663728798</v>
      </c>
      <c r="G309">
        <v>-12.1064812117827</v>
      </c>
      <c r="H309">
        <v>3956.1803375612499</v>
      </c>
      <c r="I309">
        <v>-3.0601439213576299E-3</v>
      </c>
      <c r="J309">
        <v>0.99755836222209304</v>
      </c>
      <c r="K309">
        <v>-12.044667311975701</v>
      </c>
      <c r="L309">
        <v>3956.1803501869999</v>
      </c>
      <c r="M309">
        <v>-3.0445192700596598E-3</v>
      </c>
      <c r="N309">
        <v>0.99757082883205705</v>
      </c>
      <c r="O309">
        <v>-12.1650992208935</v>
      </c>
      <c r="P309">
        <v>2732.6637939637199</v>
      </c>
      <c r="Q309">
        <v>-4.4517365245462801E-3</v>
      </c>
      <c r="R309">
        <v>0.99644803989040598</v>
      </c>
      <c r="T309" t="str">
        <f t="shared" si="16"/>
        <v/>
      </c>
      <c r="U309" t="str">
        <f t="shared" si="17"/>
        <v/>
      </c>
      <c r="V309" t="str">
        <f t="shared" si="18"/>
        <v/>
      </c>
      <c r="W309" t="str">
        <f t="shared" si="19"/>
        <v/>
      </c>
    </row>
    <row r="310" spans="1:23" x14ac:dyDescent="0.25">
      <c r="A310">
        <v>309</v>
      </c>
      <c r="B310" t="s">
        <v>382</v>
      </c>
      <c r="C310">
        <v>-12.148052362824201</v>
      </c>
      <c r="D310">
        <v>2732.8945138183099</v>
      </c>
      <c r="E310">
        <v>-4.4451230376438399E-3</v>
      </c>
      <c r="F310">
        <v>0.99645331663728798</v>
      </c>
      <c r="G310">
        <v>-12.1064812117827</v>
      </c>
      <c r="H310">
        <v>3956.1803375613299</v>
      </c>
      <c r="I310">
        <v>-3.06014392135759E-3</v>
      </c>
      <c r="J310">
        <v>0.99755836222209304</v>
      </c>
      <c r="K310">
        <v>-12.044667311975701</v>
      </c>
      <c r="L310">
        <v>3956.1803501870199</v>
      </c>
      <c r="M310">
        <v>-3.0445192700596399E-3</v>
      </c>
      <c r="N310">
        <v>0.99757082883205705</v>
      </c>
      <c r="O310">
        <v>-12.1650992208935</v>
      </c>
      <c r="P310">
        <v>2732.6637939637399</v>
      </c>
      <c r="Q310">
        <v>-4.4517365245462601E-3</v>
      </c>
      <c r="R310">
        <v>0.99644803989040598</v>
      </c>
      <c r="T310" t="str">
        <f t="shared" si="16"/>
        <v/>
      </c>
      <c r="U310" t="str">
        <f t="shared" si="17"/>
        <v/>
      </c>
      <c r="V310" t="str">
        <f t="shared" si="18"/>
        <v/>
      </c>
      <c r="W310" t="str">
        <f t="shared" si="19"/>
        <v/>
      </c>
    </row>
    <row r="311" spans="1:23" x14ac:dyDescent="0.25">
      <c r="A311">
        <v>310</v>
      </c>
      <c r="B311" t="s">
        <v>383</v>
      </c>
      <c r="C311">
        <v>-12.148052362824201</v>
      </c>
      <c r="D311">
        <v>2732.8945138183099</v>
      </c>
      <c r="E311">
        <v>-4.4451230376438399E-3</v>
      </c>
      <c r="F311">
        <v>0.99645331663728798</v>
      </c>
      <c r="G311">
        <v>-12.106481211782601</v>
      </c>
      <c r="H311">
        <v>3956.1803375612399</v>
      </c>
      <c r="I311">
        <v>-3.0601439213576399E-3</v>
      </c>
      <c r="J311">
        <v>0.99755836222209304</v>
      </c>
      <c r="K311">
        <v>-12.044667311975701</v>
      </c>
      <c r="L311">
        <v>3956.1803501870299</v>
      </c>
      <c r="M311">
        <v>-3.0445192700596299E-3</v>
      </c>
      <c r="N311">
        <v>0.99757082883205705</v>
      </c>
      <c r="O311">
        <v>-12.1650992208935</v>
      </c>
      <c r="P311">
        <v>2732.6637939637299</v>
      </c>
      <c r="Q311">
        <v>-4.4517365245462697E-3</v>
      </c>
      <c r="R311">
        <v>0.99644803989040598</v>
      </c>
      <c r="T311" t="str">
        <f t="shared" si="16"/>
        <v/>
      </c>
      <c r="U311" t="str">
        <f t="shared" si="17"/>
        <v/>
      </c>
      <c r="V311" t="str">
        <f t="shared" si="18"/>
        <v/>
      </c>
      <c r="W311" t="str">
        <f t="shared" si="19"/>
        <v/>
      </c>
    </row>
    <row r="312" spans="1:23" x14ac:dyDescent="0.25">
      <c r="A312">
        <v>311</v>
      </c>
      <c r="B312" t="s">
        <v>384</v>
      </c>
      <c r="C312">
        <v>-12.1480523628243</v>
      </c>
      <c r="D312">
        <v>2732.8945138183099</v>
      </c>
      <c r="E312">
        <v>-4.4451230376438503E-3</v>
      </c>
      <c r="F312">
        <v>0.99645331663728798</v>
      </c>
      <c r="G312">
        <v>-12.106481211782601</v>
      </c>
      <c r="H312">
        <v>3956.1803375612199</v>
      </c>
      <c r="I312">
        <v>-3.0601439213576499E-3</v>
      </c>
      <c r="J312">
        <v>0.99755836222209304</v>
      </c>
      <c r="K312">
        <v>-12.044667311975701</v>
      </c>
      <c r="L312">
        <v>3956.18035018705</v>
      </c>
      <c r="M312">
        <v>-3.0445192700596199E-3</v>
      </c>
      <c r="N312">
        <v>0.99757082883205705</v>
      </c>
      <c r="O312">
        <v>-12.1650992208935</v>
      </c>
      <c r="P312">
        <v>2732.6637939637299</v>
      </c>
      <c r="Q312">
        <v>-4.4517365245462697E-3</v>
      </c>
      <c r="R312">
        <v>0.99644803989040598</v>
      </c>
      <c r="T312" t="str">
        <f t="shared" si="16"/>
        <v/>
      </c>
      <c r="U312" t="str">
        <f t="shared" si="17"/>
        <v/>
      </c>
      <c r="V312" t="str">
        <f t="shared" si="18"/>
        <v/>
      </c>
      <c r="W312" t="str">
        <f t="shared" si="19"/>
        <v/>
      </c>
    </row>
    <row r="313" spans="1:23" x14ac:dyDescent="0.25">
      <c r="A313">
        <v>312</v>
      </c>
      <c r="B313" t="s">
        <v>385</v>
      </c>
      <c r="C313">
        <v>-12.1480523628243</v>
      </c>
      <c r="D313">
        <v>2732.8945138183199</v>
      </c>
      <c r="E313">
        <v>-4.4451230376438399E-3</v>
      </c>
      <c r="F313">
        <v>0.99645331663728798</v>
      </c>
      <c r="G313">
        <v>-12.106481211782601</v>
      </c>
      <c r="H313">
        <v>3956.1803375612399</v>
      </c>
      <c r="I313">
        <v>-3.0601439213576399E-3</v>
      </c>
      <c r="J313">
        <v>0.99755836222209304</v>
      </c>
      <c r="K313">
        <v>-12.044667311975701</v>
      </c>
      <c r="L313">
        <v>3956.1803501870299</v>
      </c>
      <c r="M313">
        <v>-3.0445192700596299E-3</v>
      </c>
      <c r="N313">
        <v>0.99757082883205705</v>
      </c>
      <c r="O313">
        <v>-12.1650992208935</v>
      </c>
      <c r="P313">
        <v>2732.6637939637098</v>
      </c>
      <c r="Q313">
        <v>-4.4517365245462896E-3</v>
      </c>
      <c r="R313">
        <v>0.99644803989040598</v>
      </c>
      <c r="T313" t="str">
        <f t="shared" si="16"/>
        <v/>
      </c>
      <c r="U313" t="str">
        <f t="shared" si="17"/>
        <v/>
      </c>
      <c r="V313" t="str">
        <f t="shared" si="18"/>
        <v/>
      </c>
      <c r="W313" t="str">
        <f t="shared" si="19"/>
        <v/>
      </c>
    </row>
    <row r="314" spans="1:23" x14ac:dyDescent="0.25">
      <c r="A314">
        <v>313</v>
      </c>
      <c r="B314" t="s">
        <v>386</v>
      </c>
      <c r="C314">
        <v>-12.148052362824201</v>
      </c>
      <c r="D314">
        <v>2732.8945138183099</v>
      </c>
      <c r="E314">
        <v>-4.4451230376438399E-3</v>
      </c>
      <c r="F314">
        <v>0.99645331663728798</v>
      </c>
      <c r="G314">
        <v>-12.106481211782601</v>
      </c>
      <c r="H314">
        <v>3956.1803375612499</v>
      </c>
      <c r="I314">
        <v>-3.0601439213576399E-3</v>
      </c>
      <c r="J314">
        <v>0.99755836222209304</v>
      </c>
      <c r="K314">
        <v>-12.044667311975701</v>
      </c>
      <c r="L314">
        <v>3956.1803501869999</v>
      </c>
      <c r="M314">
        <v>-3.0445192700596598E-3</v>
      </c>
      <c r="N314">
        <v>0.99757082883205705</v>
      </c>
      <c r="O314">
        <v>-12.1650992208935</v>
      </c>
      <c r="P314">
        <v>2732.6637939637098</v>
      </c>
      <c r="Q314">
        <v>-4.4517365245462896E-3</v>
      </c>
      <c r="R314">
        <v>0.99644803989040598</v>
      </c>
      <c r="T314" t="str">
        <f t="shared" si="16"/>
        <v/>
      </c>
      <c r="U314" t="str">
        <f t="shared" si="17"/>
        <v/>
      </c>
      <c r="V314" t="str">
        <f t="shared" si="18"/>
        <v/>
      </c>
      <c r="W314" t="str">
        <f t="shared" si="19"/>
        <v/>
      </c>
    </row>
    <row r="315" spans="1:23" x14ac:dyDescent="0.25">
      <c r="A315">
        <v>314</v>
      </c>
      <c r="B315" t="s">
        <v>387</v>
      </c>
      <c r="C315">
        <v>-12.148052362824201</v>
      </c>
      <c r="D315">
        <v>2732.8945138183099</v>
      </c>
      <c r="E315">
        <v>-4.4451230376438399E-3</v>
      </c>
      <c r="F315">
        <v>0.99645331663728798</v>
      </c>
      <c r="G315">
        <v>-12.106481211782601</v>
      </c>
      <c r="H315">
        <v>3956.1803375612499</v>
      </c>
      <c r="I315">
        <v>-3.0601439213576399E-3</v>
      </c>
      <c r="J315">
        <v>0.99755836222209304</v>
      </c>
      <c r="K315">
        <v>-12.044667311975701</v>
      </c>
      <c r="L315">
        <v>3956.1803501870099</v>
      </c>
      <c r="M315">
        <v>-3.0445192700596499E-3</v>
      </c>
      <c r="N315">
        <v>0.99757082883205705</v>
      </c>
      <c r="O315">
        <v>-12.1650992208935</v>
      </c>
      <c r="P315">
        <v>2732.6637939637299</v>
      </c>
      <c r="Q315">
        <v>-4.4517365245462697E-3</v>
      </c>
      <c r="R315">
        <v>0.99644803989040598</v>
      </c>
      <c r="T315" t="str">
        <f t="shared" si="16"/>
        <v/>
      </c>
      <c r="U315" t="str">
        <f t="shared" si="17"/>
        <v/>
      </c>
      <c r="V315" t="str">
        <f t="shared" si="18"/>
        <v/>
      </c>
      <c r="W315" t="str">
        <f t="shared" si="19"/>
        <v/>
      </c>
    </row>
    <row r="316" spans="1:23" x14ac:dyDescent="0.25">
      <c r="A316">
        <v>315</v>
      </c>
      <c r="B316" t="s">
        <v>388</v>
      </c>
      <c r="C316">
        <v>-12.1480523628243</v>
      </c>
      <c r="D316">
        <v>2732.8945138183099</v>
      </c>
      <c r="E316">
        <v>-4.4451230376438503E-3</v>
      </c>
      <c r="F316">
        <v>0.99645331663728798</v>
      </c>
      <c r="G316">
        <v>-12.1064812117827</v>
      </c>
      <c r="H316">
        <v>3956.1803375612499</v>
      </c>
      <c r="I316">
        <v>-3.0601439213576299E-3</v>
      </c>
      <c r="J316">
        <v>0.99755836222209304</v>
      </c>
      <c r="K316">
        <v>-12.044667311975701</v>
      </c>
      <c r="L316">
        <v>3956.1803501870099</v>
      </c>
      <c r="M316">
        <v>-3.0445192700596499E-3</v>
      </c>
      <c r="N316">
        <v>0.99757082883205705</v>
      </c>
      <c r="O316">
        <v>-12.1650992208935</v>
      </c>
      <c r="P316">
        <v>2732.6637939637199</v>
      </c>
      <c r="Q316">
        <v>-4.4517365245462801E-3</v>
      </c>
      <c r="R316">
        <v>0.99644803989040598</v>
      </c>
      <c r="T316" t="str">
        <f t="shared" si="16"/>
        <v/>
      </c>
      <c r="U316" t="str">
        <f t="shared" si="17"/>
        <v/>
      </c>
      <c r="V316" t="str">
        <f t="shared" si="18"/>
        <v/>
      </c>
      <c r="W316" t="str">
        <f t="shared" si="19"/>
        <v/>
      </c>
    </row>
    <row r="317" spans="1:23" x14ac:dyDescent="0.25">
      <c r="A317">
        <v>316</v>
      </c>
      <c r="B317" t="s">
        <v>389</v>
      </c>
      <c r="C317">
        <v>-12.148052362824201</v>
      </c>
      <c r="D317">
        <v>2732.8945138182999</v>
      </c>
      <c r="E317">
        <v>-4.4451230376438599E-3</v>
      </c>
      <c r="F317">
        <v>0.99645331663728798</v>
      </c>
      <c r="G317">
        <v>-12.106481211782601</v>
      </c>
      <c r="H317">
        <v>3956.1803375612199</v>
      </c>
      <c r="I317">
        <v>-3.0601439213576499E-3</v>
      </c>
      <c r="J317">
        <v>0.99755836222209304</v>
      </c>
      <c r="K317">
        <v>-12.044667311975701</v>
      </c>
      <c r="L317">
        <v>3956.1803501870299</v>
      </c>
      <c r="M317">
        <v>-3.0445192700596299E-3</v>
      </c>
      <c r="N317">
        <v>0.99757082883205705</v>
      </c>
      <c r="O317">
        <v>-12.1650992208935</v>
      </c>
      <c r="P317">
        <v>2732.6637939637098</v>
      </c>
      <c r="Q317">
        <v>-4.4517365245462896E-3</v>
      </c>
      <c r="R317">
        <v>0.99644803989040598</v>
      </c>
      <c r="T317" t="str">
        <f t="shared" si="16"/>
        <v/>
      </c>
      <c r="U317" t="str">
        <f t="shared" si="17"/>
        <v/>
      </c>
      <c r="V317" t="str">
        <f t="shared" si="18"/>
        <v/>
      </c>
      <c r="W317" t="str">
        <f t="shared" si="19"/>
        <v/>
      </c>
    </row>
    <row r="318" spans="1:23" x14ac:dyDescent="0.25">
      <c r="A318">
        <v>317</v>
      </c>
      <c r="B318" t="s">
        <v>390</v>
      </c>
      <c r="C318">
        <v>-12.1480523628243</v>
      </c>
      <c r="D318">
        <v>2732.8945138183099</v>
      </c>
      <c r="E318">
        <v>-4.4451230376438503E-3</v>
      </c>
      <c r="F318">
        <v>0.99645331663728798</v>
      </c>
      <c r="G318">
        <v>-12.1064812117827</v>
      </c>
      <c r="H318">
        <v>3956.1803375612699</v>
      </c>
      <c r="I318">
        <v>-3.0601439213576299E-3</v>
      </c>
      <c r="J318">
        <v>0.99755836222209304</v>
      </c>
      <c r="K318">
        <v>-12.044667311975701</v>
      </c>
      <c r="L318">
        <v>3956.18035018705</v>
      </c>
      <c r="M318">
        <v>-3.0445192700596199E-3</v>
      </c>
      <c r="N318">
        <v>0.99757082883205705</v>
      </c>
      <c r="O318">
        <v>-12.1650992208935</v>
      </c>
      <c r="P318">
        <v>2732.6637939637199</v>
      </c>
      <c r="Q318">
        <v>-4.4517365245462801E-3</v>
      </c>
      <c r="R318">
        <v>0.99644803989040598</v>
      </c>
      <c r="T318" t="str">
        <f t="shared" si="16"/>
        <v/>
      </c>
      <c r="U318" t="str">
        <f t="shared" si="17"/>
        <v/>
      </c>
      <c r="V318" t="str">
        <f t="shared" si="18"/>
        <v/>
      </c>
      <c r="W318" t="str">
        <f t="shared" si="19"/>
        <v/>
      </c>
    </row>
    <row r="319" spans="1:23" x14ac:dyDescent="0.25">
      <c r="A319">
        <v>318</v>
      </c>
      <c r="B319" t="s">
        <v>391</v>
      </c>
      <c r="C319">
        <v>-12.148052362824201</v>
      </c>
      <c r="D319">
        <v>2732.8945138183099</v>
      </c>
      <c r="E319">
        <v>-4.4451230376438399E-3</v>
      </c>
      <c r="F319">
        <v>0.99645331663728798</v>
      </c>
      <c r="G319">
        <v>-12.106481211782601</v>
      </c>
      <c r="H319">
        <v>3956.1803375612399</v>
      </c>
      <c r="I319">
        <v>-3.0601439213576399E-3</v>
      </c>
      <c r="J319">
        <v>0.99755836222209304</v>
      </c>
      <c r="K319">
        <v>-12.044667311975701</v>
      </c>
      <c r="L319">
        <v>3956.1803501870099</v>
      </c>
      <c r="M319">
        <v>-3.0445192700596499E-3</v>
      </c>
      <c r="N319">
        <v>0.99757082883205705</v>
      </c>
      <c r="O319">
        <v>-12.1650992208935</v>
      </c>
      <c r="P319">
        <v>2732.6637939637599</v>
      </c>
      <c r="Q319">
        <v>-4.4517365245462202E-3</v>
      </c>
      <c r="R319">
        <v>0.99644803989040598</v>
      </c>
      <c r="T319" t="str">
        <f t="shared" si="16"/>
        <v/>
      </c>
      <c r="U319" t="str">
        <f t="shared" si="17"/>
        <v/>
      </c>
      <c r="V319" t="str">
        <f t="shared" si="18"/>
        <v/>
      </c>
      <c r="W319" t="str">
        <f t="shared" si="19"/>
        <v/>
      </c>
    </row>
    <row r="320" spans="1:23" x14ac:dyDescent="0.25">
      <c r="A320">
        <v>319</v>
      </c>
      <c r="B320" t="s">
        <v>392</v>
      </c>
      <c r="C320">
        <v>-12.1480523628243</v>
      </c>
      <c r="D320">
        <v>2732.8945138182999</v>
      </c>
      <c r="E320">
        <v>-4.4451230376438599E-3</v>
      </c>
      <c r="F320">
        <v>0.99645331663728798</v>
      </c>
      <c r="G320">
        <v>-12.1064812117827</v>
      </c>
      <c r="H320">
        <v>3956.1803375612899</v>
      </c>
      <c r="I320">
        <v>-3.06014392135761E-3</v>
      </c>
      <c r="J320">
        <v>0.99755836222209304</v>
      </c>
      <c r="K320">
        <v>-12.044667311975701</v>
      </c>
      <c r="L320">
        <v>3956.1803501870099</v>
      </c>
      <c r="M320">
        <v>-3.0445192700596499E-3</v>
      </c>
      <c r="N320">
        <v>0.99757082883205705</v>
      </c>
      <c r="O320">
        <v>-12.1650992208935</v>
      </c>
      <c r="P320">
        <v>2732.6637939637299</v>
      </c>
      <c r="Q320">
        <v>-4.4517365245462697E-3</v>
      </c>
      <c r="R320">
        <v>0.99644803989040598</v>
      </c>
      <c r="T320" t="str">
        <f t="shared" si="16"/>
        <v/>
      </c>
      <c r="U320" t="str">
        <f t="shared" si="17"/>
        <v/>
      </c>
      <c r="V320" t="str">
        <f t="shared" si="18"/>
        <v/>
      </c>
      <c r="W320" t="str">
        <f t="shared" si="19"/>
        <v/>
      </c>
    </row>
    <row r="321" spans="1:23" x14ac:dyDescent="0.25">
      <c r="A321">
        <v>320</v>
      </c>
      <c r="B321" t="s">
        <v>393</v>
      </c>
      <c r="C321">
        <v>-12.148052362824201</v>
      </c>
      <c r="D321">
        <v>2732.8945138183099</v>
      </c>
      <c r="E321">
        <v>-4.4451230376438399E-3</v>
      </c>
      <c r="F321">
        <v>0.99645331663728798</v>
      </c>
      <c r="G321">
        <v>-12.1064812117827</v>
      </c>
      <c r="H321">
        <v>3956.1803375612499</v>
      </c>
      <c r="I321">
        <v>-3.0601439213576299E-3</v>
      </c>
      <c r="J321">
        <v>0.99755836222209304</v>
      </c>
      <c r="K321">
        <v>-12.044667311975701</v>
      </c>
      <c r="L321">
        <v>3956.1803501870299</v>
      </c>
      <c r="M321">
        <v>-3.0445192700596399E-3</v>
      </c>
      <c r="N321">
        <v>0.99757082883205705</v>
      </c>
      <c r="O321">
        <v>-12.1650992208935</v>
      </c>
      <c r="P321">
        <v>2732.6637939637098</v>
      </c>
      <c r="Q321">
        <v>-4.4517365245462896E-3</v>
      </c>
      <c r="R321">
        <v>0.99644803989040598</v>
      </c>
      <c r="T321" t="str">
        <f t="shared" si="16"/>
        <v/>
      </c>
      <c r="U321" t="str">
        <f t="shared" si="17"/>
        <v/>
      </c>
      <c r="V321" t="str">
        <f t="shared" si="18"/>
        <v/>
      </c>
      <c r="W321" t="str">
        <f t="shared" si="19"/>
        <v/>
      </c>
    </row>
    <row r="322" spans="1:23" x14ac:dyDescent="0.25">
      <c r="A322">
        <v>321</v>
      </c>
      <c r="B322" t="s">
        <v>394</v>
      </c>
      <c r="C322">
        <v>-12.148052362824201</v>
      </c>
      <c r="D322">
        <v>2732.8945138182999</v>
      </c>
      <c r="E322">
        <v>-4.4451230376438703E-3</v>
      </c>
      <c r="F322">
        <v>0.99645331663728798</v>
      </c>
      <c r="G322">
        <v>-12.106481211782601</v>
      </c>
      <c r="H322">
        <v>3956.1803375612399</v>
      </c>
      <c r="I322">
        <v>-3.0601439213576399E-3</v>
      </c>
      <c r="J322">
        <v>0.99755836222209304</v>
      </c>
      <c r="K322">
        <v>-12.044667311975701</v>
      </c>
      <c r="L322">
        <v>3956.1803501870099</v>
      </c>
      <c r="M322">
        <v>-3.0445192700596499E-3</v>
      </c>
      <c r="N322">
        <v>0.99757082883205705</v>
      </c>
      <c r="O322">
        <v>-12.1650992208935</v>
      </c>
      <c r="P322">
        <v>2732.6637939637299</v>
      </c>
      <c r="Q322">
        <v>-4.4517365245462697E-3</v>
      </c>
      <c r="R322">
        <v>0.99644803989040598</v>
      </c>
      <c r="T322" t="str">
        <f t="shared" si="16"/>
        <v/>
      </c>
      <c r="U322" t="str">
        <f t="shared" si="17"/>
        <v/>
      </c>
      <c r="V322" t="str">
        <f t="shared" si="18"/>
        <v/>
      </c>
      <c r="W322" t="str">
        <f t="shared" si="19"/>
        <v/>
      </c>
    </row>
    <row r="323" spans="1:23" x14ac:dyDescent="0.25">
      <c r="A323">
        <v>322</v>
      </c>
      <c r="B323" t="s">
        <v>395</v>
      </c>
      <c r="C323">
        <v>-12.148052362824201</v>
      </c>
      <c r="D323">
        <v>2732.8945138182999</v>
      </c>
      <c r="E323">
        <v>-4.4451230376438599E-3</v>
      </c>
      <c r="F323">
        <v>0.99645331663728798</v>
      </c>
      <c r="G323">
        <v>-12.1064812117827</v>
      </c>
      <c r="H323">
        <v>3956.1803375612699</v>
      </c>
      <c r="I323">
        <v>-3.0601439213576299E-3</v>
      </c>
      <c r="J323">
        <v>0.99755836222209304</v>
      </c>
      <c r="K323">
        <v>-12.044667311975701</v>
      </c>
      <c r="L323">
        <v>3956.1803501869999</v>
      </c>
      <c r="M323">
        <v>-3.0445192700596598E-3</v>
      </c>
      <c r="N323">
        <v>0.99757082883205705</v>
      </c>
      <c r="O323">
        <v>-12.1650992208935</v>
      </c>
      <c r="P323">
        <v>2732.6637939637199</v>
      </c>
      <c r="Q323">
        <v>-4.4517365245462896E-3</v>
      </c>
      <c r="R323">
        <v>0.99644803989040598</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396</v>
      </c>
      <c r="C324">
        <v>-12.148052362824201</v>
      </c>
      <c r="D324">
        <v>2732.8945138182999</v>
      </c>
      <c r="E324">
        <v>-4.4451230376438599E-3</v>
      </c>
      <c r="F324">
        <v>0.99645331663728798</v>
      </c>
      <c r="G324">
        <v>-12.106481211782601</v>
      </c>
      <c r="H324">
        <v>3956.1803375612399</v>
      </c>
      <c r="I324">
        <v>-3.0601439213576399E-3</v>
      </c>
      <c r="J324">
        <v>0.99755836222209304</v>
      </c>
      <c r="K324">
        <v>-12.044667311975701</v>
      </c>
      <c r="L324">
        <v>3956.1803501870199</v>
      </c>
      <c r="M324">
        <v>-3.0445192700596399E-3</v>
      </c>
      <c r="N324">
        <v>0.99757082883205705</v>
      </c>
      <c r="O324">
        <v>-12.1650992208935</v>
      </c>
      <c r="P324">
        <v>2732.6637939637299</v>
      </c>
      <c r="Q324">
        <v>-4.4517365245462697E-3</v>
      </c>
      <c r="R324">
        <v>0.99644803989040598</v>
      </c>
      <c r="T324" t="str">
        <f t="shared" si="20"/>
        <v/>
      </c>
      <c r="U324" t="str">
        <f t="shared" si="21"/>
        <v/>
      </c>
      <c r="V324" t="str">
        <f t="shared" si="22"/>
        <v/>
      </c>
      <c r="W324" t="str">
        <f t="shared" si="23"/>
        <v/>
      </c>
    </row>
    <row r="325" spans="1:23" x14ac:dyDescent="0.25">
      <c r="A325">
        <v>324</v>
      </c>
      <c r="B325" t="s">
        <v>397</v>
      </c>
      <c r="C325">
        <v>-12.148052362824201</v>
      </c>
      <c r="D325">
        <v>2732.8945138183099</v>
      </c>
      <c r="E325">
        <v>-4.4451230376438399E-3</v>
      </c>
      <c r="F325">
        <v>0.99645331663728798</v>
      </c>
      <c r="G325">
        <v>-12.106481211782601</v>
      </c>
      <c r="H325">
        <v>3956.1803375612399</v>
      </c>
      <c r="I325">
        <v>-3.0601439213576399E-3</v>
      </c>
      <c r="J325">
        <v>0.99755836222209304</v>
      </c>
      <c r="K325">
        <v>-12.044667311975701</v>
      </c>
      <c r="L325">
        <v>3956.1803501870099</v>
      </c>
      <c r="M325">
        <v>-3.0445192700596499E-3</v>
      </c>
      <c r="N325">
        <v>0.99757082883205705</v>
      </c>
      <c r="O325">
        <v>-12.1650992208935</v>
      </c>
      <c r="P325">
        <v>2732.6637939637199</v>
      </c>
      <c r="Q325">
        <v>-4.4517365245462896E-3</v>
      </c>
      <c r="R325">
        <v>0.99644803989040598</v>
      </c>
      <c r="T325" t="str">
        <f t="shared" si="20"/>
        <v/>
      </c>
      <c r="U325" t="str">
        <f t="shared" si="21"/>
        <v/>
      </c>
      <c r="V325" t="str">
        <f t="shared" si="22"/>
        <v/>
      </c>
      <c r="W325" t="str">
        <f t="shared" si="23"/>
        <v/>
      </c>
    </row>
    <row r="326" spans="1:23" x14ac:dyDescent="0.25">
      <c r="A326">
        <v>325</v>
      </c>
      <c r="B326" t="s">
        <v>398</v>
      </c>
      <c r="C326">
        <v>-12.148052362824201</v>
      </c>
      <c r="D326">
        <v>2732.8945138182999</v>
      </c>
      <c r="E326">
        <v>-4.4451230376438599E-3</v>
      </c>
      <c r="F326">
        <v>0.99645331663728798</v>
      </c>
      <c r="G326">
        <v>-12.106481211782601</v>
      </c>
      <c r="H326">
        <v>3956.1803375612199</v>
      </c>
      <c r="I326">
        <v>-3.0601439213576598E-3</v>
      </c>
      <c r="J326">
        <v>0.99755836222209304</v>
      </c>
      <c r="K326">
        <v>-12.044667311975701</v>
      </c>
      <c r="L326">
        <v>3956.1803501870299</v>
      </c>
      <c r="M326">
        <v>-3.0445192700596399E-3</v>
      </c>
      <c r="N326">
        <v>0.99757082883205705</v>
      </c>
      <c r="O326">
        <v>-12.1650992208935</v>
      </c>
      <c r="P326">
        <v>2732.6637939637299</v>
      </c>
      <c r="Q326">
        <v>-4.4517365245462697E-3</v>
      </c>
      <c r="R326">
        <v>0.99644803989040598</v>
      </c>
      <c r="T326" t="str">
        <f t="shared" si="20"/>
        <v/>
      </c>
      <c r="U326" t="str">
        <f t="shared" si="21"/>
        <v/>
      </c>
      <c r="V326" t="str">
        <f t="shared" si="22"/>
        <v/>
      </c>
      <c r="W326" t="str">
        <f t="shared" si="23"/>
        <v/>
      </c>
    </row>
    <row r="327" spans="1:23" x14ac:dyDescent="0.25">
      <c r="A327">
        <v>326</v>
      </c>
      <c r="B327" t="s">
        <v>399</v>
      </c>
      <c r="C327">
        <v>-12.148052362824201</v>
      </c>
      <c r="D327">
        <v>2732.8945138182999</v>
      </c>
      <c r="E327">
        <v>-4.4451230376438599E-3</v>
      </c>
      <c r="F327">
        <v>0.99645331663728798</v>
      </c>
      <c r="G327">
        <v>-12.1064812117827</v>
      </c>
      <c r="H327">
        <v>3956.1803375612799</v>
      </c>
      <c r="I327">
        <v>-3.06014392135762E-3</v>
      </c>
      <c r="J327">
        <v>0.99755836222209304</v>
      </c>
      <c r="K327">
        <v>-12.044667311975701</v>
      </c>
      <c r="L327">
        <v>3956.1803501870199</v>
      </c>
      <c r="M327">
        <v>-3.0445192700596399E-3</v>
      </c>
      <c r="N327">
        <v>0.99757082883205705</v>
      </c>
      <c r="O327">
        <v>-12.1650992208935</v>
      </c>
      <c r="P327">
        <v>2732.6637939637098</v>
      </c>
      <c r="Q327">
        <v>-4.4517365245462896E-3</v>
      </c>
      <c r="R327">
        <v>0.99644803989040598</v>
      </c>
      <c r="T327" t="str">
        <f t="shared" si="20"/>
        <v/>
      </c>
      <c r="U327" t="str">
        <f t="shared" si="21"/>
        <v/>
      </c>
      <c r="V327" t="str">
        <f t="shared" si="22"/>
        <v/>
      </c>
      <c r="W327" t="str">
        <f t="shared" si="23"/>
        <v/>
      </c>
    </row>
    <row r="328" spans="1:23" x14ac:dyDescent="0.25">
      <c r="A328">
        <v>327</v>
      </c>
      <c r="B328" t="s">
        <v>400</v>
      </c>
      <c r="C328">
        <v>-12.148052362824201</v>
      </c>
      <c r="D328">
        <v>2732.8945138183099</v>
      </c>
      <c r="E328">
        <v>-4.4451230376438399E-3</v>
      </c>
      <c r="F328">
        <v>0.99645331663728798</v>
      </c>
      <c r="G328">
        <v>-12.106481211782601</v>
      </c>
      <c r="H328">
        <v>3956.1803375612399</v>
      </c>
      <c r="I328">
        <v>-3.0601439213576399E-3</v>
      </c>
      <c r="J328">
        <v>0.99755836222209304</v>
      </c>
      <c r="K328">
        <v>-12.044667311975701</v>
      </c>
      <c r="L328">
        <v>3956.1803501870099</v>
      </c>
      <c r="M328">
        <v>-3.0445192700596499E-3</v>
      </c>
      <c r="N328">
        <v>0.99757082883205705</v>
      </c>
      <c r="O328">
        <v>-12.1650992208935</v>
      </c>
      <c r="P328">
        <v>2732.6637939637199</v>
      </c>
      <c r="Q328">
        <v>-4.4517365245462801E-3</v>
      </c>
      <c r="R328">
        <v>0.99644803989040598</v>
      </c>
      <c r="T328" t="str">
        <f t="shared" si="20"/>
        <v/>
      </c>
      <c r="U328" t="str">
        <f t="shared" si="21"/>
        <v/>
      </c>
      <c r="V328" t="str">
        <f t="shared" si="22"/>
        <v/>
      </c>
      <c r="W328" t="str">
        <f t="shared" si="23"/>
        <v/>
      </c>
    </row>
    <row r="329" spans="1:23" x14ac:dyDescent="0.25">
      <c r="A329">
        <v>328</v>
      </c>
      <c r="B329" t="s">
        <v>401</v>
      </c>
      <c r="C329">
        <v>-12.148052362824201</v>
      </c>
      <c r="D329">
        <v>2732.8945138183099</v>
      </c>
      <c r="E329">
        <v>-4.4451230376438399E-3</v>
      </c>
      <c r="F329">
        <v>0.99645331663728798</v>
      </c>
      <c r="G329">
        <v>-12.1064812117827</v>
      </c>
      <c r="H329">
        <v>3956.1803375612699</v>
      </c>
      <c r="I329">
        <v>-3.06014392135762E-3</v>
      </c>
      <c r="J329">
        <v>0.99755836222209304</v>
      </c>
      <c r="K329">
        <v>-12.044667311975701</v>
      </c>
      <c r="L329">
        <v>3956.1803501870099</v>
      </c>
      <c r="M329">
        <v>-3.0445192700596499E-3</v>
      </c>
      <c r="N329">
        <v>0.99757082883205705</v>
      </c>
      <c r="O329">
        <v>-12.1650992208935</v>
      </c>
      <c r="P329">
        <v>2732.6637939637199</v>
      </c>
      <c r="Q329">
        <v>-4.4517365245462697E-3</v>
      </c>
      <c r="R329">
        <v>0.99644803989040598</v>
      </c>
      <c r="T329" t="str">
        <f t="shared" si="20"/>
        <v/>
      </c>
      <c r="U329" t="str">
        <f t="shared" si="21"/>
        <v/>
      </c>
      <c r="V329" t="str">
        <f t="shared" si="22"/>
        <v/>
      </c>
      <c r="W329" t="str">
        <f t="shared" si="23"/>
        <v/>
      </c>
    </row>
    <row r="330" spans="1:23" x14ac:dyDescent="0.25">
      <c r="A330">
        <v>329</v>
      </c>
      <c r="B330" t="s">
        <v>434</v>
      </c>
      <c r="C330">
        <v>-12.148052362824201</v>
      </c>
      <c r="D330">
        <v>2732.8945138182999</v>
      </c>
      <c r="E330">
        <v>-4.4451230376438599E-3</v>
      </c>
      <c r="F330">
        <v>0.99645331663728798</v>
      </c>
      <c r="G330">
        <v>-12.106481211782601</v>
      </c>
      <c r="H330">
        <v>3956.1803375612399</v>
      </c>
      <c r="I330">
        <v>-3.0601439213576399E-3</v>
      </c>
      <c r="J330">
        <v>0.99755836222209304</v>
      </c>
      <c r="K330">
        <v>-12.044667311975701</v>
      </c>
      <c r="L330">
        <v>3956.18035018705</v>
      </c>
      <c r="M330">
        <v>-3.0445192700596199E-3</v>
      </c>
      <c r="N330">
        <v>0.99757082883205705</v>
      </c>
      <c r="O330">
        <v>-12.1650992208935</v>
      </c>
      <c r="P330">
        <v>2732.6637939637199</v>
      </c>
      <c r="Q330">
        <v>-4.4517365245462801E-3</v>
      </c>
      <c r="R330">
        <v>0.99644803989040598</v>
      </c>
      <c r="T330" t="str">
        <f t="shared" si="20"/>
        <v/>
      </c>
      <c r="U330" t="str">
        <f t="shared" si="21"/>
        <v/>
      </c>
      <c r="V330" t="str">
        <f t="shared" si="22"/>
        <v/>
      </c>
      <c r="W330" t="str">
        <f t="shared" si="23"/>
        <v/>
      </c>
    </row>
    <row r="331" spans="1:23" x14ac:dyDescent="0.25">
      <c r="A331">
        <v>330</v>
      </c>
      <c r="B331" t="s">
        <v>435</v>
      </c>
      <c r="C331">
        <v>-12.148052362824201</v>
      </c>
      <c r="D331">
        <v>2732.8945138182999</v>
      </c>
      <c r="E331">
        <v>-4.4451230376438703E-3</v>
      </c>
      <c r="F331">
        <v>0.99645331663728798</v>
      </c>
      <c r="G331">
        <v>-12.106481211782601</v>
      </c>
      <c r="H331">
        <v>3956.1803375612499</v>
      </c>
      <c r="I331">
        <v>-3.0601439213576399E-3</v>
      </c>
      <c r="J331">
        <v>0.99755836222209304</v>
      </c>
      <c r="K331">
        <v>-12.044667311975701</v>
      </c>
      <c r="L331">
        <v>3956.1803501870099</v>
      </c>
      <c r="M331">
        <v>-3.0445192700596499E-3</v>
      </c>
      <c r="N331">
        <v>0.99757082883205705</v>
      </c>
      <c r="O331">
        <v>-12.1650992208935</v>
      </c>
      <c r="P331">
        <v>2732.6637939637098</v>
      </c>
      <c r="Q331">
        <v>-4.4517365245462896E-3</v>
      </c>
      <c r="R331">
        <v>0.99644803989040598</v>
      </c>
      <c r="T331" t="str">
        <f t="shared" si="20"/>
        <v/>
      </c>
      <c r="U331" t="str">
        <f t="shared" si="21"/>
        <v/>
      </c>
      <c r="V331" t="str">
        <f t="shared" si="22"/>
        <v/>
      </c>
      <c r="W331" t="str">
        <f t="shared" si="23"/>
        <v/>
      </c>
    </row>
    <row r="332" spans="1:23" x14ac:dyDescent="0.25">
      <c r="A332">
        <v>331</v>
      </c>
      <c r="B332" t="s">
        <v>436</v>
      </c>
      <c r="C332">
        <v>-12.148052362824201</v>
      </c>
      <c r="D332">
        <v>2732.8945138183099</v>
      </c>
      <c r="E332">
        <v>-4.4451230376438503E-3</v>
      </c>
      <c r="F332">
        <v>0.99645331663728798</v>
      </c>
      <c r="G332">
        <v>-12.106481211782601</v>
      </c>
      <c r="H332">
        <v>3956.1803375612399</v>
      </c>
      <c r="I332">
        <v>-3.0601439213576399E-3</v>
      </c>
      <c r="J332">
        <v>0.99755836222209304</v>
      </c>
      <c r="K332">
        <v>-12.044667311975701</v>
      </c>
      <c r="L332">
        <v>3956.1803501870399</v>
      </c>
      <c r="M332">
        <v>-3.0445192700596299E-3</v>
      </c>
      <c r="N332">
        <v>0.99757082883205705</v>
      </c>
      <c r="O332">
        <v>-12.1650992208935</v>
      </c>
      <c r="P332">
        <v>2732.6637939637299</v>
      </c>
      <c r="Q332">
        <v>-4.4517365245462697E-3</v>
      </c>
      <c r="R332">
        <v>0.99644803989040598</v>
      </c>
      <c r="T332" t="str">
        <f t="shared" si="20"/>
        <v/>
      </c>
      <c r="U332" t="str">
        <f t="shared" si="21"/>
        <v/>
      </c>
      <c r="V332" t="str">
        <f t="shared" si="22"/>
        <v/>
      </c>
      <c r="W332" t="str">
        <f t="shared" si="23"/>
        <v/>
      </c>
    </row>
    <row r="333" spans="1:23" x14ac:dyDescent="0.25">
      <c r="A333">
        <v>332</v>
      </c>
      <c r="B333" t="s">
        <v>437</v>
      </c>
      <c r="C333">
        <v>-12.148052362824201</v>
      </c>
      <c r="D333">
        <v>2732.8945138182999</v>
      </c>
      <c r="E333">
        <v>-4.4451230376438599E-3</v>
      </c>
      <c r="F333">
        <v>0.99645331663728798</v>
      </c>
      <c r="G333">
        <v>-12.106481211782601</v>
      </c>
      <c r="H333">
        <v>3956.1803375612499</v>
      </c>
      <c r="I333">
        <v>-3.0601439213576399E-3</v>
      </c>
      <c r="J333">
        <v>0.99755836222209304</v>
      </c>
      <c r="K333">
        <v>-12.044667311975701</v>
      </c>
      <c r="L333">
        <v>3956.1803501870099</v>
      </c>
      <c r="M333">
        <v>-3.0445192700596499E-3</v>
      </c>
      <c r="N333">
        <v>0.99757082883205705</v>
      </c>
      <c r="O333">
        <v>-12.1650992208935</v>
      </c>
      <c r="P333">
        <v>2732.6637939637199</v>
      </c>
      <c r="Q333">
        <v>-4.4517365245462801E-3</v>
      </c>
      <c r="R333">
        <v>0.99644803989040598</v>
      </c>
      <c r="T333" t="str">
        <f t="shared" si="20"/>
        <v/>
      </c>
      <c r="U333" t="str">
        <f t="shared" si="21"/>
        <v/>
      </c>
      <c r="V333" t="str">
        <f t="shared" si="22"/>
        <v/>
      </c>
      <c r="W333" t="str">
        <f t="shared" si="23"/>
        <v/>
      </c>
    </row>
    <row r="334" spans="1:23" x14ac:dyDescent="0.25">
      <c r="A334">
        <v>333</v>
      </c>
      <c r="B334" t="s">
        <v>438</v>
      </c>
      <c r="C334">
        <v>-12.148052362824201</v>
      </c>
      <c r="D334">
        <v>2732.8945138182999</v>
      </c>
      <c r="E334">
        <v>-4.4451230376438703E-3</v>
      </c>
      <c r="F334">
        <v>0.99645331663728798</v>
      </c>
      <c r="G334">
        <v>-12.1064812117827</v>
      </c>
      <c r="H334">
        <v>3956.1803375612699</v>
      </c>
      <c r="I334">
        <v>-3.06014392135762E-3</v>
      </c>
      <c r="J334">
        <v>0.99755836222209304</v>
      </c>
      <c r="K334">
        <v>-12.044667311975701</v>
      </c>
      <c r="L334">
        <v>3956.1803501870099</v>
      </c>
      <c r="M334">
        <v>-3.0445192700596499E-3</v>
      </c>
      <c r="N334">
        <v>0.99757082883205705</v>
      </c>
      <c r="O334">
        <v>-12.1650992208935</v>
      </c>
      <c r="P334">
        <v>2732.6637939637098</v>
      </c>
      <c r="Q334">
        <v>-4.4517365245462896E-3</v>
      </c>
      <c r="R334">
        <v>0.99644803989040598</v>
      </c>
      <c r="T334" t="str">
        <f t="shared" si="20"/>
        <v/>
      </c>
      <c r="U334" t="str">
        <f t="shared" si="21"/>
        <v/>
      </c>
      <c r="V334" t="str">
        <f t="shared" si="22"/>
        <v/>
      </c>
      <c r="W334" t="str">
        <f t="shared" si="23"/>
        <v/>
      </c>
    </row>
    <row r="335" spans="1:23" x14ac:dyDescent="0.25">
      <c r="A335">
        <v>334</v>
      </c>
      <c r="B335" t="s">
        <v>439</v>
      </c>
      <c r="C335">
        <v>-12.148052362824201</v>
      </c>
      <c r="D335">
        <v>2732.8945138182999</v>
      </c>
      <c r="E335">
        <v>-4.4451230376438703E-3</v>
      </c>
      <c r="F335">
        <v>0.99645331663728798</v>
      </c>
      <c r="G335">
        <v>-12.106481211782601</v>
      </c>
      <c r="H335">
        <v>3956.1803375612499</v>
      </c>
      <c r="I335">
        <v>-3.0601439213576399E-3</v>
      </c>
      <c r="J335">
        <v>0.99755836222209304</v>
      </c>
      <c r="K335">
        <v>-12.044667311975701</v>
      </c>
      <c r="L335">
        <v>3956.1803501870399</v>
      </c>
      <c r="M335">
        <v>-3.0445192700596299E-3</v>
      </c>
      <c r="N335">
        <v>0.99757082883205705</v>
      </c>
      <c r="O335">
        <v>-12.1650992208935</v>
      </c>
      <c r="P335">
        <v>2732.6637939637098</v>
      </c>
      <c r="Q335">
        <v>-4.4517365245462896E-3</v>
      </c>
      <c r="R335">
        <v>0.99644803989040598</v>
      </c>
      <c r="T335" t="str">
        <f t="shared" si="20"/>
        <v/>
      </c>
      <c r="U335" t="str">
        <f t="shared" si="21"/>
        <v/>
      </c>
      <c r="V335" t="str">
        <f t="shared" si="22"/>
        <v/>
      </c>
      <c r="W335" t="str">
        <f t="shared" si="23"/>
        <v/>
      </c>
    </row>
    <row r="336" spans="1:23" x14ac:dyDescent="0.25">
      <c r="A336">
        <v>335</v>
      </c>
      <c r="B336" t="s">
        <v>440</v>
      </c>
      <c r="C336">
        <v>-12.148052362824201</v>
      </c>
      <c r="D336">
        <v>2732.8945138183099</v>
      </c>
      <c r="E336">
        <v>-4.4451230376438503E-3</v>
      </c>
      <c r="F336">
        <v>0.99645331663728798</v>
      </c>
      <c r="G336">
        <v>-12.106481211782601</v>
      </c>
      <c r="H336">
        <v>3956.1803375612299</v>
      </c>
      <c r="I336">
        <v>-3.0601439213576499E-3</v>
      </c>
      <c r="J336">
        <v>0.99755836222209304</v>
      </c>
      <c r="K336">
        <v>-12.044667311975701</v>
      </c>
      <c r="L336">
        <v>3956.1803501870099</v>
      </c>
      <c r="M336">
        <v>-3.0445192700596499E-3</v>
      </c>
      <c r="N336">
        <v>0.99757082883205705</v>
      </c>
      <c r="O336">
        <v>-12.1650992208935</v>
      </c>
      <c r="P336">
        <v>2732.6637939637199</v>
      </c>
      <c r="Q336">
        <v>-4.4517365245462801E-3</v>
      </c>
      <c r="R336">
        <v>0.99644803989040598</v>
      </c>
      <c r="T336" t="str">
        <f t="shared" si="20"/>
        <v/>
      </c>
      <c r="U336" t="str">
        <f t="shared" si="21"/>
        <v/>
      </c>
      <c r="V336" t="str">
        <f t="shared" si="22"/>
        <v/>
      </c>
      <c r="W336" t="str">
        <f t="shared" si="23"/>
        <v/>
      </c>
    </row>
    <row r="337" spans="1:23" x14ac:dyDescent="0.25">
      <c r="A337">
        <v>336</v>
      </c>
      <c r="B337" t="s">
        <v>441</v>
      </c>
      <c r="C337">
        <v>-12.148052362824201</v>
      </c>
      <c r="D337">
        <v>2732.8945138183099</v>
      </c>
      <c r="E337">
        <v>-4.4451230376438503E-3</v>
      </c>
      <c r="F337">
        <v>0.99645331663728798</v>
      </c>
      <c r="G337">
        <v>-12.106481211782601</v>
      </c>
      <c r="H337">
        <v>3956.1803375612199</v>
      </c>
      <c r="I337">
        <v>-3.0601439213576598E-3</v>
      </c>
      <c r="J337">
        <v>0.99755836222209304</v>
      </c>
      <c r="K337">
        <v>-12.044667311975701</v>
      </c>
      <c r="L337">
        <v>3956.1803501869999</v>
      </c>
      <c r="M337">
        <v>-3.0445192700596598E-3</v>
      </c>
      <c r="N337">
        <v>0.99757082883205705</v>
      </c>
      <c r="O337">
        <v>-12.1650992208935</v>
      </c>
      <c r="P337">
        <v>2732.6637939637299</v>
      </c>
      <c r="Q337">
        <v>-4.4517365245462697E-3</v>
      </c>
      <c r="R337">
        <v>0.99644803989040598</v>
      </c>
      <c r="T337" t="str">
        <f t="shared" si="20"/>
        <v/>
      </c>
      <c r="U337" t="str">
        <f t="shared" si="21"/>
        <v/>
      </c>
      <c r="V337" t="str">
        <f t="shared" si="22"/>
        <v/>
      </c>
      <c r="W337" t="str">
        <f t="shared" si="23"/>
        <v/>
      </c>
    </row>
    <row r="338" spans="1:23" x14ac:dyDescent="0.25">
      <c r="A338">
        <v>337</v>
      </c>
      <c r="B338" t="s">
        <v>442</v>
      </c>
      <c r="C338">
        <v>-12.1480523628243</v>
      </c>
      <c r="D338">
        <v>2732.8945138182999</v>
      </c>
      <c r="E338">
        <v>-4.4451230376438599E-3</v>
      </c>
      <c r="F338">
        <v>0.99645331663728798</v>
      </c>
      <c r="G338">
        <v>-12.1064812117827</v>
      </c>
      <c r="H338">
        <v>3956.1803375612699</v>
      </c>
      <c r="I338">
        <v>-3.06014392135762E-3</v>
      </c>
      <c r="J338">
        <v>0.99755836222209304</v>
      </c>
      <c r="K338">
        <v>-12.044667311975701</v>
      </c>
      <c r="L338">
        <v>3956.1803501870299</v>
      </c>
      <c r="M338">
        <v>-3.0445192700596399E-3</v>
      </c>
      <c r="N338">
        <v>0.99757082883205705</v>
      </c>
      <c r="O338">
        <v>-12.1650992208935</v>
      </c>
      <c r="P338">
        <v>2732.6637939637098</v>
      </c>
      <c r="Q338">
        <v>-4.4517365245462896E-3</v>
      </c>
      <c r="R338">
        <v>0.99644803989040598</v>
      </c>
      <c r="T338" t="str">
        <f t="shared" si="20"/>
        <v/>
      </c>
      <c r="U338" t="str">
        <f t="shared" si="21"/>
        <v/>
      </c>
      <c r="V338" t="str">
        <f t="shared" si="22"/>
        <v/>
      </c>
      <c r="W338" t="str">
        <f t="shared" si="23"/>
        <v/>
      </c>
    </row>
    <row r="339" spans="1:23" x14ac:dyDescent="0.25">
      <c r="A339">
        <v>338</v>
      </c>
      <c r="B339" t="s">
        <v>443</v>
      </c>
      <c r="C339">
        <v>-12.148052362824201</v>
      </c>
      <c r="D339">
        <v>2732.8945138183099</v>
      </c>
      <c r="E339">
        <v>-4.4451230376438503E-3</v>
      </c>
      <c r="F339">
        <v>0.99645331663728798</v>
      </c>
      <c r="G339">
        <v>-12.106481211782601</v>
      </c>
      <c r="H339">
        <v>3956.1803375612299</v>
      </c>
      <c r="I339">
        <v>-3.0601439213576499E-3</v>
      </c>
      <c r="J339">
        <v>0.99755836222209304</v>
      </c>
      <c r="K339">
        <v>-12.044667311975701</v>
      </c>
      <c r="L339">
        <v>3956.1803501869999</v>
      </c>
      <c r="M339">
        <v>-3.0445192700596598E-3</v>
      </c>
      <c r="N339">
        <v>0.99757082883205705</v>
      </c>
      <c r="O339">
        <v>-12.1650992208935</v>
      </c>
      <c r="P339">
        <v>2732.6637939637299</v>
      </c>
      <c r="Q339">
        <v>-4.4517365245462697E-3</v>
      </c>
      <c r="R339">
        <v>0.99644803989040598</v>
      </c>
      <c r="T339" t="str">
        <f t="shared" si="20"/>
        <v/>
      </c>
      <c r="U339" t="str">
        <f t="shared" si="21"/>
        <v/>
      </c>
      <c r="V339" t="str">
        <f t="shared" si="22"/>
        <v/>
      </c>
      <c r="W339" t="str">
        <f t="shared" si="23"/>
        <v/>
      </c>
    </row>
    <row r="340" spans="1:23" x14ac:dyDescent="0.25">
      <c r="A340">
        <v>339</v>
      </c>
      <c r="B340" t="s">
        <v>444</v>
      </c>
      <c r="C340">
        <v>-12.148052362824201</v>
      </c>
      <c r="D340">
        <v>2732.8945138182899</v>
      </c>
      <c r="E340">
        <v>-4.4451230376438798E-3</v>
      </c>
      <c r="F340">
        <v>0.99645331663728798</v>
      </c>
      <c r="G340">
        <v>-12.106481211782601</v>
      </c>
      <c r="H340">
        <v>3956.1803375612299</v>
      </c>
      <c r="I340">
        <v>-3.0601439213576499E-3</v>
      </c>
      <c r="J340">
        <v>0.99755836222209304</v>
      </c>
      <c r="K340">
        <v>-12.044667311975701</v>
      </c>
      <c r="L340">
        <v>3956.1803501870199</v>
      </c>
      <c r="M340">
        <v>-3.0445192700596399E-3</v>
      </c>
      <c r="N340">
        <v>0.99757082883205705</v>
      </c>
      <c r="O340">
        <v>-12.1650992208935</v>
      </c>
      <c r="P340">
        <v>2732.6637939637199</v>
      </c>
      <c r="Q340">
        <v>-4.4517365245462896E-3</v>
      </c>
      <c r="R340">
        <v>0.99644803989040598</v>
      </c>
      <c r="T340" t="str">
        <f t="shared" si="20"/>
        <v/>
      </c>
      <c r="U340" t="str">
        <f t="shared" si="21"/>
        <v/>
      </c>
      <c r="V340" t="str">
        <f t="shared" si="22"/>
        <v/>
      </c>
      <c r="W340" t="str">
        <f t="shared" si="23"/>
        <v/>
      </c>
    </row>
    <row r="341" spans="1:23" x14ac:dyDescent="0.25">
      <c r="A341">
        <v>340</v>
      </c>
      <c r="B341" t="s">
        <v>445</v>
      </c>
      <c r="C341">
        <v>-12.148052362824201</v>
      </c>
      <c r="D341">
        <v>2732.8945138182999</v>
      </c>
      <c r="E341">
        <v>-4.4451230376438599E-3</v>
      </c>
      <c r="F341">
        <v>0.99645331663728798</v>
      </c>
      <c r="G341">
        <v>-12.106481211782601</v>
      </c>
      <c r="H341">
        <v>3956.1803375612299</v>
      </c>
      <c r="I341">
        <v>-3.0601439213576499E-3</v>
      </c>
      <c r="J341">
        <v>0.99755836222209304</v>
      </c>
      <c r="K341">
        <v>-12.044667311975701</v>
      </c>
      <c r="L341">
        <v>3956.1803501870399</v>
      </c>
      <c r="M341">
        <v>-3.0445192700596299E-3</v>
      </c>
      <c r="N341">
        <v>0.99757082883205705</v>
      </c>
      <c r="O341">
        <v>-12.1650992208935</v>
      </c>
      <c r="P341">
        <v>2732.6637939637199</v>
      </c>
      <c r="Q341">
        <v>-4.4517365245462896E-3</v>
      </c>
      <c r="R341">
        <v>0.99644803989040598</v>
      </c>
      <c r="T341" t="str">
        <f t="shared" si="20"/>
        <v/>
      </c>
      <c r="U341" t="str">
        <f t="shared" si="21"/>
        <v/>
      </c>
      <c r="V341" t="str">
        <f t="shared" si="22"/>
        <v/>
      </c>
      <c r="W341" t="str">
        <f t="shared" si="23"/>
        <v/>
      </c>
    </row>
    <row r="342" spans="1:23" x14ac:dyDescent="0.25">
      <c r="A342">
        <v>341</v>
      </c>
      <c r="B342" t="s">
        <v>446</v>
      </c>
      <c r="C342">
        <v>-12.148052362824201</v>
      </c>
      <c r="D342">
        <v>2732.8945138182999</v>
      </c>
      <c r="E342">
        <v>-4.4451230376438703E-3</v>
      </c>
      <c r="F342">
        <v>0.99645331663728798</v>
      </c>
      <c r="G342">
        <v>-12.106481211782601</v>
      </c>
      <c r="H342">
        <v>3956.1803375612299</v>
      </c>
      <c r="I342">
        <v>-3.0601439213576499E-3</v>
      </c>
      <c r="J342">
        <v>0.99755836222209304</v>
      </c>
      <c r="K342">
        <v>-12.044667311975701</v>
      </c>
      <c r="L342">
        <v>3956.1803501869999</v>
      </c>
      <c r="M342">
        <v>-3.0445192700596598E-3</v>
      </c>
      <c r="N342">
        <v>0.99757082883205705</v>
      </c>
      <c r="O342">
        <v>-12.1650992208935</v>
      </c>
      <c r="P342">
        <v>2732.6637939637299</v>
      </c>
      <c r="Q342">
        <v>-4.4517365245462601E-3</v>
      </c>
      <c r="R342">
        <v>0.99644803989040598</v>
      </c>
      <c r="T342" t="str">
        <f t="shared" si="20"/>
        <v/>
      </c>
      <c r="U342" t="str">
        <f t="shared" si="21"/>
        <v/>
      </c>
      <c r="V342" t="str">
        <f t="shared" si="22"/>
        <v/>
      </c>
      <c r="W342" t="str">
        <f t="shared" si="23"/>
        <v/>
      </c>
    </row>
    <row r="343" spans="1:23" x14ac:dyDescent="0.25">
      <c r="A343">
        <v>342</v>
      </c>
      <c r="B343" t="s">
        <v>447</v>
      </c>
      <c r="C343">
        <v>-12.1480523628243</v>
      </c>
      <c r="D343">
        <v>2732.8945138182999</v>
      </c>
      <c r="E343">
        <v>-4.4451230376438599E-3</v>
      </c>
      <c r="F343">
        <v>0.99645331663728798</v>
      </c>
      <c r="G343">
        <v>-12.106481211782601</v>
      </c>
      <c r="H343">
        <v>3956.1803375612299</v>
      </c>
      <c r="I343">
        <v>-3.0601439213576499E-3</v>
      </c>
      <c r="J343">
        <v>0.99755836222209304</v>
      </c>
      <c r="K343">
        <v>-12.044667311975701</v>
      </c>
      <c r="L343">
        <v>3956.1803501870099</v>
      </c>
      <c r="M343">
        <v>-3.0445192700596499E-3</v>
      </c>
      <c r="N343">
        <v>0.99757082883205705</v>
      </c>
      <c r="O343">
        <v>-12.1650992208935</v>
      </c>
      <c r="P343">
        <v>2732.6637939637299</v>
      </c>
      <c r="Q343">
        <v>-4.4517365245462697E-3</v>
      </c>
      <c r="R343">
        <v>0.99644803989040598</v>
      </c>
      <c r="T343" t="str">
        <f t="shared" si="20"/>
        <v/>
      </c>
      <c r="U343" t="str">
        <f t="shared" si="21"/>
        <v/>
      </c>
      <c r="V343" t="str">
        <f t="shared" si="22"/>
        <v/>
      </c>
      <c r="W343" t="str">
        <f t="shared" si="23"/>
        <v/>
      </c>
    </row>
    <row r="344" spans="1:23" x14ac:dyDescent="0.25">
      <c r="A344">
        <v>343</v>
      </c>
      <c r="B344" t="s">
        <v>448</v>
      </c>
      <c r="C344">
        <v>-12.148052362824201</v>
      </c>
      <c r="D344">
        <v>2732.8945138182899</v>
      </c>
      <c r="E344">
        <v>-4.4451230376438798E-3</v>
      </c>
      <c r="F344">
        <v>0.99645331663728798</v>
      </c>
      <c r="G344">
        <v>-12.1064812117827</v>
      </c>
      <c r="H344">
        <v>3956.1803375612699</v>
      </c>
      <c r="I344">
        <v>-3.0601439213576299E-3</v>
      </c>
      <c r="J344">
        <v>0.99755836222209304</v>
      </c>
      <c r="K344">
        <v>-12.044667311975701</v>
      </c>
      <c r="L344">
        <v>3956.1803501870099</v>
      </c>
      <c r="M344">
        <v>-3.0445192700596499E-3</v>
      </c>
      <c r="N344">
        <v>0.99757082883205705</v>
      </c>
      <c r="O344">
        <v>-12.1650992208935</v>
      </c>
      <c r="P344">
        <v>2732.6637939637098</v>
      </c>
      <c r="Q344">
        <v>-4.4517365245462896E-3</v>
      </c>
      <c r="R344">
        <v>0.99644803989040598</v>
      </c>
      <c r="T344" t="str">
        <f t="shared" si="20"/>
        <v/>
      </c>
      <c r="U344" t="str">
        <f t="shared" si="21"/>
        <v/>
      </c>
      <c r="V344" t="str">
        <f t="shared" si="22"/>
        <v/>
      </c>
      <c r="W344" t="str">
        <f t="shared" si="23"/>
        <v/>
      </c>
    </row>
    <row r="345" spans="1:23" x14ac:dyDescent="0.25">
      <c r="A345">
        <v>344</v>
      </c>
      <c r="B345" t="s">
        <v>449</v>
      </c>
      <c r="C345">
        <v>-12.1480523628243</v>
      </c>
      <c r="D345">
        <v>2732.8945138182999</v>
      </c>
      <c r="E345">
        <v>-4.4451230376438599E-3</v>
      </c>
      <c r="F345">
        <v>0.99645331663728798</v>
      </c>
      <c r="G345">
        <v>-12.106481211782601</v>
      </c>
      <c r="H345">
        <v>3956.1803375612499</v>
      </c>
      <c r="I345">
        <v>-3.0601439213576299E-3</v>
      </c>
      <c r="J345">
        <v>0.99755836222209304</v>
      </c>
      <c r="K345">
        <v>-12.044667311975701</v>
      </c>
      <c r="L345">
        <v>3956.1803501870099</v>
      </c>
      <c r="M345">
        <v>-3.0445192700596499E-3</v>
      </c>
      <c r="N345">
        <v>0.99757082883205705</v>
      </c>
      <c r="O345">
        <v>-12.1650992208935</v>
      </c>
      <c r="P345">
        <v>2732.6637939637299</v>
      </c>
      <c r="Q345">
        <v>-4.4517365245462697E-3</v>
      </c>
      <c r="R345">
        <v>0.99644803989040598</v>
      </c>
      <c r="T345" t="str">
        <f t="shared" si="20"/>
        <v/>
      </c>
      <c r="U345" t="str">
        <f t="shared" si="21"/>
        <v/>
      </c>
      <c r="V345" t="str">
        <f t="shared" si="22"/>
        <v/>
      </c>
      <c r="W345" t="str">
        <f t="shared" si="23"/>
        <v/>
      </c>
    </row>
    <row r="346" spans="1:23" x14ac:dyDescent="0.25">
      <c r="A346">
        <v>345</v>
      </c>
      <c r="B346" t="s">
        <v>450</v>
      </c>
      <c r="C346">
        <v>-12.148052362824201</v>
      </c>
      <c r="D346">
        <v>2732.8945138182899</v>
      </c>
      <c r="E346">
        <v>-4.4451230376438798E-3</v>
      </c>
      <c r="F346">
        <v>0.99645331663728798</v>
      </c>
      <c r="G346">
        <v>-12.1064812117827</v>
      </c>
      <c r="H346">
        <v>3956.1803375613199</v>
      </c>
      <c r="I346">
        <v>-3.06014392135759E-3</v>
      </c>
      <c r="J346">
        <v>0.99755836222209304</v>
      </c>
      <c r="K346">
        <v>-12.044667311975701</v>
      </c>
      <c r="L346">
        <v>3956.1803501870099</v>
      </c>
      <c r="M346">
        <v>-3.0445192700596499E-3</v>
      </c>
      <c r="N346">
        <v>0.99757082883205705</v>
      </c>
      <c r="O346">
        <v>-12.1650992208935</v>
      </c>
      <c r="P346">
        <v>2732.6637939637098</v>
      </c>
      <c r="Q346">
        <v>-4.4517365245462896E-3</v>
      </c>
      <c r="R346">
        <v>0.99644803989040598</v>
      </c>
      <c r="T346" t="str">
        <f t="shared" si="20"/>
        <v/>
      </c>
      <c r="U346" t="str">
        <f t="shared" si="21"/>
        <v/>
      </c>
      <c r="V346" t="str">
        <f t="shared" si="22"/>
        <v/>
      </c>
      <c r="W346" t="str">
        <f t="shared" si="23"/>
        <v/>
      </c>
    </row>
    <row r="347" spans="1:23" x14ac:dyDescent="0.25">
      <c r="A347">
        <v>346</v>
      </c>
      <c r="B347" t="s">
        <v>451</v>
      </c>
      <c r="C347">
        <v>-12.148052362824201</v>
      </c>
      <c r="D347">
        <v>2732.8945138182899</v>
      </c>
      <c r="E347">
        <v>-4.4451230376438798E-3</v>
      </c>
      <c r="F347">
        <v>0.99645331663728798</v>
      </c>
      <c r="G347">
        <v>-12.106481211782601</v>
      </c>
      <c r="H347">
        <v>3956.1803375612299</v>
      </c>
      <c r="I347">
        <v>-3.0601439213576399E-3</v>
      </c>
      <c r="J347">
        <v>0.99755836222209304</v>
      </c>
      <c r="K347">
        <v>-12.044667311975701</v>
      </c>
      <c r="L347">
        <v>3956.1803501870099</v>
      </c>
      <c r="M347">
        <v>-3.0445192700596499E-3</v>
      </c>
      <c r="N347">
        <v>0.99757082883205705</v>
      </c>
      <c r="O347">
        <v>-12.1650992208935</v>
      </c>
      <c r="P347">
        <v>2732.6637939637199</v>
      </c>
      <c r="Q347">
        <v>-4.4517365245462801E-3</v>
      </c>
      <c r="R347">
        <v>0.99644803989040598</v>
      </c>
      <c r="T347" t="str">
        <f t="shared" si="20"/>
        <v/>
      </c>
      <c r="U347" t="str">
        <f t="shared" si="21"/>
        <v/>
      </c>
      <c r="V347" t="str">
        <f t="shared" si="22"/>
        <v/>
      </c>
      <c r="W347" t="str">
        <f t="shared" si="23"/>
        <v/>
      </c>
    </row>
    <row r="348" spans="1:23" x14ac:dyDescent="0.25">
      <c r="A348">
        <v>347</v>
      </c>
      <c r="B348" t="s">
        <v>452</v>
      </c>
      <c r="C348">
        <v>-12.148052362824201</v>
      </c>
      <c r="D348">
        <v>2732.8945138182899</v>
      </c>
      <c r="E348">
        <v>-4.4451230376438798E-3</v>
      </c>
      <c r="F348">
        <v>0.99645331663728798</v>
      </c>
      <c r="G348">
        <v>-12.1064812117827</v>
      </c>
      <c r="H348">
        <v>3956.1803375612699</v>
      </c>
      <c r="I348">
        <v>-3.06014392135762E-3</v>
      </c>
      <c r="J348">
        <v>0.99755836222209304</v>
      </c>
      <c r="K348">
        <v>-12.044667311975701</v>
      </c>
      <c r="L348">
        <v>3956.1803501870299</v>
      </c>
      <c r="M348">
        <v>-3.0445192700596399E-3</v>
      </c>
      <c r="N348">
        <v>0.99757082883205705</v>
      </c>
      <c r="O348">
        <v>-12.1650992208935</v>
      </c>
      <c r="P348">
        <v>2732.6637939637098</v>
      </c>
      <c r="Q348">
        <v>-4.4517365245463E-3</v>
      </c>
      <c r="R348">
        <v>0.99644803989040598</v>
      </c>
      <c r="T348" t="str">
        <f t="shared" si="20"/>
        <v/>
      </c>
      <c r="U348" t="str">
        <f t="shared" si="21"/>
        <v/>
      </c>
      <c r="V348" t="str">
        <f t="shared" si="22"/>
        <v/>
      </c>
      <c r="W348" t="str">
        <f t="shared" si="23"/>
        <v/>
      </c>
    </row>
    <row r="349" spans="1:23" x14ac:dyDescent="0.25">
      <c r="A349">
        <v>348</v>
      </c>
      <c r="B349" t="s">
        <v>453</v>
      </c>
      <c r="C349">
        <v>-12.148052362824201</v>
      </c>
      <c r="D349">
        <v>2732.8945138182899</v>
      </c>
      <c r="E349">
        <v>-4.4451230376438798E-3</v>
      </c>
      <c r="F349">
        <v>0.99645331663728798</v>
      </c>
      <c r="G349">
        <v>-12.106481211782601</v>
      </c>
      <c r="H349">
        <v>3956.1803375612399</v>
      </c>
      <c r="I349">
        <v>-3.0601439213576399E-3</v>
      </c>
      <c r="J349">
        <v>0.99755836222209304</v>
      </c>
      <c r="K349">
        <v>-12.044667311975701</v>
      </c>
      <c r="L349">
        <v>3956.1803501870099</v>
      </c>
      <c r="M349">
        <v>-3.0445192700596499E-3</v>
      </c>
      <c r="N349">
        <v>0.99757082883205705</v>
      </c>
      <c r="O349">
        <v>-12.1650992208935</v>
      </c>
      <c r="P349">
        <v>2732.6637939637098</v>
      </c>
      <c r="Q349">
        <v>-4.4517365245462896E-3</v>
      </c>
      <c r="R349">
        <v>0.99644803989040598</v>
      </c>
      <c r="T349" t="str">
        <f t="shared" si="20"/>
        <v/>
      </c>
      <c r="U349" t="str">
        <f t="shared" si="21"/>
        <v/>
      </c>
      <c r="V349" t="str">
        <f t="shared" si="22"/>
        <v/>
      </c>
      <c r="W349" t="str">
        <f t="shared" si="23"/>
        <v/>
      </c>
    </row>
    <row r="350" spans="1:23" x14ac:dyDescent="0.25">
      <c r="A350">
        <v>349</v>
      </c>
      <c r="B350" t="s">
        <v>454</v>
      </c>
      <c r="C350">
        <v>-12.148052362824201</v>
      </c>
      <c r="D350">
        <v>2732.8945138182899</v>
      </c>
      <c r="E350">
        <v>-4.4451230376438798E-3</v>
      </c>
      <c r="F350">
        <v>0.99645331663728798</v>
      </c>
      <c r="G350">
        <v>-12.106481211782601</v>
      </c>
      <c r="H350">
        <v>3956.1803375612299</v>
      </c>
      <c r="I350">
        <v>-3.0601439213576399E-3</v>
      </c>
      <c r="J350">
        <v>0.99755836222209304</v>
      </c>
      <c r="K350">
        <v>-12.044667311975701</v>
      </c>
      <c r="L350">
        <v>3956.1803501870299</v>
      </c>
      <c r="M350">
        <v>-3.0445192700596299E-3</v>
      </c>
      <c r="N350">
        <v>0.99757082883205705</v>
      </c>
      <c r="O350">
        <v>-12.1650992208935</v>
      </c>
      <c r="P350">
        <v>2732.6637939637098</v>
      </c>
      <c r="Q350">
        <v>-4.4517365245463E-3</v>
      </c>
      <c r="R350">
        <v>0.99644803989040598</v>
      </c>
      <c r="T350" t="str">
        <f t="shared" si="20"/>
        <v/>
      </c>
      <c r="U350" t="str">
        <f t="shared" si="21"/>
        <v/>
      </c>
      <c r="V350" t="str">
        <f t="shared" si="22"/>
        <v/>
      </c>
      <c r="W350" t="str">
        <f t="shared" si="23"/>
        <v/>
      </c>
    </row>
    <row r="351" spans="1:23" x14ac:dyDescent="0.25">
      <c r="A351">
        <v>350</v>
      </c>
      <c r="B351" t="s">
        <v>455</v>
      </c>
      <c r="C351">
        <v>-12.148052362824201</v>
      </c>
      <c r="D351">
        <v>2732.8945138182899</v>
      </c>
      <c r="E351">
        <v>-4.4451230376438798E-3</v>
      </c>
      <c r="F351">
        <v>0.99645331663728798</v>
      </c>
      <c r="G351">
        <v>-12.106481211782601</v>
      </c>
      <c r="H351">
        <v>3956.1803375612299</v>
      </c>
      <c r="I351">
        <v>-3.0601439213576499E-3</v>
      </c>
      <c r="J351">
        <v>0.99755836222209304</v>
      </c>
      <c r="K351">
        <v>-12.044667311975701</v>
      </c>
      <c r="L351">
        <v>3956.1803501870299</v>
      </c>
      <c r="M351">
        <v>-3.0445192700596299E-3</v>
      </c>
      <c r="N351">
        <v>0.99757082883205705</v>
      </c>
      <c r="O351">
        <v>-12.1650992208935</v>
      </c>
      <c r="P351">
        <v>2732.6637939637299</v>
      </c>
      <c r="Q351">
        <v>-4.4517365245462601E-3</v>
      </c>
      <c r="R351">
        <v>0.99644803989040598</v>
      </c>
      <c r="T351" t="str">
        <f t="shared" si="20"/>
        <v/>
      </c>
      <c r="U351" t="str">
        <f t="shared" si="21"/>
        <v/>
      </c>
      <c r="V351" t="str">
        <f t="shared" si="22"/>
        <v/>
      </c>
      <c r="W351" t="str">
        <f t="shared" si="23"/>
        <v/>
      </c>
    </row>
    <row r="352" spans="1:23" x14ac:dyDescent="0.25">
      <c r="A352">
        <v>351</v>
      </c>
      <c r="B352" t="s">
        <v>456</v>
      </c>
      <c r="C352">
        <v>-12.148052362824201</v>
      </c>
      <c r="D352">
        <v>2732.8945138182899</v>
      </c>
      <c r="E352">
        <v>-4.4451230376438703E-3</v>
      </c>
      <c r="F352">
        <v>0.99645331663728798</v>
      </c>
      <c r="G352">
        <v>-12.106481211782601</v>
      </c>
      <c r="H352">
        <v>3956.1803375612299</v>
      </c>
      <c r="I352">
        <v>-3.0601439213576499E-3</v>
      </c>
      <c r="J352">
        <v>0.99755836222209304</v>
      </c>
      <c r="K352">
        <v>-12.044667311975701</v>
      </c>
      <c r="L352">
        <v>3956.1803501870399</v>
      </c>
      <c r="M352">
        <v>-3.0445192700596299E-3</v>
      </c>
      <c r="N352">
        <v>0.99757082883205705</v>
      </c>
      <c r="O352">
        <v>-12.1650992208935</v>
      </c>
      <c r="P352">
        <v>2732.6637939637098</v>
      </c>
      <c r="Q352">
        <v>-4.4517365245462896E-3</v>
      </c>
      <c r="R352">
        <v>0.99644803989040598</v>
      </c>
      <c r="T352" t="str">
        <f t="shared" si="20"/>
        <v/>
      </c>
      <c r="U352" t="str">
        <f t="shared" si="21"/>
        <v/>
      </c>
      <c r="V352" t="str">
        <f t="shared" si="22"/>
        <v/>
      </c>
      <c r="W352" t="str">
        <f t="shared" si="23"/>
        <v/>
      </c>
    </row>
    <row r="353" spans="1:23" x14ac:dyDescent="0.25">
      <c r="A353">
        <v>352</v>
      </c>
      <c r="B353" t="s">
        <v>457</v>
      </c>
      <c r="C353">
        <v>-12.1480523628243</v>
      </c>
      <c r="D353">
        <v>2732.8945138182999</v>
      </c>
      <c r="E353">
        <v>-4.4451230376438599E-3</v>
      </c>
      <c r="F353">
        <v>0.99645331663728798</v>
      </c>
      <c r="G353">
        <v>-12.106481211782601</v>
      </c>
      <c r="H353">
        <v>3956.1803375612299</v>
      </c>
      <c r="I353">
        <v>-3.0601439213576399E-3</v>
      </c>
      <c r="J353">
        <v>0.99755836222209304</v>
      </c>
      <c r="K353">
        <v>-12.044667311975701</v>
      </c>
      <c r="L353">
        <v>3956.1803501870099</v>
      </c>
      <c r="M353">
        <v>-3.0445192700596499E-3</v>
      </c>
      <c r="N353">
        <v>0.99757082883205705</v>
      </c>
      <c r="O353">
        <v>-12.1650992208935</v>
      </c>
      <c r="P353">
        <v>2732.6637939637399</v>
      </c>
      <c r="Q353">
        <v>-4.4517365245462601E-3</v>
      </c>
      <c r="R353">
        <v>0.99644803989040598</v>
      </c>
      <c r="T353" t="str">
        <f t="shared" si="20"/>
        <v/>
      </c>
      <c r="U353" t="str">
        <f t="shared" si="21"/>
        <v/>
      </c>
      <c r="V353" t="str">
        <f t="shared" si="22"/>
        <v/>
      </c>
      <c r="W353" t="str">
        <f t="shared" si="23"/>
        <v/>
      </c>
    </row>
    <row r="354" spans="1:23" x14ac:dyDescent="0.25">
      <c r="A354">
        <v>353</v>
      </c>
      <c r="B354" t="s">
        <v>458</v>
      </c>
      <c r="C354">
        <v>-12.148052362824201</v>
      </c>
      <c r="D354">
        <v>2732.8945138182899</v>
      </c>
      <c r="E354">
        <v>-4.4451230376438798E-3</v>
      </c>
      <c r="F354">
        <v>0.99645331663728798</v>
      </c>
      <c r="G354">
        <v>-12.106481211782601</v>
      </c>
      <c r="H354">
        <v>3956.1803375612299</v>
      </c>
      <c r="I354">
        <v>-3.0601439213576399E-3</v>
      </c>
      <c r="J354">
        <v>0.99755836222209304</v>
      </c>
      <c r="K354">
        <v>-12.044667311975701</v>
      </c>
      <c r="L354">
        <v>3956.1803501870299</v>
      </c>
      <c r="M354">
        <v>-3.0445192700596299E-3</v>
      </c>
      <c r="N354">
        <v>0.99757082883205705</v>
      </c>
      <c r="O354">
        <v>-12.1650992208935</v>
      </c>
      <c r="P354">
        <v>2732.6637939637299</v>
      </c>
      <c r="Q354">
        <v>-4.4517365245462697E-3</v>
      </c>
      <c r="R354">
        <v>0.99644803989040598</v>
      </c>
      <c r="T354" t="str">
        <f t="shared" si="20"/>
        <v/>
      </c>
      <c r="U354" t="str">
        <f t="shared" si="21"/>
        <v/>
      </c>
      <c r="V354" t="str">
        <f t="shared" si="22"/>
        <v/>
      </c>
      <c r="W354" t="str">
        <f t="shared" si="23"/>
        <v/>
      </c>
    </row>
    <row r="355" spans="1:23" x14ac:dyDescent="0.25">
      <c r="A355">
        <v>354</v>
      </c>
      <c r="B355" t="s">
        <v>459</v>
      </c>
      <c r="C355">
        <v>-12.148052362824201</v>
      </c>
      <c r="D355">
        <v>2732.8945138182798</v>
      </c>
      <c r="E355">
        <v>-4.4451230376438798E-3</v>
      </c>
      <c r="F355">
        <v>0.99645331663728798</v>
      </c>
      <c r="G355">
        <v>-12.106481211782601</v>
      </c>
      <c r="H355">
        <v>3956.1803375612399</v>
      </c>
      <c r="I355">
        <v>-3.0601439213576399E-3</v>
      </c>
      <c r="J355">
        <v>0.99755836222209304</v>
      </c>
      <c r="K355">
        <v>-12.044667311975701</v>
      </c>
      <c r="L355">
        <v>3956.18035018705</v>
      </c>
      <c r="M355">
        <v>-3.0445192700596199E-3</v>
      </c>
      <c r="N355">
        <v>0.99757082883205705</v>
      </c>
      <c r="O355">
        <v>-12.1650992208935</v>
      </c>
      <c r="P355">
        <v>2732.6637939637299</v>
      </c>
      <c r="Q355">
        <v>-4.4517365245462697E-3</v>
      </c>
      <c r="R355">
        <v>0.99644803989040598</v>
      </c>
      <c r="T355" t="str">
        <f t="shared" si="20"/>
        <v/>
      </c>
      <c r="U355" t="str">
        <f t="shared" si="21"/>
        <v/>
      </c>
      <c r="V355" t="str">
        <f t="shared" si="22"/>
        <v/>
      </c>
      <c r="W355" t="str">
        <f t="shared" si="23"/>
        <v/>
      </c>
    </row>
    <row r="356" spans="1:23" x14ac:dyDescent="0.25">
      <c r="A356">
        <v>355</v>
      </c>
      <c r="B356" t="s">
        <v>460</v>
      </c>
      <c r="C356">
        <v>-12.148052362824201</v>
      </c>
      <c r="D356">
        <v>2732.8945138182899</v>
      </c>
      <c r="E356">
        <v>-4.4451230376438798E-3</v>
      </c>
      <c r="F356">
        <v>0.99645331663728798</v>
      </c>
      <c r="G356">
        <v>-12.106481211782601</v>
      </c>
      <c r="H356">
        <v>3956.1803375612299</v>
      </c>
      <c r="I356">
        <v>-3.0601439213576399E-3</v>
      </c>
      <c r="J356">
        <v>0.99755836222209304</v>
      </c>
      <c r="K356">
        <v>-12.044667311975701</v>
      </c>
      <c r="L356">
        <v>3956.18035018705</v>
      </c>
      <c r="M356">
        <v>-3.0445192700596199E-3</v>
      </c>
      <c r="N356">
        <v>0.99757082883205705</v>
      </c>
      <c r="O356">
        <v>-12.1650992208935</v>
      </c>
      <c r="P356">
        <v>2732.6637939637199</v>
      </c>
      <c r="Q356">
        <v>-4.4517365245462801E-3</v>
      </c>
      <c r="R356">
        <v>0.99644803989040598</v>
      </c>
      <c r="T356" t="str">
        <f t="shared" si="20"/>
        <v/>
      </c>
      <c r="U356" t="str">
        <f t="shared" si="21"/>
        <v/>
      </c>
      <c r="V356" t="str">
        <f t="shared" si="22"/>
        <v/>
      </c>
      <c r="W356" t="str">
        <f t="shared" si="23"/>
        <v/>
      </c>
    </row>
    <row r="357" spans="1:23" x14ac:dyDescent="0.25">
      <c r="A357">
        <v>356</v>
      </c>
      <c r="B357" t="s">
        <v>461</v>
      </c>
      <c r="C357">
        <v>-12.148052362824201</v>
      </c>
      <c r="D357">
        <v>2732.8945138182899</v>
      </c>
      <c r="E357">
        <v>-4.4451230376438798E-3</v>
      </c>
      <c r="F357">
        <v>0.99645331663728798</v>
      </c>
      <c r="G357">
        <v>-12.106481211782601</v>
      </c>
      <c r="H357">
        <v>3956.1803375612299</v>
      </c>
      <c r="I357">
        <v>-3.0601439213576399E-3</v>
      </c>
      <c r="J357">
        <v>0.99755836222209304</v>
      </c>
      <c r="K357">
        <v>-12.044667311975701</v>
      </c>
      <c r="L357">
        <v>3956.1803501870099</v>
      </c>
      <c r="M357">
        <v>-3.0445192700596499E-3</v>
      </c>
      <c r="N357">
        <v>0.99757082883205705</v>
      </c>
      <c r="O357">
        <v>-12.1650992208935</v>
      </c>
      <c r="P357">
        <v>2732.6637939637199</v>
      </c>
      <c r="Q357">
        <v>-4.4517365245462801E-3</v>
      </c>
      <c r="R357">
        <v>0.99644803989040598</v>
      </c>
      <c r="T357" t="str">
        <f t="shared" si="20"/>
        <v/>
      </c>
      <c r="U357" t="str">
        <f t="shared" si="21"/>
        <v/>
      </c>
      <c r="V357" t="str">
        <f t="shared" si="22"/>
        <v/>
      </c>
      <c r="W357" t="str">
        <f t="shared" si="23"/>
        <v/>
      </c>
    </row>
    <row r="358" spans="1:23" x14ac:dyDescent="0.25">
      <c r="A358">
        <v>357</v>
      </c>
      <c r="B358" t="s">
        <v>462</v>
      </c>
      <c r="C358">
        <v>-12.148052362824201</v>
      </c>
      <c r="D358">
        <v>2732.8945138182899</v>
      </c>
      <c r="E358">
        <v>-4.4451230376438703E-3</v>
      </c>
      <c r="F358">
        <v>0.99645331663728798</v>
      </c>
      <c r="G358">
        <v>-12.106481211782601</v>
      </c>
      <c r="H358">
        <v>3956.1803375612399</v>
      </c>
      <c r="I358">
        <v>-3.0601439213576399E-3</v>
      </c>
      <c r="J358">
        <v>0.99755836222209304</v>
      </c>
      <c r="K358">
        <v>-12.044667311975701</v>
      </c>
      <c r="L358">
        <v>3956.1803501870099</v>
      </c>
      <c r="M358">
        <v>-3.0445192700596499E-3</v>
      </c>
      <c r="N358">
        <v>0.99757082883205705</v>
      </c>
      <c r="O358">
        <v>-12.1650992208935</v>
      </c>
      <c r="P358">
        <v>2732.6637939637299</v>
      </c>
      <c r="Q358">
        <v>-4.4517365245462697E-3</v>
      </c>
      <c r="R358">
        <v>0.99644803989040598</v>
      </c>
      <c r="T358" t="str">
        <f t="shared" si="20"/>
        <v/>
      </c>
      <c r="U358" t="str">
        <f t="shared" si="21"/>
        <v/>
      </c>
      <c r="V358" t="str">
        <f t="shared" si="22"/>
        <v/>
      </c>
      <c r="W358" t="str">
        <f t="shared" si="23"/>
        <v/>
      </c>
    </row>
    <row r="359" spans="1:23" x14ac:dyDescent="0.25">
      <c r="A359">
        <v>358</v>
      </c>
      <c r="B359" t="s">
        <v>463</v>
      </c>
      <c r="C359">
        <v>-12.148052362824201</v>
      </c>
      <c r="D359">
        <v>2732.8945138182798</v>
      </c>
      <c r="E359">
        <v>-4.4451230376438798E-3</v>
      </c>
      <c r="F359">
        <v>0.99645331663728798</v>
      </c>
      <c r="G359">
        <v>-12.106481211782601</v>
      </c>
      <c r="H359">
        <v>3956.1803375612299</v>
      </c>
      <c r="I359">
        <v>-3.0601439213576499E-3</v>
      </c>
      <c r="J359">
        <v>0.99755836222209304</v>
      </c>
      <c r="K359">
        <v>-12.044667311975701</v>
      </c>
      <c r="L359">
        <v>3956.1803501870099</v>
      </c>
      <c r="M359">
        <v>-3.0445192700596499E-3</v>
      </c>
      <c r="N359">
        <v>0.99757082883205705</v>
      </c>
      <c r="O359">
        <v>-12.1650992208935</v>
      </c>
      <c r="P359">
        <v>2732.6637939637399</v>
      </c>
      <c r="Q359">
        <v>-4.4517365245462601E-3</v>
      </c>
      <c r="R359">
        <v>0.99644803989040598</v>
      </c>
      <c r="T359" t="str">
        <f t="shared" si="20"/>
        <v/>
      </c>
      <c r="U359" t="str">
        <f t="shared" si="21"/>
        <v/>
      </c>
      <c r="V359" t="str">
        <f t="shared" si="22"/>
        <v/>
      </c>
      <c r="W359" t="str">
        <f t="shared" si="23"/>
        <v/>
      </c>
    </row>
    <row r="360" spans="1:23" x14ac:dyDescent="0.25">
      <c r="A360">
        <v>359</v>
      </c>
      <c r="B360" t="s">
        <v>464</v>
      </c>
      <c r="C360">
        <v>-12.148052362824201</v>
      </c>
      <c r="D360">
        <v>2732.8945138182899</v>
      </c>
      <c r="E360">
        <v>-4.4451230376438798E-3</v>
      </c>
      <c r="F360">
        <v>0.99645331663728798</v>
      </c>
      <c r="G360">
        <v>-12.106481211782601</v>
      </c>
      <c r="H360">
        <v>3956.1803375612399</v>
      </c>
      <c r="I360">
        <v>-3.0601439213576399E-3</v>
      </c>
      <c r="J360">
        <v>0.99755836222209304</v>
      </c>
      <c r="K360">
        <v>-12.044667311975701</v>
      </c>
      <c r="L360">
        <v>3956.1803501870099</v>
      </c>
      <c r="M360">
        <v>-3.0445192700596499E-3</v>
      </c>
      <c r="N360">
        <v>0.99757082883205705</v>
      </c>
      <c r="O360">
        <v>-12.1650992208935</v>
      </c>
      <c r="P360">
        <v>2732.6637939637199</v>
      </c>
      <c r="Q360">
        <v>-4.4517365245462801E-3</v>
      </c>
      <c r="R360">
        <v>0.99644803989040598</v>
      </c>
      <c r="T360" t="str">
        <f t="shared" si="20"/>
        <v/>
      </c>
      <c r="U360" t="str">
        <f t="shared" si="21"/>
        <v/>
      </c>
      <c r="V360" t="str">
        <f t="shared" si="22"/>
        <v/>
      </c>
      <c r="W360" t="str">
        <f t="shared" si="23"/>
        <v/>
      </c>
    </row>
    <row r="361" spans="1:23" x14ac:dyDescent="0.25">
      <c r="A361">
        <v>360</v>
      </c>
      <c r="B361" t="s">
        <v>465</v>
      </c>
      <c r="C361">
        <v>-12.148052362824201</v>
      </c>
      <c r="D361">
        <v>2732.8945138182798</v>
      </c>
      <c r="E361">
        <v>-4.4451230376438798E-3</v>
      </c>
      <c r="F361">
        <v>0.99645331663728798</v>
      </c>
      <c r="G361">
        <v>-12.106481211782601</v>
      </c>
      <c r="H361">
        <v>3956.1803375612299</v>
      </c>
      <c r="I361">
        <v>-3.0601439213576399E-3</v>
      </c>
      <c r="J361">
        <v>0.99755836222209304</v>
      </c>
      <c r="K361">
        <v>-12.044667311975701</v>
      </c>
      <c r="L361">
        <v>3956.1803501870099</v>
      </c>
      <c r="M361">
        <v>-3.0445192700596499E-3</v>
      </c>
      <c r="N361">
        <v>0.99757082883205705</v>
      </c>
      <c r="O361">
        <v>-12.1650992208935</v>
      </c>
      <c r="P361">
        <v>2732.6637939637199</v>
      </c>
      <c r="Q361">
        <v>-4.4517365245462801E-3</v>
      </c>
      <c r="R361">
        <v>0.99644803989040598</v>
      </c>
      <c r="T361" t="str">
        <f t="shared" si="20"/>
        <v/>
      </c>
      <c r="U361" t="str">
        <f t="shared" si="21"/>
        <v/>
      </c>
      <c r="V361" t="str">
        <f t="shared" si="22"/>
        <v/>
      </c>
      <c r="W361" t="str">
        <f t="shared" si="23"/>
        <v/>
      </c>
    </row>
    <row r="362" spans="1:23" x14ac:dyDescent="0.25">
      <c r="A362">
        <v>361</v>
      </c>
      <c r="B362" t="s">
        <v>466</v>
      </c>
      <c r="C362">
        <v>-12.148052362824201</v>
      </c>
      <c r="D362">
        <v>2732.8945138182899</v>
      </c>
      <c r="E362">
        <v>-4.4451230376438703E-3</v>
      </c>
      <c r="F362">
        <v>0.99645331663728798</v>
      </c>
      <c r="G362">
        <v>-12.106481211782601</v>
      </c>
      <c r="H362">
        <v>3956.1803375612299</v>
      </c>
      <c r="I362">
        <v>-3.0601439213576399E-3</v>
      </c>
      <c r="J362">
        <v>0.99755836222209304</v>
      </c>
      <c r="K362">
        <v>-12.044667311975701</v>
      </c>
      <c r="L362">
        <v>3956.1803501870099</v>
      </c>
      <c r="M362">
        <v>-3.0445192700596499E-3</v>
      </c>
      <c r="N362">
        <v>0.99757082883205705</v>
      </c>
      <c r="O362">
        <v>-12.1650992208935</v>
      </c>
      <c r="P362">
        <v>2732.6637939637299</v>
      </c>
      <c r="Q362">
        <v>-4.4517365245462697E-3</v>
      </c>
      <c r="R362">
        <v>0.99644803989040598</v>
      </c>
      <c r="T362" t="str">
        <f t="shared" si="20"/>
        <v/>
      </c>
      <c r="U362" t="str">
        <f t="shared" si="21"/>
        <v/>
      </c>
      <c r="V362" t="str">
        <f t="shared" si="22"/>
        <v/>
      </c>
      <c r="W362" t="str">
        <f t="shared" si="23"/>
        <v/>
      </c>
    </row>
    <row r="363" spans="1:23" x14ac:dyDescent="0.25">
      <c r="A363">
        <v>362</v>
      </c>
      <c r="B363" t="s">
        <v>467</v>
      </c>
      <c r="C363">
        <v>-12.148052362824201</v>
      </c>
      <c r="D363">
        <v>2732.8945138182899</v>
      </c>
      <c r="E363">
        <v>-4.4451230376438798E-3</v>
      </c>
      <c r="F363">
        <v>0.99645331663728798</v>
      </c>
      <c r="G363">
        <v>-12.106481211782601</v>
      </c>
      <c r="H363">
        <v>3956.1803375612199</v>
      </c>
      <c r="I363">
        <v>-3.0601439213576499E-3</v>
      </c>
      <c r="J363">
        <v>0.99755836222209304</v>
      </c>
      <c r="K363">
        <v>-12.044667311975701</v>
      </c>
      <c r="L363">
        <v>3956.1803501870099</v>
      </c>
      <c r="M363">
        <v>-3.0445192700596499E-3</v>
      </c>
      <c r="N363">
        <v>0.99757082883205705</v>
      </c>
      <c r="O363">
        <v>-12.1650992208935</v>
      </c>
      <c r="P363">
        <v>2732.6637939637199</v>
      </c>
      <c r="Q363">
        <v>-4.4517365245462801E-3</v>
      </c>
      <c r="R363">
        <v>0.99644803989040598</v>
      </c>
      <c r="T363" t="str">
        <f t="shared" si="20"/>
        <v/>
      </c>
      <c r="U363" t="str">
        <f t="shared" si="21"/>
        <v/>
      </c>
      <c r="V363" t="str">
        <f t="shared" si="22"/>
        <v/>
      </c>
      <c r="W363" t="str">
        <f t="shared" si="23"/>
        <v/>
      </c>
    </row>
    <row r="364" spans="1:23" x14ac:dyDescent="0.25">
      <c r="A364">
        <v>363</v>
      </c>
      <c r="B364" t="s">
        <v>468</v>
      </c>
      <c r="C364">
        <v>-12.148052362824201</v>
      </c>
      <c r="D364">
        <v>2732.8945138182798</v>
      </c>
      <c r="E364">
        <v>-4.4451230376438798E-3</v>
      </c>
      <c r="F364">
        <v>0.99645331663728798</v>
      </c>
      <c r="G364">
        <v>-12.106481211782601</v>
      </c>
      <c r="H364">
        <v>3956.1803375612299</v>
      </c>
      <c r="I364">
        <v>-3.0601439213576399E-3</v>
      </c>
      <c r="J364">
        <v>0.99755836222209304</v>
      </c>
      <c r="K364">
        <v>-12.044667311975701</v>
      </c>
      <c r="L364">
        <v>3956.1803501870099</v>
      </c>
      <c r="M364">
        <v>-3.0445192700596499E-3</v>
      </c>
      <c r="N364">
        <v>0.99757082883205705</v>
      </c>
      <c r="O364">
        <v>-12.1650992208935</v>
      </c>
      <c r="P364">
        <v>2732.6637939637399</v>
      </c>
      <c r="Q364">
        <v>-4.4517365245462601E-3</v>
      </c>
      <c r="R364">
        <v>0.99644803989040598</v>
      </c>
      <c r="T364" t="str">
        <f t="shared" si="20"/>
        <v/>
      </c>
      <c r="U364" t="str">
        <f t="shared" si="21"/>
        <v/>
      </c>
      <c r="V364" t="str">
        <f t="shared" si="22"/>
        <v/>
      </c>
      <c r="W364" t="str">
        <f t="shared" si="23"/>
        <v/>
      </c>
    </row>
    <row r="365" spans="1:23" x14ac:dyDescent="0.25">
      <c r="A365">
        <v>364</v>
      </c>
      <c r="B365" t="s">
        <v>469</v>
      </c>
      <c r="C365">
        <v>-12.148052362824201</v>
      </c>
      <c r="D365">
        <v>2732.8945138182798</v>
      </c>
      <c r="E365">
        <v>-4.4451230376438798E-3</v>
      </c>
      <c r="F365">
        <v>0.99645331663728798</v>
      </c>
      <c r="G365">
        <v>-12.106481211782601</v>
      </c>
      <c r="H365">
        <v>3956.1803375612299</v>
      </c>
      <c r="I365">
        <v>-3.0601439213576499E-3</v>
      </c>
      <c r="J365">
        <v>0.99755836222209304</v>
      </c>
      <c r="K365">
        <v>-12.044667311975701</v>
      </c>
      <c r="L365">
        <v>3956.1803501870099</v>
      </c>
      <c r="M365">
        <v>-3.0445192700596499E-3</v>
      </c>
      <c r="N365">
        <v>0.99757082883205705</v>
      </c>
      <c r="O365">
        <v>-12.1650992208935</v>
      </c>
      <c r="P365">
        <v>2732.6637939637199</v>
      </c>
      <c r="Q365">
        <v>-4.4517365245462801E-3</v>
      </c>
      <c r="R365">
        <v>0.99644803989040598</v>
      </c>
      <c r="T365" t="str">
        <f t="shared" si="20"/>
        <v/>
      </c>
      <c r="U365" t="str">
        <f t="shared" si="21"/>
        <v/>
      </c>
      <c r="V365" t="str">
        <f t="shared" si="22"/>
        <v/>
      </c>
      <c r="W365" t="str">
        <f t="shared" si="23"/>
        <v/>
      </c>
    </row>
    <row r="366" spans="1:23" x14ac:dyDescent="0.25">
      <c r="A366">
        <v>365</v>
      </c>
      <c r="B366" t="s">
        <v>470</v>
      </c>
      <c r="C366">
        <v>-12.148052362824201</v>
      </c>
      <c r="D366">
        <v>2732.8945138182798</v>
      </c>
      <c r="E366">
        <v>-4.4451230376438902E-3</v>
      </c>
      <c r="F366">
        <v>0.99645331663728798</v>
      </c>
      <c r="G366">
        <v>-12.106481211782601</v>
      </c>
      <c r="H366">
        <v>3956.1803375612399</v>
      </c>
      <c r="I366">
        <v>-3.0601439213576399E-3</v>
      </c>
      <c r="J366">
        <v>0.99755836222209304</v>
      </c>
      <c r="K366">
        <v>-12.044667311975701</v>
      </c>
      <c r="L366">
        <v>3956.1803501870299</v>
      </c>
      <c r="M366">
        <v>-3.0445192700596399E-3</v>
      </c>
      <c r="N366">
        <v>0.99757082883205705</v>
      </c>
      <c r="O366">
        <v>-12.1650992208935</v>
      </c>
      <c r="P366">
        <v>2732.6637939637199</v>
      </c>
      <c r="Q366">
        <v>-4.4517365245462801E-3</v>
      </c>
      <c r="R366">
        <v>0.99644803989040598</v>
      </c>
      <c r="T366" t="str">
        <f t="shared" si="20"/>
        <v/>
      </c>
      <c r="U366" t="str">
        <f t="shared" si="21"/>
        <v/>
      </c>
      <c r="V366" t="str">
        <f t="shared" si="22"/>
        <v/>
      </c>
      <c r="W366" t="str">
        <f t="shared" si="23"/>
        <v/>
      </c>
    </row>
    <row r="367" spans="1:23" x14ac:dyDescent="0.25">
      <c r="A367">
        <v>366</v>
      </c>
      <c r="B367" t="s">
        <v>471</v>
      </c>
      <c r="C367">
        <v>-12.148052362824201</v>
      </c>
      <c r="D367">
        <v>2732.8945138182798</v>
      </c>
      <c r="E367">
        <v>-4.4451230376438798E-3</v>
      </c>
      <c r="F367">
        <v>0.99645331663728798</v>
      </c>
      <c r="G367">
        <v>-12.106481211782601</v>
      </c>
      <c r="H367">
        <v>3956.1803375612399</v>
      </c>
      <c r="I367">
        <v>-3.0601439213576399E-3</v>
      </c>
      <c r="J367">
        <v>0.99755836222209304</v>
      </c>
      <c r="K367">
        <v>-12.044667311975701</v>
      </c>
      <c r="L367">
        <v>3956.1803501870099</v>
      </c>
      <c r="M367">
        <v>-3.0445192700596499E-3</v>
      </c>
      <c r="N367">
        <v>0.99757082883205705</v>
      </c>
      <c r="O367">
        <v>-12.1650992208935</v>
      </c>
      <c r="P367">
        <v>2732.6637939637299</v>
      </c>
      <c r="Q367">
        <v>-4.4517365245462601E-3</v>
      </c>
      <c r="R367">
        <v>0.99644803989040598</v>
      </c>
      <c r="T367" t="str">
        <f t="shared" si="20"/>
        <v/>
      </c>
      <c r="U367" t="str">
        <f t="shared" si="21"/>
        <v/>
      </c>
      <c r="V367" t="str">
        <f t="shared" si="22"/>
        <v/>
      </c>
      <c r="W367" t="str">
        <f t="shared" si="23"/>
        <v/>
      </c>
    </row>
    <row r="368" spans="1:23" x14ac:dyDescent="0.25">
      <c r="A368">
        <v>367</v>
      </c>
      <c r="B368" t="s">
        <v>472</v>
      </c>
      <c r="C368">
        <v>-12.148052362824201</v>
      </c>
      <c r="D368">
        <v>2732.8945138182798</v>
      </c>
      <c r="E368">
        <v>-4.4451230376438798E-3</v>
      </c>
      <c r="F368">
        <v>0.99645331663728798</v>
      </c>
      <c r="G368">
        <v>-12.106481211782601</v>
      </c>
      <c r="H368">
        <v>3956.1803375612399</v>
      </c>
      <c r="I368">
        <v>-3.0601439213576399E-3</v>
      </c>
      <c r="J368">
        <v>0.99755836222209304</v>
      </c>
      <c r="K368">
        <v>-12.044667311975701</v>
      </c>
      <c r="L368">
        <v>3956.1803501870099</v>
      </c>
      <c r="M368">
        <v>-3.0445192700596499E-3</v>
      </c>
      <c r="N368">
        <v>0.99757082883205705</v>
      </c>
      <c r="O368">
        <v>-12.1650992208935</v>
      </c>
      <c r="P368">
        <v>2732.6637939637399</v>
      </c>
      <c r="Q368">
        <v>-4.4517365245462601E-3</v>
      </c>
      <c r="R368">
        <v>0.99644803989040598</v>
      </c>
      <c r="T368" t="str">
        <f t="shared" si="20"/>
        <v/>
      </c>
      <c r="U368" t="str">
        <f t="shared" si="21"/>
        <v/>
      </c>
      <c r="V368" t="str">
        <f t="shared" si="22"/>
        <v/>
      </c>
      <c r="W368" t="str">
        <f t="shared" si="23"/>
        <v/>
      </c>
    </row>
    <row r="369" spans="1:23" x14ac:dyDescent="0.25">
      <c r="A369">
        <v>368</v>
      </c>
      <c r="B369" t="s">
        <v>473</v>
      </c>
      <c r="C369">
        <v>-12.148052362824201</v>
      </c>
      <c r="D369">
        <v>2732.8945138182798</v>
      </c>
      <c r="E369">
        <v>-4.4451230376438902E-3</v>
      </c>
      <c r="F369">
        <v>0.99645331663728798</v>
      </c>
      <c r="G369">
        <v>-12.1064812117827</v>
      </c>
      <c r="H369">
        <v>3956.1803375612799</v>
      </c>
      <c r="I369">
        <v>-3.06014392135762E-3</v>
      </c>
      <c r="J369">
        <v>0.99755836222209304</v>
      </c>
      <c r="K369">
        <v>-12.044667311975701</v>
      </c>
      <c r="L369">
        <v>3956.1803501870199</v>
      </c>
      <c r="M369">
        <v>-3.0445192700596399E-3</v>
      </c>
      <c r="N369">
        <v>0.99757082883205705</v>
      </c>
      <c r="O369">
        <v>-12.1650992208935</v>
      </c>
      <c r="P369">
        <v>2732.6637939637399</v>
      </c>
      <c r="Q369">
        <v>-4.4517365245462601E-3</v>
      </c>
      <c r="R369">
        <v>0.99644803989040598</v>
      </c>
      <c r="T369" t="str">
        <f t="shared" si="20"/>
        <v/>
      </c>
      <c r="U369" t="str">
        <f t="shared" si="21"/>
        <v/>
      </c>
      <c r="V369" t="str">
        <f t="shared" si="22"/>
        <v/>
      </c>
      <c r="W369" t="str">
        <f t="shared" si="23"/>
        <v/>
      </c>
    </row>
    <row r="370" spans="1:23" x14ac:dyDescent="0.25">
      <c r="A370">
        <v>369</v>
      </c>
      <c r="B370" t="s">
        <v>474</v>
      </c>
      <c r="C370">
        <v>-12.148052362824201</v>
      </c>
      <c r="D370">
        <v>2732.8945138182698</v>
      </c>
      <c r="E370">
        <v>-4.4451230376438998E-3</v>
      </c>
      <c r="F370">
        <v>0.99645331663728798</v>
      </c>
      <c r="G370">
        <v>-12.106481211782601</v>
      </c>
      <c r="H370">
        <v>3956.1803375612499</v>
      </c>
      <c r="I370">
        <v>-3.0601439213576299E-3</v>
      </c>
      <c r="J370">
        <v>0.99755836222209304</v>
      </c>
      <c r="K370">
        <v>-12.044667311975701</v>
      </c>
      <c r="L370">
        <v>3956.1803501870099</v>
      </c>
      <c r="M370">
        <v>-3.0445192700596499E-3</v>
      </c>
      <c r="N370">
        <v>0.99757082883205705</v>
      </c>
      <c r="O370">
        <v>-12.1650992208935</v>
      </c>
      <c r="P370">
        <v>2732.6637939637399</v>
      </c>
      <c r="Q370">
        <v>-4.4517365245462601E-3</v>
      </c>
      <c r="R370">
        <v>0.99644803989040598</v>
      </c>
      <c r="T370" t="str">
        <f t="shared" si="20"/>
        <v/>
      </c>
      <c r="U370" t="str">
        <f t="shared" si="21"/>
        <v/>
      </c>
      <c r="V370" t="str">
        <f t="shared" si="22"/>
        <v/>
      </c>
      <c r="W370" t="str">
        <f t="shared" si="23"/>
        <v/>
      </c>
    </row>
    <row r="371" spans="1:23" x14ac:dyDescent="0.25">
      <c r="A371">
        <v>370</v>
      </c>
      <c r="B371" t="s">
        <v>475</v>
      </c>
      <c r="C371">
        <v>-12.148052362824201</v>
      </c>
      <c r="D371">
        <v>2732.8945138182798</v>
      </c>
      <c r="E371">
        <v>-4.4451230376438798E-3</v>
      </c>
      <c r="F371">
        <v>0.99645331663728798</v>
      </c>
      <c r="G371">
        <v>-12.106481211782601</v>
      </c>
      <c r="H371">
        <v>3956.1803375612399</v>
      </c>
      <c r="I371">
        <v>-3.0601439213576399E-3</v>
      </c>
      <c r="J371">
        <v>0.99755836222209304</v>
      </c>
      <c r="K371">
        <v>-12.044667311975701</v>
      </c>
      <c r="L371">
        <v>3956.1803501870099</v>
      </c>
      <c r="M371">
        <v>-3.0445192700596499E-3</v>
      </c>
      <c r="N371">
        <v>0.99757082883205705</v>
      </c>
      <c r="O371">
        <v>-12.1650992208935</v>
      </c>
      <c r="P371">
        <v>2732.6637939637299</v>
      </c>
      <c r="Q371">
        <v>-4.4517365245462697E-3</v>
      </c>
      <c r="R371">
        <v>0.99644803989040598</v>
      </c>
      <c r="T371" t="str">
        <f t="shared" si="20"/>
        <v/>
      </c>
      <c r="U371" t="str">
        <f t="shared" si="21"/>
        <v/>
      </c>
      <c r="V371" t="str">
        <f t="shared" si="22"/>
        <v/>
      </c>
      <c r="W371" t="str">
        <f t="shared" si="23"/>
        <v/>
      </c>
    </row>
    <row r="372" spans="1:23" x14ac:dyDescent="0.25">
      <c r="A372">
        <v>371</v>
      </c>
      <c r="B372" t="s">
        <v>476</v>
      </c>
      <c r="C372">
        <v>-12.148052362824201</v>
      </c>
      <c r="D372">
        <v>2732.8945138182798</v>
      </c>
      <c r="E372">
        <v>-4.4451230376438798E-3</v>
      </c>
      <c r="F372">
        <v>0.99645331663728798</v>
      </c>
      <c r="G372">
        <v>-12.106481211782601</v>
      </c>
      <c r="H372">
        <v>3956.1803375612299</v>
      </c>
      <c r="I372">
        <v>-3.0601439213576399E-3</v>
      </c>
      <c r="J372">
        <v>0.99755836222209304</v>
      </c>
      <c r="K372">
        <v>-12.044667311975701</v>
      </c>
      <c r="L372">
        <v>3956.1803501870099</v>
      </c>
      <c r="M372">
        <v>-3.0445192700596499E-3</v>
      </c>
      <c r="N372">
        <v>0.99757082883205705</v>
      </c>
      <c r="O372">
        <v>-12.1650992208935</v>
      </c>
      <c r="P372">
        <v>2732.6637939637699</v>
      </c>
      <c r="Q372">
        <v>-4.4517365245462098E-3</v>
      </c>
      <c r="R372">
        <v>0.99644803989040598</v>
      </c>
      <c r="T372" t="str">
        <f t="shared" si="20"/>
        <v/>
      </c>
      <c r="U372" t="str">
        <f t="shared" si="21"/>
        <v/>
      </c>
      <c r="V372" t="str">
        <f t="shared" si="22"/>
        <v/>
      </c>
      <c r="W372" t="str">
        <f t="shared" si="23"/>
        <v/>
      </c>
    </row>
    <row r="373" spans="1:23" x14ac:dyDescent="0.25">
      <c r="A373">
        <v>372</v>
      </c>
      <c r="B373" t="s">
        <v>477</v>
      </c>
      <c r="C373">
        <v>-12.148052362824201</v>
      </c>
      <c r="D373">
        <v>2732.8945138182899</v>
      </c>
      <c r="E373">
        <v>-4.4451230376438798E-3</v>
      </c>
      <c r="F373">
        <v>0.99645331663728798</v>
      </c>
      <c r="G373">
        <v>-12.106481211782601</v>
      </c>
      <c r="H373">
        <v>3956.1803375612399</v>
      </c>
      <c r="I373">
        <v>-3.0601439213576399E-3</v>
      </c>
      <c r="J373">
        <v>0.99755836222209304</v>
      </c>
      <c r="K373">
        <v>-12.044667311975701</v>
      </c>
      <c r="L373">
        <v>3956.1803501870199</v>
      </c>
      <c r="M373">
        <v>-3.0445192700596399E-3</v>
      </c>
      <c r="N373">
        <v>0.99757082883205705</v>
      </c>
      <c r="O373">
        <v>-12.1650992208935</v>
      </c>
      <c r="P373">
        <v>2732.6637939637299</v>
      </c>
      <c r="Q373">
        <v>-4.4517365245462601E-3</v>
      </c>
      <c r="R373">
        <v>0.99644803989040598</v>
      </c>
      <c r="T373" t="str">
        <f t="shared" si="20"/>
        <v/>
      </c>
      <c r="U373" t="str">
        <f t="shared" si="21"/>
        <v/>
      </c>
      <c r="V373" t="str">
        <f t="shared" si="22"/>
        <v/>
      </c>
      <c r="W373" t="str">
        <f t="shared" si="23"/>
        <v/>
      </c>
    </row>
    <row r="374" spans="1:23" x14ac:dyDescent="0.25">
      <c r="A374">
        <v>373</v>
      </c>
      <c r="B374" t="s">
        <v>478</v>
      </c>
      <c r="C374">
        <v>-12.148052362824201</v>
      </c>
      <c r="D374">
        <v>2732.8945138182798</v>
      </c>
      <c r="E374">
        <v>-4.4451230376438902E-3</v>
      </c>
      <c r="F374">
        <v>0.99645331663728798</v>
      </c>
      <c r="G374">
        <v>-12.1064812117827</v>
      </c>
      <c r="H374">
        <v>3956.1803375612599</v>
      </c>
      <c r="I374">
        <v>-3.0601439213576299E-3</v>
      </c>
      <c r="J374">
        <v>0.99755836222209304</v>
      </c>
      <c r="K374">
        <v>-12.044667311975701</v>
      </c>
      <c r="L374">
        <v>3956.1803501870299</v>
      </c>
      <c r="M374">
        <v>-3.0445192700596299E-3</v>
      </c>
      <c r="N374">
        <v>0.99757082883205705</v>
      </c>
      <c r="O374">
        <v>-12.1650992208935</v>
      </c>
      <c r="P374">
        <v>2732.6637939637299</v>
      </c>
      <c r="Q374">
        <v>-4.4517365245462697E-3</v>
      </c>
      <c r="R374">
        <v>0.99644803989040598</v>
      </c>
      <c r="T374" t="str">
        <f t="shared" si="20"/>
        <v/>
      </c>
      <c r="U374" t="str">
        <f t="shared" si="21"/>
        <v/>
      </c>
      <c r="V374" t="str">
        <f t="shared" si="22"/>
        <v/>
      </c>
      <c r="W374" t="str">
        <f t="shared" si="23"/>
        <v/>
      </c>
    </row>
    <row r="375" spans="1:23" x14ac:dyDescent="0.25">
      <c r="A375">
        <v>374</v>
      </c>
      <c r="B375" t="s">
        <v>479</v>
      </c>
      <c r="C375">
        <v>-12.148052362824201</v>
      </c>
      <c r="D375">
        <v>2732.8945138182798</v>
      </c>
      <c r="E375">
        <v>-4.4451230376438902E-3</v>
      </c>
      <c r="F375">
        <v>0.99645331663728798</v>
      </c>
      <c r="G375">
        <v>-12.106481211782601</v>
      </c>
      <c r="H375">
        <v>3956.1803375612399</v>
      </c>
      <c r="I375">
        <v>-3.0601439213576399E-3</v>
      </c>
      <c r="J375">
        <v>0.99755836222209304</v>
      </c>
      <c r="K375">
        <v>-12.044667311975701</v>
      </c>
      <c r="L375">
        <v>3956.1803501869899</v>
      </c>
      <c r="M375">
        <v>-3.0445192700596598E-3</v>
      </c>
      <c r="N375">
        <v>0.99757082883205705</v>
      </c>
      <c r="O375">
        <v>-12.1650992208935</v>
      </c>
      <c r="P375">
        <v>2732.6637939637299</v>
      </c>
      <c r="Q375">
        <v>-4.4517365245462697E-3</v>
      </c>
      <c r="R375">
        <v>0.99644803989040598</v>
      </c>
      <c r="T375" t="str">
        <f t="shared" si="20"/>
        <v/>
      </c>
      <c r="U375" t="str">
        <f t="shared" si="21"/>
        <v/>
      </c>
      <c r="V375" t="str">
        <f t="shared" si="22"/>
        <v/>
      </c>
      <c r="W375" t="str">
        <f t="shared" si="23"/>
        <v/>
      </c>
    </row>
    <row r="376" spans="1:23" x14ac:dyDescent="0.25">
      <c r="A376">
        <v>375</v>
      </c>
      <c r="B376" t="s">
        <v>480</v>
      </c>
      <c r="C376">
        <v>-12.148052362824201</v>
      </c>
      <c r="D376">
        <v>2732.8945138182698</v>
      </c>
      <c r="E376">
        <v>-4.4451230376438998E-3</v>
      </c>
      <c r="F376">
        <v>0.99645331663728798</v>
      </c>
      <c r="G376">
        <v>-12.106481211782601</v>
      </c>
      <c r="H376">
        <v>3956.1803375612399</v>
      </c>
      <c r="I376">
        <v>-3.0601439213576399E-3</v>
      </c>
      <c r="J376">
        <v>0.99755836222209304</v>
      </c>
      <c r="K376">
        <v>-12.044667311975701</v>
      </c>
      <c r="L376">
        <v>3956.1803501869999</v>
      </c>
      <c r="M376">
        <v>-3.0445192700596598E-3</v>
      </c>
      <c r="N376">
        <v>0.99757082883205705</v>
      </c>
      <c r="O376">
        <v>-12.1650992208935</v>
      </c>
      <c r="P376">
        <v>2732.6637939637199</v>
      </c>
      <c r="Q376">
        <v>-4.4517365245462801E-3</v>
      </c>
      <c r="R376">
        <v>0.99644803989040598</v>
      </c>
      <c r="T376" t="str">
        <f t="shared" si="20"/>
        <v/>
      </c>
      <c r="U376" t="str">
        <f t="shared" si="21"/>
        <v/>
      </c>
      <c r="V376" t="str">
        <f t="shared" si="22"/>
        <v/>
      </c>
      <c r="W376" t="str">
        <f t="shared" si="23"/>
        <v/>
      </c>
    </row>
    <row r="377" spans="1:23" x14ac:dyDescent="0.25">
      <c r="A377">
        <v>376</v>
      </c>
      <c r="B377" t="s">
        <v>481</v>
      </c>
      <c r="C377">
        <v>-12.148052362824201</v>
      </c>
      <c r="D377">
        <v>2732.8945138182698</v>
      </c>
      <c r="E377">
        <v>-4.4451230376438998E-3</v>
      </c>
      <c r="F377">
        <v>0.99645331663728798</v>
      </c>
      <c r="G377">
        <v>-12.106481211782601</v>
      </c>
      <c r="H377">
        <v>3956.1803375612199</v>
      </c>
      <c r="I377">
        <v>-3.0601439213576499E-3</v>
      </c>
      <c r="J377">
        <v>0.99755836222209304</v>
      </c>
      <c r="K377">
        <v>-12.044667311975701</v>
      </c>
      <c r="L377">
        <v>3956.1803501870099</v>
      </c>
      <c r="M377">
        <v>-3.0445192700596499E-3</v>
      </c>
      <c r="N377">
        <v>0.99757082883205705</v>
      </c>
      <c r="O377">
        <v>-12.1650992208935</v>
      </c>
      <c r="P377">
        <v>2732.6637939637199</v>
      </c>
      <c r="Q377">
        <v>-4.4517365245462801E-3</v>
      </c>
      <c r="R377">
        <v>0.99644803989040598</v>
      </c>
      <c r="T377" t="str">
        <f t="shared" si="20"/>
        <v/>
      </c>
      <c r="U377" t="str">
        <f t="shared" si="21"/>
        <v/>
      </c>
      <c r="V377" t="str">
        <f t="shared" si="22"/>
        <v/>
      </c>
      <c r="W377" t="str">
        <f t="shared" si="23"/>
        <v/>
      </c>
    </row>
    <row r="378" spans="1:23" x14ac:dyDescent="0.25">
      <c r="A378">
        <v>377</v>
      </c>
      <c r="B378" t="s">
        <v>482</v>
      </c>
      <c r="C378">
        <v>-12.148052362824201</v>
      </c>
      <c r="D378">
        <v>2732.8945138182899</v>
      </c>
      <c r="E378">
        <v>-4.4451230376438798E-3</v>
      </c>
      <c r="F378">
        <v>0.99645331663728798</v>
      </c>
      <c r="G378">
        <v>-12.1064812117827</v>
      </c>
      <c r="H378">
        <v>3956.1803375612499</v>
      </c>
      <c r="I378">
        <v>-3.0601439213576299E-3</v>
      </c>
      <c r="J378">
        <v>0.99755836222209304</v>
      </c>
      <c r="K378">
        <v>-12.044667311975701</v>
      </c>
      <c r="L378">
        <v>3956.1803501870099</v>
      </c>
      <c r="M378">
        <v>-3.0445192700596499E-3</v>
      </c>
      <c r="N378">
        <v>0.99757082883205705</v>
      </c>
      <c r="O378">
        <v>-12.1650992208935</v>
      </c>
      <c r="P378">
        <v>2732.6637939637399</v>
      </c>
      <c r="Q378">
        <v>-4.4517365245462601E-3</v>
      </c>
      <c r="R378">
        <v>0.99644803989040598</v>
      </c>
      <c r="T378" t="str">
        <f t="shared" si="20"/>
        <v/>
      </c>
      <c r="U378" t="str">
        <f t="shared" si="21"/>
        <v/>
      </c>
      <c r="V378" t="str">
        <f t="shared" si="22"/>
        <v/>
      </c>
      <c r="W378" t="str">
        <f t="shared" si="23"/>
        <v/>
      </c>
    </row>
    <row r="379" spans="1:23" x14ac:dyDescent="0.25">
      <c r="A379">
        <v>378</v>
      </c>
      <c r="B379" t="s">
        <v>483</v>
      </c>
      <c r="C379">
        <v>-12.148052362824201</v>
      </c>
      <c r="D379">
        <v>2732.8945138182798</v>
      </c>
      <c r="E379">
        <v>-4.4451230376438902E-3</v>
      </c>
      <c r="F379">
        <v>0.99645331663728798</v>
      </c>
      <c r="G379">
        <v>-12.106481211782601</v>
      </c>
      <c r="H379">
        <v>3956.1803375612399</v>
      </c>
      <c r="I379">
        <v>-3.0601439213576399E-3</v>
      </c>
      <c r="J379">
        <v>0.99755836222209304</v>
      </c>
      <c r="K379">
        <v>-12.044667311975701</v>
      </c>
      <c r="L379">
        <v>3956.1803501870099</v>
      </c>
      <c r="M379">
        <v>-3.0445192700596499E-3</v>
      </c>
      <c r="N379">
        <v>0.99757082883205705</v>
      </c>
      <c r="O379">
        <v>-12.1650992208935</v>
      </c>
      <c r="P379">
        <v>2732.6637939637299</v>
      </c>
      <c r="Q379">
        <v>-4.4517365245462697E-3</v>
      </c>
      <c r="R379">
        <v>0.99644803989040598</v>
      </c>
      <c r="T379" t="str">
        <f t="shared" si="20"/>
        <v/>
      </c>
      <c r="U379" t="str">
        <f t="shared" si="21"/>
        <v/>
      </c>
      <c r="V379" t="str">
        <f t="shared" si="22"/>
        <v/>
      </c>
      <c r="W379" t="str">
        <f t="shared" si="23"/>
        <v/>
      </c>
    </row>
    <row r="380" spans="1:23" x14ac:dyDescent="0.25">
      <c r="A380">
        <v>379</v>
      </c>
      <c r="B380" t="s">
        <v>484</v>
      </c>
      <c r="C380">
        <v>-12.148052362824201</v>
      </c>
      <c r="D380">
        <v>2732.8945138182698</v>
      </c>
      <c r="E380">
        <v>-4.4451230376438998E-3</v>
      </c>
      <c r="F380">
        <v>0.99645331663728798</v>
      </c>
      <c r="G380">
        <v>-12.106481211782601</v>
      </c>
      <c r="H380">
        <v>3956.1803375612399</v>
      </c>
      <c r="I380">
        <v>-3.0601439213576399E-3</v>
      </c>
      <c r="J380">
        <v>0.99755836222209304</v>
      </c>
      <c r="K380">
        <v>-12.044667311975701</v>
      </c>
      <c r="L380">
        <v>3956.1803501870099</v>
      </c>
      <c r="M380">
        <v>-3.0445192700596499E-3</v>
      </c>
      <c r="N380">
        <v>0.99757082883205705</v>
      </c>
      <c r="O380">
        <v>-12.1650992208935</v>
      </c>
      <c r="P380">
        <v>2732.6637939637299</v>
      </c>
      <c r="Q380">
        <v>-4.4517365245462697E-3</v>
      </c>
      <c r="R380">
        <v>0.99644803989040598</v>
      </c>
      <c r="T380" t="str">
        <f t="shared" si="20"/>
        <v/>
      </c>
      <c r="U380" t="str">
        <f t="shared" si="21"/>
        <v/>
      </c>
      <c r="V380" t="str">
        <f t="shared" si="22"/>
        <v/>
      </c>
      <c r="W380" t="str">
        <f t="shared" si="23"/>
        <v/>
      </c>
    </row>
    <row r="381" spans="1:23" x14ac:dyDescent="0.25">
      <c r="A381">
        <v>380</v>
      </c>
      <c r="B381" t="s">
        <v>485</v>
      </c>
      <c r="C381">
        <v>-12.148052362824201</v>
      </c>
      <c r="D381">
        <v>2732.8945138182798</v>
      </c>
      <c r="E381">
        <v>-4.4451230376438902E-3</v>
      </c>
      <c r="F381">
        <v>0.99645331663728798</v>
      </c>
      <c r="G381">
        <v>-12.106481211782601</v>
      </c>
      <c r="H381">
        <v>3956.1803375612399</v>
      </c>
      <c r="I381">
        <v>-3.0601439213576399E-3</v>
      </c>
      <c r="J381">
        <v>0.99755836222209304</v>
      </c>
      <c r="K381">
        <v>-12.044667311975701</v>
      </c>
      <c r="L381">
        <v>3956.1803501870099</v>
      </c>
      <c r="M381">
        <v>-3.0445192700596499E-3</v>
      </c>
      <c r="N381">
        <v>0.99757082883205705</v>
      </c>
      <c r="O381">
        <v>-12.1650992208935</v>
      </c>
      <c r="P381">
        <v>2732.6637939637399</v>
      </c>
      <c r="Q381">
        <v>-4.4517365245462601E-3</v>
      </c>
      <c r="R381">
        <v>0.99644803989040598</v>
      </c>
      <c r="T381" t="str">
        <f t="shared" si="20"/>
        <v/>
      </c>
      <c r="U381" t="str">
        <f t="shared" si="21"/>
        <v/>
      </c>
      <c r="V381" t="str">
        <f t="shared" si="22"/>
        <v/>
      </c>
      <c r="W381" t="str">
        <f t="shared" si="23"/>
        <v/>
      </c>
    </row>
    <row r="382" spans="1:23" x14ac:dyDescent="0.25">
      <c r="A382">
        <v>381</v>
      </c>
      <c r="B382" t="s">
        <v>486</v>
      </c>
      <c r="C382">
        <v>-12.148052362824201</v>
      </c>
      <c r="D382">
        <v>2732.8945138182798</v>
      </c>
      <c r="E382">
        <v>-4.4451230376438902E-3</v>
      </c>
      <c r="F382">
        <v>0.99645331663728798</v>
      </c>
      <c r="G382">
        <v>-12.106481211782601</v>
      </c>
      <c r="H382">
        <v>3956.1803375612399</v>
      </c>
      <c r="I382">
        <v>-3.0601439213576399E-3</v>
      </c>
      <c r="J382">
        <v>0.99755836222209304</v>
      </c>
      <c r="K382">
        <v>-12.044667311975701</v>
      </c>
      <c r="L382">
        <v>3956.1803501870099</v>
      </c>
      <c r="M382">
        <v>-3.0445192700596499E-3</v>
      </c>
      <c r="N382">
        <v>0.99757082883205705</v>
      </c>
      <c r="O382">
        <v>-12.1650992208935</v>
      </c>
      <c r="P382">
        <v>2732.6637939637399</v>
      </c>
      <c r="Q382">
        <v>-4.4517365245462601E-3</v>
      </c>
      <c r="R382">
        <v>0.99644803989040598</v>
      </c>
      <c r="T382" t="str">
        <f t="shared" si="20"/>
        <v/>
      </c>
      <c r="U382" t="str">
        <f t="shared" si="21"/>
        <v/>
      </c>
      <c r="V382" t="str">
        <f t="shared" si="22"/>
        <v/>
      </c>
      <c r="W382" t="str">
        <f t="shared" si="23"/>
        <v/>
      </c>
    </row>
    <row r="383" spans="1:23" x14ac:dyDescent="0.25">
      <c r="A383">
        <v>382</v>
      </c>
      <c r="B383" t="s">
        <v>487</v>
      </c>
      <c r="C383">
        <v>-12.148052362824201</v>
      </c>
      <c r="D383">
        <v>2732.8945138182698</v>
      </c>
      <c r="E383">
        <v>-4.4451230376439102E-3</v>
      </c>
      <c r="F383">
        <v>0.99645331663728798</v>
      </c>
      <c r="G383">
        <v>-12.106481211782601</v>
      </c>
      <c r="H383">
        <v>3956.1803375612399</v>
      </c>
      <c r="I383">
        <v>-3.0601439213576399E-3</v>
      </c>
      <c r="J383">
        <v>0.99755836222209304</v>
      </c>
      <c r="K383">
        <v>-12.044667311975701</v>
      </c>
      <c r="L383">
        <v>3956.1803501870299</v>
      </c>
      <c r="M383">
        <v>-3.0445192700596399E-3</v>
      </c>
      <c r="N383">
        <v>0.99757082883205705</v>
      </c>
      <c r="O383">
        <v>-12.1650992208935</v>
      </c>
      <c r="P383">
        <v>2732.6637939637499</v>
      </c>
      <c r="Q383">
        <v>-4.4517365245462497E-3</v>
      </c>
      <c r="R383">
        <v>0.99644803989040598</v>
      </c>
      <c r="T383" t="str">
        <f t="shared" si="20"/>
        <v/>
      </c>
      <c r="U383" t="str">
        <f t="shared" si="21"/>
        <v/>
      </c>
      <c r="V383" t="str">
        <f t="shared" si="22"/>
        <v/>
      </c>
      <c r="W383" t="str">
        <f t="shared" si="23"/>
        <v/>
      </c>
    </row>
    <row r="384" spans="1:23" x14ac:dyDescent="0.25">
      <c r="A384">
        <v>383</v>
      </c>
      <c r="B384" t="s">
        <v>488</v>
      </c>
      <c r="C384">
        <v>-12.148052362824201</v>
      </c>
      <c r="D384">
        <v>2732.8945138182899</v>
      </c>
      <c r="E384">
        <v>-4.4451230376438798E-3</v>
      </c>
      <c r="F384">
        <v>0.99645331663728798</v>
      </c>
      <c r="G384">
        <v>-12.106481211782601</v>
      </c>
      <c r="H384">
        <v>3956.1803375612399</v>
      </c>
      <c r="I384">
        <v>-3.0601439213576399E-3</v>
      </c>
      <c r="J384">
        <v>0.99755836222209304</v>
      </c>
      <c r="K384">
        <v>-12.044667311975701</v>
      </c>
      <c r="L384">
        <v>3956.18035018705</v>
      </c>
      <c r="M384">
        <v>-3.0445192700596199E-3</v>
      </c>
      <c r="N384">
        <v>0.99757082883205705</v>
      </c>
      <c r="O384">
        <v>-12.1650992208935</v>
      </c>
      <c r="P384">
        <v>2732.6637939637299</v>
      </c>
      <c r="Q384">
        <v>-4.4517365245462697E-3</v>
      </c>
      <c r="R384">
        <v>0.99644803989040598</v>
      </c>
      <c r="T384" t="str">
        <f t="shared" si="20"/>
        <v/>
      </c>
      <c r="U384" t="str">
        <f t="shared" si="21"/>
        <v/>
      </c>
      <c r="V384" t="str">
        <f t="shared" si="22"/>
        <v/>
      </c>
      <c r="W384" t="str">
        <f t="shared" si="23"/>
        <v/>
      </c>
    </row>
    <row r="385" spans="1:23" x14ac:dyDescent="0.25">
      <c r="A385">
        <v>384</v>
      </c>
      <c r="B385" t="s">
        <v>489</v>
      </c>
      <c r="C385">
        <v>-12.148052362824201</v>
      </c>
      <c r="D385">
        <v>2732.8945138182698</v>
      </c>
      <c r="E385">
        <v>-4.4451230376438998E-3</v>
      </c>
      <c r="F385">
        <v>0.99645331663728798</v>
      </c>
      <c r="G385">
        <v>-12.106481211782601</v>
      </c>
      <c r="H385">
        <v>3956.1803375612299</v>
      </c>
      <c r="I385">
        <v>-3.0601439213576499E-3</v>
      </c>
      <c r="J385">
        <v>0.99755836222209304</v>
      </c>
      <c r="K385">
        <v>-12.044667311975701</v>
      </c>
      <c r="L385">
        <v>3956.1803501869899</v>
      </c>
      <c r="M385">
        <v>-3.0445192700596598E-3</v>
      </c>
      <c r="N385">
        <v>0.99757082883205705</v>
      </c>
      <c r="O385">
        <v>-12.1650992208935</v>
      </c>
      <c r="P385">
        <v>2732.6637939637299</v>
      </c>
      <c r="Q385">
        <v>-4.4517365245462697E-3</v>
      </c>
      <c r="R385">
        <v>0.99644803989040598</v>
      </c>
      <c r="T385" t="str">
        <f t="shared" si="20"/>
        <v/>
      </c>
      <c r="U385" t="str">
        <f t="shared" si="21"/>
        <v/>
      </c>
      <c r="V385" t="str">
        <f t="shared" si="22"/>
        <v/>
      </c>
      <c r="W385" t="str">
        <f t="shared" si="23"/>
        <v/>
      </c>
    </row>
    <row r="386" spans="1:23" x14ac:dyDescent="0.25">
      <c r="A386">
        <v>385</v>
      </c>
      <c r="B386" t="s">
        <v>490</v>
      </c>
      <c r="C386">
        <v>-12.148052362824201</v>
      </c>
      <c r="D386">
        <v>2732.8945138182698</v>
      </c>
      <c r="E386">
        <v>-4.4451230376438998E-3</v>
      </c>
      <c r="F386">
        <v>0.99645331663728798</v>
      </c>
      <c r="G386">
        <v>-12.106481211782601</v>
      </c>
      <c r="H386">
        <v>3956.1803375612399</v>
      </c>
      <c r="I386">
        <v>-3.0601439213576399E-3</v>
      </c>
      <c r="J386">
        <v>0.99755836222209304</v>
      </c>
      <c r="K386">
        <v>-12.044667311975701</v>
      </c>
      <c r="L386">
        <v>3956.1803501870199</v>
      </c>
      <c r="M386">
        <v>-3.0445192700596399E-3</v>
      </c>
      <c r="N386">
        <v>0.99757082883205705</v>
      </c>
      <c r="O386">
        <v>-12.1650992208935</v>
      </c>
      <c r="P386">
        <v>2732.6637939637399</v>
      </c>
      <c r="Q386">
        <v>-4.4517365245462601E-3</v>
      </c>
      <c r="R386">
        <v>0.99644803989040598</v>
      </c>
      <c r="T386" t="str">
        <f t="shared" si="20"/>
        <v/>
      </c>
      <c r="U386" t="str">
        <f t="shared" si="21"/>
        <v/>
      </c>
      <c r="V386" t="str">
        <f t="shared" si="22"/>
        <v/>
      </c>
      <c r="W386" t="str">
        <f t="shared" si="23"/>
        <v/>
      </c>
    </row>
    <row r="387" spans="1:23" x14ac:dyDescent="0.25">
      <c r="A387">
        <v>386</v>
      </c>
      <c r="B387" t="s">
        <v>491</v>
      </c>
      <c r="C387">
        <v>-12.148052362824201</v>
      </c>
      <c r="D387">
        <v>2732.8945138182698</v>
      </c>
      <c r="E387">
        <v>-4.4451230376439102E-3</v>
      </c>
      <c r="F387">
        <v>0.99645331663728798</v>
      </c>
      <c r="G387">
        <v>-12.106481211782601</v>
      </c>
      <c r="H387">
        <v>3956.1803375612299</v>
      </c>
      <c r="I387">
        <v>-3.0601439213576399E-3</v>
      </c>
      <c r="J387">
        <v>0.99755836222209304</v>
      </c>
      <c r="K387">
        <v>-12.044667311975701</v>
      </c>
      <c r="L387">
        <v>3956.1803501870299</v>
      </c>
      <c r="M387">
        <v>-3.0445192700596399E-3</v>
      </c>
      <c r="N387">
        <v>0.99757082883205705</v>
      </c>
      <c r="O387">
        <v>-12.1650992208935</v>
      </c>
      <c r="P387">
        <v>2732.6637939637299</v>
      </c>
      <c r="Q387">
        <v>-4.4517365245462697E-3</v>
      </c>
      <c r="R387">
        <v>0.99644803989040598</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492</v>
      </c>
      <c r="C388">
        <v>-12.148052362824201</v>
      </c>
      <c r="D388">
        <v>2732.8945138182798</v>
      </c>
      <c r="E388">
        <v>-4.4451230376438902E-3</v>
      </c>
      <c r="F388">
        <v>0.99645331663728798</v>
      </c>
      <c r="G388">
        <v>-12.106481211782601</v>
      </c>
      <c r="H388">
        <v>3956.1803375612199</v>
      </c>
      <c r="I388">
        <v>-3.0601439213576499E-3</v>
      </c>
      <c r="J388">
        <v>0.99755836222209304</v>
      </c>
      <c r="K388">
        <v>-12.044667311975701</v>
      </c>
      <c r="L388">
        <v>3956.1803501870099</v>
      </c>
      <c r="M388">
        <v>-3.0445192700596499E-3</v>
      </c>
      <c r="N388">
        <v>0.99757082883205705</v>
      </c>
      <c r="O388">
        <v>-12.1650992208935</v>
      </c>
      <c r="P388">
        <v>2732.6637939637399</v>
      </c>
      <c r="Q388">
        <v>-4.4517365245462601E-3</v>
      </c>
      <c r="R388">
        <v>0.99644803989040598</v>
      </c>
      <c r="T388" t="str">
        <f t="shared" si="24"/>
        <v/>
      </c>
      <c r="U388" t="str">
        <f t="shared" si="25"/>
        <v/>
      </c>
      <c r="V388" t="str">
        <f t="shared" si="26"/>
        <v/>
      </c>
      <c r="W388" t="str">
        <f t="shared" si="27"/>
        <v/>
      </c>
    </row>
    <row r="389" spans="1:23" x14ac:dyDescent="0.25">
      <c r="A389">
        <v>388</v>
      </c>
      <c r="B389" t="s">
        <v>493</v>
      </c>
      <c r="C389">
        <v>-12.148052362824201</v>
      </c>
      <c r="D389">
        <v>2732.8945138182698</v>
      </c>
      <c r="E389">
        <v>-4.4451230376439102E-3</v>
      </c>
      <c r="F389">
        <v>0.99645331663728798</v>
      </c>
      <c r="G389">
        <v>-12.106481211782601</v>
      </c>
      <c r="H389">
        <v>3956.1803375612399</v>
      </c>
      <c r="I389">
        <v>-3.0601439213576399E-3</v>
      </c>
      <c r="J389">
        <v>0.99755836222209304</v>
      </c>
      <c r="K389">
        <v>-12.044667311975701</v>
      </c>
      <c r="L389">
        <v>3956.1803501870399</v>
      </c>
      <c r="M389">
        <v>-3.0445192700596299E-3</v>
      </c>
      <c r="N389">
        <v>0.99757082883205705</v>
      </c>
      <c r="O389">
        <v>-12.1650992208935</v>
      </c>
      <c r="P389">
        <v>2732.6637939637199</v>
      </c>
      <c r="Q389">
        <v>-4.4517365245462801E-3</v>
      </c>
      <c r="R389">
        <v>0.99644803989040598</v>
      </c>
      <c r="T389" t="str">
        <f t="shared" si="24"/>
        <v/>
      </c>
      <c r="U389" t="str">
        <f t="shared" si="25"/>
        <v/>
      </c>
      <c r="V389" t="str">
        <f t="shared" si="26"/>
        <v/>
      </c>
      <c r="W389" t="str">
        <f t="shared" si="27"/>
        <v/>
      </c>
    </row>
    <row r="390" spans="1:23" x14ac:dyDescent="0.25">
      <c r="A390">
        <v>389</v>
      </c>
      <c r="B390" t="s">
        <v>494</v>
      </c>
      <c r="C390">
        <v>5.3819388235601497</v>
      </c>
      <c r="D390">
        <v>1.4376794845960399</v>
      </c>
      <c r="E390">
        <v>3.7434900346180999</v>
      </c>
      <c r="F390">
        <v>1.81481803339048E-4</v>
      </c>
      <c r="G390">
        <v>23.025655760782499</v>
      </c>
      <c r="H390">
        <v>3956.18033725843</v>
      </c>
      <c r="I390">
        <v>5.8201734496104596E-3</v>
      </c>
      <c r="J390">
        <v>0.99535619968104905</v>
      </c>
      <c r="K390">
        <v>-12.044667311975701</v>
      </c>
      <c r="L390">
        <v>3956.1803501870099</v>
      </c>
      <c r="M390">
        <v>-3.0445192700596499E-3</v>
      </c>
      <c r="N390">
        <v>0.99757082883205705</v>
      </c>
      <c r="O390">
        <v>5.3654053585993902</v>
      </c>
      <c r="P390">
        <v>1.4360771013009599</v>
      </c>
      <c r="Q390">
        <v>3.73615410602872</v>
      </c>
      <c r="R390">
        <v>1.8685617940941501E-4</v>
      </c>
      <c r="T390" t="str">
        <f t="shared" si="24"/>
        <v>***</v>
      </c>
      <c r="U390" t="str">
        <f t="shared" si="25"/>
        <v/>
      </c>
      <c r="V390" t="str">
        <f t="shared" si="26"/>
        <v/>
      </c>
      <c r="W390" t="str">
        <f t="shared" si="27"/>
        <v>***</v>
      </c>
    </row>
    <row r="391" spans="1:23" x14ac:dyDescent="0.25">
      <c r="A391">
        <v>390</v>
      </c>
      <c r="B391" t="s">
        <v>495</v>
      </c>
      <c r="C391">
        <v>-12.330073604596</v>
      </c>
      <c r="D391">
        <v>3956.1803454736601</v>
      </c>
      <c r="E391">
        <v>-3.11666115492006E-3</v>
      </c>
      <c r="F391">
        <v>0.99751326820907904</v>
      </c>
      <c r="G391" t="s">
        <v>173</v>
      </c>
      <c r="H391" t="s">
        <v>173</v>
      </c>
      <c r="I391" t="s">
        <v>173</v>
      </c>
      <c r="J391" t="s">
        <v>173</v>
      </c>
      <c r="K391">
        <v>-12.044667311975701</v>
      </c>
      <c r="L391">
        <v>3956.1803501870299</v>
      </c>
      <c r="M391">
        <v>-3.0445192700596299E-3</v>
      </c>
      <c r="N391">
        <v>0.99757082883205705</v>
      </c>
      <c r="O391">
        <v>-12.3512354422991</v>
      </c>
      <c r="P391">
        <v>3956.18034319157</v>
      </c>
      <c r="Q391">
        <v>-3.12201021461397E-3</v>
      </c>
      <c r="R391">
        <v>0.99750900029769896</v>
      </c>
      <c r="T391" t="str">
        <f t="shared" si="24"/>
        <v/>
      </c>
      <c r="U391" t="str">
        <f t="shared" si="25"/>
        <v/>
      </c>
      <c r="V391" t="str">
        <f t="shared" si="26"/>
        <v/>
      </c>
      <c r="W391" t="str">
        <f t="shared" si="27"/>
        <v/>
      </c>
    </row>
    <row r="392" spans="1:23" x14ac:dyDescent="0.25">
      <c r="A392">
        <v>391</v>
      </c>
      <c r="B392" t="s">
        <v>496</v>
      </c>
      <c r="C392">
        <v>-12.330073604596</v>
      </c>
      <c r="D392">
        <v>3956.18034547364</v>
      </c>
      <c r="E392">
        <v>-3.11666115492007E-3</v>
      </c>
      <c r="F392">
        <v>0.99751326820907904</v>
      </c>
      <c r="G392" t="s">
        <v>173</v>
      </c>
      <c r="H392" t="s">
        <v>173</v>
      </c>
      <c r="I392" t="s">
        <v>173</v>
      </c>
      <c r="J392" t="s">
        <v>173</v>
      </c>
      <c r="K392">
        <v>-12.044667311975701</v>
      </c>
      <c r="L392">
        <v>3956.1803501870399</v>
      </c>
      <c r="M392">
        <v>-3.0445192700596299E-3</v>
      </c>
      <c r="N392">
        <v>0.99757082883205705</v>
      </c>
      <c r="O392">
        <v>-12.3512354422991</v>
      </c>
      <c r="P392">
        <v>3956.18034319156</v>
      </c>
      <c r="Q392">
        <v>-3.1220102146139799E-3</v>
      </c>
      <c r="R392">
        <v>0.99750900029769896</v>
      </c>
      <c r="T392" t="str">
        <f t="shared" si="24"/>
        <v/>
      </c>
      <c r="U392" t="str">
        <f t="shared" si="25"/>
        <v/>
      </c>
      <c r="V392" t="str">
        <f t="shared" si="26"/>
        <v/>
      </c>
      <c r="W392" t="str">
        <f t="shared" si="27"/>
        <v/>
      </c>
    </row>
    <row r="393" spans="1:23" x14ac:dyDescent="0.25">
      <c r="A393">
        <v>392</v>
      </c>
      <c r="B393" t="s">
        <v>497</v>
      </c>
      <c r="C393">
        <v>-12.330073604595899</v>
      </c>
      <c r="D393">
        <v>3956.18034547361</v>
      </c>
      <c r="E393">
        <v>-3.1166611549200899E-3</v>
      </c>
      <c r="F393">
        <v>0.99751326820907904</v>
      </c>
      <c r="G393" t="s">
        <v>173</v>
      </c>
      <c r="H393" t="s">
        <v>173</v>
      </c>
      <c r="I393" t="s">
        <v>173</v>
      </c>
      <c r="J393" t="s">
        <v>173</v>
      </c>
      <c r="K393">
        <v>-12.044667311975701</v>
      </c>
      <c r="L393">
        <v>3956.1803501870299</v>
      </c>
      <c r="M393">
        <v>-3.0445192700596399E-3</v>
      </c>
      <c r="N393">
        <v>0.99757082883205705</v>
      </c>
      <c r="O393">
        <v>-12.3512354422991</v>
      </c>
      <c r="P393">
        <v>3956.1803431916001</v>
      </c>
      <c r="Q393">
        <v>-3.12201021461395E-3</v>
      </c>
      <c r="R393">
        <v>0.99750900029769896</v>
      </c>
      <c r="T393" t="str">
        <f t="shared" si="24"/>
        <v/>
      </c>
      <c r="U393" t="str">
        <f t="shared" si="25"/>
        <v/>
      </c>
      <c r="V393" t="str">
        <f t="shared" si="26"/>
        <v/>
      </c>
      <c r="W393" t="str">
        <f t="shared" si="27"/>
        <v/>
      </c>
    </row>
    <row r="394" spans="1:23" x14ac:dyDescent="0.25">
      <c r="A394">
        <v>393</v>
      </c>
      <c r="B394" t="s">
        <v>498</v>
      </c>
      <c r="C394">
        <v>-12.330073604596</v>
      </c>
      <c r="D394">
        <v>3956.18034547365</v>
      </c>
      <c r="E394">
        <v>-3.11666115492007E-3</v>
      </c>
      <c r="F394">
        <v>0.99751326820907904</v>
      </c>
      <c r="G394" t="s">
        <v>173</v>
      </c>
      <c r="H394" t="s">
        <v>173</v>
      </c>
      <c r="I394" t="s">
        <v>173</v>
      </c>
      <c r="J394" t="s">
        <v>173</v>
      </c>
      <c r="K394">
        <v>-12.044667311975701</v>
      </c>
      <c r="L394">
        <v>3956.1803501870399</v>
      </c>
      <c r="M394">
        <v>-3.0445192700596299E-3</v>
      </c>
      <c r="N394">
        <v>0.99757082883205705</v>
      </c>
      <c r="O394">
        <v>-12.3512354422991</v>
      </c>
      <c r="P394">
        <v>3956.1803431916201</v>
      </c>
      <c r="Q394">
        <v>-3.1220102146139401E-3</v>
      </c>
      <c r="R394">
        <v>0.99750900029769896</v>
      </c>
      <c r="T394" t="str">
        <f t="shared" si="24"/>
        <v/>
      </c>
      <c r="U394" t="str">
        <f t="shared" si="25"/>
        <v/>
      </c>
      <c r="V394" t="str">
        <f t="shared" si="26"/>
        <v/>
      </c>
      <c r="W394" t="str">
        <f t="shared" si="27"/>
        <v/>
      </c>
    </row>
    <row r="395" spans="1:23" x14ac:dyDescent="0.25">
      <c r="A395">
        <v>394</v>
      </c>
      <c r="B395" t="s">
        <v>499</v>
      </c>
      <c r="C395">
        <v>-12.330073604596</v>
      </c>
      <c r="D395">
        <v>3956.18034547364</v>
      </c>
      <c r="E395">
        <v>-3.11666115492007E-3</v>
      </c>
      <c r="F395">
        <v>0.99751326820907904</v>
      </c>
      <c r="G395" t="s">
        <v>173</v>
      </c>
      <c r="H395" t="s">
        <v>173</v>
      </c>
      <c r="I395" t="s">
        <v>173</v>
      </c>
      <c r="J395" t="s">
        <v>173</v>
      </c>
      <c r="K395">
        <v>-12.044667311975701</v>
      </c>
      <c r="L395">
        <v>3956.1803501870399</v>
      </c>
      <c r="M395">
        <v>-3.0445192700596299E-3</v>
      </c>
      <c r="N395">
        <v>0.99757082883205705</v>
      </c>
      <c r="O395">
        <v>-12.3512354422991</v>
      </c>
      <c r="P395">
        <v>3956.1803431916001</v>
      </c>
      <c r="Q395">
        <v>-3.12201021461395E-3</v>
      </c>
      <c r="R395">
        <v>0.99750900029769896</v>
      </c>
      <c r="T395" t="str">
        <f t="shared" si="24"/>
        <v/>
      </c>
      <c r="U395" t="str">
        <f t="shared" si="25"/>
        <v/>
      </c>
      <c r="V395" t="str">
        <f t="shared" si="26"/>
        <v/>
      </c>
      <c r="W395" t="str">
        <f t="shared" si="27"/>
        <v/>
      </c>
    </row>
    <row r="396" spans="1:23" x14ac:dyDescent="0.25">
      <c r="A396">
        <v>395</v>
      </c>
      <c r="B396" t="s">
        <v>500</v>
      </c>
      <c r="C396">
        <v>-12.330073604595899</v>
      </c>
      <c r="D396">
        <v>3956.18034547361</v>
      </c>
      <c r="E396">
        <v>-3.1166611549200899E-3</v>
      </c>
      <c r="F396">
        <v>0.99751326820907904</v>
      </c>
      <c r="G396" t="s">
        <v>173</v>
      </c>
      <c r="H396" t="s">
        <v>173</v>
      </c>
      <c r="I396" t="s">
        <v>173</v>
      </c>
      <c r="J396" t="s">
        <v>173</v>
      </c>
      <c r="K396">
        <v>-12.044667311975701</v>
      </c>
      <c r="L396">
        <v>3956.1803501870099</v>
      </c>
      <c r="M396">
        <v>-3.0445192700596499E-3</v>
      </c>
      <c r="N396">
        <v>0.99757082883205705</v>
      </c>
      <c r="O396">
        <v>-12.3512354422991</v>
      </c>
      <c r="P396">
        <v>3956.1803431916001</v>
      </c>
      <c r="Q396">
        <v>-3.12201021461395E-3</v>
      </c>
      <c r="R396">
        <v>0.99750900029769896</v>
      </c>
      <c r="T396" t="str">
        <f t="shared" si="24"/>
        <v/>
      </c>
      <c r="U396" t="str">
        <f t="shared" si="25"/>
        <v/>
      </c>
      <c r="V396" t="str">
        <f t="shared" si="26"/>
        <v/>
      </c>
      <c r="W396" t="str">
        <f t="shared" si="27"/>
        <v/>
      </c>
    </row>
    <row r="397" spans="1:23" x14ac:dyDescent="0.25">
      <c r="A397">
        <v>396</v>
      </c>
      <c r="B397" t="s">
        <v>501</v>
      </c>
      <c r="C397">
        <v>-12.330073604596</v>
      </c>
      <c r="D397">
        <v>3956.1803454736801</v>
      </c>
      <c r="E397">
        <v>-3.11666115492005E-3</v>
      </c>
      <c r="F397">
        <v>0.99751326820907904</v>
      </c>
      <c r="G397" t="s">
        <v>173</v>
      </c>
      <c r="H397" t="s">
        <v>173</v>
      </c>
      <c r="I397" t="s">
        <v>173</v>
      </c>
      <c r="J397" t="s">
        <v>173</v>
      </c>
      <c r="K397">
        <v>-12.044667311975701</v>
      </c>
      <c r="L397">
        <v>3956.1803501870399</v>
      </c>
      <c r="M397">
        <v>-3.0445192700596299E-3</v>
      </c>
      <c r="N397">
        <v>0.99757082883205705</v>
      </c>
      <c r="O397">
        <v>-12.3512354422991</v>
      </c>
      <c r="P397">
        <v>3956.18034319156</v>
      </c>
      <c r="Q397">
        <v>-3.1220102146139799E-3</v>
      </c>
      <c r="R397">
        <v>0.99750900029769896</v>
      </c>
      <c r="T397" t="str">
        <f t="shared" si="24"/>
        <v/>
      </c>
      <c r="U397" t="str">
        <f t="shared" si="25"/>
        <v/>
      </c>
      <c r="V397" t="str">
        <f t="shared" si="26"/>
        <v/>
      </c>
      <c r="W397" t="str">
        <f t="shared" si="27"/>
        <v/>
      </c>
    </row>
    <row r="398" spans="1:23" x14ac:dyDescent="0.25">
      <c r="A398">
        <v>397</v>
      </c>
      <c r="B398" t="s">
        <v>502</v>
      </c>
      <c r="C398">
        <v>-12.330073604596</v>
      </c>
      <c r="D398">
        <v>3956.1803454736801</v>
      </c>
      <c r="E398">
        <v>-3.11666115492005E-3</v>
      </c>
      <c r="F398">
        <v>0.99751326820907904</v>
      </c>
      <c r="G398" t="s">
        <v>173</v>
      </c>
      <c r="H398" t="s">
        <v>173</v>
      </c>
      <c r="I398" t="s">
        <v>173</v>
      </c>
      <c r="J398" t="s">
        <v>173</v>
      </c>
      <c r="K398">
        <v>-12.044667311975701</v>
      </c>
      <c r="L398">
        <v>3956.18035018705</v>
      </c>
      <c r="M398">
        <v>-3.0445192700596199E-3</v>
      </c>
      <c r="N398">
        <v>0.99757082883205705</v>
      </c>
      <c r="O398">
        <v>-12.3512354422991</v>
      </c>
      <c r="P398">
        <v>3956.1803431916001</v>
      </c>
      <c r="Q398">
        <v>-3.12201021461395E-3</v>
      </c>
      <c r="R398">
        <v>0.99750900029769896</v>
      </c>
      <c r="T398" t="str">
        <f t="shared" si="24"/>
        <v/>
      </c>
      <c r="U398" t="str">
        <f t="shared" si="25"/>
        <v/>
      </c>
      <c r="V398" t="str">
        <f t="shared" si="26"/>
        <v/>
      </c>
      <c r="W398" t="str">
        <f t="shared" si="27"/>
        <v/>
      </c>
    </row>
    <row r="399" spans="1:23" x14ac:dyDescent="0.25">
      <c r="A399">
        <v>398</v>
      </c>
      <c r="B399" t="s">
        <v>503</v>
      </c>
      <c r="C399">
        <v>-12.330073604596</v>
      </c>
      <c r="D399">
        <v>3956.1803454736601</v>
      </c>
      <c r="E399">
        <v>-3.11666115492006E-3</v>
      </c>
      <c r="F399">
        <v>0.99751326820907904</v>
      </c>
      <c r="G399" t="s">
        <v>173</v>
      </c>
      <c r="H399" t="s">
        <v>173</v>
      </c>
      <c r="I399" t="s">
        <v>173</v>
      </c>
      <c r="J399" t="s">
        <v>173</v>
      </c>
      <c r="K399">
        <v>-12.044667311975701</v>
      </c>
      <c r="L399">
        <v>3956.1803501870399</v>
      </c>
      <c r="M399">
        <v>-3.0445192700596299E-3</v>
      </c>
      <c r="N399">
        <v>0.99757082883205705</v>
      </c>
      <c r="O399">
        <v>-12.3512354422991</v>
      </c>
      <c r="P399">
        <v>3956.1803431916001</v>
      </c>
      <c r="Q399">
        <v>-3.12201021461395E-3</v>
      </c>
      <c r="R399">
        <v>0.99750900029769896</v>
      </c>
      <c r="T399" t="str">
        <f t="shared" si="24"/>
        <v/>
      </c>
      <c r="U399" t="str">
        <f t="shared" si="25"/>
        <v/>
      </c>
      <c r="V399" t="str">
        <f t="shared" si="26"/>
        <v/>
      </c>
      <c r="W399" t="str">
        <f t="shared" si="27"/>
        <v/>
      </c>
    </row>
    <row r="400" spans="1:23" x14ac:dyDescent="0.25">
      <c r="A400">
        <v>399</v>
      </c>
      <c r="B400" t="s">
        <v>504</v>
      </c>
      <c r="C400">
        <v>22.802063368880201</v>
      </c>
      <c r="D400">
        <v>3956.1803469725101</v>
      </c>
      <c r="E400">
        <v>5.7636561958884398E-3</v>
      </c>
      <c r="F400">
        <v>0.99540129316884096</v>
      </c>
      <c r="G400" t="s">
        <v>173</v>
      </c>
      <c r="H400" t="s">
        <v>173</v>
      </c>
      <c r="I400" t="s">
        <v>173</v>
      </c>
      <c r="J400" t="s">
        <v>173</v>
      </c>
      <c r="K400">
        <v>23.087469660618002</v>
      </c>
      <c r="L400">
        <v>3956.18034994041</v>
      </c>
      <c r="M400">
        <v>5.8357980724932697E-3</v>
      </c>
      <c r="N400">
        <v>0.995343733247398</v>
      </c>
      <c r="O400">
        <v>22.780901530247402</v>
      </c>
      <c r="P400">
        <v>3956.1803428519202</v>
      </c>
      <c r="Q400">
        <v>5.7583071437600896E-3</v>
      </c>
      <c r="R400">
        <v>0.99540556102412603</v>
      </c>
      <c r="T400" t="str">
        <f t="shared" si="24"/>
        <v/>
      </c>
      <c r="U400" t="str">
        <f t="shared" si="25"/>
        <v/>
      </c>
      <c r="V400" t="str">
        <f t="shared" si="26"/>
        <v/>
      </c>
      <c r="W400" t="str">
        <f t="shared" si="27"/>
        <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83A3-CDB8-4854-9CB2-183811357A5B}">
  <dimension ref="A1:W402"/>
  <sheetViews>
    <sheetView topLeftCell="A10" workbookViewId="0">
      <selection activeCell="N40" sqref="N40"/>
    </sheetView>
  </sheetViews>
  <sheetFormatPr defaultRowHeight="15" x14ac:dyDescent="0.25"/>
  <cols>
    <col min="20" max="23" width="4" bestFit="1" customWidth="1"/>
  </cols>
  <sheetData>
    <row r="1" spans="1:23" x14ac:dyDescent="0.25">
      <c r="B1" t="s">
        <v>618</v>
      </c>
      <c r="C1" t="s">
        <v>614</v>
      </c>
      <c r="D1" t="s">
        <v>615</v>
      </c>
      <c r="E1" t="s">
        <v>616</v>
      </c>
      <c r="F1" t="s">
        <v>617</v>
      </c>
      <c r="G1" t="s">
        <v>619</v>
      </c>
      <c r="H1" t="s">
        <v>620</v>
      </c>
      <c r="I1" t="s">
        <v>621</v>
      </c>
      <c r="J1" t="s">
        <v>622</v>
      </c>
      <c r="K1" t="s">
        <v>623</v>
      </c>
      <c r="L1" t="s">
        <v>624</v>
      </c>
      <c r="M1" t="s">
        <v>625</v>
      </c>
      <c r="N1" t="s">
        <v>626</v>
      </c>
      <c r="O1" t="s">
        <v>627</v>
      </c>
      <c r="P1" t="s">
        <v>628</v>
      </c>
      <c r="Q1" t="s">
        <v>629</v>
      </c>
      <c r="R1" t="s">
        <v>630</v>
      </c>
    </row>
    <row r="2" spans="1:23" x14ac:dyDescent="0.25">
      <c r="A2">
        <v>1</v>
      </c>
      <c r="B2" t="s">
        <v>175</v>
      </c>
      <c r="C2">
        <v>-1.8972573816509799</v>
      </c>
      <c r="D2">
        <v>0.23342237208893399</v>
      </c>
      <c r="E2">
        <v>-8.1280014622082692</v>
      </c>
      <c r="F2" s="1">
        <v>4.3642595506693402E-16</v>
      </c>
      <c r="G2">
        <v>-2.4832240840041999</v>
      </c>
      <c r="H2">
        <v>0.34018159301627798</v>
      </c>
      <c r="I2">
        <v>-7.2997014976215002</v>
      </c>
      <c r="J2" s="1">
        <v>2.88406850923466E-13</v>
      </c>
      <c r="K2">
        <v>-1.2269033160827401</v>
      </c>
      <c r="L2">
        <v>0.32241778175256303</v>
      </c>
      <c r="M2">
        <v>-3.8053214975107101</v>
      </c>
      <c r="N2">
        <v>1.4162011823354699E-4</v>
      </c>
      <c r="O2">
        <v>-1.9252901438761101</v>
      </c>
      <c r="P2">
        <v>0.23245887068461399</v>
      </c>
      <c r="Q2">
        <v>-8.2822829613081392</v>
      </c>
      <c r="R2" s="1">
        <v>1.2083605300169599E-16</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10</v>
      </c>
      <c r="C3">
        <v>-5.7381824351682598E-2</v>
      </c>
      <c r="D3">
        <v>3.8637650296655897E-2</v>
      </c>
      <c r="E3">
        <v>-1.4851271728769999</v>
      </c>
      <c r="F3">
        <v>0.13751013922519301</v>
      </c>
      <c r="G3">
        <v>-6.5953672106483896E-2</v>
      </c>
      <c r="H3">
        <v>6.1823423471369501E-2</v>
      </c>
      <c r="I3">
        <v>-1.0668071808903801</v>
      </c>
      <c r="J3">
        <v>0.286058915268045</v>
      </c>
      <c r="K3">
        <v>-3.5453712993964402E-2</v>
      </c>
      <c r="L3">
        <v>5.0490257497152899E-2</v>
      </c>
      <c r="M3">
        <v>-0.70218918958699195</v>
      </c>
      <c r="N3">
        <v>0.48256118642822698</v>
      </c>
      <c r="O3">
        <v>-6.0099599810067399E-2</v>
      </c>
      <c r="P3">
        <v>3.8536819145007402E-2</v>
      </c>
      <c r="Q3">
        <v>-1.5595371165410099</v>
      </c>
      <c r="R3">
        <v>0.118869306803827</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12</v>
      </c>
      <c r="C4">
        <v>-3.5086508027585298E-2</v>
      </c>
      <c r="D4">
        <v>4.57784830202198E-2</v>
      </c>
      <c r="E4">
        <v>-0.76644103763962701</v>
      </c>
      <c r="F4">
        <v>0.44341392268616697</v>
      </c>
      <c r="G4">
        <v>-0.11010497738455501</v>
      </c>
      <c r="H4">
        <v>6.5262684774672897E-2</v>
      </c>
      <c r="I4">
        <v>-1.6871046259390901</v>
      </c>
      <c r="J4">
        <v>9.1583235718726896E-2</v>
      </c>
      <c r="K4">
        <v>4.7701283795750997E-2</v>
      </c>
      <c r="L4">
        <v>6.5699777787730507E-2</v>
      </c>
      <c r="M4">
        <v>0.726049393193827</v>
      </c>
      <c r="N4">
        <v>0.46780849122130203</v>
      </c>
      <c r="O4">
        <v>-3.9595989455232003E-2</v>
      </c>
      <c r="P4">
        <v>4.5576658373274397E-2</v>
      </c>
      <c r="Q4">
        <v>-0.86877781014438304</v>
      </c>
      <c r="R4">
        <v>0.38496867240765198</v>
      </c>
      <c r="T4" t="str">
        <f t="shared" si="0"/>
        <v/>
      </c>
      <c r="U4" t="str">
        <f t="shared" si="1"/>
        <v>^</v>
      </c>
      <c r="V4" t="str">
        <f t="shared" si="2"/>
        <v/>
      </c>
      <c r="W4" t="str">
        <f t="shared" si="3"/>
        <v/>
      </c>
    </row>
    <row r="5" spans="1:23" x14ac:dyDescent="0.25">
      <c r="A5">
        <v>4</v>
      </c>
      <c r="B5" t="s">
        <v>120</v>
      </c>
      <c r="C5">
        <v>-3.3851646714123502E-3</v>
      </c>
      <c r="D5">
        <v>8.6903706457855501E-2</v>
      </c>
      <c r="E5">
        <v>-3.8953052860340398E-2</v>
      </c>
      <c r="F5">
        <v>0.96892781857089005</v>
      </c>
      <c r="G5">
        <v>0.11703132310761601</v>
      </c>
      <c r="H5">
        <v>0.110145408531508</v>
      </c>
      <c r="I5">
        <v>1.0625165830143299</v>
      </c>
      <c r="J5">
        <v>0.28800123379522502</v>
      </c>
      <c r="K5">
        <v>-0.19172064120503399</v>
      </c>
      <c r="L5">
        <v>0.14768190256318101</v>
      </c>
      <c r="M5">
        <v>-1.2981999681580001</v>
      </c>
      <c r="N5">
        <v>0.194218629075702</v>
      </c>
      <c r="O5">
        <v>-1.00530187374855E-2</v>
      </c>
      <c r="P5">
        <v>8.6676600429075504E-2</v>
      </c>
      <c r="Q5">
        <v>-0.115983076028825</v>
      </c>
      <c r="R5">
        <v>0.90766595463884703</v>
      </c>
      <c r="T5" t="str">
        <f t="shared" si="0"/>
        <v/>
      </c>
      <c r="U5" t="str">
        <f t="shared" si="1"/>
        <v/>
      </c>
      <c r="V5" t="str">
        <f t="shared" si="2"/>
        <v/>
      </c>
      <c r="W5" t="str">
        <f t="shared" si="3"/>
        <v/>
      </c>
    </row>
    <row r="6" spans="1:23" x14ac:dyDescent="0.25">
      <c r="A6">
        <v>5</v>
      </c>
      <c r="B6" t="s">
        <v>127</v>
      </c>
      <c r="C6">
        <v>0.105946875512985</v>
      </c>
      <c r="D6">
        <v>3.7724699226068498E-2</v>
      </c>
      <c r="E6">
        <v>2.8084220069744998</v>
      </c>
      <c r="F6">
        <v>4.9784939927099798E-3</v>
      </c>
      <c r="G6" t="s">
        <v>173</v>
      </c>
      <c r="H6" t="s">
        <v>173</v>
      </c>
      <c r="I6" t="s">
        <v>173</v>
      </c>
      <c r="J6" t="s">
        <v>173</v>
      </c>
      <c r="K6" t="s">
        <v>173</v>
      </c>
      <c r="L6" t="s">
        <v>173</v>
      </c>
      <c r="M6" t="s">
        <v>173</v>
      </c>
      <c r="N6" t="s">
        <v>173</v>
      </c>
      <c r="O6">
        <v>0.10660498737415</v>
      </c>
      <c r="P6">
        <v>3.64448821866694E-2</v>
      </c>
      <c r="Q6">
        <v>2.92510171464194</v>
      </c>
      <c r="R6">
        <v>3.44343651643484E-3</v>
      </c>
      <c r="T6" t="str">
        <f t="shared" si="0"/>
        <v>**</v>
      </c>
      <c r="U6" t="str">
        <f t="shared" si="1"/>
        <v/>
      </c>
      <c r="V6" t="str">
        <f t="shared" si="2"/>
        <v/>
      </c>
      <c r="W6" t="str">
        <f t="shared" si="3"/>
        <v>**</v>
      </c>
    </row>
    <row r="7" spans="1:23" x14ac:dyDescent="0.25">
      <c r="A7">
        <v>6</v>
      </c>
      <c r="B7" t="s">
        <v>25</v>
      </c>
      <c r="C7">
        <v>6.8494811600697605E-2</v>
      </c>
      <c r="D7">
        <v>4.92593886355365E-2</v>
      </c>
      <c r="E7">
        <v>1.3904925233133001</v>
      </c>
      <c r="F7">
        <v>0.16437936812700599</v>
      </c>
      <c r="G7">
        <v>6.20380666136666E-2</v>
      </c>
      <c r="H7">
        <v>6.6053225590956596E-2</v>
      </c>
      <c r="I7">
        <v>0.93921327927035103</v>
      </c>
      <c r="J7">
        <v>0.34762125245354902</v>
      </c>
      <c r="K7">
        <v>6.4953529620026901E-2</v>
      </c>
      <c r="L7">
        <v>7.8181159193572602E-2</v>
      </c>
      <c r="M7">
        <v>0.83080796306953297</v>
      </c>
      <c r="N7">
        <v>0.40608212344032701</v>
      </c>
      <c r="O7">
        <v>5.90200450519172E-2</v>
      </c>
      <c r="P7">
        <v>4.8894311165066602E-2</v>
      </c>
      <c r="Q7">
        <v>1.2070943151784299</v>
      </c>
      <c r="R7">
        <v>0.227395823942905</v>
      </c>
      <c r="T7" t="str">
        <f t="shared" si="0"/>
        <v/>
      </c>
      <c r="U7" t="str">
        <f t="shared" si="1"/>
        <v/>
      </c>
      <c r="V7" t="str">
        <f t="shared" si="2"/>
        <v/>
      </c>
      <c r="W7" t="str">
        <f t="shared" si="3"/>
        <v/>
      </c>
    </row>
    <row r="8" spans="1:23" x14ac:dyDescent="0.25">
      <c r="A8">
        <v>7</v>
      </c>
      <c r="B8" t="s">
        <v>26</v>
      </c>
      <c r="C8">
        <v>-0.113818102413133</v>
      </c>
      <c r="D8">
        <v>7.6720271660883396E-2</v>
      </c>
      <c r="E8">
        <v>-1.4835466552598799</v>
      </c>
      <c r="F8">
        <v>0.137929230364913</v>
      </c>
      <c r="G8">
        <v>-0.23703460499113199</v>
      </c>
      <c r="H8">
        <v>0.10097439252065001</v>
      </c>
      <c r="I8">
        <v>-2.3474724538962302</v>
      </c>
      <c r="J8">
        <v>1.89012707108978E-2</v>
      </c>
      <c r="K8">
        <v>6.3265783014722493E-2</v>
      </c>
      <c r="L8">
        <v>0.12449132249945399</v>
      </c>
      <c r="M8">
        <v>0.50819432025071498</v>
      </c>
      <c r="N8">
        <v>0.61131707366990395</v>
      </c>
      <c r="O8">
        <v>-0.129162991879995</v>
      </c>
      <c r="P8">
        <v>7.6324924908335895E-2</v>
      </c>
      <c r="Q8">
        <v>-1.6922780079392901</v>
      </c>
      <c r="R8">
        <v>9.0592978966637094E-2</v>
      </c>
      <c r="T8" t="str">
        <f t="shared" si="0"/>
        <v/>
      </c>
      <c r="U8" t="str">
        <f t="shared" si="1"/>
        <v>*</v>
      </c>
      <c r="V8" t="str">
        <f t="shared" si="2"/>
        <v/>
      </c>
      <c r="W8" t="str">
        <f t="shared" si="3"/>
        <v>^</v>
      </c>
    </row>
    <row r="9" spans="1:23" x14ac:dyDescent="0.25">
      <c r="A9">
        <v>8</v>
      </c>
      <c r="B9" t="s">
        <v>30</v>
      </c>
      <c r="C9">
        <v>0.35196448291772497</v>
      </c>
      <c r="D9">
        <v>5.5698449586835903E-2</v>
      </c>
      <c r="E9">
        <v>6.3191073634643899</v>
      </c>
      <c r="F9" s="1">
        <v>2.6307846199974E-10</v>
      </c>
      <c r="G9">
        <v>0.40407284954068401</v>
      </c>
      <c r="H9">
        <v>8.0761488056504904E-2</v>
      </c>
      <c r="I9">
        <v>5.0032863344218397</v>
      </c>
      <c r="J9" s="1">
        <v>5.6361129098050202E-7</v>
      </c>
      <c r="K9">
        <v>0.31495295317842897</v>
      </c>
      <c r="L9">
        <v>7.8459988546878606E-2</v>
      </c>
      <c r="M9">
        <v>4.0141855614757</v>
      </c>
      <c r="N9" s="1">
        <v>5.9651405726519E-5</v>
      </c>
      <c r="O9">
        <v>0.34408274448304299</v>
      </c>
      <c r="P9">
        <v>5.5503047678918199E-2</v>
      </c>
      <c r="Q9">
        <v>6.19934866412276</v>
      </c>
      <c r="R9" s="1">
        <v>5.6697304338173598E-10</v>
      </c>
      <c r="T9" t="str">
        <f t="shared" si="0"/>
        <v>***</v>
      </c>
      <c r="U9" t="str">
        <f t="shared" si="1"/>
        <v>***</v>
      </c>
      <c r="V9" t="str">
        <f t="shared" si="2"/>
        <v>***</v>
      </c>
      <c r="W9" t="str">
        <f t="shared" si="3"/>
        <v>***</v>
      </c>
    </row>
    <row r="10" spans="1:23" x14ac:dyDescent="0.25">
      <c r="A10">
        <v>9</v>
      </c>
      <c r="B10" t="s">
        <v>27</v>
      </c>
      <c r="C10">
        <v>0.34239689189174299</v>
      </c>
      <c r="D10">
        <v>7.4836229893584696E-2</v>
      </c>
      <c r="E10">
        <v>4.5752824852163601</v>
      </c>
      <c r="F10" s="1">
        <v>4.7557784954529499E-6</v>
      </c>
      <c r="G10">
        <v>0.39123270150998501</v>
      </c>
      <c r="H10">
        <v>0.10752553032626699</v>
      </c>
      <c r="I10">
        <v>3.63850985270994</v>
      </c>
      <c r="J10">
        <v>2.7422013889608001E-4</v>
      </c>
      <c r="K10">
        <v>0.28364433284715301</v>
      </c>
      <c r="L10">
        <v>0.107135972433687</v>
      </c>
      <c r="M10">
        <v>2.64751722884411</v>
      </c>
      <c r="N10">
        <v>8.1085227881142301E-3</v>
      </c>
      <c r="O10">
        <v>0.31273871453515401</v>
      </c>
      <c r="P10">
        <v>7.3672569460627099E-2</v>
      </c>
      <c r="Q10">
        <v>4.2449817730639996</v>
      </c>
      <c r="R10" s="1">
        <v>2.18611190411759E-5</v>
      </c>
      <c r="T10" t="str">
        <f t="shared" si="0"/>
        <v>***</v>
      </c>
      <c r="U10" t="str">
        <f t="shared" si="1"/>
        <v>***</v>
      </c>
      <c r="V10" t="str">
        <f t="shared" si="2"/>
        <v>**</v>
      </c>
      <c r="W10" t="str">
        <f t="shared" si="3"/>
        <v>***</v>
      </c>
    </row>
    <row r="11" spans="1:23" x14ac:dyDescent="0.25">
      <c r="A11">
        <v>10</v>
      </c>
      <c r="B11" t="s">
        <v>29</v>
      </c>
      <c r="C11">
        <v>0.16563757854837999</v>
      </c>
      <c r="D11">
        <v>5.1569063502396102E-2</v>
      </c>
      <c r="E11">
        <v>3.2119563028458602</v>
      </c>
      <c r="F11">
        <v>1.3183442593201801E-3</v>
      </c>
      <c r="G11">
        <v>0.17722010445088399</v>
      </c>
      <c r="H11">
        <v>7.7448011320695995E-2</v>
      </c>
      <c r="I11">
        <v>2.2882460301924699</v>
      </c>
      <c r="J11">
        <v>2.2123197505730802E-2</v>
      </c>
      <c r="K11">
        <v>0.15020808044009201</v>
      </c>
      <c r="L11">
        <v>7.0405221827164702E-2</v>
      </c>
      <c r="M11">
        <v>2.1334792582407101</v>
      </c>
      <c r="N11">
        <v>3.2885431384199103E-2</v>
      </c>
      <c r="O11">
        <v>0.162228269943056</v>
      </c>
      <c r="P11">
        <v>5.1434509933662699E-2</v>
      </c>
      <c r="Q11">
        <v>3.1540743783169898</v>
      </c>
      <c r="R11">
        <v>1.6100804498457601E-3</v>
      </c>
      <c r="T11" t="str">
        <f t="shared" si="0"/>
        <v>**</v>
      </c>
      <c r="U11" t="str">
        <f t="shared" si="1"/>
        <v>*</v>
      </c>
      <c r="V11" t="str">
        <f t="shared" si="2"/>
        <v>*</v>
      </c>
      <c r="W11" t="str">
        <f t="shared" si="3"/>
        <v>**</v>
      </c>
    </row>
    <row r="12" spans="1:23" x14ac:dyDescent="0.25">
      <c r="A12">
        <v>11</v>
      </c>
      <c r="B12" t="s">
        <v>28</v>
      </c>
      <c r="C12">
        <v>0.20027201192566699</v>
      </c>
      <c r="D12">
        <v>0.105533833977535</v>
      </c>
      <c r="E12">
        <v>1.8977043131807201</v>
      </c>
      <c r="F12">
        <v>5.7735044078411103E-2</v>
      </c>
      <c r="G12">
        <v>0.19143938898089699</v>
      </c>
      <c r="H12">
        <v>0.15139971613870201</v>
      </c>
      <c r="I12">
        <v>1.2644633283560001</v>
      </c>
      <c r="J12">
        <v>0.20606377510322199</v>
      </c>
      <c r="K12">
        <v>0.21738403073513199</v>
      </c>
      <c r="L12">
        <v>0.150929831144614</v>
      </c>
      <c r="M12">
        <v>1.4402986413391301</v>
      </c>
      <c r="N12">
        <v>0.14978292564793799</v>
      </c>
      <c r="O12">
        <v>0.16321804087102801</v>
      </c>
      <c r="P12">
        <v>0.1039511220132</v>
      </c>
      <c r="Q12">
        <v>1.5701421755726801</v>
      </c>
      <c r="R12">
        <v>0.116382038524494</v>
      </c>
      <c r="T12" t="str">
        <f t="shared" si="0"/>
        <v>^</v>
      </c>
      <c r="U12" t="str">
        <f t="shared" si="1"/>
        <v/>
      </c>
      <c r="V12" t="str">
        <f t="shared" si="2"/>
        <v/>
      </c>
      <c r="W12" t="str">
        <f t="shared" si="3"/>
        <v/>
      </c>
    </row>
    <row r="13" spans="1:23" x14ac:dyDescent="0.25">
      <c r="A13">
        <v>12</v>
      </c>
      <c r="B13" t="s">
        <v>31</v>
      </c>
      <c r="C13">
        <v>-6.0240444134948203E-2</v>
      </c>
      <c r="D13">
        <v>1.19355760797313E-2</v>
      </c>
      <c r="E13">
        <v>-5.0471333543126597</v>
      </c>
      <c r="F13" s="1">
        <v>4.4848832430422599E-7</v>
      </c>
      <c r="G13">
        <v>-4.96249107633039E-2</v>
      </c>
      <c r="H13">
        <v>1.7699423046919498E-2</v>
      </c>
      <c r="I13">
        <v>-2.8037586666951202</v>
      </c>
      <c r="J13">
        <v>5.0510697290193302E-3</v>
      </c>
      <c r="K13">
        <v>-7.1436639471474106E-2</v>
      </c>
      <c r="L13">
        <v>1.6546158010948699E-2</v>
      </c>
      <c r="M13">
        <v>-4.3174155247522696</v>
      </c>
      <c r="N13" s="1">
        <v>1.5786679649789499E-5</v>
      </c>
      <c r="O13">
        <v>-5.7611023738730102E-2</v>
      </c>
      <c r="P13">
        <v>1.1898896307158799E-2</v>
      </c>
      <c r="Q13">
        <v>-4.8417115547152898</v>
      </c>
      <c r="R13" s="1">
        <v>1.28725530065517E-6</v>
      </c>
      <c r="T13" t="str">
        <f t="shared" si="0"/>
        <v>***</v>
      </c>
      <c r="U13" t="str">
        <f t="shared" si="1"/>
        <v>**</v>
      </c>
      <c r="V13" t="str">
        <f t="shared" si="2"/>
        <v>***</v>
      </c>
      <c r="W13" t="str">
        <f t="shared" si="3"/>
        <v>***</v>
      </c>
    </row>
    <row r="14" spans="1:23" x14ac:dyDescent="0.25">
      <c r="A14">
        <v>13</v>
      </c>
      <c r="B14" t="s">
        <v>176</v>
      </c>
      <c r="C14">
        <v>1.29543287868102E-2</v>
      </c>
      <c r="D14">
        <v>1.29789703096857E-2</v>
      </c>
      <c r="E14">
        <v>0.99810142697860404</v>
      </c>
      <c r="F14">
        <v>0.31823017824418698</v>
      </c>
      <c r="G14">
        <v>2.00740459022993E-2</v>
      </c>
      <c r="H14">
        <v>1.8526392855573701E-2</v>
      </c>
      <c r="I14">
        <v>1.0835377430885</v>
      </c>
      <c r="J14">
        <v>0.27856980745208199</v>
      </c>
      <c r="K14">
        <v>9.6261231414858806E-3</v>
      </c>
      <c r="L14">
        <v>1.85280730374737E-2</v>
      </c>
      <c r="M14">
        <v>0.51954259474348596</v>
      </c>
      <c r="N14">
        <v>0.60338241761415901</v>
      </c>
      <c r="O14">
        <v>1.60089436524599E-2</v>
      </c>
      <c r="P14">
        <v>1.2909922189542801E-2</v>
      </c>
      <c r="Q14">
        <v>1.2400495849175099</v>
      </c>
      <c r="R14">
        <v>0.21495705451335301</v>
      </c>
      <c r="T14" t="str">
        <f t="shared" si="0"/>
        <v/>
      </c>
      <c r="U14" t="str">
        <f t="shared" si="1"/>
        <v/>
      </c>
      <c r="V14" t="str">
        <f t="shared" si="2"/>
        <v/>
      </c>
      <c r="W14" t="str">
        <f t="shared" si="3"/>
        <v/>
      </c>
    </row>
    <row r="15" spans="1:23" x14ac:dyDescent="0.25">
      <c r="A15">
        <v>14</v>
      </c>
      <c r="B15" t="s">
        <v>177</v>
      </c>
      <c r="C15">
        <v>-0.14722411466400701</v>
      </c>
      <c r="D15">
        <v>5.4196606790051602E-2</v>
      </c>
      <c r="E15">
        <v>-2.7164821449861001</v>
      </c>
      <c r="F15">
        <v>6.5979753967678901E-3</v>
      </c>
      <c r="G15">
        <v>-0.14840436580498201</v>
      </c>
      <c r="H15">
        <v>8.1038857953492999E-2</v>
      </c>
      <c r="I15">
        <v>-1.83127415110106</v>
      </c>
      <c r="J15">
        <v>6.7059633812669106E-2</v>
      </c>
      <c r="K15">
        <v>-0.13043129515917301</v>
      </c>
      <c r="L15">
        <v>7.4372082434267101E-2</v>
      </c>
      <c r="M15">
        <v>-1.7537668825456501</v>
      </c>
      <c r="N15">
        <v>7.9470459896190795E-2</v>
      </c>
      <c r="O15">
        <v>-0.15420448543336701</v>
      </c>
      <c r="P15">
        <v>5.40077457898442E-2</v>
      </c>
      <c r="Q15">
        <v>-2.85522906350156</v>
      </c>
      <c r="R15">
        <v>4.3005798960851199E-3</v>
      </c>
      <c r="T15" t="str">
        <f t="shared" si="0"/>
        <v>**</v>
      </c>
      <c r="U15" t="str">
        <f t="shared" si="1"/>
        <v>^</v>
      </c>
      <c r="V15" t="str">
        <f t="shared" si="2"/>
        <v>^</v>
      </c>
      <c r="W15" t="str">
        <f t="shared" si="3"/>
        <v>**</v>
      </c>
    </row>
    <row r="16" spans="1:23" x14ac:dyDescent="0.25">
      <c r="A16">
        <v>15</v>
      </c>
      <c r="B16" t="s">
        <v>32</v>
      </c>
      <c r="C16">
        <v>1.15823403964589E-2</v>
      </c>
      <c r="D16">
        <v>2.8625672529463499E-2</v>
      </c>
      <c r="E16">
        <v>0.40461373910211501</v>
      </c>
      <c r="F16">
        <v>0.68576145788364995</v>
      </c>
      <c r="G16">
        <v>2.1015857126919599E-2</v>
      </c>
      <c r="H16">
        <v>3.8828781573592097E-2</v>
      </c>
      <c r="I16">
        <v>0.54124431092663305</v>
      </c>
      <c r="J16">
        <v>0.58833919927230904</v>
      </c>
      <c r="K16">
        <v>-1.08591538333717E-2</v>
      </c>
      <c r="L16">
        <v>4.4359904072564398E-2</v>
      </c>
      <c r="M16">
        <v>-0.24479660315784599</v>
      </c>
      <c r="N16">
        <v>0.80661392420177902</v>
      </c>
      <c r="O16">
        <v>1.42239754878404E-2</v>
      </c>
      <c r="P16">
        <v>2.85362132347661E-2</v>
      </c>
      <c r="Q16">
        <v>0.49845350435323799</v>
      </c>
      <c r="R16">
        <v>0.61816443312493896</v>
      </c>
      <c r="T16" t="str">
        <f t="shared" si="0"/>
        <v/>
      </c>
      <c r="U16" t="str">
        <f t="shared" si="1"/>
        <v/>
      </c>
      <c r="V16" t="str">
        <f t="shared" si="2"/>
        <v/>
      </c>
      <c r="W16" t="str">
        <f t="shared" si="3"/>
        <v/>
      </c>
    </row>
    <row r="17" spans="1:23" x14ac:dyDescent="0.25">
      <c r="A17">
        <v>16</v>
      </c>
      <c r="B17" t="s">
        <v>33</v>
      </c>
      <c r="C17">
        <v>2.7448177657087701E-2</v>
      </c>
      <c r="D17">
        <v>7.8178051343341694E-3</v>
      </c>
      <c r="E17">
        <v>3.5109825821241101</v>
      </c>
      <c r="F17">
        <v>4.46453649914505E-4</v>
      </c>
      <c r="G17">
        <v>4.6217586345656897E-2</v>
      </c>
      <c r="H17">
        <v>1.19125958791445E-2</v>
      </c>
      <c r="I17">
        <v>3.8797241856051299</v>
      </c>
      <c r="J17">
        <v>1.0457497834160299E-4</v>
      </c>
      <c r="K17">
        <v>7.9486573633716293E-3</v>
      </c>
      <c r="L17">
        <v>1.05062605720543E-2</v>
      </c>
      <c r="M17">
        <v>0.75656388958354404</v>
      </c>
      <c r="N17">
        <v>0.44931118217969501</v>
      </c>
      <c r="O17">
        <v>2.64195639201487E-2</v>
      </c>
      <c r="P17">
        <v>7.7759834720971801E-3</v>
      </c>
      <c r="Q17">
        <v>3.3975848862013298</v>
      </c>
      <c r="R17">
        <v>6.7983492826231904E-4</v>
      </c>
      <c r="T17" t="str">
        <f t="shared" si="0"/>
        <v>***</v>
      </c>
      <c r="U17" t="str">
        <f t="shared" si="1"/>
        <v>***</v>
      </c>
      <c r="V17" t="str">
        <f t="shared" si="2"/>
        <v/>
      </c>
      <c r="W17" t="str">
        <f t="shared" si="3"/>
        <v>***</v>
      </c>
    </row>
    <row r="18" spans="1:23" x14ac:dyDescent="0.25">
      <c r="A18">
        <v>17</v>
      </c>
      <c r="B18" t="s">
        <v>118</v>
      </c>
      <c r="C18" s="1">
        <v>-3.2485511324528798E-5</v>
      </c>
      <c r="D18">
        <v>1.1690265783130401E-2</v>
      </c>
      <c r="E18">
        <v>-2.7788513903085998E-3</v>
      </c>
      <c r="F18">
        <v>0.99778280023244903</v>
      </c>
      <c r="G18">
        <v>2.63707981006727E-2</v>
      </c>
      <c r="H18">
        <v>1.7560224730112199E-2</v>
      </c>
      <c r="I18">
        <v>1.50173465920696</v>
      </c>
      <c r="J18">
        <v>0.133165649062291</v>
      </c>
      <c r="K18">
        <v>-1.91533968897936E-2</v>
      </c>
      <c r="L18">
        <v>1.61140270731325E-2</v>
      </c>
      <c r="M18">
        <v>-1.1886164025210499</v>
      </c>
      <c r="N18">
        <v>0.234590650338731</v>
      </c>
      <c r="O18">
        <v>1.19735633766116E-3</v>
      </c>
      <c r="P18">
        <v>1.1634097795186401E-2</v>
      </c>
      <c r="Q18">
        <v>0.102917850506342</v>
      </c>
      <c r="R18">
        <v>0.91802817027561001</v>
      </c>
      <c r="T18" t="str">
        <f t="shared" si="0"/>
        <v/>
      </c>
      <c r="U18" t="str">
        <f t="shared" si="1"/>
        <v/>
      </c>
      <c r="V18" t="str">
        <f t="shared" si="2"/>
        <v/>
      </c>
      <c r="W18" t="str">
        <f t="shared" si="3"/>
        <v/>
      </c>
    </row>
    <row r="19" spans="1:23" x14ac:dyDescent="0.25">
      <c r="A19">
        <v>18</v>
      </c>
      <c r="B19" t="s">
        <v>34</v>
      </c>
      <c r="C19">
        <v>3.8699591380128E-3</v>
      </c>
      <c r="D19">
        <v>7.3768283590138698E-4</v>
      </c>
      <c r="E19">
        <v>5.2461016437830299</v>
      </c>
      <c r="F19" s="1">
        <v>1.5535121711763E-7</v>
      </c>
      <c r="G19">
        <v>4.54225964788101E-3</v>
      </c>
      <c r="H19">
        <v>1.1427784048345299E-3</v>
      </c>
      <c r="I19">
        <v>3.9747510354281901</v>
      </c>
      <c r="J19" s="1">
        <v>7.0452915908557096E-5</v>
      </c>
      <c r="K19">
        <v>3.3360943050734699E-3</v>
      </c>
      <c r="L19">
        <v>9.8227517878265395E-4</v>
      </c>
      <c r="M19">
        <v>3.39629299114321</v>
      </c>
      <c r="N19">
        <v>6.8305201998720901E-4</v>
      </c>
      <c r="O19">
        <v>3.8060809471133598E-3</v>
      </c>
      <c r="P19">
        <v>7.3347366747457995E-4</v>
      </c>
      <c r="Q19">
        <v>5.1891173683413303</v>
      </c>
      <c r="R19" s="1">
        <v>2.11293194066111E-7</v>
      </c>
      <c r="T19" t="str">
        <f t="shared" si="0"/>
        <v>***</v>
      </c>
      <c r="U19" t="str">
        <f t="shared" si="1"/>
        <v>***</v>
      </c>
      <c r="V19" t="str">
        <f t="shared" si="2"/>
        <v>***</v>
      </c>
      <c r="W19" t="str">
        <f t="shared" si="3"/>
        <v>***</v>
      </c>
    </row>
    <row r="20" spans="1:23" x14ac:dyDescent="0.25">
      <c r="A20">
        <v>19</v>
      </c>
      <c r="B20" t="s">
        <v>35</v>
      </c>
      <c r="C20">
        <v>3.5949015762056597E-4</v>
      </c>
      <c r="D20">
        <v>1.9071726149388299E-4</v>
      </c>
      <c r="E20">
        <v>1.8849377072882101</v>
      </c>
      <c r="F20">
        <v>5.9438248471090603E-2</v>
      </c>
      <c r="G20">
        <v>2.2579992028175499E-4</v>
      </c>
      <c r="H20">
        <v>2.8139163457089402E-4</v>
      </c>
      <c r="I20">
        <v>0.80244006054439798</v>
      </c>
      <c r="J20">
        <v>0.422298447648909</v>
      </c>
      <c r="K20">
        <v>4.9846537378247103E-4</v>
      </c>
      <c r="L20">
        <v>2.6706801946141699E-4</v>
      </c>
      <c r="M20">
        <v>1.86643602924716</v>
      </c>
      <c r="N20">
        <v>6.1980386275892002E-2</v>
      </c>
      <c r="O20">
        <v>3.22242632109893E-4</v>
      </c>
      <c r="P20">
        <v>1.8998020926070999E-4</v>
      </c>
      <c r="Q20">
        <v>1.6961905314446699</v>
      </c>
      <c r="R20">
        <v>8.9849803034661793E-2</v>
      </c>
      <c r="T20" t="str">
        <f t="shared" si="0"/>
        <v>^</v>
      </c>
      <c r="U20" t="str">
        <f t="shared" si="1"/>
        <v/>
      </c>
      <c r="V20" t="str">
        <f t="shared" si="2"/>
        <v>^</v>
      </c>
      <c r="W20" t="str">
        <f t="shared" si="3"/>
        <v>^</v>
      </c>
    </row>
    <row r="21" spans="1:23" x14ac:dyDescent="0.25">
      <c r="A21">
        <v>20</v>
      </c>
      <c r="B21" t="s">
        <v>36</v>
      </c>
      <c r="C21">
        <v>1.59655560997191E-4</v>
      </c>
      <c r="D21">
        <v>2.1435668030748799E-4</v>
      </c>
      <c r="E21">
        <v>0.74481262150622096</v>
      </c>
      <c r="F21">
        <v>0.456385003725712</v>
      </c>
      <c r="G21">
        <v>1.03345800760066E-4</v>
      </c>
      <c r="H21">
        <v>3.9146897275625598E-4</v>
      </c>
      <c r="I21">
        <v>0.26399487048086701</v>
      </c>
      <c r="J21">
        <v>0.79178387134980299</v>
      </c>
      <c r="K21">
        <v>1.4859905947534901E-4</v>
      </c>
      <c r="L21">
        <v>2.6123164506209999E-4</v>
      </c>
      <c r="M21">
        <v>0.56884019330822</v>
      </c>
      <c r="N21">
        <v>0.56946459528806204</v>
      </c>
      <c r="O21">
        <v>1.2180755324844601E-4</v>
      </c>
      <c r="P21">
        <v>2.1233615609921199E-4</v>
      </c>
      <c r="Q21">
        <v>0.57365432004680394</v>
      </c>
      <c r="R21">
        <v>0.56620174560719105</v>
      </c>
      <c r="T21" t="str">
        <f t="shared" si="0"/>
        <v/>
      </c>
      <c r="U21" t="str">
        <f t="shared" si="1"/>
        <v/>
      </c>
      <c r="V21" t="str">
        <f t="shared" si="2"/>
        <v/>
      </c>
      <c r="W21" t="str">
        <f t="shared" si="3"/>
        <v/>
      </c>
    </row>
    <row r="22" spans="1:23" x14ac:dyDescent="0.25">
      <c r="A22">
        <v>21</v>
      </c>
      <c r="B22" t="s">
        <v>37</v>
      </c>
      <c r="C22">
        <v>2.94680978194811E-2</v>
      </c>
      <c r="D22">
        <v>3.4564191892795103E-2</v>
      </c>
      <c r="E22">
        <v>0.85256145755931001</v>
      </c>
      <c r="F22">
        <v>0.39390254399501701</v>
      </c>
      <c r="G22">
        <v>-4.6625864707737696E-3</v>
      </c>
      <c r="H22">
        <v>5.0594111955093099E-2</v>
      </c>
      <c r="I22">
        <v>-9.2156701453960405E-2</v>
      </c>
      <c r="J22">
        <v>0.92657353882759197</v>
      </c>
      <c r="K22">
        <v>7.3626634895408397E-2</v>
      </c>
      <c r="L22">
        <v>4.8179636238689198E-2</v>
      </c>
      <c r="M22">
        <v>1.5281691736037799</v>
      </c>
      <c r="N22">
        <v>0.12647054034191099</v>
      </c>
      <c r="O22">
        <v>2.83764954306455E-2</v>
      </c>
      <c r="P22">
        <v>3.4428130970318299E-2</v>
      </c>
      <c r="Q22">
        <v>0.82422410484931397</v>
      </c>
      <c r="R22">
        <v>0.409812233030452</v>
      </c>
      <c r="T22" t="str">
        <f t="shared" si="0"/>
        <v/>
      </c>
      <c r="U22" t="str">
        <f t="shared" si="1"/>
        <v/>
      </c>
      <c r="V22" t="str">
        <f t="shared" si="2"/>
        <v/>
      </c>
      <c r="W22" t="str">
        <f t="shared" si="3"/>
        <v/>
      </c>
    </row>
    <row r="23" spans="1:23" x14ac:dyDescent="0.25">
      <c r="A23">
        <v>22</v>
      </c>
      <c r="B23" t="s">
        <v>38</v>
      </c>
      <c r="C23">
        <v>-2.13989214402781E-2</v>
      </c>
      <c r="D23">
        <v>5.3516155549976401E-2</v>
      </c>
      <c r="E23">
        <v>-0.39985909339647102</v>
      </c>
      <c r="F23">
        <v>0.68926030309311903</v>
      </c>
      <c r="G23">
        <v>-6.7576626634990398E-3</v>
      </c>
      <c r="H23">
        <v>7.7325935576354393E-2</v>
      </c>
      <c r="I23">
        <v>-8.7391928893330695E-2</v>
      </c>
      <c r="J23">
        <v>0.93035998464444902</v>
      </c>
      <c r="K23">
        <v>-3.1343327199229602E-2</v>
      </c>
      <c r="L23">
        <v>7.6007636085017802E-2</v>
      </c>
      <c r="M23">
        <v>-0.41237076711832898</v>
      </c>
      <c r="N23">
        <v>0.68006768630798298</v>
      </c>
      <c r="O23">
        <v>-1.35356159617888E-2</v>
      </c>
      <c r="P23">
        <v>5.3481017607185599E-2</v>
      </c>
      <c r="Q23">
        <v>-0.25309196734450601</v>
      </c>
      <c r="R23">
        <v>0.80019714598533398</v>
      </c>
      <c r="T23" t="str">
        <f t="shared" si="0"/>
        <v/>
      </c>
      <c r="U23" t="str">
        <f t="shared" si="1"/>
        <v/>
      </c>
      <c r="V23" t="str">
        <f t="shared" si="2"/>
        <v/>
      </c>
      <c r="W23" t="str">
        <f t="shared" si="3"/>
        <v/>
      </c>
    </row>
    <row r="24" spans="1:23" x14ac:dyDescent="0.25">
      <c r="A24">
        <v>23</v>
      </c>
      <c r="B24" t="s">
        <v>40</v>
      </c>
      <c r="C24">
        <v>-0.183222475719548</v>
      </c>
      <c r="D24">
        <v>5.57574425951625E-2</v>
      </c>
      <c r="E24">
        <v>-3.2860631189609801</v>
      </c>
      <c r="F24">
        <v>1.0159824099223299E-3</v>
      </c>
      <c r="G24">
        <v>-0.142525571145838</v>
      </c>
      <c r="H24">
        <v>8.5389942198247096E-2</v>
      </c>
      <c r="I24">
        <v>-1.6691142712679301</v>
      </c>
      <c r="J24">
        <v>9.5094735516697504E-2</v>
      </c>
      <c r="K24">
        <v>-0.21897518427068499</v>
      </c>
      <c r="L24">
        <v>7.4705948492400698E-2</v>
      </c>
      <c r="M24">
        <v>-2.9311612888893301</v>
      </c>
      <c r="N24">
        <v>3.3769740077478202E-3</v>
      </c>
      <c r="O24">
        <v>-0.18282066604637601</v>
      </c>
      <c r="P24">
        <v>5.5642962574704503E-2</v>
      </c>
      <c r="Q24">
        <v>-3.2856026636059599</v>
      </c>
      <c r="R24">
        <v>1.0176444997472499E-3</v>
      </c>
      <c r="T24" t="str">
        <f t="shared" si="0"/>
        <v>**</v>
      </c>
      <c r="U24" t="str">
        <f t="shared" si="1"/>
        <v>^</v>
      </c>
      <c r="V24" t="str">
        <f t="shared" si="2"/>
        <v>**</v>
      </c>
      <c r="W24" t="str">
        <f t="shared" si="3"/>
        <v>**</v>
      </c>
    </row>
    <row r="25" spans="1:23" x14ac:dyDescent="0.25">
      <c r="A25">
        <v>24</v>
      </c>
      <c r="B25" t="s">
        <v>41</v>
      </c>
      <c r="C25">
        <v>-0.20787122089513599</v>
      </c>
      <c r="D25">
        <v>4.73915198258247E-2</v>
      </c>
      <c r="E25">
        <v>-4.3862535250845101</v>
      </c>
      <c r="F25" s="1">
        <v>1.15319702244048E-5</v>
      </c>
      <c r="G25">
        <v>-0.18029045588544901</v>
      </c>
      <c r="H25">
        <v>6.8475060562838599E-2</v>
      </c>
      <c r="I25">
        <v>-2.6329360558943802</v>
      </c>
      <c r="J25">
        <v>8.4650282747960708E-3</v>
      </c>
      <c r="K25">
        <v>-0.244936963021744</v>
      </c>
      <c r="L25">
        <v>6.6710979154234601E-2</v>
      </c>
      <c r="M25">
        <v>-3.6716139701001</v>
      </c>
      <c r="N25">
        <v>2.41023552037808E-4</v>
      </c>
      <c r="O25">
        <v>-0.200654335460068</v>
      </c>
      <c r="P25">
        <v>4.7108266886035602E-2</v>
      </c>
      <c r="Q25">
        <v>-4.2594293682145299</v>
      </c>
      <c r="R25" s="1">
        <v>2.0494944747520999E-5</v>
      </c>
      <c r="T25" t="str">
        <f t="shared" si="0"/>
        <v>***</v>
      </c>
      <c r="U25" t="str">
        <f t="shared" si="1"/>
        <v>**</v>
      </c>
      <c r="V25" t="str">
        <f t="shared" si="2"/>
        <v>***</v>
      </c>
      <c r="W25" t="str">
        <f t="shared" si="3"/>
        <v>***</v>
      </c>
    </row>
    <row r="26" spans="1:23" x14ac:dyDescent="0.25">
      <c r="A26">
        <v>25</v>
      </c>
      <c r="B26" t="s">
        <v>39</v>
      </c>
      <c r="C26">
        <v>-0.16942119433977901</v>
      </c>
      <c r="D26">
        <v>4.7992764846215702E-2</v>
      </c>
      <c r="E26">
        <v>-3.5301403218309999</v>
      </c>
      <c r="F26">
        <v>4.15339319682281E-4</v>
      </c>
      <c r="G26">
        <v>-9.8799982673692194E-2</v>
      </c>
      <c r="H26">
        <v>7.1676610799750906E-2</v>
      </c>
      <c r="I26">
        <v>-1.3784131472080601</v>
      </c>
      <c r="J26">
        <v>0.168075766519969</v>
      </c>
      <c r="K26">
        <v>-0.249205294465835</v>
      </c>
      <c r="L26">
        <v>6.5547892066041599E-2</v>
      </c>
      <c r="M26">
        <v>-3.8018811377603599</v>
      </c>
      <c r="N26">
        <v>1.43601620189547E-4</v>
      </c>
      <c r="O26">
        <v>-0.16264512427866301</v>
      </c>
      <c r="P26">
        <v>4.7827344514578103E-2</v>
      </c>
      <c r="Q26">
        <v>-3.4006722708405301</v>
      </c>
      <c r="R26">
        <v>6.7220365346122601E-4</v>
      </c>
      <c r="T26" t="str">
        <f t="shared" si="0"/>
        <v>***</v>
      </c>
      <c r="U26" t="str">
        <f t="shared" si="1"/>
        <v/>
      </c>
      <c r="V26" t="str">
        <f t="shared" si="2"/>
        <v>***</v>
      </c>
      <c r="W26" t="str">
        <f t="shared" si="3"/>
        <v>***</v>
      </c>
    </row>
    <row r="27" spans="1:23" x14ac:dyDescent="0.25">
      <c r="A27">
        <v>26</v>
      </c>
      <c r="B27" t="s">
        <v>43</v>
      </c>
      <c r="C27">
        <v>-8.9399483649441294E-2</v>
      </c>
      <c r="D27">
        <v>1.18134251780714E-2</v>
      </c>
      <c r="E27">
        <v>-7.56761754545062</v>
      </c>
      <c r="F27" s="1">
        <v>3.8013116649302003E-14</v>
      </c>
      <c r="G27">
        <v>-9.0864854195226497E-2</v>
      </c>
      <c r="H27">
        <v>1.78787867390474E-2</v>
      </c>
      <c r="I27">
        <v>-5.0822718298203604</v>
      </c>
      <c r="J27" s="1">
        <v>3.7294717404464598E-7</v>
      </c>
      <c r="K27">
        <v>-9.2753192269285994E-2</v>
      </c>
      <c r="L27">
        <v>1.5966959674228998E-2</v>
      </c>
      <c r="M27">
        <v>-5.80907036541163</v>
      </c>
      <c r="N27" s="1">
        <v>6.2820684199496499E-9</v>
      </c>
      <c r="O27">
        <v>-9.0307228490286107E-2</v>
      </c>
      <c r="P27">
        <v>1.1772407809835701E-2</v>
      </c>
      <c r="Q27">
        <v>-7.6710924348743301</v>
      </c>
      <c r="R27" s="1">
        <v>1.7053758926816701E-14</v>
      </c>
      <c r="T27" t="str">
        <f t="shared" si="0"/>
        <v>***</v>
      </c>
      <c r="U27" t="str">
        <f t="shared" si="1"/>
        <v>***</v>
      </c>
      <c r="V27" t="str">
        <f t="shared" si="2"/>
        <v>***</v>
      </c>
      <c r="W27" t="str">
        <f t="shared" si="3"/>
        <v>***</v>
      </c>
    </row>
    <row r="28" spans="1:23" x14ac:dyDescent="0.25">
      <c r="A28">
        <v>27</v>
      </c>
      <c r="B28" t="s">
        <v>44</v>
      </c>
      <c r="C28">
        <v>3.9120940697877901E-2</v>
      </c>
      <c r="D28">
        <v>2.54962829825351E-2</v>
      </c>
      <c r="E28">
        <v>1.5343781964090899</v>
      </c>
      <c r="F28">
        <v>0.124936638390952</v>
      </c>
      <c r="G28">
        <v>3.5999649178378598E-2</v>
      </c>
      <c r="H28">
        <v>3.70879970157596E-2</v>
      </c>
      <c r="I28">
        <v>0.97065498476721201</v>
      </c>
      <c r="J28">
        <v>0.33172011520886502</v>
      </c>
      <c r="K28">
        <v>4.14745968711362E-2</v>
      </c>
      <c r="L28">
        <v>3.6066508884650302E-2</v>
      </c>
      <c r="M28">
        <v>1.14994764266711</v>
      </c>
      <c r="N28">
        <v>0.25016543647106398</v>
      </c>
      <c r="O28">
        <v>3.7716488498307103E-2</v>
      </c>
      <c r="P28">
        <v>2.5340719247526601E-2</v>
      </c>
      <c r="Q28">
        <v>1.4883748219572901</v>
      </c>
      <c r="R28">
        <v>0.136652072753946</v>
      </c>
      <c r="T28" t="str">
        <f t="shared" si="0"/>
        <v/>
      </c>
      <c r="U28" t="str">
        <f t="shared" si="1"/>
        <v/>
      </c>
      <c r="V28" t="str">
        <f t="shared" si="2"/>
        <v/>
      </c>
      <c r="W28" t="str">
        <f t="shared" si="3"/>
        <v/>
      </c>
    </row>
    <row r="29" spans="1:23" x14ac:dyDescent="0.25">
      <c r="A29">
        <v>28</v>
      </c>
      <c r="B29" t="s">
        <v>134</v>
      </c>
      <c r="C29">
        <v>0.30846993861619099</v>
      </c>
      <c r="D29">
        <v>0.32658301274888402</v>
      </c>
      <c r="E29">
        <v>0.94453761088112498</v>
      </c>
      <c r="F29">
        <v>0.34489499159461501</v>
      </c>
      <c r="G29">
        <v>-0.117978888240116</v>
      </c>
      <c r="H29">
        <v>0.69053582507774702</v>
      </c>
      <c r="I29">
        <v>-0.17085122010408699</v>
      </c>
      <c r="J29">
        <v>0.86434075330317295</v>
      </c>
      <c r="K29">
        <v>0.48351004863173003</v>
      </c>
      <c r="L29">
        <v>0.371924483595929</v>
      </c>
      <c r="M29">
        <v>1.30002210114522</v>
      </c>
      <c r="N29">
        <v>0.19359339439576201</v>
      </c>
      <c r="O29">
        <v>-9.3622112003443406E-2</v>
      </c>
      <c r="P29">
        <v>3.6727009823107198E-2</v>
      </c>
      <c r="Q29">
        <v>-2.5491351584124899</v>
      </c>
      <c r="R29">
        <v>1.07990438684264E-2</v>
      </c>
      <c r="T29" t="str">
        <f t="shared" si="0"/>
        <v/>
      </c>
      <c r="U29" t="str">
        <f t="shared" si="1"/>
        <v/>
      </c>
      <c r="V29" t="str">
        <f t="shared" si="2"/>
        <v/>
      </c>
      <c r="W29" t="str">
        <f t="shared" si="3"/>
        <v>*</v>
      </c>
    </row>
    <row r="30" spans="1:23" x14ac:dyDescent="0.25">
      <c r="A30">
        <v>29</v>
      </c>
      <c r="B30" t="s">
        <v>148</v>
      </c>
      <c r="C30">
        <v>-0.151721633447129</v>
      </c>
      <c r="D30">
        <v>0.357988133594767</v>
      </c>
      <c r="E30">
        <v>-0.42381749340014102</v>
      </c>
      <c r="F30">
        <v>0.67169891927132697</v>
      </c>
      <c r="G30">
        <v>-0.39393847146159</v>
      </c>
      <c r="H30">
        <v>0.71947573356178895</v>
      </c>
      <c r="I30">
        <v>-0.54753545267104997</v>
      </c>
      <c r="J30">
        <v>0.58401092077658601</v>
      </c>
      <c r="K30">
        <v>-0.186107677191305</v>
      </c>
      <c r="L30">
        <v>0.429760125978359</v>
      </c>
      <c r="M30">
        <v>-0.43305012713226199</v>
      </c>
      <c r="N30">
        <v>0.66497835355312196</v>
      </c>
      <c r="O30">
        <v>-0.52638762402564598</v>
      </c>
      <c r="P30">
        <v>0.14422096364871501</v>
      </c>
      <c r="Q30">
        <v>-3.6498689976014198</v>
      </c>
      <c r="R30">
        <v>2.6237408509323699E-4</v>
      </c>
      <c r="T30" t="str">
        <f t="shared" si="0"/>
        <v/>
      </c>
      <c r="U30" t="str">
        <f t="shared" si="1"/>
        <v/>
      </c>
      <c r="V30" t="str">
        <f t="shared" si="2"/>
        <v/>
      </c>
      <c r="W30" t="str">
        <f t="shared" si="3"/>
        <v>***</v>
      </c>
    </row>
    <row r="31" spans="1:23" x14ac:dyDescent="0.25">
      <c r="A31">
        <v>30</v>
      </c>
      <c r="B31" t="s">
        <v>46</v>
      </c>
      <c r="C31">
        <v>-8.7258558612380105E-2</v>
      </c>
      <c r="D31">
        <v>0.34188527942730002</v>
      </c>
      <c r="E31">
        <v>-0.25522759786133198</v>
      </c>
      <c r="F31">
        <v>0.798547316732927</v>
      </c>
      <c r="G31">
        <v>-0.567198676416523</v>
      </c>
      <c r="H31">
        <v>0.706753343875275</v>
      </c>
      <c r="I31">
        <v>-0.80254119960219095</v>
      </c>
      <c r="J31">
        <v>0.42223996620994297</v>
      </c>
      <c r="K31">
        <v>0.176372458698451</v>
      </c>
      <c r="L31">
        <v>0.39725432687000301</v>
      </c>
      <c r="M31">
        <v>0.44397869769752601</v>
      </c>
      <c r="N31">
        <v>0.65705798534452997</v>
      </c>
      <c r="O31">
        <v>-0.49003321365424202</v>
      </c>
      <c r="P31">
        <v>0.102801287097302</v>
      </c>
      <c r="Q31">
        <v>-4.7668003727465296</v>
      </c>
      <c r="R31" s="1">
        <v>1.8717459900730199E-6</v>
      </c>
      <c r="T31" t="str">
        <f t="shared" si="0"/>
        <v/>
      </c>
      <c r="U31" t="str">
        <f t="shared" si="1"/>
        <v/>
      </c>
      <c r="V31" t="str">
        <f t="shared" si="2"/>
        <v/>
      </c>
      <c r="W31" t="str">
        <f t="shared" si="3"/>
        <v>***</v>
      </c>
    </row>
    <row r="32" spans="1:23" x14ac:dyDescent="0.25">
      <c r="A32">
        <v>31</v>
      </c>
      <c r="B32" t="s">
        <v>132</v>
      </c>
      <c r="C32">
        <v>3.4038882847180797E-2</v>
      </c>
      <c r="D32">
        <v>0.35021734724293202</v>
      </c>
      <c r="E32">
        <v>9.7193594535365205E-2</v>
      </c>
      <c r="F32">
        <v>0.92257265478316297</v>
      </c>
      <c r="G32">
        <v>-0.59179235237218597</v>
      </c>
      <c r="H32">
        <v>0.732143816309341</v>
      </c>
      <c r="I32">
        <v>-0.80830069064210297</v>
      </c>
      <c r="J32">
        <v>0.41891750504821601</v>
      </c>
      <c r="K32">
        <v>0.30722893841745602</v>
      </c>
      <c r="L32">
        <v>0.399903648660005</v>
      </c>
      <c r="M32">
        <v>0.76825740261914999</v>
      </c>
      <c r="N32">
        <v>0.44233427646128998</v>
      </c>
      <c r="O32">
        <v>-0.38148263448802699</v>
      </c>
      <c r="P32">
        <v>0.13907050552084699</v>
      </c>
      <c r="Q32">
        <v>-2.7430879974103699</v>
      </c>
      <c r="R32">
        <v>6.0864372589930302E-3</v>
      </c>
      <c r="T32" t="str">
        <f t="shared" si="0"/>
        <v/>
      </c>
      <c r="U32" t="str">
        <f t="shared" si="1"/>
        <v/>
      </c>
      <c r="V32" t="str">
        <f t="shared" si="2"/>
        <v/>
      </c>
      <c r="W32" t="str">
        <f t="shared" si="3"/>
        <v>**</v>
      </c>
    </row>
    <row r="33" spans="1:23" x14ac:dyDescent="0.25">
      <c r="A33">
        <v>32</v>
      </c>
      <c r="B33" t="s">
        <v>133</v>
      </c>
      <c r="C33">
        <v>-3.61833921348485E-3</v>
      </c>
      <c r="D33">
        <v>0.34788579190031999</v>
      </c>
      <c r="E33">
        <v>-1.0400939899613999E-2</v>
      </c>
      <c r="F33">
        <v>0.99170140025966103</v>
      </c>
      <c r="G33">
        <v>-0.33065260617741399</v>
      </c>
      <c r="H33">
        <v>0.72049631091278898</v>
      </c>
      <c r="I33">
        <v>-0.45892338540708599</v>
      </c>
      <c r="J33">
        <v>0.64628918478722097</v>
      </c>
      <c r="K33">
        <v>0.10808398284350899</v>
      </c>
      <c r="L33">
        <v>0.40037056314638603</v>
      </c>
      <c r="M33">
        <v>0.26995986416711298</v>
      </c>
      <c r="N33">
        <v>0.78719113128380203</v>
      </c>
      <c r="O33">
        <v>-0.40852003073048998</v>
      </c>
      <c r="P33">
        <v>0.120250063063531</v>
      </c>
      <c r="Q33">
        <v>-3.3972541911654499</v>
      </c>
      <c r="R33">
        <v>6.8065708480848596E-4</v>
      </c>
      <c r="T33" t="str">
        <f t="shared" si="0"/>
        <v/>
      </c>
      <c r="U33" t="str">
        <f t="shared" si="1"/>
        <v/>
      </c>
      <c r="V33" t="str">
        <f t="shared" si="2"/>
        <v/>
      </c>
      <c r="W33" t="str">
        <f t="shared" si="3"/>
        <v>***</v>
      </c>
    </row>
    <row r="34" spans="1:23" x14ac:dyDescent="0.25">
      <c r="A34">
        <v>33</v>
      </c>
      <c r="B34" t="s">
        <v>45</v>
      </c>
      <c r="C34">
        <v>0.51969676437412804</v>
      </c>
      <c r="D34">
        <v>0.46435153552293401</v>
      </c>
      <c r="E34">
        <v>1.1191882111229901</v>
      </c>
      <c r="F34">
        <v>0.26305985368424101</v>
      </c>
      <c r="G34">
        <v>2.0605422966461898E-2</v>
      </c>
      <c r="H34">
        <v>0.81075541107517102</v>
      </c>
      <c r="I34">
        <v>2.54150915121692E-2</v>
      </c>
      <c r="J34">
        <v>0.97972387371036396</v>
      </c>
      <c r="K34">
        <v>0.53788082963251704</v>
      </c>
      <c r="L34">
        <v>0.64240381961123005</v>
      </c>
      <c r="M34">
        <v>0.83729394691026604</v>
      </c>
      <c r="N34">
        <v>0.40242736086369102</v>
      </c>
      <c r="O34">
        <v>6.8461144934856596E-2</v>
      </c>
      <c r="P34">
        <v>0.32333532743341398</v>
      </c>
      <c r="Q34">
        <v>0.21173419396603099</v>
      </c>
      <c r="R34">
        <v>0.83231440992586703</v>
      </c>
      <c r="T34" t="str">
        <f t="shared" si="0"/>
        <v/>
      </c>
      <c r="U34" t="str">
        <f t="shared" si="1"/>
        <v/>
      </c>
      <c r="V34" t="str">
        <f t="shared" si="2"/>
        <v/>
      </c>
      <c r="W34" t="str">
        <f t="shared" si="3"/>
        <v/>
      </c>
    </row>
    <row r="35" spans="1:23" x14ac:dyDescent="0.25">
      <c r="A35">
        <v>34</v>
      </c>
      <c r="B35" t="s">
        <v>106</v>
      </c>
      <c r="C35">
        <v>-0.15689535563739801</v>
      </c>
      <c r="D35">
        <v>0.108816305602981</v>
      </c>
      <c r="E35">
        <v>-1.4418368163484201</v>
      </c>
      <c r="F35">
        <v>0.14934841407140201</v>
      </c>
      <c r="G35">
        <v>-0.27425612527134102</v>
      </c>
      <c r="H35">
        <v>0.207202483895636</v>
      </c>
      <c r="I35">
        <v>-1.3236140808499199</v>
      </c>
      <c r="J35">
        <v>0.18563124631078301</v>
      </c>
      <c r="K35">
        <v>-0.120177750284227</v>
      </c>
      <c r="L35">
        <v>0.129293917665633</v>
      </c>
      <c r="M35">
        <v>-0.929492681898762</v>
      </c>
      <c r="N35">
        <v>0.35263381602833999</v>
      </c>
      <c r="O35" t="s">
        <v>173</v>
      </c>
      <c r="P35" t="s">
        <v>173</v>
      </c>
      <c r="Q35" t="s">
        <v>173</v>
      </c>
      <c r="R35" t="s">
        <v>173</v>
      </c>
      <c r="T35" t="str">
        <f t="shared" si="0"/>
        <v/>
      </c>
      <c r="U35" t="str">
        <f t="shared" si="1"/>
        <v/>
      </c>
      <c r="V35" t="str">
        <f t="shared" si="2"/>
        <v/>
      </c>
      <c r="W35" t="str">
        <f t="shared" si="3"/>
        <v/>
      </c>
    </row>
    <row r="36" spans="1:23" x14ac:dyDescent="0.25">
      <c r="A36">
        <v>35</v>
      </c>
      <c r="B36" t="s">
        <v>62</v>
      </c>
      <c r="C36">
        <v>0.175483191369809</v>
      </c>
      <c r="D36">
        <v>0.23953497647137401</v>
      </c>
      <c r="E36">
        <v>0.73259944729107696</v>
      </c>
      <c r="F36">
        <v>0.46380276831835798</v>
      </c>
      <c r="G36">
        <v>2.2123698255820598E-3</v>
      </c>
      <c r="H36">
        <v>0.35341167632150899</v>
      </c>
      <c r="I36">
        <v>6.2600360254351098E-3</v>
      </c>
      <c r="J36">
        <v>0.99500524652769895</v>
      </c>
      <c r="K36">
        <v>0.44308988986428099</v>
      </c>
      <c r="L36">
        <v>0.33276174586673102</v>
      </c>
      <c r="M36">
        <v>1.33155296655324</v>
      </c>
      <c r="N36">
        <v>0.18300712902017099</v>
      </c>
      <c r="O36" t="s">
        <v>173</v>
      </c>
      <c r="P36" t="s">
        <v>173</v>
      </c>
      <c r="Q36" t="s">
        <v>173</v>
      </c>
      <c r="R36" t="s">
        <v>173</v>
      </c>
      <c r="T36" t="str">
        <f t="shared" si="0"/>
        <v/>
      </c>
      <c r="U36" t="str">
        <f t="shared" si="1"/>
        <v/>
      </c>
      <c r="V36" t="str">
        <f t="shared" si="2"/>
        <v/>
      </c>
      <c r="W36" t="str">
        <f t="shared" si="3"/>
        <v/>
      </c>
    </row>
    <row r="37" spans="1:23" x14ac:dyDescent="0.25">
      <c r="A37">
        <v>36</v>
      </c>
      <c r="B37" t="s">
        <v>54</v>
      </c>
      <c r="C37">
        <v>0.15535837751323001</v>
      </c>
      <c r="D37">
        <v>0.27795871311668002</v>
      </c>
      <c r="E37">
        <v>0.55892609291227502</v>
      </c>
      <c r="F37">
        <v>0.57621216083989202</v>
      </c>
      <c r="G37">
        <v>7.4966440474044001E-3</v>
      </c>
      <c r="H37">
        <v>0.396980409271597</v>
      </c>
      <c r="I37">
        <v>1.8884166251830099E-2</v>
      </c>
      <c r="J37">
        <v>0.98493351079049496</v>
      </c>
      <c r="K37">
        <v>0.388178137944795</v>
      </c>
      <c r="L37">
        <v>0.41130966517605899</v>
      </c>
      <c r="M37">
        <v>0.94376128452667896</v>
      </c>
      <c r="N37">
        <v>0.34529164884017</v>
      </c>
      <c r="O37" t="s">
        <v>173</v>
      </c>
      <c r="P37" t="s">
        <v>173</v>
      </c>
      <c r="Q37" t="s">
        <v>173</v>
      </c>
      <c r="R37" t="s">
        <v>173</v>
      </c>
      <c r="T37" t="str">
        <f t="shared" si="0"/>
        <v/>
      </c>
      <c r="U37" t="str">
        <f t="shared" si="1"/>
        <v/>
      </c>
      <c r="V37" t="str">
        <f t="shared" si="2"/>
        <v/>
      </c>
      <c r="W37" t="str">
        <f t="shared" si="3"/>
        <v/>
      </c>
    </row>
    <row r="38" spans="1:23" x14ac:dyDescent="0.25">
      <c r="A38">
        <v>37</v>
      </c>
      <c r="B38" t="s">
        <v>58</v>
      </c>
      <c r="C38">
        <v>0.381135568112631</v>
      </c>
      <c r="D38">
        <v>0.25107933450519798</v>
      </c>
      <c r="E38">
        <v>1.51798860254164</v>
      </c>
      <c r="F38">
        <v>0.12901727192038001</v>
      </c>
      <c r="G38">
        <v>0.23483274659092601</v>
      </c>
      <c r="H38">
        <v>0.36894576891679798</v>
      </c>
      <c r="I38">
        <v>0.63649665174472803</v>
      </c>
      <c r="J38">
        <v>0.52445276262621399</v>
      </c>
      <c r="K38">
        <v>0.55671707617640298</v>
      </c>
      <c r="L38">
        <v>0.34826776659902398</v>
      </c>
      <c r="M38">
        <v>1.5985317321007699</v>
      </c>
      <c r="N38">
        <v>0.109924689182391</v>
      </c>
      <c r="O38" t="s">
        <v>173</v>
      </c>
      <c r="P38" t="s">
        <v>173</v>
      </c>
      <c r="Q38" t="s">
        <v>173</v>
      </c>
      <c r="R38" t="s">
        <v>173</v>
      </c>
      <c r="T38" t="str">
        <f t="shared" si="0"/>
        <v/>
      </c>
      <c r="U38" t="str">
        <f t="shared" si="1"/>
        <v/>
      </c>
      <c r="V38" t="str">
        <f t="shared" si="2"/>
        <v/>
      </c>
      <c r="W38" t="str">
        <f t="shared" si="3"/>
        <v/>
      </c>
    </row>
    <row r="39" spans="1:23" x14ac:dyDescent="0.25">
      <c r="A39">
        <v>38</v>
      </c>
      <c r="B39" t="s">
        <v>61</v>
      </c>
      <c r="C39">
        <v>0.24368932022137199</v>
      </c>
      <c r="D39">
        <v>0.24373302826500201</v>
      </c>
      <c r="E39">
        <v>0.99982067246305995</v>
      </c>
      <c r="F39">
        <v>0.31739729967237601</v>
      </c>
      <c r="G39">
        <v>2.9102270730262499E-2</v>
      </c>
      <c r="H39">
        <v>0.36067978059421202</v>
      </c>
      <c r="I39">
        <v>8.0687280784958598E-2</v>
      </c>
      <c r="J39">
        <v>0.93569065229641002</v>
      </c>
      <c r="K39">
        <v>0.47105420483007798</v>
      </c>
      <c r="L39">
        <v>0.33563801818142502</v>
      </c>
      <c r="M39">
        <v>1.4034590222596799</v>
      </c>
      <c r="N39">
        <v>0.16048000325914899</v>
      </c>
      <c r="O39" t="s">
        <v>173</v>
      </c>
      <c r="P39" t="s">
        <v>173</v>
      </c>
      <c r="Q39" t="s">
        <v>173</v>
      </c>
      <c r="R39" t="s">
        <v>173</v>
      </c>
      <c r="T39" t="str">
        <f t="shared" si="0"/>
        <v/>
      </c>
      <c r="U39" t="str">
        <f t="shared" si="1"/>
        <v/>
      </c>
      <c r="V39" t="str">
        <f t="shared" si="2"/>
        <v/>
      </c>
      <c r="W39" t="str">
        <f t="shared" si="3"/>
        <v/>
      </c>
    </row>
    <row r="40" spans="1:23" x14ac:dyDescent="0.25">
      <c r="A40">
        <v>39</v>
      </c>
      <c r="B40" t="s">
        <v>64</v>
      </c>
      <c r="C40">
        <v>0.225209862272887</v>
      </c>
      <c r="D40">
        <v>0.28312341908644501</v>
      </c>
      <c r="E40">
        <v>0.795447663777064</v>
      </c>
      <c r="F40">
        <v>0.42635314336559998</v>
      </c>
      <c r="G40">
        <v>0.163222260574411</v>
      </c>
      <c r="H40">
        <v>0.57784121310221204</v>
      </c>
      <c r="I40">
        <v>0.28246905356253899</v>
      </c>
      <c r="J40">
        <v>0.77758387249082705</v>
      </c>
      <c r="K40">
        <v>0.43896161222656599</v>
      </c>
      <c r="L40">
        <v>0.36504885414338201</v>
      </c>
      <c r="M40">
        <v>1.20247360659884</v>
      </c>
      <c r="N40">
        <v>0.22918008600355899</v>
      </c>
      <c r="O40" t="s">
        <v>173</v>
      </c>
      <c r="P40" t="s">
        <v>173</v>
      </c>
      <c r="Q40" t="s">
        <v>173</v>
      </c>
      <c r="R40" t="s">
        <v>173</v>
      </c>
      <c r="T40" t="str">
        <f t="shared" si="0"/>
        <v/>
      </c>
      <c r="U40" t="str">
        <f t="shared" si="1"/>
        <v/>
      </c>
      <c r="V40" t="str">
        <f t="shared" si="2"/>
        <v/>
      </c>
      <c r="W40" t="str">
        <f t="shared" si="3"/>
        <v/>
      </c>
    </row>
    <row r="41" spans="1:23" x14ac:dyDescent="0.25">
      <c r="A41">
        <v>40</v>
      </c>
      <c r="B41" t="s">
        <v>47</v>
      </c>
      <c r="C41">
        <v>0.313714754332861</v>
      </c>
      <c r="D41">
        <v>0.27972472468851101</v>
      </c>
      <c r="E41">
        <v>1.1215124250535999</v>
      </c>
      <c r="F41">
        <v>0.26206980565764798</v>
      </c>
      <c r="G41">
        <v>-4.2683692619902597E-2</v>
      </c>
      <c r="H41">
        <v>0.42157773809984</v>
      </c>
      <c r="I41">
        <v>-0.10124750137967201</v>
      </c>
      <c r="J41">
        <v>0.91935398977507599</v>
      </c>
      <c r="K41">
        <v>0.68597361931038603</v>
      </c>
      <c r="L41">
        <v>0.37873147986721101</v>
      </c>
      <c r="M41">
        <v>1.81124003621484</v>
      </c>
      <c r="N41">
        <v>7.0103703272633294E-2</v>
      </c>
      <c r="O41" t="s">
        <v>173</v>
      </c>
      <c r="P41" t="s">
        <v>173</v>
      </c>
      <c r="Q41" t="s">
        <v>173</v>
      </c>
      <c r="R41" t="s">
        <v>173</v>
      </c>
      <c r="T41" t="str">
        <f t="shared" si="0"/>
        <v/>
      </c>
      <c r="U41" t="str">
        <f t="shared" si="1"/>
        <v/>
      </c>
      <c r="V41" t="str">
        <f t="shared" si="2"/>
        <v>^</v>
      </c>
      <c r="W41" t="str">
        <f t="shared" si="3"/>
        <v/>
      </c>
    </row>
    <row r="42" spans="1:23" x14ac:dyDescent="0.25">
      <c r="A42">
        <v>41</v>
      </c>
      <c r="B42" t="s">
        <v>65</v>
      </c>
      <c r="C42">
        <v>0.34293539509654503</v>
      </c>
      <c r="D42">
        <v>0.27155136845808803</v>
      </c>
      <c r="E42">
        <v>1.2628748551104201</v>
      </c>
      <c r="F42">
        <v>0.20663415780057501</v>
      </c>
      <c r="G42">
        <v>0.689617602749932</v>
      </c>
      <c r="H42">
        <v>0.77704846711896003</v>
      </c>
      <c r="I42">
        <v>0.88748338350992095</v>
      </c>
      <c r="J42">
        <v>0.37481870841283599</v>
      </c>
      <c r="K42">
        <v>0.56753925823904405</v>
      </c>
      <c r="L42">
        <v>0.35281576086569899</v>
      </c>
      <c r="M42">
        <v>1.60859950487042</v>
      </c>
      <c r="N42">
        <v>0.107703942583818</v>
      </c>
      <c r="O42" t="s">
        <v>173</v>
      </c>
      <c r="P42" t="s">
        <v>173</v>
      </c>
      <c r="Q42" t="s">
        <v>173</v>
      </c>
      <c r="R42" t="s">
        <v>173</v>
      </c>
      <c r="T42" t="str">
        <f t="shared" si="0"/>
        <v/>
      </c>
      <c r="U42" t="str">
        <f t="shared" si="1"/>
        <v/>
      </c>
      <c r="V42" t="str">
        <f t="shared" si="2"/>
        <v/>
      </c>
      <c r="W42" t="str">
        <f t="shared" si="3"/>
        <v/>
      </c>
    </row>
    <row r="43" spans="1:23" x14ac:dyDescent="0.25">
      <c r="A43">
        <v>42</v>
      </c>
      <c r="B43" t="s">
        <v>60</v>
      </c>
      <c r="C43">
        <v>0.21468808914358301</v>
      </c>
      <c r="D43">
        <v>0.263773202269943</v>
      </c>
      <c r="E43">
        <v>0.81391167600063197</v>
      </c>
      <c r="F43">
        <v>0.41569555131304398</v>
      </c>
      <c r="G43">
        <v>-6.2465735221642503E-3</v>
      </c>
      <c r="H43">
        <v>0.380787772099488</v>
      </c>
      <c r="I43">
        <v>-1.6404343783739499E-2</v>
      </c>
      <c r="J43">
        <v>0.98691181437805198</v>
      </c>
      <c r="K43">
        <v>0.481095557875793</v>
      </c>
      <c r="L43">
        <v>0.390451668520505</v>
      </c>
      <c r="M43">
        <v>1.2321513689485699</v>
      </c>
      <c r="N43">
        <v>0.21789254551839901</v>
      </c>
      <c r="O43" t="s">
        <v>173</v>
      </c>
      <c r="P43" t="s">
        <v>173</v>
      </c>
      <c r="Q43" t="s">
        <v>173</v>
      </c>
      <c r="R43" t="s">
        <v>173</v>
      </c>
      <c r="T43" t="str">
        <f t="shared" si="0"/>
        <v/>
      </c>
      <c r="U43" t="str">
        <f t="shared" si="1"/>
        <v/>
      </c>
      <c r="V43" t="str">
        <f t="shared" si="2"/>
        <v/>
      </c>
      <c r="W43" t="str">
        <f t="shared" si="3"/>
        <v/>
      </c>
    </row>
    <row r="44" spans="1:23" x14ac:dyDescent="0.25">
      <c r="A44">
        <v>43</v>
      </c>
      <c r="B44" t="s">
        <v>53</v>
      </c>
      <c r="C44">
        <v>-0.36583756358805403</v>
      </c>
      <c r="D44">
        <v>0.422801166325391</v>
      </c>
      <c r="E44">
        <v>-0.86527094229087897</v>
      </c>
      <c r="F44">
        <v>0.38689009563431598</v>
      </c>
      <c r="G44">
        <v>-0.318065274543746</v>
      </c>
      <c r="H44">
        <v>0.55280317832625503</v>
      </c>
      <c r="I44">
        <v>-0.57536802792408803</v>
      </c>
      <c r="J44">
        <v>0.56504242239951996</v>
      </c>
      <c r="K44">
        <v>-0.35196852626073899</v>
      </c>
      <c r="L44">
        <v>0.71493847067375804</v>
      </c>
      <c r="M44">
        <v>-0.49230603848894</v>
      </c>
      <c r="N44">
        <v>0.62250301198323699</v>
      </c>
      <c r="O44" t="s">
        <v>173</v>
      </c>
      <c r="P44" t="s">
        <v>173</v>
      </c>
      <c r="Q44" t="s">
        <v>173</v>
      </c>
      <c r="R44" t="s">
        <v>173</v>
      </c>
      <c r="T44" t="str">
        <f t="shared" si="0"/>
        <v/>
      </c>
      <c r="U44" t="str">
        <f t="shared" si="1"/>
        <v/>
      </c>
      <c r="V44" t="str">
        <f t="shared" si="2"/>
        <v/>
      </c>
      <c r="W44" t="str">
        <f t="shared" si="3"/>
        <v/>
      </c>
    </row>
    <row r="45" spans="1:23" x14ac:dyDescent="0.25">
      <c r="A45">
        <v>44</v>
      </c>
      <c r="B45" t="s">
        <v>59</v>
      </c>
      <c r="C45">
        <v>0.145438589868257</v>
      </c>
      <c r="D45">
        <v>0.25383431985674199</v>
      </c>
      <c r="E45">
        <v>0.57296661046598896</v>
      </c>
      <c r="F45">
        <v>0.56666730180599001</v>
      </c>
      <c r="G45">
        <v>0.123622882663757</v>
      </c>
      <c r="H45">
        <v>0.39676110890807897</v>
      </c>
      <c r="I45">
        <v>0.31158014202545697</v>
      </c>
      <c r="J45">
        <v>0.75535962782711197</v>
      </c>
      <c r="K45">
        <v>0.25418223340525498</v>
      </c>
      <c r="L45">
        <v>0.34053070858141299</v>
      </c>
      <c r="M45">
        <v>0.74642969635287904</v>
      </c>
      <c r="N45">
        <v>0.455407885856769</v>
      </c>
      <c r="O45" t="s">
        <v>173</v>
      </c>
      <c r="P45" t="s">
        <v>173</v>
      </c>
      <c r="Q45" t="s">
        <v>173</v>
      </c>
      <c r="R45" t="s">
        <v>173</v>
      </c>
      <c r="T45" t="str">
        <f t="shared" si="0"/>
        <v/>
      </c>
      <c r="U45" t="str">
        <f t="shared" si="1"/>
        <v/>
      </c>
      <c r="V45" t="str">
        <f t="shared" si="2"/>
        <v/>
      </c>
      <c r="W45" t="str">
        <f t="shared" si="3"/>
        <v/>
      </c>
    </row>
    <row r="46" spans="1:23" x14ac:dyDescent="0.25">
      <c r="A46">
        <v>45</v>
      </c>
      <c r="B46" t="s">
        <v>67</v>
      </c>
      <c r="C46">
        <v>0.31730070917571801</v>
      </c>
      <c r="D46">
        <v>0.248210335048101</v>
      </c>
      <c r="E46">
        <v>1.27835413909831</v>
      </c>
      <c r="F46">
        <v>0.201124586618455</v>
      </c>
      <c r="G46">
        <v>0.19041889461793399</v>
      </c>
      <c r="H46">
        <v>0.39773605988416699</v>
      </c>
      <c r="I46">
        <v>0.47875692908857598</v>
      </c>
      <c r="J46">
        <v>0.63211156084703202</v>
      </c>
      <c r="K46">
        <v>0.51884025503071496</v>
      </c>
      <c r="L46">
        <v>0.33393310949329003</v>
      </c>
      <c r="M46">
        <v>1.5537251032639501</v>
      </c>
      <c r="N46">
        <v>0.120250002464795</v>
      </c>
      <c r="O46" t="s">
        <v>173</v>
      </c>
      <c r="P46" t="s">
        <v>173</v>
      </c>
      <c r="Q46" t="s">
        <v>173</v>
      </c>
      <c r="R46" t="s">
        <v>173</v>
      </c>
      <c r="T46" t="str">
        <f t="shared" si="0"/>
        <v/>
      </c>
      <c r="U46" t="str">
        <f t="shared" si="1"/>
        <v/>
      </c>
      <c r="V46" t="str">
        <f t="shared" si="2"/>
        <v/>
      </c>
      <c r="W46" t="str">
        <f t="shared" si="3"/>
        <v/>
      </c>
    </row>
    <row r="47" spans="1:23" x14ac:dyDescent="0.25">
      <c r="A47">
        <v>46</v>
      </c>
      <c r="B47" t="s">
        <v>66</v>
      </c>
      <c r="C47">
        <v>0.31718814670494999</v>
      </c>
      <c r="D47">
        <v>0.25356575773587098</v>
      </c>
      <c r="E47">
        <v>1.25091080726819</v>
      </c>
      <c r="F47">
        <v>0.21096702047903801</v>
      </c>
      <c r="G47">
        <v>0.164160039616286</v>
      </c>
      <c r="H47">
        <v>0.39235949007197402</v>
      </c>
      <c r="I47">
        <v>0.41839191804988102</v>
      </c>
      <c r="J47">
        <v>0.67566059460904104</v>
      </c>
      <c r="K47">
        <v>0.52019833069955601</v>
      </c>
      <c r="L47">
        <v>0.34106658608619</v>
      </c>
      <c r="M47">
        <v>1.5252104777220801</v>
      </c>
      <c r="N47">
        <v>0.12720660803631201</v>
      </c>
      <c r="O47" t="s">
        <v>173</v>
      </c>
      <c r="P47" t="s">
        <v>173</v>
      </c>
      <c r="Q47" t="s">
        <v>173</v>
      </c>
      <c r="R47" t="s">
        <v>173</v>
      </c>
      <c r="T47" t="str">
        <f t="shared" si="0"/>
        <v/>
      </c>
      <c r="U47" t="str">
        <f t="shared" si="1"/>
        <v/>
      </c>
      <c r="V47" t="str">
        <f t="shared" si="2"/>
        <v/>
      </c>
      <c r="W47" t="str">
        <f t="shared" si="3"/>
        <v/>
      </c>
    </row>
    <row r="48" spans="1:23" x14ac:dyDescent="0.25">
      <c r="A48">
        <v>47</v>
      </c>
      <c r="B48" t="s">
        <v>49</v>
      </c>
      <c r="C48">
        <v>8.9722333124214307E-2</v>
      </c>
      <c r="D48">
        <v>0.32875396431885201</v>
      </c>
      <c r="E48">
        <v>0.27291635345024901</v>
      </c>
      <c r="F48">
        <v>0.78491751532399601</v>
      </c>
      <c r="G48">
        <v>-0.20130541823944501</v>
      </c>
      <c r="H48">
        <v>0.56168408922934099</v>
      </c>
      <c r="I48">
        <v>-0.358396155596372</v>
      </c>
      <c r="J48">
        <v>0.72004686823397501</v>
      </c>
      <c r="K48">
        <v>0.37152995696975599</v>
      </c>
      <c r="L48">
        <v>0.42049873828965101</v>
      </c>
      <c r="M48">
        <v>0.88354594946212806</v>
      </c>
      <c r="N48">
        <v>0.37694136762896102</v>
      </c>
      <c r="O48" t="s">
        <v>173</v>
      </c>
      <c r="P48" t="s">
        <v>173</v>
      </c>
      <c r="Q48" t="s">
        <v>173</v>
      </c>
      <c r="R48" t="s">
        <v>173</v>
      </c>
      <c r="T48" t="str">
        <f t="shared" si="0"/>
        <v/>
      </c>
      <c r="U48" t="str">
        <f t="shared" si="1"/>
        <v/>
      </c>
      <c r="V48" t="str">
        <f t="shared" si="2"/>
        <v/>
      </c>
      <c r="W48" t="str">
        <f t="shared" si="3"/>
        <v/>
      </c>
    </row>
    <row r="49" spans="1:23" x14ac:dyDescent="0.25">
      <c r="A49">
        <v>48</v>
      </c>
      <c r="B49" t="s">
        <v>56</v>
      </c>
      <c r="C49">
        <v>0.59920630733715197</v>
      </c>
      <c r="D49">
        <v>0.29123906334963301</v>
      </c>
      <c r="E49">
        <v>2.05743797018672</v>
      </c>
      <c r="F49">
        <v>3.9644115898023503E-2</v>
      </c>
      <c r="G49">
        <v>0.454072834084011</v>
      </c>
      <c r="H49">
        <v>0.39971568744379499</v>
      </c>
      <c r="I49">
        <v>1.13598952542451</v>
      </c>
      <c r="J49">
        <v>0.25596094810987702</v>
      </c>
      <c r="K49">
        <v>0.66525135369152499</v>
      </c>
      <c r="L49">
        <v>0.50221387099710002</v>
      </c>
      <c r="M49">
        <v>1.3246375540578501</v>
      </c>
      <c r="N49">
        <v>0.18529139394063601</v>
      </c>
      <c r="O49" t="s">
        <v>173</v>
      </c>
      <c r="P49" t="s">
        <v>173</v>
      </c>
      <c r="Q49" t="s">
        <v>173</v>
      </c>
      <c r="R49" t="s">
        <v>173</v>
      </c>
      <c r="T49" t="str">
        <f t="shared" si="0"/>
        <v>*</v>
      </c>
      <c r="U49" t="str">
        <f t="shared" si="1"/>
        <v/>
      </c>
      <c r="V49" t="str">
        <f t="shared" si="2"/>
        <v/>
      </c>
      <c r="W49" t="str">
        <f t="shared" si="3"/>
        <v/>
      </c>
    </row>
    <row r="50" spans="1:23" x14ac:dyDescent="0.25">
      <c r="A50">
        <v>49</v>
      </c>
      <c r="B50" t="s">
        <v>52</v>
      </c>
      <c r="C50">
        <v>9.7058440239762997E-2</v>
      </c>
      <c r="D50">
        <v>0.37949936094004899</v>
      </c>
      <c r="E50">
        <v>0.25575389639482299</v>
      </c>
      <c r="F50">
        <v>0.79814087544657397</v>
      </c>
      <c r="G50">
        <v>0.227640744065469</v>
      </c>
      <c r="H50">
        <v>0.51917149615976799</v>
      </c>
      <c r="I50">
        <v>0.43846926449023699</v>
      </c>
      <c r="J50">
        <v>0.66104614577569498</v>
      </c>
      <c r="K50">
        <v>-5.48777768512759E-2</v>
      </c>
      <c r="L50">
        <v>0.58329149999796304</v>
      </c>
      <c r="M50">
        <v>-9.4082935978781701E-2</v>
      </c>
      <c r="N50">
        <v>0.925043275366212</v>
      </c>
      <c r="O50" t="s">
        <v>173</v>
      </c>
      <c r="P50" t="s">
        <v>173</v>
      </c>
      <c r="Q50" t="s">
        <v>173</v>
      </c>
      <c r="R50" t="s">
        <v>173</v>
      </c>
      <c r="T50" t="str">
        <f t="shared" si="0"/>
        <v/>
      </c>
      <c r="U50" t="str">
        <f t="shared" si="1"/>
        <v/>
      </c>
      <c r="V50" t="str">
        <f t="shared" si="2"/>
        <v/>
      </c>
      <c r="W50" t="str">
        <f t="shared" si="3"/>
        <v/>
      </c>
    </row>
    <row r="51" spans="1:23" x14ac:dyDescent="0.25">
      <c r="A51">
        <v>50</v>
      </c>
      <c r="B51" t="s">
        <v>55</v>
      </c>
      <c r="C51">
        <v>0.167233088200269</v>
      </c>
      <c r="D51">
        <v>0.285431460791989</v>
      </c>
      <c r="E51">
        <v>0.58589577944998095</v>
      </c>
      <c r="F51">
        <v>0.55794555372186805</v>
      </c>
      <c r="G51">
        <v>-0.21001040312390901</v>
      </c>
      <c r="H51">
        <v>0.40745442239173402</v>
      </c>
      <c r="I51">
        <v>-0.51542060064328199</v>
      </c>
      <c r="J51">
        <v>0.60625913997867698</v>
      </c>
      <c r="K51">
        <v>0.720307779298343</v>
      </c>
      <c r="L51">
        <v>0.41220097180625798</v>
      </c>
      <c r="M51">
        <v>1.7474674456539201</v>
      </c>
      <c r="N51">
        <v>8.05562870830039E-2</v>
      </c>
      <c r="O51" t="s">
        <v>173</v>
      </c>
      <c r="P51" t="s">
        <v>173</v>
      </c>
      <c r="Q51" t="s">
        <v>173</v>
      </c>
      <c r="R51" t="s">
        <v>173</v>
      </c>
      <c r="T51" t="str">
        <f t="shared" si="0"/>
        <v/>
      </c>
      <c r="U51" t="str">
        <f t="shared" si="1"/>
        <v/>
      </c>
      <c r="V51" t="str">
        <f t="shared" si="2"/>
        <v>^</v>
      </c>
      <c r="W51" t="str">
        <f t="shared" si="3"/>
        <v/>
      </c>
    </row>
    <row r="52" spans="1:23" x14ac:dyDescent="0.25">
      <c r="A52">
        <v>51</v>
      </c>
      <c r="B52" t="s">
        <v>48</v>
      </c>
      <c r="C52">
        <v>0.243905279440425</v>
      </c>
      <c r="D52">
        <v>0.36067119555261501</v>
      </c>
      <c r="E52">
        <v>0.67625383575951203</v>
      </c>
      <c r="F52">
        <v>0.498879497204401</v>
      </c>
      <c r="G52">
        <v>0.32941289133071899</v>
      </c>
      <c r="H52">
        <v>0.46357536297072299</v>
      </c>
      <c r="I52">
        <v>0.710591885685528</v>
      </c>
      <c r="J52">
        <v>0.47733717282444199</v>
      </c>
      <c r="K52">
        <v>-0.36491405860803899</v>
      </c>
      <c r="L52">
        <v>0.69938750525639803</v>
      </c>
      <c r="M52">
        <v>-0.52176233613761802</v>
      </c>
      <c r="N52">
        <v>0.60183581648576201</v>
      </c>
      <c r="O52" t="s">
        <v>173</v>
      </c>
      <c r="P52" t="s">
        <v>173</v>
      </c>
      <c r="Q52" t="s">
        <v>173</v>
      </c>
      <c r="R52" t="s">
        <v>173</v>
      </c>
      <c r="T52" t="str">
        <f t="shared" si="0"/>
        <v/>
      </c>
      <c r="U52" t="str">
        <f t="shared" si="1"/>
        <v/>
      </c>
      <c r="V52" t="str">
        <f t="shared" si="2"/>
        <v/>
      </c>
      <c r="W52" t="str">
        <f t="shared" si="3"/>
        <v/>
      </c>
    </row>
    <row r="53" spans="1:23" x14ac:dyDescent="0.25">
      <c r="A53">
        <v>52</v>
      </c>
      <c r="B53" t="s">
        <v>50</v>
      </c>
      <c r="C53">
        <v>-0.159011221765267</v>
      </c>
      <c r="D53">
        <v>0.33062014221179398</v>
      </c>
      <c r="E53">
        <v>-0.48094837991874301</v>
      </c>
      <c r="F53">
        <v>0.63055318678105599</v>
      </c>
      <c r="G53">
        <v>-0.27223569484433202</v>
      </c>
      <c r="H53">
        <v>0.75363250161760098</v>
      </c>
      <c r="I53">
        <v>-0.361231361784428</v>
      </c>
      <c r="J53">
        <v>0.71792649940534303</v>
      </c>
      <c r="K53">
        <v>-4.3671164732387503E-2</v>
      </c>
      <c r="L53">
        <v>0.406161894171157</v>
      </c>
      <c r="M53">
        <v>-0.107521570484858</v>
      </c>
      <c r="N53">
        <v>0.91437521374550301</v>
      </c>
      <c r="O53" t="s">
        <v>173</v>
      </c>
      <c r="P53" t="s">
        <v>173</v>
      </c>
      <c r="Q53" t="s">
        <v>173</v>
      </c>
      <c r="R53" t="s">
        <v>173</v>
      </c>
      <c r="T53" t="str">
        <f t="shared" si="0"/>
        <v/>
      </c>
      <c r="U53" t="str">
        <f t="shared" si="1"/>
        <v/>
      </c>
      <c r="V53" t="str">
        <f t="shared" si="2"/>
        <v/>
      </c>
      <c r="W53" t="str">
        <f t="shared" si="3"/>
        <v/>
      </c>
    </row>
    <row r="54" spans="1:23" x14ac:dyDescent="0.25">
      <c r="A54">
        <v>53</v>
      </c>
      <c r="B54" t="s">
        <v>57</v>
      </c>
      <c r="C54">
        <v>0.10192140631968299</v>
      </c>
      <c r="D54">
        <v>0.313903480935037</v>
      </c>
      <c r="E54">
        <v>0.32469027108614901</v>
      </c>
      <c r="F54">
        <v>0.74541549861546497</v>
      </c>
      <c r="G54">
        <v>-3.55003654409905E-2</v>
      </c>
      <c r="H54">
        <v>0.52258547455964399</v>
      </c>
      <c r="I54">
        <v>-6.7932170274929399E-2</v>
      </c>
      <c r="J54">
        <v>0.94583962971925795</v>
      </c>
      <c r="K54">
        <v>0.335400444166851</v>
      </c>
      <c r="L54">
        <v>0.41721373943749401</v>
      </c>
      <c r="M54">
        <v>0.80390555838130595</v>
      </c>
      <c r="N54">
        <v>0.42145151970508699</v>
      </c>
      <c r="O54" t="s">
        <v>173</v>
      </c>
      <c r="P54" t="s">
        <v>173</v>
      </c>
      <c r="Q54" t="s">
        <v>173</v>
      </c>
      <c r="R54" t="s">
        <v>173</v>
      </c>
      <c r="T54" t="str">
        <f t="shared" si="0"/>
        <v/>
      </c>
      <c r="U54" t="str">
        <f t="shared" si="1"/>
        <v/>
      </c>
      <c r="V54" t="str">
        <f t="shared" si="2"/>
        <v/>
      </c>
      <c r="W54" t="str">
        <f t="shared" si="3"/>
        <v/>
      </c>
    </row>
    <row r="55" spans="1:23" x14ac:dyDescent="0.25">
      <c r="A55">
        <v>54</v>
      </c>
      <c r="B55" t="s">
        <v>51</v>
      </c>
      <c r="C55">
        <v>-0.103046787140168</v>
      </c>
      <c r="D55">
        <v>0.45159722181164502</v>
      </c>
      <c r="E55">
        <v>-0.22818295189412599</v>
      </c>
      <c r="F55">
        <v>0.81950401428181596</v>
      </c>
      <c r="G55">
        <v>-0.31796005959749102</v>
      </c>
      <c r="H55">
        <v>0.60306965785516797</v>
      </c>
      <c r="I55">
        <v>-0.52723604223154497</v>
      </c>
      <c r="J55">
        <v>0.59802968254384004</v>
      </c>
      <c r="K55">
        <v>0.14133266422490301</v>
      </c>
      <c r="L55">
        <v>0.73891103371324796</v>
      </c>
      <c r="M55">
        <v>0.19127155743589999</v>
      </c>
      <c r="N55">
        <v>0.848312843561004</v>
      </c>
      <c r="O55" t="s">
        <v>173</v>
      </c>
      <c r="P55" t="s">
        <v>173</v>
      </c>
      <c r="Q55" t="s">
        <v>173</v>
      </c>
      <c r="R55" t="s">
        <v>173</v>
      </c>
      <c r="T55" t="str">
        <f t="shared" si="0"/>
        <v/>
      </c>
      <c r="U55" t="str">
        <f t="shared" si="1"/>
        <v/>
      </c>
      <c r="V55" t="str">
        <f t="shared" si="2"/>
        <v/>
      </c>
      <c r="W55" t="str">
        <f t="shared" si="3"/>
        <v/>
      </c>
    </row>
    <row r="56" spans="1:23" x14ac:dyDescent="0.25">
      <c r="A56">
        <v>55</v>
      </c>
      <c r="B56" t="s">
        <v>63</v>
      </c>
      <c r="C56">
        <v>0.117348246472901</v>
      </c>
      <c r="D56">
        <v>0.45713211907033602</v>
      </c>
      <c r="E56">
        <v>0.256705319047698</v>
      </c>
      <c r="F56">
        <v>0.797406265113214</v>
      </c>
      <c r="G56">
        <v>-0.24143750772997299</v>
      </c>
      <c r="H56">
        <v>0.71887611938825202</v>
      </c>
      <c r="I56">
        <v>-0.33585412175804502</v>
      </c>
      <c r="J56">
        <v>0.73698087495405695</v>
      </c>
      <c r="K56">
        <v>0.58765018558795001</v>
      </c>
      <c r="L56">
        <v>0.63165719182276803</v>
      </c>
      <c r="M56">
        <v>0.93033087123123404</v>
      </c>
      <c r="N56">
        <v>0.35219979859772599</v>
      </c>
      <c r="O56" t="s">
        <v>173</v>
      </c>
      <c r="P56" t="s">
        <v>173</v>
      </c>
      <c r="Q56" t="s">
        <v>173</v>
      </c>
      <c r="R56" t="s">
        <v>173</v>
      </c>
      <c r="T56" t="str">
        <f t="shared" si="0"/>
        <v/>
      </c>
      <c r="U56" t="str">
        <f t="shared" si="1"/>
        <v/>
      </c>
      <c r="V56" t="str">
        <f t="shared" si="2"/>
        <v/>
      </c>
      <c r="W56" t="str">
        <f t="shared" si="3"/>
        <v/>
      </c>
    </row>
    <row r="57" spans="1:23" x14ac:dyDescent="0.25">
      <c r="A57">
        <v>56</v>
      </c>
      <c r="B57" t="s">
        <v>74</v>
      </c>
      <c r="C57">
        <v>-0.83211976352281403</v>
      </c>
      <c r="D57">
        <v>0.40768210470628402</v>
      </c>
      <c r="E57">
        <v>-2.0410995575150799</v>
      </c>
      <c r="F57">
        <v>4.1240932368602601E-2</v>
      </c>
      <c r="G57">
        <v>-0.404785262930204</v>
      </c>
      <c r="H57">
        <v>0.77983934418243706</v>
      </c>
      <c r="I57">
        <v>-0.51906237605204497</v>
      </c>
      <c r="J57">
        <v>0.60371724418941697</v>
      </c>
      <c r="K57">
        <v>-0.94527814764111795</v>
      </c>
      <c r="L57">
        <v>0.50186588228172402</v>
      </c>
      <c r="M57">
        <v>-1.88352741442281</v>
      </c>
      <c r="N57">
        <v>5.9628928227866897E-2</v>
      </c>
      <c r="O57" t="s">
        <v>173</v>
      </c>
      <c r="P57" t="s">
        <v>173</v>
      </c>
      <c r="Q57" t="s">
        <v>173</v>
      </c>
      <c r="R57" t="s">
        <v>173</v>
      </c>
      <c r="T57" t="str">
        <f t="shared" si="0"/>
        <v>*</v>
      </c>
      <c r="U57" t="str">
        <f t="shared" si="1"/>
        <v/>
      </c>
      <c r="V57" t="str">
        <f t="shared" si="2"/>
        <v>^</v>
      </c>
      <c r="W57" t="str">
        <f t="shared" si="3"/>
        <v/>
      </c>
    </row>
    <row r="58" spans="1:23" x14ac:dyDescent="0.25">
      <c r="A58">
        <v>57</v>
      </c>
      <c r="B58" t="s">
        <v>71</v>
      </c>
      <c r="C58">
        <v>-0.63637900748272203</v>
      </c>
      <c r="D58">
        <v>0.42034747065034</v>
      </c>
      <c r="E58">
        <v>-1.5139356173552101</v>
      </c>
      <c r="F58">
        <v>0.13004216948346001</v>
      </c>
      <c r="G58">
        <v>-0.16277578529555201</v>
      </c>
      <c r="H58">
        <v>0.79173685073017197</v>
      </c>
      <c r="I58">
        <v>-0.205593291692099</v>
      </c>
      <c r="J58">
        <v>0.83710861804372005</v>
      </c>
      <c r="K58">
        <v>-0.81986698463240504</v>
      </c>
      <c r="L58">
        <v>0.52801293832937402</v>
      </c>
      <c r="M58">
        <v>-1.55274033099729</v>
      </c>
      <c r="N58">
        <v>0.120485182935705</v>
      </c>
      <c r="O58" t="s">
        <v>173</v>
      </c>
      <c r="P58" t="s">
        <v>173</v>
      </c>
      <c r="Q58" t="s">
        <v>173</v>
      </c>
      <c r="R58" t="s">
        <v>173</v>
      </c>
      <c r="T58" t="str">
        <f t="shared" si="0"/>
        <v/>
      </c>
      <c r="U58" t="str">
        <f t="shared" si="1"/>
        <v/>
      </c>
      <c r="V58" t="str">
        <f t="shared" si="2"/>
        <v/>
      </c>
      <c r="W58" t="str">
        <f t="shared" si="3"/>
        <v/>
      </c>
    </row>
    <row r="59" spans="1:23" x14ac:dyDescent="0.25">
      <c r="A59">
        <v>58</v>
      </c>
      <c r="B59" t="s">
        <v>72</v>
      </c>
      <c r="C59">
        <v>-0.59292326882339197</v>
      </c>
      <c r="D59">
        <v>0.40767248669582801</v>
      </c>
      <c r="E59">
        <v>-1.45441080321367</v>
      </c>
      <c r="F59">
        <v>0.14583244657417299</v>
      </c>
      <c r="G59">
        <v>2.7662618733393898E-3</v>
      </c>
      <c r="H59">
        <v>0.77963884207969802</v>
      </c>
      <c r="I59">
        <v>3.5481324480452401E-3</v>
      </c>
      <c r="J59">
        <v>0.99716900584003498</v>
      </c>
      <c r="K59">
        <v>-0.98266118259166402</v>
      </c>
      <c r="L59">
        <v>0.50199185775066801</v>
      </c>
      <c r="M59">
        <v>-1.95752414589907</v>
      </c>
      <c r="N59">
        <v>5.0285875779708902E-2</v>
      </c>
      <c r="O59" t="s">
        <v>173</v>
      </c>
      <c r="P59" t="s">
        <v>173</v>
      </c>
      <c r="Q59" t="s">
        <v>173</v>
      </c>
      <c r="R59" t="s">
        <v>173</v>
      </c>
      <c r="T59" t="str">
        <f t="shared" si="0"/>
        <v/>
      </c>
      <c r="U59" t="str">
        <f t="shared" si="1"/>
        <v/>
      </c>
      <c r="V59" t="str">
        <f t="shared" si="2"/>
        <v>^</v>
      </c>
      <c r="W59" t="str">
        <f t="shared" si="3"/>
        <v/>
      </c>
    </row>
    <row r="60" spans="1:23" x14ac:dyDescent="0.25">
      <c r="A60">
        <v>59</v>
      </c>
      <c r="B60" t="s">
        <v>79</v>
      </c>
      <c r="C60">
        <v>-0.67269506451004002</v>
      </c>
      <c r="D60">
        <v>0.40542588478963598</v>
      </c>
      <c r="E60">
        <v>-1.6592306750692101</v>
      </c>
      <c r="F60">
        <v>9.7069318587106407E-2</v>
      </c>
      <c r="G60">
        <v>-8.4769251371441309E-3</v>
      </c>
      <c r="H60">
        <v>0.77948226545330301</v>
      </c>
      <c r="I60">
        <v>-1.08750712015423E-2</v>
      </c>
      <c r="J60">
        <v>0.99132311962268105</v>
      </c>
      <c r="K60">
        <v>-1.1069832864998701</v>
      </c>
      <c r="L60">
        <v>0.496054603858331</v>
      </c>
      <c r="M60">
        <v>-2.2315754715100198</v>
      </c>
      <c r="N60">
        <v>2.56430342847251E-2</v>
      </c>
      <c r="O60" t="s">
        <v>173</v>
      </c>
      <c r="P60" t="s">
        <v>173</v>
      </c>
      <c r="Q60" t="s">
        <v>173</v>
      </c>
      <c r="R60" t="s">
        <v>173</v>
      </c>
      <c r="T60" t="str">
        <f t="shared" si="0"/>
        <v>^</v>
      </c>
      <c r="U60" t="str">
        <f t="shared" si="1"/>
        <v/>
      </c>
      <c r="V60" t="str">
        <f t="shared" si="2"/>
        <v>*</v>
      </c>
      <c r="W60" t="str">
        <f t="shared" si="3"/>
        <v/>
      </c>
    </row>
    <row r="61" spans="1:23" x14ac:dyDescent="0.25">
      <c r="A61">
        <v>60</v>
      </c>
      <c r="B61" t="s">
        <v>82</v>
      </c>
      <c r="C61">
        <v>-0.62535580847752603</v>
      </c>
      <c r="D61">
        <v>0.430489083524282</v>
      </c>
      <c r="E61">
        <v>-1.45266356897585</v>
      </c>
      <c r="F61">
        <v>0.146317186733983</v>
      </c>
      <c r="G61">
        <v>5.6370789437076997E-2</v>
      </c>
      <c r="H61">
        <v>0.825200776175252</v>
      </c>
      <c r="I61">
        <v>6.8311604962796701E-2</v>
      </c>
      <c r="J61">
        <v>0.94553758628558604</v>
      </c>
      <c r="K61">
        <v>-1.0489326017559599</v>
      </c>
      <c r="L61">
        <v>0.52392833270177697</v>
      </c>
      <c r="M61">
        <v>-2.0020535945190501</v>
      </c>
      <c r="N61">
        <v>4.5278967709965201E-2</v>
      </c>
      <c r="O61" t="s">
        <v>173</v>
      </c>
      <c r="P61" t="s">
        <v>173</v>
      </c>
      <c r="Q61" t="s">
        <v>173</v>
      </c>
      <c r="R61" t="s">
        <v>173</v>
      </c>
      <c r="T61" t="str">
        <f t="shared" si="0"/>
        <v/>
      </c>
      <c r="U61" t="str">
        <f t="shared" si="1"/>
        <v/>
      </c>
      <c r="V61" t="str">
        <f t="shared" si="2"/>
        <v>*</v>
      </c>
      <c r="W61" t="str">
        <f t="shared" si="3"/>
        <v/>
      </c>
    </row>
    <row r="62" spans="1:23" x14ac:dyDescent="0.25">
      <c r="A62">
        <v>61</v>
      </c>
      <c r="B62" t="s">
        <v>70</v>
      </c>
      <c r="C62">
        <v>-0.60806682596537698</v>
      </c>
      <c r="D62">
        <v>0.42913725837264499</v>
      </c>
      <c r="E62">
        <v>-1.4169518355764801</v>
      </c>
      <c r="F62">
        <v>0.156497009776315</v>
      </c>
      <c r="G62">
        <v>5.5197118612385403E-2</v>
      </c>
      <c r="H62">
        <v>0.85005897503592098</v>
      </c>
      <c r="I62">
        <v>6.4933281376216206E-2</v>
      </c>
      <c r="J62">
        <v>0.94822712179361501</v>
      </c>
      <c r="K62">
        <v>-1.0115354791723701</v>
      </c>
      <c r="L62">
        <v>0.51753450291882896</v>
      </c>
      <c r="M62">
        <v>-1.9545276179026501</v>
      </c>
      <c r="N62">
        <v>5.0638851983121E-2</v>
      </c>
      <c r="O62" t="s">
        <v>173</v>
      </c>
      <c r="P62" t="s">
        <v>173</v>
      </c>
      <c r="Q62" t="s">
        <v>173</v>
      </c>
      <c r="R62" t="s">
        <v>173</v>
      </c>
      <c r="T62" t="str">
        <f t="shared" si="0"/>
        <v/>
      </c>
      <c r="U62" t="str">
        <f t="shared" si="1"/>
        <v/>
      </c>
      <c r="V62" t="str">
        <f t="shared" si="2"/>
        <v>^</v>
      </c>
      <c r="W62" t="str">
        <f t="shared" si="3"/>
        <v/>
      </c>
    </row>
    <row r="63" spans="1:23" x14ac:dyDescent="0.25">
      <c r="A63">
        <v>62</v>
      </c>
      <c r="B63" t="s">
        <v>68</v>
      </c>
      <c r="C63">
        <v>-0.37242278035562398</v>
      </c>
      <c r="D63">
        <v>0.48285046286275901</v>
      </c>
      <c r="E63">
        <v>-0.77130045220952204</v>
      </c>
      <c r="F63">
        <v>0.44052886439207201</v>
      </c>
      <c r="G63">
        <v>0.47706324117014698</v>
      </c>
      <c r="H63">
        <v>0.85420910590190502</v>
      </c>
      <c r="I63">
        <v>0.55848531451376404</v>
      </c>
      <c r="J63">
        <v>0.57651302981205599</v>
      </c>
      <c r="K63">
        <v>-1.0088016053884099</v>
      </c>
      <c r="L63">
        <v>0.64505245378885001</v>
      </c>
      <c r="M63">
        <v>-1.5639063140725999</v>
      </c>
      <c r="N63">
        <v>0.117839571487344</v>
      </c>
      <c r="O63" t="s">
        <v>173</v>
      </c>
      <c r="P63" t="s">
        <v>173</v>
      </c>
      <c r="Q63" t="s">
        <v>173</v>
      </c>
      <c r="R63" t="s">
        <v>173</v>
      </c>
      <c r="T63" t="str">
        <f t="shared" si="0"/>
        <v/>
      </c>
      <c r="U63" t="str">
        <f t="shared" si="1"/>
        <v/>
      </c>
      <c r="V63" t="str">
        <f t="shared" si="2"/>
        <v/>
      </c>
      <c r="W63" t="str">
        <f t="shared" si="3"/>
        <v/>
      </c>
    </row>
    <row r="64" spans="1:23" x14ac:dyDescent="0.25">
      <c r="A64">
        <v>63</v>
      </c>
      <c r="B64" t="s">
        <v>78</v>
      </c>
      <c r="C64">
        <v>-0.62915951153862104</v>
      </c>
      <c r="D64">
        <v>0.402023730793588</v>
      </c>
      <c r="E64">
        <v>-1.5649810281016701</v>
      </c>
      <c r="F64">
        <v>0.11758735782298201</v>
      </c>
      <c r="G64">
        <v>-0.105874649516136</v>
      </c>
      <c r="H64">
        <v>0.77528944238422404</v>
      </c>
      <c r="I64">
        <v>-0.13656144883199101</v>
      </c>
      <c r="J64">
        <v>0.89137745031980198</v>
      </c>
      <c r="K64">
        <v>-0.94666854774244003</v>
      </c>
      <c r="L64">
        <v>0.48992914381328101</v>
      </c>
      <c r="M64">
        <v>-1.9322560408923699</v>
      </c>
      <c r="N64">
        <v>5.3327911270084502E-2</v>
      </c>
      <c r="O64" t="s">
        <v>173</v>
      </c>
      <c r="P64" t="s">
        <v>173</v>
      </c>
      <c r="Q64" t="s">
        <v>173</v>
      </c>
      <c r="R64" t="s">
        <v>173</v>
      </c>
      <c r="T64" t="str">
        <f t="shared" si="0"/>
        <v/>
      </c>
      <c r="U64" t="str">
        <f t="shared" si="1"/>
        <v/>
      </c>
      <c r="V64" t="str">
        <f t="shared" si="2"/>
        <v>^</v>
      </c>
      <c r="W64" t="str">
        <f t="shared" si="3"/>
        <v/>
      </c>
    </row>
    <row r="65" spans="1:23" x14ac:dyDescent="0.25">
      <c r="A65">
        <v>64</v>
      </c>
      <c r="B65" t="s">
        <v>75</v>
      </c>
      <c r="C65">
        <v>-0.65322205383540799</v>
      </c>
      <c r="D65">
        <v>0.43202078986993298</v>
      </c>
      <c r="E65">
        <v>-1.5120153222998101</v>
      </c>
      <c r="F65">
        <v>0.13052996465494099</v>
      </c>
      <c r="G65">
        <v>-7.2954276878854599E-2</v>
      </c>
      <c r="H65">
        <v>0.81212763198134397</v>
      </c>
      <c r="I65">
        <v>-8.9831048724285406E-2</v>
      </c>
      <c r="J65">
        <v>0.92842147461361502</v>
      </c>
      <c r="K65">
        <v>-1.00964879327416</v>
      </c>
      <c r="L65">
        <v>0.53531489396012799</v>
      </c>
      <c r="M65">
        <v>-1.8860838819653101</v>
      </c>
      <c r="N65">
        <v>5.9283651952381902E-2</v>
      </c>
      <c r="O65" t="s">
        <v>173</v>
      </c>
      <c r="P65" t="s">
        <v>173</v>
      </c>
      <c r="Q65" t="s">
        <v>173</v>
      </c>
      <c r="R65" t="s">
        <v>173</v>
      </c>
      <c r="T65" t="str">
        <f t="shared" si="0"/>
        <v/>
      </c>
      <c r="U65" t="str">
        <f t="shared" si="1"/>
        <v/>
      </c>
      <c r="V65" t="str">
        <f t="shared" si="2"/>
        <v>^</v>
      </c>
      <c r="W65" t="str">
        <f t="shared" si="3"/>
        <v/>
      </c>
    </row>
    <row r="66" spans="1:23" x14ac:dyDescent="0.25">
      <c r="A66">
        <v>65</v>
      </c>
      <c r="B66" t="s">
        <v>81</v>
      </c>
      <c r="C66">
        <v>-0.67993881461896799</v>
      </c>
      <c r="D66">
        <v>0.41613064252843901</v>
      </c>
      <c r="E66">
        <v>-1.63395516967367</v>
      </c>
      <c r="F66">
        <v>0.102268264164966</v>
      </c>
      <c r="G66">
        <v>-3.53246677001159E-2</v>
      </c>
      <c r="H66">
        <v>0.79002437446614304</v>
      </c>
      <c r="I66">
        <v>-4.4713389664700502E-2</v>
      </c>
      <c r="J66">
        <v>0.96433576096401097</v>
      </c>
      <c r="K66">
        <v>-1.07249683217384</v>
      </c>
      <c r="L66">
        <v>0.51163456333385804</v>
      </c>
      <c r="M66">
        <v>-2.09621653624288</v>
      </c>
      <c r="N66">
        <v>3.6062986693844799E-2</v>
      </c>
      <c r="O66" t="s">
        <v>173</v>
      </c>
      <c r="P66" t="s">
        <v>173</v>
      </c>
      <c r="Q66" t="s">
        <v>173</v>
      </c>
      <c r="R66" t="s">
        <v>173</v>
      </c>
      <c r="T66" t="str">
        <f t="shared" si="0"/>
        <v/>
      </c>
      <c r="U66" t="str">
        <f t="shared" si="1"/>
        <v/>
      </c>
      <c r="V66" t="str">
        <f t="shared" si="2"/>
        <v>*</v>
      </c>
      <c r="W66" t="str">
        <f t="shared" si="3"/>
        <v/>
      </c>
    </row>
    <row r="67" spans="1:23" x14ac:dyDescent="0.25">
      <c r="A67">
        <v>66</v>
      </c>
      <c r="B67" t="s">
        <v>84</v>
      </c>
      <c r="C67">
        <v>-0.71070950147839396</v>
      </c>
      <c r="D67">
        <v>0.43359754349187501</v>
      </c>
      <c r="E67">
        <v>-1.6390994648052299</v>
      </c>
      <c r="F67">
        <v>0.10119254650764101</v>
      </c>
      <c r="G67">
        <v>-0.20952312951649599</v>
      </c>
      <c r="H67">
        <v>0.88447039394389704</v>
      </c>
      <c r="I67">
        <v>-0.236891060403076</v>
      </c>
      <c r="J67">
        <v>0.81274130539225298</v>
      </c>
      <c r="K67">
        <v>-1.0668570883827599</v>
      </c>
      <c r="L67">
        <v>0.52166480394988901</v>
      </c>
      <c r="M67">
        <v>-2.0451007626062601</v>
      </c>
      <c r="N67">
        <v>4.0844925126073302E-2</v>
      </c>
      <c r="O67" t="s">
        <v>173</v>
      </c>
      <c r="P67" t="s">
        <v>173</v>
      </c>
      <c r="Q67" t="s">
        <v>173</v>
      </c>
      <c r="R67" t="s">
        <v>173</v>
      </c>
      <c r="T67" t="str">
        <f t="shared" ref="T67:T130" si="4">IF(F67&lt;0.001,"***",IF(F67&lt;0.01,"**",IF(F67&lt;0.05,"*",IF(F67&lt;0.1,"^",""))))</f>
        <v/>
      </c>
      <c r="U67" t="str">
        <f t="shared" ref="U67:U130" si="5">IF(J67&lt;0.001,"***",IF(J67&lt;0.01,"**",IF(J67&lt;0.05,"*",IF(J67&lt;0.1,"^",""))))</f>
        <v/>
      </c>
      <c r="V67" t="str">
        <f t="shared" ref="V67:V130" si="6">IF(N67&lt;0.001,"***",IF(N67&lt;0.01,"**",IF(N67&lt;0.05,"*",IF(N67&lt;0.1,"^",""))))</f>
        <v>*</v>
      </c>
      <c r="W67" t="str">
        <f t="shared" ref="W67:W130" si="7">IF(R67&lt;0.001,"***",IF(R67&lt;0.01,"**",IF(R67&lt;0.05,"*",IF(R67&lt;0.1,"^",""))))</f>
        <v/>
      </c>
    </row>
    <row r="68" spans="1:23" x14ac:dyDescent="0.25">
      <c r="A68">
        <v>67</v>
      </c>
      <c r="B68" t="s">
        <v>77</v>
      </c>
      <c r="C68">
        <v>-0.73109376813960703</v>
      </c>
      <c r="D68">
        <v>0.41160151132325401</v>
      </c>
      <c r="E68">
        <v>-1.77621740452123</v>
      </c>
      <c r="F68">
        <v>7.5697090663075006E-2</v>
      </c>
      <c r="G68">
        <v>-0.17567464331709501</v>
      </c>
      <c r="H68">
        <v>0.79552048019369004</v>
      </c>
      <c r="I68">
        <v>-0.22082981857905501</v>
      </c>
      <c r="J68">
        <v>0.82522494481793096</v>
      </c>
      <c r="K68">
        <v>-1.0835340035505101</v>
      </c>
      <c r="L68">
        <v>0.50103549265442204</v>
      </c>
      <c r="M68">
        <v>-2.1625893163977001</v>
      </c>
      <c r="N68">
        <v>3.0572780699495001E-2</v>
      </c>
      <c r="O68" t="s">
        <v>173</v>
      </c>
      <c r="P68" t="s">
        <v>173</v>
      </c>
      <c r="Q68" t="s">
        <v>173</v>
      </c>
      <c r="R68" t="s">
        <v>173</v>
      </c>
      <c r="T68" t="str">
        <f t="shared" si="4"/>
        <v>^</v>
      </c>
      <c r="U68" t="str">
        <f t="shared" si="5"/>
        <v/>
      </c>
      <c r="V68" t="str">
        <f t="shared" si="6"/>
        <v>*</v>
      </c>
      <c r="W68" t="str">
        <f t="shared" si="7"/>
        <v/>
      </c>
    </row>
    <row r="69" spans="1:23" x14ac:dyDescent="0.25">
      <c r="A69">
        <v>68</v>
      </c>
      <c r="B69" t="s">
        <v>76</v>
      </c>
      <c r="C69">
        <v>-0.67637467115334604</v>
      </c>
      <c r="D69">
        <v>0.42297698959713997</v>
      </c>
      <c r="E69">
        <v>-1.59908148147149</v>
      </c>
      <c r="F69">
        <v>0.109802498857555</v>
      </c>
      <c r="G69">
        <v>-6.5562293111380204E-2</v>
      </c>
      <c r="H69">
        <v>0.78797519610464495</v>
      </c>
      <c r="I69">
        <v>-8.3203498581538402E-2</v>
      </c>
      <c r="J69">
        <v>0.93368973092219198</v>
      </c>
      <c r="K69">
        <v>-0.98835859780213997</v>
      </c>
      <c r="L69">
        <v>0.58982155028760797</v>
      </c>
      <c r="M69">
        <v>-1.6756908887445701</v>
      </c>
      <c r="N69">
        <v>9.3798755416844695E-2</v>
      </c>
      <c r="O69" t="s">
        <v>173</v>
      </c>
      <c r="P69" t="s">
        <v>173</v>
      </c>
      <c r="Q69" t="s">
        <v>173</v>
      </c>
      <c r="R69" t="s">
        <v>173</v>
      </c>
      <c r="T69" t="str">
        <f t="shared" si="4"/>
        <v/>
      </c>
      <c r="U69" t="str">
        <f t="shared" si="5"/>
        <v/>
      </c>
      <c r="V69" t="str">
        <f t="shared" si="6"/>
        <v>^</v>
      </c>
      <c r="W69" t="str">
        <f t="shared" si="7"/>
        <v/>
      </c>
    </row>
    <row r="70" spans="1:23" x14ac:dyDescent="0.25">
      <c r="A70">
        <v>69</v>
      </c>
      <c r="B70" t="s">
        <v>80</v>
      </c>
      <c r="C70">
        <v>-0.62483722596104396</v>
      </c>
      <c r="D70">
        <v>0.43544417379246703</v>
      </c>
      <c r="E70">
        <v>-1.43494221203851</v>
      </c>
      <c r="F70">
        <v>0.15130356558098401</v>
      </c>
      <c r="G70">
        <v>2.1789853751529399E-2</v>
      </c>
      <c r="H70">
        <v>0.79846668835927304</v>
      </c>
      <c r="I70">
        <v>2.7289621557418001E-2</v>
      </c>
      <c r="J70">
        <v>0.97822873458467996</v>
      </c>
      <c r="K70">
        <v>-1.2699219213391599</v>
      </c>
      <c r="L70">
        <v>0.61960504315173004</v>
      </c>
      <c r="M70">
        <v>-2.04956679319374</v>
      </c>
      <c r="N70">
        <v>4.0406723655972802E-2</v>
      </c>
      <c r="O70" t="s">
        <v>173</v>
      </c>
      <c r="P70" t="s">
        <v>173</v>
      </c>
      <c r="Q70" t="s">
        <v>173</v>
      </c>
      <c r="R70" t="s">
        <v>173</v>
      </c>
      <c r="T70" t="str">
        <f t="shared" si="4"/>
        <v/>
      </c>
      <c r="U70" t="str">
        <f t="shared" si="5"/>
        <v/>
      </c>
      <c r="V70" t="str">
        <f t="shared" si="6"/>
        <v>*</v>
      </c>
      <c r="W70" t="str">
        <f t="shared" si="7"/>
        <v/>
      </c>
    </row>
    <row r="71" spans="1:23" x14ac:dyDescent="0.25">
      <c r="A71">
        <v>70</v>
      </c>
      <c r="B71" t="s">
        <v>69</v>
      </c>
      <c r="C71">
        <v>-0.559566573009464</v>
      </c>
      <c r="D71">
        <v>0.54190278974512096</v>
      </c>
      <c r="E71">
        <v>-1.03259585224252</v>
      </c>
      <c r="F71">
        <v>0.30179307004574202</v>
      </c>
      <c r="G71">
        <v>0.42973833227345098</v>
      </c>
      <c r="H71">
        <v>0.96748412290723196</v>
      </c>
      <c r="I71">
        <v>0.44418127605248198</v>
      </c>
      <c r="J71">
        <v>0.65691152834330602</v>
      </c>
      <c r="K71">
        <v>-1.2572072907617799</v>
      </c>
      <c r="L71">
        <v>0.70272193001515304</v>
      </c>
      <c r="M71">
        <v>-1.7890537310179999</v>
      </c>
      <c r="N71">
        <v>7.3606162689533294E-2</v>
      </c>
      <c r="O71" t="s">
        <v>173</v>
      </c>
      <c r="P71" t="s">
        <v>173</v>
      </c>
      <c r="Q71" t="s">
        <v>173</v>
      </c>
      <c r="R71" t="s">
        <v>173</v>
      </c>
      <c r="T71" t="str">
        <f t="shared" si="4"/>
        <v/>
      </c>
      <c r="U71" t="str">
        <f t="shared" si="5"/>
        <v/>
      </c>
      <c r="V71" t="str">
        <f t="shared" si="6"/>
        <v>^</v>
      </c>
      <c r="W71" t="str">
        <f t="shared" si="7"/>
        <v/>
      </c>
    </row>
    <row r="72" spans="1:23" x14ac:dyDescent="0.25">
      <c r="A72">
        <v>71</v>
      </c>
      <c r="B72" t="s">
        <v>73</v>
      </c>
      <c r="C72">
        <v>-0.69751897680789798</v>
      </c>
      <c r="D72">
        <v>0.56421538640469004</v>
      </c>
      <c r="E72">
        <v>-1.23626365677946</v>
      </c>
      <c r="F72">
        <v>0.21636057558234101</v>
      </c>
      <c r="G72">
        <v>-0.94873834428704196</v>
      </c>
      <c r="H72">
        <v>1.3309876301563199</v>
      </c>
      <c r="I72">
        <v>-0.71280778482939</v>
      </c>
      <c r="J72">
        <v>0.47596470771378602</v>
      </c>
      <c r="K72">
        <v>-0.86326815410653701</v>
      </c>
      <c r="L72">
        <v>0.65454290548421601</v>
      </c>
      <c r="M72">
        <v>-1.31888703837972</v>
      </c>
      <c r="N72">
        <v>0.187206880037247</v>
      </c>
      <c r="O72" t="s">
        <v>173</v>
      </c>
      <c r="P72" t="s">
        <v>173</v>
      </c>
      <c r="Q72" t="s">
        <v>173</v>
      </c>
      <c r="R72" t="s">
        <v>173</v>
      </c>
      <c r="T72" t="str">
        <f t="shared" si="4"/>
        <v/>
      </c>
      <c r="U72" t="str">
        <f t="shared" si="5"/>
        <v/>
      </c>
      <c r="V72" t="str">
        <f t="shared" si="6"/>
        <v/>
      </c>
      <c r="W72" t="str">
        <f t="shared" si="7"/>
        <v/>
      </c>
    </row>
    <row r="73" spans="1:23" x14ac:dyDescent="0.25">
      <c r="A73">
        <v>72</v>
      </c>
      <c r="B73" t="s">
        <v>83</v>
      </c>
      <c r="C73">
        <v>-0.110700808990366</v>
      </c>
      <c r="D73">
        <v>0.70707506977389001</v>
      </c>
      <c r="E73">
        <v>-0.156561606712801</v>
      </c>
      <c r="F73">
        <v>0.87559036271995305</v>
      </c>
      <c r="G73">
        <v>0.31526024510834</v>
      </c>
      <c r="H73">
        <v>1.1342028548816601</v>
      </c>
      <c r="I73">
        <v>0.27795754855619198</v>
      </c>
      <c r="J73">
        <v>0.781044946405822</v>
      </c>
      <c r="K73">
        <v>-0.41065908237467202</v>
      </c>
      <c r="L73">
        <v>0.97218858816750697</v>
      </c>
      <c r="M73">
        <v>-0.42240681218931903</v>
      </c>
      <c r="N73">
        <v>0.67272810645467496</v>
      </c>
      <c r="O73" t="s">
        <v>173</v>
      </c>
      <c r="P73" t="s">
        <v>173</v>
      </c>
      <c r="Q73" t="s">
        <v>173</v>
      </c>
      <c r="R73" t="s">
        <v>173</v>
      </c>
      <c r="T73" t="str">
        <f t="shared" si="4"/>
        <v/>
      </c>
      <c r="U73" t="str">
        <f t="shared" si="5"/>
        <v/>
      </c>
      <c r="V73" t="str">
        <f t="shared" si="6"/>
        <v/>
      </c>
      <c r="W73" t="str">
        <f t="shared" si="7"/>
        <v/>
      </c>
    </row>
    <row r="74" spans="1:23" x14ac:dyDescent="0.25">
      <c r="A74">
        <v>73</v>
      </c>
      <c r="B74" t="s">
        <v>178</v>
      </c>
      <c r="C74">
        <v>1.4635045740993</v>
      </c>
      <c r="D74">
        <v>8.9801667363913096E-2</v>
      </c>
      <c r="E74">
        <v>16.2970757343356</v>
      </c>
      <c r="F74" s="1">
        <v>1.0352825281471299E-59</v>
      </c>
      <c r="G74">
        <v>1.57306345442304</v>
      </c>
      <c r="H74">
        <v>0.13391858795216599</v>
      </c>
      <c r="I74">
        <v>11.7464160761979</v>
      </c>
      <c r="J74" s="1">
        <v>7.3677875092864696E-32</v>
      </c>
      <c r="K74">
        <v>1.38486443847219</v>
      </c>
      <c r="L74">
        <v>0.12117150425352601</v>
      </c>
      <c r="M74">
        <v>11.4289613470066</v>
      </c>
      <c r="N74" s="1">
        <v>2.9967178680128998E-30</v>
      </c>
      <c r="O74">
        <v>1.45588257333447</v>
      </c>
      <c r="P74">
        <v>8.9762709043234204E-2</v>
      </c>
      <c r="Q74">
        <v>16.219236126588399</v>
      </c>
      <c r="R74" s="1">
        <v>3.6875232264478299E-59</v>
      </c>
      <c r="T74" t="str">
        <f t="shared" si="4"/>
        <v>***</v>
      </c>
      <c r="U74" t="str">
        <f t="shared" si="5"/>
        <v>***</v>
      </c>
      <c r="V74" t="str">
        <f t="shared" si="6"/>
        <v>***</v>
      </c>
      <c r="W74" t="str">
        <f t="shared" si="7"/>
        <v>***</v>
      </c>
    </row>
    <row r="75" spans="1:23" x14ac:dyDescent="0.25">
      <c r="A75">
        <v>74</v>
      </c>
      <c r="B75" t="s">
        <v>179</v>
      </c>
      <c r="C75">
        <v>0.50155348007855405</v>
      </c>
      <c r="D75">
        <v>0.122231159509143</v>
      </c>
      <c r="E75">
        <v>4.1033193343881997</v>
      </c>
      <c r="F75" s="1">
        <v>4.0726450376928903E-5</v>
      </c>
      <c r="G75">
        <v>0.58033344829896405</v>
      </c>
      <c r="H75">
        <v>0.18424720962547</v>
      </c>
      <c r="I75">
        <v>3.14975434080463</v>
      </c>
      <c r="J75">
        <v>1.6340780275098301E-3</v>
      </c>
      <c r="K75">
        <v>0.44710268725152202</v>
      </c>
      <c r="L75">
        <v>0.16348058118448699</v>
      </c>
      <c r="M75">
        <v>2.7348978331987301</v>
      </c>
      <c r="N75">
        <v>6.2399640294324701E-3</v>
      </c>
      <c r="O75">
        <v>0.49292573033864201</v>
      </c>
      <c r="P75">
        <v>0.122199764526969</v>
      </c>
      <c r="Q75">
        <v>4.0337698869285097</v>
      </c>
      <c r="R75" s="1">
        <v>5.4889071829254298E-5</v>
      </c>
      <c r="T75" t="str">
        <f t="shared" si="4"/>
        <v>***</v>
      </c>
      <c r="U75" t="str">
        <f t="shared" si="5"/>
        <v>**</v>
      </c>
      <c r="V75" t="str">
        <f t="shared" si="6"/>
        <v>**</v>
      </c>
      <c r="W75" t="str">
        <f t="shared" si="7"/>
        <v>***</v>
      </c>
    </row>
    <row r="76" spans="1:23" x14ac:dyDescent="0.25">
      <c r="A76">
        <v>75</v>
      </c>
      <c r="B76" t="s">
        <v>180</v>
      </c>
      <c r="C76">
        <v>1.4781005322682801</v>
      </c>
      <c r="D76">
        <v>9.5110694400865295E-2</v>
      </c>
      <c r="E76">
        <v>15.540844713408299</v>
      </c>
      <c r="F76" s="1">
        <v>1.83548048683924E-54</v>
      </c>
      <c r="G76">
        <v>1.63996028410091</v>
      </c>
      <c r="H76">
        <v>0.140274314483264</v>
      </c>
      <c r="I76">
        <v>11.6910946251431</v>
      </c>
      <c r="J76" s="1">
        <v>1.41550351963235E-31</v>
      </c>
      <c r="K76">
        <v>1.3573310045282101</v>
      </c>
      <c r="L76">
        <v>0.12958468908216</v>
      </c>
      <c r="M76">
        <v>10.474470511463201</v>
      </c>
      <c r="N76" s="1">
        <v>1.1316912064584E-25</v>
      </c>
      <c r="O76">
        <v>1.4686258824898599</v>
      </c>
      <c r="P76">
        <v>9.50651341548642E-2</v>
      </c>
      <c r="Q76">
        <v>15.4486278859863</v>
      </c>
      <c r="R76" s="1">
        <v>7.7066581560624794E-54</v>
      </c>
      <c r="T76" t="str">
        <f t="shared" si="4"/>
        <v>***</v>
      </c>
      <c r="U76" t="str">
        <f t="shared" si="5"/>
        <v>***</v>
      </c>
      <c r="V76" t="str">
        <f t="shared" si="6"/>
        <v>***</v>
      </c>
      <c r="W76" t="str">
        <f t="shared" si="7"/>
        <v>***</v>
      </c>
    </row>
    <row r="77" spans="1:23" x14ac:dyDescent="0.25">
      <c r="A77">
        <v>76</v>
      </c>
      <c r="B77" t="s">
        <v>181</v>
      </c>
      <c r="C77">
        <v>0.87494385152786402</v>
      </c>
      <c r="D77">
        <v>0.11751224040412001</v>
      </c>
      <c r="E77">
        <v>7.4455550206426899</v>
      </c>
      <c r="F77" s="1">
        <v>9.6537685900938001E-14</v>
      </c>
      <c r="G77">
        <v>0.966889030129639</v>
      </c>
      <c r="H77">
        <v>0.17668152668238299</v>
      </c>
      <c r="I77">
        <v>5.4724964646009502</v>
      </c>
      <c r="J77" s="1">
        <v>4.4373961508798598E-8</v>
      </c>
      <c r="K77">
        <v>0.81238239370227805</v>
      </c>
      <c r="L77">
        <v>0.157504866826818</v>
      </c>
      <c r="M77">
        <v>5.1578240727984701</v>
      </c>
      <c r="N77" s="1">
        <v>2.4983619161848002E-7</v>
      </c>
      <c r="O77">
        <v>0.86441555415123095</v>
      </c>
      <c r="P77">
        <v>0.117470588872753</v>
      </c>
      <c r="Q77">
        <v>7.3585700254519804</v>
      </c>
      <c r="R77" s="1">
        <v>1.8589073602897101E-13</v>
      </c>
      <c r="T77" t="str">
        <f t="shared" si="4"/>
        <v>***</v>
      </c>
      <c r="U77" t="str">
        <f t="shared" si="5"/>
        <v>***</v>
      </c>
      <c r="V77" t="str">
        <f t="shared" si="6"/>
        <v>***</v>
      </c>
      <c r="W77" t="str">
        <f t="shared" si="7"/>
        <v>***</v>
      </c>
    </row>
    <row r="78" spans="1:23" x14ac:dyDescent="0.25">
      <c r="A78">
        <v>77</v>
      </c>
      <c r="B78" t="s">
        <v>182</v>
      </c>
      <c r="C78">
        <v>0.47536360825302598</v>
      </c>
      <c r="D78">
        <v>0.138601468155438</v>
      </c>
      <c r="E78">
        <v>3.4297155331711</v>
      </c>
      <c r="F78">
        <v>6.0421434293567795E-4</v>
      </c>
      <c r="G78">
        <v>0.46374143519458499</v>
      </c>
      <c r="H78">
        <v>0.21695929436393499</v>
      </c>
      <c r="I78">
        <v>2.1374582571083098</v>
      </c>
      <c r="J78">
        <v>3.2560737412133098E-2</v>
      </c>
      <c r="K78">
        <v>0.48893978849356001</v>
      </c>
      <c r="L78">
        <v>0.18056490999258201</v>
      </c>
      <c r="M78">
        <v>2.7078339225137702</v>
      </c>
      <c r="N78">
        <v>6.7723902958232501E-3</v>
      </c>
      <c r="O78">
        <v>0.46500605511200899</v>
      </c>
      <c r="P78">
        <v>0.13856479375133801</v>
      </c>
      <c r="Q78">
        <v>3.3558744795340099</v>
      </c>
      <c r="R78">
        <v>7.91144670802677E-4</v>
      </c>
      <c r="T78" t="str">
        <f t="shared" si="4"/>
        <v>***</v>
      </c>
      <c r="U78" t="str">
        <f t="shared" si="5"/>
        <v>*</v>
      </c>
      <c r="V78" t="str">
        <f t="shared" si="6"/>
        <v>**</v>
      </c>
      <c r="W78" t="str">
        <f t="shared" si="7"/>
        <v>***</v>
      </c>
    </row>
    <row r="79" spans="1:23" x14ac:dyDescent="0.25">
      <c r="A79">
        <v>78</v>
      </c>
      <c r="B79" t="s">
        <v>183</v>
      </c>
      <c r="C79">
        <v>1.2326749495532501</v>
      </c>
      <c r="D79">
        <v>0.110812944874217</v>
      </c>
      <c r="E79">
        <v>11.123925557185199</v>
      </c>
      <c r="F79" s="1">
        <v>9.5954973464107301E-29</v>
      </c>
      <c r="G79">
        <v>1.31610792128363</v>
      </c>
      <c r="H79">
        <v>0.166619961789398</v>
      </c>
      <c r="I79">
        <v>7.8988610197087201</v>
      </c>
      <c r="J79" s="1">
        <v>2.8146350152607399E-15</v>
      </c>
      <c r="K79">
        <v>1.17984292594153</v>
      </c>
      <c r="L79">
        <v>0.14853872349872799</v>
      </c>
      <c r="M79">
        <v>7.9429989577878297</v>
      </c>
      <c r="N79" s="1">
        <v>1.9735060395874201E-15</v>
      </c>
      <c r="O79">
        <v>1.2207272162965499</v>
      </c>
      <c r="P79">
        <v>0.110763335213206</v>
      </c>
      <c r="Q79">
        <v>11.021040617337899</v>
      </c>
      <c r="R79" s="1">
        <v>3.0254108132860999E-28</v>
      </c>
      <c r="T79" t="str">
        <f t="shared" si="4"/>
        <v>***</v>
      </c>
      <c r="U79" t="str">
        <f t="shared" si="5"/>
        <v>***</v>
      </c>
      <c r="V79" t="str">
        <f t="shared" si="6"/>
        <v>***</v>
      </c>
      <c r="W79" t="str">
        <f t="shared" si="7"/>
        <v>***</v>
      </c>
    </row>
    <row r="80" spans="1:23" x14ac:dyDescent="0.25">
      <c r="A80">
        <v>79</v>
      </c>
      <c r="B80" t="s">
        <v>188</v>
      </c>
      <c r="C80">
        <v>1.71648047814426</v>
      </c>
      <c r="D80">
        <v>6.7543042790811705E-2</v>
      </c>
      <c r="E80">
        <v>25.413135198252601</v>
      </c>
      <c r="F80" s="1">
        <v>1.8053652454881601E-142</v>
      </c>
      <c r="G80">
        <v>1.86066676973657</v>
      </c>
      <c r="H80">
        <v>9.9068749193077302E-2</v>
      </c>
      <c r="I80">
        <v>18.781571231007199</v>
      </c>
      <c r="J80" s="1">
        <v>1.06870297383942E-78</v>
      </c>
      <c r="K80">
        <v>1.5872036884660401</v>
      </c>
      <c r="L80">
        <v>9.2511201329306694E-2</v>
      </c>
      <c r="M80">
        <v>17.156881173947401</v>
      </c>
      <c r="N80" s="1">
        <v>5.5832487044428198E-66</v>
      </c>
      <c r="O80">
        <v>1.7152833398702101</v>
      </c>
      <c r="P80">
        <v>6.7528573548483906E-2</v>
      </c>
      <c r="Q80">
        <v>25.400852553751601</v>
      </c>
      <c r="R80" s="1">
        <v>2.4677577534572799E-142</v>
      </c>
      <c r="T80" t="str">
        <f t="shared" si="4"/>
        <v>***</v>
      </c>
      <c r="U80" t="str">
        <f t="shared" si="5"/>
        <v>***</v>
      </c>
      <c r="V80" t="str">
        <f t="shared" si="6"/>
        <v>***</v>
      </c>
      <c r="W80" t="str">
        <f t="shared" si="7"/>
        <v>***</v>
      </c>
    </row>
    <row r="81" spans="1:23" x14ac:dyDescent="0.25">
      <c r="A81">
        <v>80</v>
      </c>
      <c r="B81" t="s">
        <v>199</v>
      </c>
      <c r="C81">
        <v>1.51952185878324</v>
      </c>
      <c r="D81">
        <v>7.1029754259153297E-2</v>
      </c>
      <c r="E81">
        <v>21.392751173532599</v>
      </c>
      <c r="F81" s="1">
        <v>1.5607652592875901E-101</v>
      </c>
      <c r="G81">
        <v>1.6034720241181499</v>
      </c>
      <c r="H81">
        <v>0.10469519390802599</v>
      </c>
      <c r="I81">
        <v>15.3156220860223</v>
      </c>
      <c r="J81" s="1">
        <v>6.0133778795605896E-53</v>
      </c>
      <c r="K81">
        <v>1.4507397548873</v>
      </c>
      <c r="L81">
        <v>9.6760609271190998E-2</v>
      </c>
      <c r="M81">
        <v>14.9930820590568</v>
      </c>
      <c r="N81" s="1">
        <v>8.1482611703107801E-51</v>
      </c>
      <c r="O81">
        <v>1.51749693517371</v>
      </c>
      <c r="P81">
        <v>7.1012567927856499E-2</v>
      </c>
      <c r="Q81">
        <v>21.369413604580199</v>
      </c>
      <c r="R81" s="1">
        <v>2.5734451283534199E-101</v>
      </c>
      <c r="T81" t="str">
        <f t="shared" si="4"/>
        <v>***</v>
      </c>
      <c r="U81" t="str">
        <f t="shared" si="5"/>
        <v>***</v>
      </c>
      <c r="V81" t="str">
        <f t="shared" si="6"/>
        <v>***</v>
      </c>
      <c r="W81" t="str">
        <f t="shared" si="7"/>
        <v>***</v>
      </c>
    </row>
    <row r="82" spans="1:23" x14ac:dyDescent="0.25">
      <c r="A82">
        <v>81</v>
      </c>
      <c r="B82" t="s">
        <v>210</v>
      </c>
      <c r="C82">
        <v>1.8052484449597901</v>
      </c>
      <c r="D82">
        <v>7.14245189095115E-2</v>
      </c>
      <c r="E82">
        <v>25.274912208325599</v>
      </c>
      <c r="F82" s="1">
        <v>6.0299673419487495E-141</v>
      </c>
      <c r="G82">
        <v>1.9984212007273101</v>
      </c>
      <c r="H82">
        <v>0.104656270113254</v>
      </c>
      <c r="I82">
        <v>19.095092903317799</v>
      </c>
      <c r="J82" s="1">
        <v>2.77363655054775E-81</v>
      </c>
      <c r="K82">
        <v>1.6401602869460501</v>
      </c>
      <c r="L82">
        <v>9.7982122393179993E-2</v>
      </c>
      <c r="M82">
        <v>16.739383133225601</v>
      </c>
      <c r="N82" s="1">
        <v>6.7685978557777702E-63</v>
      </c>
      <c r="O82">
        <v>1.80319948979067</v>
      </c>
      <c r="P82">
        <v>7.1403524732363499E-2</v>
      </c>
      <c r="Q82">
        <v>25.253648143414001</v>
      </c>
      <c r="R82" s="1">
        <v>1.03274142458095E-140</v>
      </c>
      <c r="T82" t="str">
        <f t="shared" si="4"/>
        <v>***</v>
      </c>
      <c r="U82" t="str">
        <f t="shared" si="5"/>
        <v>***</v>
      </c>
      <c r="V82" t="str">
        <f t="shared" si="6"/>
        <v>***</v>
      </c>
      <c r="W82" t="str">
        <f t="shared" si="7"/>
        <v>***</v>
      </c>
    </row>
    <row r="83" spans="1:23" x14ac:dyDescent="0.25">
      <c r="A83">
        <v>82</v>
      </c>
      <c r="B83" t="s">
        <v>221</v>
      </c>
      <c r="C83">
        <v>1.19288334352355</v>
      </c>
      <c r="D83">
        <v>8.1002728811604294E-2</v>
      </c>
      <c r="E83">
        <v>14.7264587381735</v>
      </c>
      <c r="F83" s="1">
        <v>4.3595978964158899E-49</v>
      </c>
      <c r="G83">
        <v>1.1724024436084799</v>
      </c>
      <c r="H83">
        <v>0.122379553725958</v>
      </c>
      <c r="I83">
        <v>9.5800516337379005</v>
      </c>
      <c r="J83" s="1">
        <v>9.6996432855922892E-22</v>
      </c>
      <c r="K83">
        <v>1.2086788131879</v>
      </c>
      <c r="L83">
        <v>0.10827678685002599</v>
      </c>
      <c r="M83">
        <v>11.162861850177</v>
      </c>
      <c r="N83" s="1">
        <v>6.1964189645793002E-29</v>
      </c>
      <c r="O83">
        <v>1.1898945797727001</v>
      </c>
      <c r="P83">
        <v>8.0979182390765597E-2</v>
      </c>
      <c r="Q83">
        <v>14.6938329659943</v>
      </c>
      <c r="R83" s="1">
        <v>7.0604413518409606E-49</v>
      </c>
      <c r="T83" t="str">
        <f t="shared" si="4"/>
        <v>***</v>
      </c>
      <c r="U83" t="str">
        <f t="shared" si="5"/>
        <v>***</v>
      </c>
      <c r="V83" t="str">
        <f t="shared" si="6"/>
        <v>***</v>
      </c>
      <c r="W83" t="str">
        <f t="shared" si="7"/>
        <v>***</v>
      </c>
    </row>
    <row r="84" spans="1:23" x14ac:dyDescent="0.25">
      <c r="A84">
        <v>83</v>
      </c>
      <c r="B84" t="s">
        <v>232</v>
      </c>
      <c r="C84">
        <v>1.1540853337916801</v>
      </c>
      <c r="D84">
        <v>8.4391075250443898E-2</v>
      </c>
      <c r="E84">
        <v>13.6754429347741</v>
      </c>
      <c r="F84" s="1">
        <v>1.42337905259814E-42</v>
      </c>
      <c r="G84">
        <v>1.3383865186017101</v>
      </c>
      <c r="H84">
        <v>0.12275536628483</v>
      </c>
      <c r="I84">
        <v>10.9028758506267</v>
      </c>
      <c r="J84" s="1">
        <v>1.1167093547118201E-27</v>
      </c>
      <c r="K84">
        <v>0.99950530585144604</v>
      </c>
      <c r="L84">
        <v>0.11652075276594299</v>
      </c>
      <c r="M84">
        <v>8.5779166554061792</v>
      </c>
      <c r="N84" s="1">
        <v>9.6606905138990394E-18</v>
      </c>
      <c r="O84">
        <v>1.1501297874994001</v>
      </c>
      <c r="P84">
        <v>8.4366828547039904E-2</v>
      </c>
      <c r="Q84">
        <v>13.632488115375001</v>
      </c>
      <c r="R84" s="1">
        <v>2.5667753047742399E-42</v>
      </c>
      <c r="T84" t="str">
        <f t="shared" si="4"/>
        <v>***</v>
      </c>
      <c r="U84" t="str">
        <f t="shared" si="5"/>
        <v>***</v>
      </c>
      <c r="V84" t="str">
        <f t="shared" si="6"/>
        <v>***</v>
      </c>
      <c r="W84" t="str">
        <f t="shared" si="7"/>
        <v>***</v>
      </c>
    </row>
    <row r="85" spans="1:23" x14ac:dyDescent="0.25">
      <c r="A85">
        <v>84</v>
      </c>
      <c r="B85" t="s">
        <v>234</v>
      </c>
      <c r="C85">
        <v>0.69038262478639301</v>
      </c>
      <c r="D85">
        <v>9.7257071502374198E-2</v>
      </c>
      <c r="E85">
        <v>7.0985339587316201</v>
      </c>
      <c r="F85" s="1">
        <v>1.26087208615596E-12</v>
      </c>
      <c r="G85">
        <v>0.90208080362382004</v>
      </c>
      <c r="H85">
        <v>0.139992027443234</v>
      </c>
      <c r="I85">
        <v>6.4438012656800003</v>
      </c>
      <c r="J85" s="1">
        <v>1.16517637854508E-10</v>
      </c>
      <c r="K85">
        <v>0.50940626758122098</v>
      </c>
      <c r="L85">
        <v>0.135689503055336</v>
      </c>
      <c r="M85">
        <v>3.75420541833275</v>
      </c>
      <c r="N85">
        <v>1.7389221632681099E-4</v>
      </c>
      <c r="O85">
        <v>0.68542551989234302</v>
      </c>
      <c r="P85">
        <v>9.7233549794915497E-2</v>
      </c>
      <c r="Q85">
        <v>7.0492697359917296</v>
      </c>
      <c r="R85" s="1">
        <v>1.7985919857603601E-12</v>
      </c>
      <c r="T85" t="str">
        <f t="shared" si="4"/>
        <v>***</v>
      </c>
      <c r="U85" t="str">
        <f t="shared" si="5"/>
        <v>***</v>
      </c>
      <c r="V85" t="str">
        <f t="shared" si="6"/>
        <v>***</v>
      </c>
      <c r="W85" t="str">
        <f t="shared" si="7"/>
        <v>***</v>
      </c>
    </row>
    <row r="86" spans="1:23" x14ac:dyDescent="0.25">
      <c r="A86">
        <v>85</v>
      </c>
      <c r="B86" t="s">
        <v>235</v>
      </c>
      <c r="C86">
        <v>1.5777263420937999</v>
      </c>
      <c r="D86">
        <v>8.2417434070994999E-2</v>
      </c>
      <c r="E86">
        <v>19.1431140738346</v>
      </c>
      <c r="F86" s="1">
        <v>1.10466203342175E-81</v>
      </c>
      <c r="G86">
        <v>1.68133192169061</v>
      </c>
      <c r="H86">
        <v>0.122601722816937</v>
      </c>
      <c r="I86">
        <v>13.713770761615599</v>
      </c>
      <c r="J86" s="1">
        <v>8.3977562586911807E-43</v>
      </c>
      <c r="K86">
        <v>1.4995106054324101</v>
      </c>
      <c r="L86">
        <v>0.111427086335307</v>
      </c>
      <c r="M86">
        <v>13.4573258150184</v>
      </c>
      <c r="N86" s="1">
        <v>2.7882584555019498E-41</v>
      </c>
      <c r="O86">
        <v>1.5716549476650199</v>
      </c>
      <c r="P86">
        <v>8.2383423155090202E-2</v>
      </c>
      <c r="Q86">
        <v>19.077320260246001</v>
      </c>
      <c r="R86" s="1">
        <v>3.89735362179715E-81</v>
      </c>
      <c r="T86" t="str">
        <f t="shared" si="4"/>
        <v>***</v>
      </c>
      <c r="U86" t="str">
        <f t="shared" si="5"/>
        <v>***</v>
      </c>
      <c r="V86" t="str">
        <f t="shared" si="6"/>
        <v>***</v>
      </c>
      <c r="W86" t="str">
        <f t="shared" si="7"/>
        <v>***</v>
      </c>
    </row>
    <row r="87" spans="1:23" x14ac:dyDescent="0.25">
      <c r="A87">
        <v>86</v>
      </c>
      <c r="B87" t="s">
        <v>236</v>
      </c>
      <c r="C87">
        <v>0.72561300100608805</v>
      </c>
      <c r="D87">
        <v>0.105028579084617</v>
      </c>
      <c r="E87">
        <v>6.9087195821386302</v>
      </c>
      <c r="F87" s="1">
        <v>4.8904756368379202E-12</v>
      </c>
      <c r="G87">
        <v>0.81619602082813503</v>
      </c>
      <c r="H87">
        <v>0.15700130936644299</v>
      </c>
      <c r="I87">
        <v>5.1986574132520298</v>
      </c>
      <c r="J87" s="1">
        <v>2.0073309362780001E-7</v>
      </c>
      <c r="K87">
        <v>0.65893453937033597</v>
      </c>
      <c r="L87">
        <v>0.14139502594341599</v>
      </c>
      <c r="M87">
        <v>4.66023847001542</v>
      </c>
      <c r="N87" s="1">
        <v>3.1584324147783798E-6</v>
      </c>
      <c r="O87">
        <v>0.71867819040106595</v>
      </c>
      <c r="P87">
        <v>0.10499675007364</v>
      </c>
      <c r="Q87">
        <v>6.8447660513017397</v>
      </c>
      <c r="R87" s="1">
        <v>7.6600950920599895E-12</v>
      </c>
      <c r="T87" t="str">
        <f t="shared" si="4"/>
        <v>***</v>
      </c>
      <c r="U87" t="str">
        <f t="shared" si="5"/>
        <v>***</v>
      </c>
      <c r="V87" t="str">
        <f t="shared" si="6"/>
        <v>***</v>
      </c>
      <c r="W87" t="str">
        <f t="shared" si="7"/>
        <v>***</v>
      </c>
    </row>
    <row r="88" spans="1:23" x14ac:dyDescent="0.25">
      <c r="A88">
        <v>87</v>
      </c>
      <c r="B88" t="s">
        <v>184</v>
      </c>
      <c r="C88">
        <v>0.96351643950241095</v>
      </c>
      <c r="D88">
        <v>0.125102464589539</v>
      </c>
      <c r="E88">
        <v>7.7018182068891203</v>
      </c>
      <c r="F88" s="1">
        <v>1.34143640946385E-14</v>
      </c>
      <c r="G88">
        <v>1.1072164677163601</v>
      </c>
      <c r="H88">
        <v>0.18496734130183201</v>
      </c>
      <c r="I88">
        <v>5.9860106109737101</v>
      </c>
      <c r="J88" s="1">
        <v>2.1505034454430201E-9</v>
      </c>
      <c r="K88">
        <v>0.864278324826529</v>
      </c>
      <c r="L88">
        <v>0.16999973317276201</v>
      </c>
      <c r="M88">
        <v>5.0839981257394502</v>
      </c>
      <c r="N88" s="1">
        <v>3.6957158542745901E-7</v>
      </c>
      <c r="O88">
        <v>0.95138522759417898</v>
      </c>
      <c r="P88">
        <v>0.12505707515355299</v>
      </c>
      <c r="Q88">
        <v>7.6076081775141997</v>
      </c>
      <c r="R88" s="1">
        <v>2.7921479520393801E-14</v>
      </c>
      <c r="T88" t="str">
        <f t="shared" si="4"/>
        <v>***</v>
      </c>
      <c r="U88" t="str">
        <f t="shared" si="5"/>
        <v>***</v>
      </c>
      <c r="V88" t="str">
        <f t="shared" si="6"/>
        <v>***</v>
      </c>
      <c r="W88" t="str">
        <f t="shared" si="7"/>
        <v>***</v>
      </c>
    </row>
    <row r="89" spans="1:23" x14ac:dyDescent="0.25">
      <c r="A89">
        <v>88</v>
      </c>
      <c r="B89" t="s">
        <v>185</v>
      </c>
      <c r="C89">
        <v>0.72829079262680296</v>
      </c>
      <c r="D89">
        <v>0.14017702561020401</v>
      </c>
      <c r="E89">
        <v>5.1955075338236503</v>
      </c>
      <c r="F89" s="1">
        <v>2.04162067366493E-7</v>
      </c>
      <c r="G89">
        <v>0.84878899581990996</v>
      </c>
      <c r="H89">
        <v>0.20952844815393501</v>
      </c>
      <c r="I89">
        <v>4.0509487055253102</v>
      </c>
      <c r="J89" s="1">
        <v>5.1010390011175198E-5</v>
      </c>
      <c r="K89">
        <v>0.64925150891481498</v>
      </c>
      <c r="L89">
        <v>0.18873760686246299</v>
      </c>
      <c r="M89">
        <v>3.4399689585337301</v>
      </c>
      <c r="N89">
        <v>5.8178090901629697E-4</v>
      </c>
      <c r="O89">
        <v>0.71749742836689001</v>
      </c>
      <c r="P89">
        <v>0.140138740713731</v>
      </c>
      <c r="Q89">
        <v>5.1199077764838998</v>
      </c>
      <c r="R89" s="1">
        <v>3.0568510786993298E-7</v>
      </c>
      <c r="T89" t="str">
        <f t="shared" si="4"/>
        <v>***</v>
      </c>
      <c r="U89" t="str">
        <f t="shared" si="5"/>
        <v>***</v>
      </c>
      <c r="V89" t="str">
        <f t="shared" si="6"/>
        <v>***</v>
      </c>
      <c r="W89" t="str">
        <f t="shared" si="7"/>
        <v>***</v>
      </c>
    </row>
    <row r="90" spans="1:23" x14ac:dyDescent="0.25">
      <c r="A90">
        <v>89</v>
      </c>
      <c r="B90" t="s">
        <v>186</v>
      </c>
      <c r="C90">
        <v>0.59154673864111296</v>
      </c>
      <c r="D90">
        <v>0.15152453842536601</v>
      </c>
      <c r="E90">
        <v>3.9039666102166199</v>
      </c>
      <c r="F90" s="1">
        <v>9.4628841872464905E-5</v>
      </c>
      <c r="G90">
        <v>0.68375980520625101</v>
      </c>
      <c r="H90">
        <v>0.22882154809014499</v>
      </c>
      <c r="I90">
        <v>2.98817926420497</v>
      </c>
      <c r="J90">
        <v>2.8064489160253602E-3</v>
      </c>
      <c r="K90">
        <v>0.53750758702485901</v>
      </c>
      <c r="L90">
        <v>0.20236152228908399</v>
      </c>
      <c r="M90">
        <v>2.6561748545111401</v>
      </c>
      <c r="N90">
        <v>7.9032623579641595E-3</v>
      </c>
      <c r="O90">
        <v>0.58154200974746495</v>
      </c>
      <c r="P90">
        <v>0.15148905526280801</v>
      </c>
      <c r="Q90">
        <v>3.8388384476924</v>
      </c>
      <c r="R90">
        <v>1.2361773034182201E-4</v>
      </c>
      <c r="T90" t="str">
        <f t="shared" si="4"/>
        <v>***</v>
      </c>
      <c r="U90" t="str">
        <f t="shared" si="5"/>
        <v>**</v>
      </c>
      <c r="V90" t="str">
        <f t="shared" si="6"/>
        <v>**</v>
      </c>
      <c r="W90" t="str">
        <f t="shared" si="7"/>
        <v>***</v>
      </c>
    </row>
    <row r="91" spans="1:23" x14ac:dyDescent="0.25">
      <c r="A91">
        <v>90</v>
      </c>
      <c r="B91" t="s">
        <v>187</v>
      </c>
      <c r="C91">
        <v>0.50760843474675099</v>
      </c>
      <c r="D91">
        <v>0.160198655255051</v>
      </c>
      <c r="E91">
        <v>3.16861857509722</v>
      </c>
      <c r="F91">
        <v>1.53165256863211E-3</v>
      </c>
      <c r="G91">
        <v>0.38311917209198998</v>
      </c>
      <c r="H91">
        <v>0.26386039105811698</v>
      </c>
      <c r="I91">
        <v>1.45197682212032</v>
      </c>
      <c r="J91">
        <v>0.146508050029239</v>
      </c>
      <c r="K91">
        <v>0.59700594492515002</v>
      </c>
      <c r="L91">
        <v>0.202626997715774</v>
      </c>
      <c r="M91">
        <v>2.94632971743762</v>
      </c>
      <c r="N91">
        <v>3.2156942047996801E-3</v>
      </c>
      <c r="O91">
        <v>0.49757195471947202</v>
      </c>
      <c r="P91">
        <v>0.160163401902709</v>
      </c>
      <c r="Q91">
        <v>3.10665201168566</v>
      </c>
      <c r="R91">
        <v>1.8921899589372699E-3</v>
      </c>
      <c r="T91" t="str">
        <f t="shared" si="4"/>
        <v>**</v>
      </c>
      <c r="U91" t="str">
        <f t="shared" si="5"/>
        <v/>
      </c>
      <c r="V91" t="str">
        <f t="shared" si="6"/>
        <v>**</v>
      </c>
      <c r="W91" t="str">
        <f t="shared" si="7"/>
        <v>**</v>
      </c>
    </row>
    <row r="92" spans="1:23" x14ac:dyDescent="0.25">
      <c r="A92">
        <v>91</v>
      </c>
      <c r="B92" t="s">
        <v>189</v>
      </c>
      <c r="C92">
        <v>1.83400747442934</v>
      </c>
      <c r="D92">
        <v>0.107630430270673</v>
      </c>
      <c r="E92">
        <v>17.039860101061599</v>
      </c>
      <c r="F92" s="1">
        <v>4.1572482304568403E-65</v>
      </c>
      <c r="G92">
        <v>2.1647261800689899</v>
      </c>
      <c r="H92">
        <v>0.15373541999277199</v>
      </c>
      <c r="I92">
        <v>14.08085514822</v>
      </c>
      <c r="J92" s="1">
        <v>4.98034590717642E-45</v>
      </c>
      <c r="K92">
        <v>1.5667351631948201</v>
      </c>
      <c r="L92">
        <v>0.15213340271928599</v>
      </c>
      <c r="M92">
        <v>10.298429767496501</v>
      </c>
      <c r="N92" s="1">
        <v>7.1620799018597602E-25</v>
      </c>
      <c r="O92">
        <v>1.8233103385759599</v>
      </c>
      <c r="P92">
        <v>0.10757087106563901</v>
      </c>
      <c r="Q92">
        <v>16.949851948892299</v>
      </c>
      <c r="R92" s="1">
        <v>1.9293902554978501E-64</v>
      </c>
      <c r="T92" t="str">
        <f t="shared" si="4"/>
        <v>***</v>
      </c>
      <c r="U92" t="str">
        <f t="shared" si="5"/>
        <v>***</v>
      </c>
      <c r="V92" t="str">
        <f t="shared" si="6"/>
        <v>***</v>
      </c>
      <c r="W92" t="str">
        <f t="shared" si="7"/>
        <v>***</v>
      </c>
    </row>
    <row r="93" spans="1:23" x14ac:dyDescent="0.25">
      <c r="A93">
        <v>92</v>
      </c>
      <c r="B93" t="s">
        <v>190</v>
      </c>
      <c r="C93">
        <v>0.60701713880238695</v>
      </c>
      <c r="D93">
        <v>0.169984803976229</v>
      </c>
      <c r="E93">
        <v>3.57100825840452</v>
      </c>
      <c r="F93">
        <v>3.5560968115767503E-4</v>
      </c>
      <c r="G93">
        <v>0.52111955829756196</v>
      </c>
      <c r="H93">
        <v>0.27955173291645802</v>
      </c>
      <c r="I93">
        <v>1.8641256588214199</v>
      </c>
      <c r="J93">
        <v>6.2304060015952303E-2</v>
      </c>
      <c r="K93">
        <v>0.67086935116457902</v>
      </c>
      <c r="L93">
        <v>0.21504376905827599</v>
      </c>
      <c r="M93">
        <v>3.1196874668932</v>
      </c>
      <c r="N93">
        <v>1.81043017202609E-3</v>
      </c>
      <c r="O93">
        <v>0.59535075023625506</v>
      </c>
      <c r="P93">
        <v>0.16993875821191701</v>
      </c>
      <c r="Q93">
        <v>3.50332529495032</v>
      </c>
      <c r="R93">
        <v>4.5948795748451801E-4</v>
      </c>
      <c r="T93" t="str">
        <f t="shared" si="4"/>
        <v>***</v>
      </c>
      <c r="U93" t="str">
        <f t="shared" si="5"/>
        <v>^</v>
      </c>
      <c r="V93" t="str">
        <f t="shared" si="6"/>
        <v>**</v>
      </c>
      <c r="W93" t="str">
        <f t="shared" si="7"/>
        <v>***</v>
      </c>
    </row>
    <row r="94" spans="1:23" x14ac:dyDescent="0.25">
      <c r="A94">
        <v>93</v>
      </c>
      <c r="B94" t="s">
        <v>191</v>
      </c>
      <c r="C94">
        <v>0.71316139753600505</v>
      </c>
      <c r="D94">
        <v>0.16698670147810599</v>
      </c>
      <c r="E94">
        <v>4.2707676193574704</v>
      </c>
      <c r="F94" s="1">
        <v>1.9480130596497798E-5</v>
      </c>
      <c r="G94">
        <v>1.0222846500330001</v>
      </c>
      <c r="H94">
        <v>0.23485971316981499</v>
      </c>
      <c r="I94">
        <v>4.3527458849182796</v>
      </c>
      <c r="J94" s="1">
        <v>1.3444295217892599E-5</v>
      </c>
      <c r="K94">
        <v>0.47005427480041601</v>
      </c>
      <c r="L94">
        <v>0.23861480057069701</v>
      </c>
      <c r="M94">
        <v>1.96992924863078</v>
      </c>
      <c r="N94">
        <v>4.8846479768611999E-2</v>
      </c>
      <c r="O94">
        <v>0.70124728064763098</v>
      </c>
      <c r="P94">
        <v>0.16693868153744801</v>
      </c>
      <c r="Q94">
        <v>4.2006278843787603</v>
      </c>
      <c r="R94" s="1">
        <v>2.66175766860741E-5</v>
      </c>
      <c r="T94" t="str">
        <f t="shared" si="4"/>
        <v>***</v>
      </c>
      <c r="U94" t="str">
        <f t="shared" si="5"/>
        <v>***</v>
      </c>
      <c r="V94" t="str">
        <f t="shared" si="6"/>
        <v>*</v>
      </c>
      <c r="W94" t="str">
        <f t="shared" si="7"/>
        <v>***</v>
      </c>
    </row>
    <row r="95" spans="1:23" x14ac:dyDescent="0.25">
      <c r="A95">
        <v>94</v>
      </c>
      <c r="B95" t="s">
        <v>192</v>
      </c>
      <c r="C95">
        <v>0.72849886918647999</v>
      </c>
      <c r="D95">
        <v>0.17041071760283799</v>
      </c>
      <c r="E95">
        <v>4.2749592245971897</v>
      </c>
      <c r="F95" s="1">
        <v>1.9117227916181699E-5</v>
      </c>
      <c r="G95">
        <v>0.78560506390083895</v>
      </c>
      <c r="H95">
        <v>0.26583578639212302</v>
      </c>
      <c r="I95">
        <v>2.9552268886102002</v>
      </c>
      <c r="J95">
        <v>3.1243918636014098E-3</v>
      </c>
      <c r="K95">
        <v>0.70432323541828701</v>
      </c>
      <c r="L95">
        <v>0.22238350574428001</v>
      </c>
      <c r="M95">
        <v>3.1671559141090002</v>
      </c>
      <c r="N95">
        <v>1.5393776109900101E-3</v>
      </c>
      <c r="O95">
        <v>0.71660782840494197</v>
      </c>
      <c r="P95">
        <v>0.17036527766264101</v>
      </c>
      <c r="Q95">
        <v>4.2063021188153904</v>
      </c>
      <c r="R95" s="1">
        <v>2.5958316543019699E-5</v>
      </c>
      <c r="T95" t="str">
        <f t="shared" si="4"/>
        <v>***</v>
      </c>
      <c r="U95" t="str">
        <f t="shared" si="5"/>
        <v>**</v>
      </c>
      <c r="V95" t="str">
        <f t="shared" si="6"/>
        <v>**</v>
      </c>
      <c r="W95" t="str">
        <f t="shared" si="7"/>
        <v>***</v>
      </c>
    </row>
    <row r="96" spans="1:23" x14ac:dyDescent="0.25">
      <c r="A96">
        <v>95</v>
      </c>
      <c r="B96" t="s">
        <v>193</v>
      </c>
      <c r="C96">
        <v>0.81495250627319704</v>
      </c>
      <c r="D96">
        <v>0.16903474326785001</v>
      </c>
      <c r="E96">
        <v>4.8212130270865998</v>
      </c>
      <c r="F96" s="1">
        <v>1.4268787947846801E-6</v>
      </c>
      <c r="G96">
        <v>1.12138373736081</v>
      </c>
      <c r="H96">
        <v>0.23989192845398</v>
      </c>
      <c r="I96">
        <v>4.6745371742506503</v>
      </c>
      <c r="J96" s="1">
        <v>2.9461726910155799E-6</v>
      </c>
      <c r="K96">
        <v>0.583445898958321</v>
      </c>
      <c r="L96">
        <v>0.23915687369789901</v>
      </c>
      <c r="M96">
        <v>2.4395949400782202</v>
      </c>
      <c r="N96">
        <v>1.47037384555407E-2</v>
      </c>
      <c r="O96">
        <v>0.80301296396865995</v>
      </c>
      <c r="P96">
        <v>0.16898535967957801</v>
      </c>
      <c r="Q96">
        <v>4.7519676585669703</v>
      </c>
      <c r="R96" s="1">
        <v>2.0144659991782301E-6</v>
      </c>
      <c r="T96" t="str">
        <f t="shared" si="4"/>
        <v>***</v>
      </c>
      <c r="U96" t="str">
        <f t="shared" si="5"/>
        <v>***</v>
      </c>
      <c r="V96" t="str">
        <f t="shared" si="6"/>
        <v>*</v>
      </c>
      <c r="W96" t="str">
        <f t="shared" si="7"/>
        <v>***</v>
      </c>
    </row>
    <row r="97" spans="1:23" x14ac:dyDescent="0.25">
      <c r="A97">
        <v>96</v>
      </c>
      <c r="B97" t="s">
        <v>194</v>
      </c>
      <c r="C97">
        <v>1.2048127398356501</v>
      </c>
      <c r="D97">
        <v>0.15060123360608799</v>
      </c>
      <c r="E97">
        <v>8.0000190635022097</v>
      </c>
      <c r="F97" s="1">
        <v>1.24399950158033E-15</v>
      </c>
      <c r="G97">
        <v>1.34997903981173</v>
      </c>
      <c r="H97">
        <v>0.228955733765523</v>
      </c>
      <c r="I97">
        <v>5.8962447352127203</v>
      </c>
      <c r="J97" s="1">
        <v>3.7186730857979E-9</v>
      </c>
      <c r="K97">
        <v>1.1193363808377399</v>
      </c>
      <c r="L97">
        <v>0.20021591433783301</v>
      </c>
      <c r="M97">
        <v>5.5906464006104599</v>
      </c>
      <c r="N97" s="1">
        <v>2.2622585285256199E-8</v>
      </c>
      <c r="O97">
        <v>1.1919293311328101</v>
      </c>
      <c r="P97">
        <v>0.15054219855354201</v>
      </c>
      <c r="Q97">
        <v>7.9175762183976097</v>
      </c>
      <c r="R97" s="1">
        <v>2.4218517074918098E-15</v>
      </c>
      <c r="T97" t="str">
        <f t="shared" si="4"/>
        <v>***</v>
      </c>
      <c r="U97" t="str">
        <f t="shared" si="5"/>
        <v>***</v>
      </c>
      <c r="V97" t="str">
        <f t="shared" si="6"/>
        <v>***</v>
      </c>
      <c r="W97" t="str">
        <f t="shared" si="7"/>
        <v>***</v>
      </c>
    </row>
    <row r="98" spans="1:23" x14ac:dyDescent="0.25">
      <c r="A98">
        <v>97</v>
      </c>
      <c r="B98" t="s">
        <v>195</v>
      </c>
      <c r="C98">
        <v>0.96012195578953297</v>
      </c>
      <c r="D98">
        <v>0.17135530970956001</v>
      </c>
      <c r="E98">
        <v>5.6031059522864899</v>
      </c>
      <c r="F98" s="1">
        <v>2.1054443388237498E-8</v>
      </c>
      <c r="G98">
        <v>0.76385482064708299</v>
      </c>
      <c r="H98">
        <v>0.29926921935737799</v>
      </c>
      <c r="I98">
        <v>2.55240021772808</v>
      </c>
      <c r="J98">
        <v>1.06983548841085E-2</v>
      </c>
      <c r="K98">
        <v>1.0754244865506399</v>
      </c>
      <c r="L98">
        <v>0.210951035020673</v>
      </c>
      <c r="M98">
        <v>5.0979815597740297</v>
      </c>
      <c r="N98" s="1">
        <v>3.4329425074677099E-7</v>
      </c>
      <c r="O98">
        <v>0.94762172081889495</v>
      </c>
      <c r="P98">
        <v>0.17129819382888301</v>
      </c>
      <c r="Q98">
        <v>5.5320006570852298</v>
      </c>
      <c r="R98" s="1">
        <v>3.1659871829969603E-8</v>
      </c>
      <c r="T98" t="str">
        <f t="shared" si="4"/>
        <v>***</v>
      </c>
      <c r="U98" t="str">
        <f t="shared" si="5"/>
        <v>*</v>
      </c>
      <c r="V98" t="str">
        <f t="shared" si="6"/>
        <v>***</v>
      </c>
      <c r="W98" t="str">
        <f t="shared" si="7"/>
        <v>***</v>
      </c>
    </row>
    <row r="99" spans="1:23" x14ac:dyDescent="0.25">
      <c r="A99">
        <v>98</v>
      </c>
      <c r="B99" t="s">
        <v>196</v>
      </c>
      <c r="C99">
        <v>0.75068680348869399</v>
      </c>
      <c r="D99">
        <v>0.192076389371796</v>
      </c>
      <c r="E99">
        <v>3.90827215122007</v>
      </c>
      <c r="F99" s="1">
        <v>9.2958558277336903E-5</v>
      </c>
      <c r="G99">
        <v>0.647750000565954</v>
      </c>
      <c r="H99">
        <v>0.32207047042208498</v>
      </c>
      <c r="I99">
        <v>2.0112058075894201</v>
      </c>
      <c r="J99">
        <v>4.4303722607619202E-2</v>
      </c>
      <c r="K99">
        <v>0.82533015619427896</v>
      </c>
      <c r="L99">
        <v>0.240459456733084</v>
      </c>
      <c r="M99">
        <v>3.4323048359475199</v>
      </c>
      <c r="N99">
        <v>5.9847445243627897E-4</v>
      </c>
      <c r="O99">
        <v>0.73839157823346602</v>
      </c>
      <c r="P99">
        <v>0.19202726477898299</v>
      </c>
      <c r="Q99">
        <v>3.84524342979801</v>
      </c>
      <c r="R99">
        <v>1.20432819477005E-4</v>
      </c>
      <c r="T99" t="str">
        <f t="shared" si="4"/>
        <v>***</v>
      </c>
      <c r="U99" t="str">
        <f t="shared" si="5"/>
        <v>*</v>
      </c>
      <c r="V99" t="str">
        <f t="shared" si="6"/>
        <v>***</v>
      </c>
      <c r="W99" t="str">
        <f t="shared" si="7"/>
        <v>***</v>
      </c>
    </row>
    <row r="100" spans="1:23" x14ac:dyDescent="0.25">
      <c r="A100">
        <v>99</v>
      </c>
      <c r="B100" t="s">
        <v>197</v>
      </c>
      <c r="C100">
        <v>0.58729230893862405</v>
      </c>
      <c r="D100">
        <v>0.210192263089997</v>
      </c>
      <c r="E100">
        <v>2.79407196204536</v>
      </c>
      <c r="F100">
        <v>5.2048894796785901E-3</v>
      </c>
      <c r="G100">
        <v>0.698802110772059</v>
      </c>
      <c r="H100">
        <v>0.322375438332616</v>
      </c>
      <c r="I100">
        <v>2.1676654846485501</v>
      </c>
      <c r="J100">
        <v>3.0184147389549099E-2</v>
      </c>
      <c r="K100">
        <v>0.52783955625383505</v>
      </c>
      <c r="L100">
        <v>0.27747817842646799</v>
      </c>
      <c r="M100">
        <v>1.90227411484076</v>
      </c>
      <c r="N100">
        <v>5.7135327907873498E-2</v>
      </c>
      <c r="O100">
        <v>0.57463082160607903</v>
      </c>
      <c r="P100">
        <v>0.21014562466679201</v>
      </c>
      <c r="Q100">
        <v>2.73444104542846</v>
      </c>
      <c r="R100">
        <v>6.2486283985978396E-3</v>
      </c>
      <c r="T100" t="str">
        <f t="shared" si="4"/>
        <v>**</v>
      </c>
      <c r="U100" t="str">
        <f t="shared" si="5"/>
        <v>*</v>
      </c>
      <c r="V100" t="str">
        <f t="shared" si="6"/>
        <v>^</v>
      </c>
      <c r="W100" t="str">
        <f t="shared" si="7"/>
        <v>**</v>
      </c>
    </row>
    <row r="101" spans="1:23" x14ac:dyDescent="0.25">
      <c r="A101">
        <v>100</v>
      </c>
      <c r="B101" t="s">
        <v>198</v>
      </c>
      <c r="C101">
        <v>0.59193764248339598</v>
      </c>
      <c r="D101">
        <v>0.21401926364950799</v>
      </c>
      <c r="E101">
        <v>2.7658147794246801</v>
      </c>
      <c r="F101">
        <v>5.67807751725576E-3</v>
      </c>
      <c r="G101">
        <v>0.74807718409567203</v>
      </c>
      <c r="H101">
        <v>0.32272330994530901</v>
      </c>
      <c r="I101">
        <v>2.3180141038539999</v>
      </c>
      <c r="J101">
        <v>2.04485545590706E-2</v>
      </c>
      <c r="K101">
        <v>0.50101791788269601</v>
      </c>
      <c r="L101">
        <v>0.28618355575038901</v>
      </c>
      <c r="M101">
        <v>1.7506873047579601</v>
      </c>
      <c r="N101">
        <v>7.99997874085316E-2</v>
      </c>
      <c r="O101">
        <v>0.578499786820319</v>
      </c>
      <c r="P101">
        <v>0.21397203067264201</v>
      </c>
      <c r="Q101">
        <v>2.7036233894764101</v>
      </c>
      <c r="R101">
        <v>6.8587977603889599E-3</v>
      </c>
      <c r="T101" t="str">
        <f t="shared" si="4"/>
        <v>**</v>
      </c>
      <c r="U101" t="str">
        <f t="shared" si="5"/>
        <v>*</v>
      </c>
      <c r="V101" t="str">
        <f t="shared" si="6"/>
        <v>^</v>
      </c>
      <c r="W101" t="str">
        <f t="shared" si="7"/>
        <v>**</v>
      </c>
    </row>
    <row r="102" spans="1:23" x14ac:dyDescent="0.25">
      <c r="A102">
        <v>101</v>
      </c>
      <c r="B102" t="s">
        <v>200</v>
      </c>
      <c r="C102">
        <v>1.81220468885923</v>
      </c>
      <c r="D102">
        <v>0.14060157068794901</v>
      </c>
      <c r="E102">
        <v>12.8889363041416</v>
      </c>
      <c r="F102" s="1">
        <v>5.1955463900273797E-38</v>
      </c>
      <c r="G102">
        <v>1.8161771576411201</v>
      </c>
      <c r="H102">
        <v>0.22248173775522201</v>
      </c>
      <c r="I102">
        <v>8.1632639872640098</v>
      </c>
      <c r="J102" s="1">
        <v>3.26090760868352E-16</v>
      </c>
      <c r="K102">
        <v>1.8296939421160201</v>
      </c>
      <c r="L102">
        <v>0.182249180957792</v>
      </c>
      <c r="M102">
        <v>10.039518051605199</v>
      </c>
      <c r="N102" s="1">
        <v>1.02172126337979E-23</v>
      </c>
      <c r="O102">
        <v>1.79867486453768</v>
      </c>
      <c r="P102">
        <v>0.140526286739005</v>
      </c>
      <c r="Q102">
        <v>12.799561607134001</v>
      </c>
      <c r="R102" s="1">
        <v>1.6487938527899201E-37</v>
      </c>
      <c r="T102" t="str">
        <f t="shared" si="4"/>
        <v>***</v>
      </c>
      <c r="U102" t="str">
        <f t="shared" si="5"/>
        <v>***</v>
      </c>
      <c r="V102" t="str">
        <f t="shared" si="6"/>
        <v>***</v>
      </c>
      <c r="W102" t="str">
        <f t="shared" si="7"/>
        <v>***</v>
      </c>
    </row>
    <row r="103" spans="1:23" x14ac:dyDescent="0.25">
      <c r="A103">
        <v>102</v>
      </c>
      <c r="B103" t="s">
        <v>201</v>
      </c>
      <c r="C103">
        <v>0.80713936496470395</v>
      </c>
      <c r="D103">
        <v>0.21500329603666901</v>
      </c>
      <c r="E103">
        <v>3.75407902968634</v>
      </c>
      <c r="F103">
        <v>1.7397996999559399E-4</v>
      </c>
      <c r="G103">
        <v>1.4137216217323301</v>
      </c>
      <c r="H103">
        <v>0.27041503324531202</v>
      </c>
      <c r="I103">
        <v>5.2279697795124003</v>
      </c>
      <c r="J103" s="1">
        <v>1.71381514250393E-7</v>
      </c>
      <c r="K103">
        <v>0.147765035506562</v>
      </c>
      <c r="L103">
        <v>0.36902026425697299</v>
      </c>
      <c r="M103">
        <v>0.400425260667159</v>
      </c>
      <c r="N103">
        <v>0.68884332181632701</v>
      </c>
      <c r="O103">
        <v>0.79284959614394201</v>
      </c>
      <c r="P103">
        <v>0.21494656729949299</v>
      </c>
      <c r="Q103">
        <v>3.6885892438525798</v>
      </c>
      <c r="R103">
        <v>2.2550093068360999E-4</v>
      </c>
      <c r="T103" t="str">
        <f t="shared" si="4"/>
        <v>***</v>
      </c>
      <c r="U103" t="str">
        <f t="shared" si="5"/>
        <v>***</v>
      </c>
      <c r="V103" t="str">
        <f t="shared" si="6"/>
        <v/>
      </c>
      <c r="W103" t="str">
        <f t="shared" si="7"/>
        <v>***</v>
      </c>
    </row>
    <row r="104" spans="1:23" x14ac:dyDescent="0.25">
      <c r="A104">
        <v>103</v>
      </c>
      <c r="B104" t="s">
        <v>202</v>
      </c>
      <c r="C104">
        <v>1.2050850728728899</v>
      </c>
      <c r="D104">
        <v>0.189212381799399</v>
      </c>
      <c r="E104">
        <v>6.3689546181523902</v>
      </c>
      <c r="F104" s="1">
        <v>1.9032090655174499E-10</v>
      </c>
      <c r="G104">
        <v>1.4641999934888601</v>
      </c>
      <c r="H104">
        <v>0.27784013301384802</v>
      </c>
      <c r="I104">
        <v>5.26993698716623</v>
      </c>
      <c r="J104" s="1">
        <v>1.3647060051588201E-7</v>
      </c>
      <c r="K104">
        <v>1.0364050232876401</v>
      </c>
      <c r="L104">
        <v>0.25890879026008401</v>
      </c>
      <c r="M104">
        <v>4.0029734882563304</v>
      </c>
      <c r="N104" s="1">
        <v>6.2551314020517994E-5</v>
      </c>
      <c r="O104">
        <v>1.1906334719370499</v>
      </c>
      <c r="P104">
        <v>0.18914607897373201</v>
      </c>
      <c r="Q104">
        <v>6.2947827329923198</v>
      </c>
      <c r="R104" s="1">
        <v>3.0783071533447099E-10</v>
      </c>
      <c r="T104" t="str">
        <f t="shared" si="4"/>
        <v>***</v>
      </c>
      <c r="U104" t="str">
        <f t="shared" si="5"/>
        <v>***</v>
      </c>
      <c r="V104" t="str">
        <f t="shared" si="6"/>
        <v>***</v>
      </c>
      <c r="W104" t="str">
        <f t="shared" si="7"/>
        <v>***</v>
      </c>
    </row>
    <row r="105" spans="1:23" x14ac:dyDescent="0.25">
      <c r="A105">
        <v>104</v>
      </c>
      <c r="B105" t="s">
        <v>203</v>
      </c>
      <c r="C105">
        <v>0.96123977378576198</v>
      </c>
      <c r="D105">
        <v>0.21573951119922599</v>
      </c>
      <c r="E105">
        <v>4.4555573916087203</v>
      </c>
      <c r="F105" s="1">
        <v>8.3675506678767299E-6</v>
      </c>
      <c r="G105">
        <v>0.94490909108698795</v>
      </c>
      <c r="H105">
        <v>0.35514202483476498</v>
      </c>
      <c r="I105">
        <v>2.6606513028882399</v>
      </c>
      <c r="J105">
        <v>7.7989678293371003E-3</v>
      </c>
      <c r="K105">
        <v>0.98909935172227104</v>
      </c>
      <c r="L105">
        <v>0.27254442673163298</v>
      </c>
      <c r="M105">
        <v>3.62913072038788</v>
      </c>
      <c r="N105">
        <v>2.8437721868208101E-4</v>
      </c>
      <c r="O105">
        <v>0.94719340231256099</v>
      </c>
      <c r="P105">
        <v>0.21568382280736401</v>
      </c>
      <c r="Q105">
        <v>4.3915829661389898</v>
      </c>
      <c r="R105" s="1">
        <v>1.1252838025806499E-5</v>
      </c>
      <c r="T105" t="str">
        <f t="shared" si="4"/>
        <v>***</v>
      </c>
      <c r="U105" t="str">
        <f t="shared" si="5"/>
        <v>**</v>
      </c>
      <c r="V105" t="str">
        <f t="shared" si="6"/>
        <v>***</v>
      </c>
      <c r="W105" t="str">
        <f t="shared" si="7"/>
        <v>***</v>
      </c>
    </row>
    <row r="106" spans="1:23" x14ac:dyDescent="0.25">
      <c r="A106">
        <v>105</v>
      </c>
      <c r="B106" t="s">
        <v>204</v>
      </c>
      <c r="C106">
        <v>0.56213430232060801</v>
      </c>
      <c r="D106">
        <v>0.26296499373170001</v>
      </c>
      <c r="E106">
        <v>2.1376773172103198</v>
      </c>
      <c r="F106">
        <v>3.2542941713777397E-2</v>
      </c>
      <c r="G106">
        <v>0.89372640628696598</v>
      </c>
      <c r="H106">
        <v>0.37461632543233098</v>
      </c>
      <c r="I106">
        <v>2.3857113147846598</v>
      </c>
      <c r="J106">
        <v>1.7046126123315498E-2</v>
      </c>
      <c r="K106">
        <v>0.331211539495331</v>
      </c>
      <c r="L106">
        <v>0.370031533385487</v>
      </c>
      <c r="M106">
        <v>0.89509003858405001</v>
      </c>
      <c r="N106">
        <v>0.37073895853216698</v>
      </c>
      <c r="O106">
        <v>0.54748814256135503</v>
      </c>
      <c r="P106">
        <v>0.26291759789819802</v>
      </c>
      <c r="Q106">
        <v>2.0823563996402501</v>
      </c>
      <c r="R106">
        <v>3.73099278277257E-2</v>
      </c>
      <c r="T106" t="str">
        <f t="shared" si="4"/>
        <v>*</v>
      </c>
      <c r="U106" t="str">
        <f t="shared" si="5"/>
        <v>*</v>
      </c>
      <c r="V106" t="str">
        <f t="shared" si="6"/>
        <v/>
      </c>
      <c r="W106" t="str">
        <f t="shared" si="7"/>
        <v>*</v>
      </c>
    </row>
    <row r="107" spans="1:23" x14ac:dyDescent="0.25">
      <c r="A107">
        <v>106</v>
      </c>
      <c r="B107" t="s">
        <v>205</v>
      </c>
      <c r="C107">
        <v>0.53627197844665697</v>
      </c>
      <c r="D107">
        <v>0.27096464864352598</v>
      </c>
      <c r="E107">
        <v>1.97912156117517</v>
      </c>
      <c r="F107">
        <v>4.7802321467292998E-2</v>
      </c>
      <c r="G107">
        <v>0.44965089383277701</v>
      </c>
      <c r="H107">
        <v>0.464252215442509</v>
      </c>
      <c r="I107">
        <v>0.96854873035810096</v>
      </c>
      <c r="J107">
        <v>0.33277039433542099</v>
      </c>
      <c r="K107">
        <v>0.60548531497736102</v>
      </c>
      <c r="L107">
        <v>0.33489042303796401</v>
      </c>
      <c r="M107">
        <v>1.80801024252856</v>
      </c>
      <c r="N107">
        <v>7.0604906470540907E-2</v>
      </c>
      <c r="O107">
        <v>0.52010519527842902</v>
      </c>
      <c r="P107">
        <v>0.27091153432682202</v>
      </c>
      <c r="Q107">
        <v>1.9198340763556601</v>
      </c>
      <c r="R107">
        <v>5.4878861079990897E-2</v>
      </c>
      <c r="T107" t="str">
        <f t="shared" si="4"/>
        <v>*</v>
      </c>
      <c r="U107" t="str">
        <f t="shared" si="5"/>
        <v/>
      </c>
      <c r="V107" t="str">
        <f t="shared" si="6"/>
        <v>^</v>
      </c>
      <c r="W107" t="str">
        <f t="shared" si="7"/>
        <v>^</v>
      </c>
    </row>
    <row r="108" spans="1:23" x14ac:dyDescent="0.25">
      <c r="A108">
        <v>107</v>
      </c>
      <c r="B108" t="s">
        <v>206</v>
      </c>
      <c r="C108">
        <v>1.1171631781492299</v>
      </c>
      <c r="D108">
        <v>0.216646776892926</v>
      </c>
      <c r="E108">
        <v>5.1566111168197599</v>
      </c>
      <c r="F108" s="1">
        <v>2.5145928602122501E-7</v>
      </c>
      <c r="G108">
        <v>1.093515273583</v>
      </c>
      <c r="H108">
        <v>0.35631806751649098</v>
      </c>
      <c r="I108">
        <v>3.0689301870228398</v>
      </c>
      <c r="J108">
        <v>2.1482678679218001E-3</v>
      </c>
      <c r="K108">
        <v>1.15721986393496</v>
      </c>
      <c r="L108">
        <v>0.27391663186940401</v>
      </c>
      <c r="M108">
        <v>4.2247155860425796</v>
      </c>
      <c r="N108" s="1">
        <v>2.3924273005169801E-5</v>
      </c>
      <c r="O108">
        <v>1.1007128305136999</v>
      </c>
      <c r="P108">
        <v>0.21657661138287099</v>
      </c>
      <c r="Q108">
        <v>5.0823254805100904</v>
      </c>
      <c r="R108" s="1">
        <v>3.7284181924237999E-7</v>
      </c>
      <c r="T108" t="str">
        <f t="shared" si="4"/>
        <v>***</v>
      </c>
      <c r="U108" t="str">
        <f t="shared" si="5"/>
        <v>**</v>
      </c>
      <c r="V108" t="str">
        <f t="shared" si="6"/>
        <v>***</v>
      </c>
      <c r="W108" t="str">
        <f t="shared" si="7"/>
        <v>***</v>
      </c>
    </row>
    <row r="109" spans="1:23" x14ac:dyDescent="0.25">
      <c r="A109">
        <v>108</v>
      </c>
      <c r="B109" t="s">
        <v>207</v>
      </c>
      <c r="C109">
        <v>0.95040388680064802</v>
      </c>
      <c r="D109">
        <v>0.23898253706311801</v>
      </c>
      <c r="E109">
        <v>3.9768758775442801</v>
      </c>
      <c r="F109" s="1">
        <v>6.9826588549758305E-5</v>
      </c>
      <c r="G109">
        <v>0.88540753230560598</v>
      </c>
      <c r="H109">
        <v>0.398791783557369</v>
      </c>
      <c r="I109">
        <v>2.2202251119806098</v>
      </c>
      <c r="J109">
        <v>2.6403490487474299E-2</v>
      </c>
      <c r="K109">
        <v>1.0164802426321</v>
      </c>
      <c r="L109">
        <v>0.29968349941529998</v>
      </c>
      <c r="M109">
        <v>3.39184587945386</v>
      </c>
      <c r="N109">
        <v>6.9423478501157902E-4</v>
      </c>
      <c r="O109">
        <v>0.93289711039367695</v>
      </c>
      <c r="P109">
        <v>0.23891268948559999</v>
      </c>
      <c r="Q109">
        <v>3.9047616616860599</v>
      </c>
      <c r="R109" s="1">
        <v>9.43182929334785E-5</v>
      </c>
      <c r="T109" t="str">
        <f t="shared" si="4"/>
        <v>***</v>
      </c>
      <c r="U109" t="str">
        <f t="shared" si="5"/>
        <v>*</v>
      </c>
      <c r="V109" t="str">
        <f t="shared" si="6"/>
        <v>***</v>
      </c>
      <c r="W109" t="str">
        <f t="shared" si="7"/>
        <v>***</v>
      </c>
    </row>
    <row r="110" spans="1:23" x14ac:dyDescent="0.25">
      <c r="A110">
        <v>109</v>
      </c>
      <c r="B110" t="s">
        <v>208</v>
      </c>
      <c r="C110">
        <v>0.71902043968699603</v>
      </c>
      <c r="D110">
        <v>0.27188181052313498</v>
      </c>
      <c r="E110">
        <v>2.6446066336821499</v>
      </c>
      <c r="F110">
        <v>8.1785932795636201E-3</v>
      </c>
      <c r="G110">
        <v>0.36818271022002602</v>
      </c>
      <c r="H110">
        <v>0.51611393355835899</v>
      </c>
      <c r="I110">
        <v>0.713374869927619</v>
      </c>
      <c r="J110">
        <v>0.47561381925290203</v>
      </c>
      <c r="K110">
        <v>0.91771362851814398</v>
      </c>
      <c r="L110">
        <v>0.32265397944608698</v>
      </c>
      <c r="M110">
        <v>2.8442656436273301</v>
      </c>
      <c r="N110">
        <v>4.4513918715131896E-3</v>
      </c>
      <c r="O110">
        <v>0.70086103188301097</v>
      </c>
      <c r="P110">
        <v>0.27182177320857398</v>
      </c>
      <c r="Q110">
        <v>2.5783844451092799</v>
      </c>
      <c r="R110">
        <v>9.9263493353361001E-3</v>
      </c>
      <c r="T110" t="str">
        <f t="shared" si="4"/>
        <v>**</v>
      </c>
      <c r="U110" t="str">
        <f t="shared" si="5"/>
        <v/>
      </c>
      <c r="V110" t="str">
        <f t="shared" si="6"/>
        <v>**</v>
      </c>
      <c r="W110" t="str">
        <f t="shared" si="7"/>
        <v>**</v>
      </c>
    </row>
    <row r="111" spans="1:23" x14ac:dyDescent="0.25">
      <c r="A111">
        <v>110</v>
      </c>
      <c r="B111" t="s">
        <v>209</v>
      </c>
      <c r="C111">
        <v>1.12604187256935</v>
      </c>
      <c r="D111">
        <v>0.23471800648327601</v>
      </c>
      <c r="E111">
        <v>4.7974243196786004</v>
      </c>
      <c r="F111" s="1">
        <v>1.6071890257611399E-6</v>
      </c>
      <c r="G111">
        <v>0.97811687920085499</v>
      </c>
      <c r="H111">
        <v>0.399510719626338</v>
      </c>
      <c r="I111">
        <v>2.4482869448801901</v>
      </c>
      <c r="J111">
        <v>1.4353729223911701E-2</v>
      </c>
      <c r="K111">
        <v>1.24638130879383</v>
      </c>
      <c r="L111">
        <v>0.29172587583103199</v>
      </c>
      <c r="M111">
        <v>4.27244002693726</v>
      </c>
      <c r="N111" s="1">
        <v>1.93345564059923E-5</v>
      </c>
      <c r="O111">
        <v>1.1080277411060799</v>
      </c>
      <c r="P111">
        <v>0.234640615273282</v>
      </c>
      <c r="Q111">
        <v>4.72223336022018</v>
      </c>
      <c r="R111" s="1">
        <v>2.3326880648391098E-6</v>
      </c>
      <c r="T111" t="str">
        <f t="shared" si="4"/>
        <v>***</v>
      </c>
      <c r="U111" t="str">
        <f t="shared" si="5"/>
        <v>*</v>
      </c>
      <c r="V111" t="str">
        <f t="shared" si="6"/>
        <v>***</v>
      </c>
      <c r="W111" t="str">
        <f t="shared" si="7"/>
        <v>***</v>
      </c>
    </row>
    <row r="112" spans="1:23" x14ac:dyDescent="0.25">
      <c r="A112">
        <v>111</v>
      </c>
      <c r="B112" t="s">
        <v>211</v>
      </c>
      <c r="C112">
        <v>1.8484973920563299</v>
      </c>
      <c r="D112">
        <v>0.18497241018053101</v>
      </c>
      <c r="E112">
        <v>9.9933681474562501</v>
      </c>
      <c r="F112" s="1">
        <v>1.6294889715475901E-23</v>
      </c>
      <c r="G112">
        <v>1.8540370822522001</v>
      </c>
      <c r="H112">
        <v>0.29024049092926602</v>
      </c>
      <c r="I112">
        <v>6.3879339382183202</v>
      </c>
      <c r="J112" s="1">
        <v>1.6814194216602401E-10</v>
      </c>
      <c r="K112">
        <v>1.8852622629370499</v>
      </c>
      <c r="L112">
        <v>0.24086118096049799</v>
      </c>
      <c r="M112">
        <v>7.8271735421169204</v>
      </c>
      <c r="N112" s="1">
        <v>4.9896013463324596E-15</v>
      </c>
      <c r="O112">
        <v>1.8334489731357899</v>
      </c>
      <c r="P112">
        <v>0.18487063518974201</v>
      </c>
      <c r="Q112">
        <v>9.91746997165896</v>
      </c>
      <c r="R112" s="1">
        <v>3.4950295215612198E-23</v>
      </c>
      <c r="T112" t="str">
        <f t="shared" si="4"/>
        <v>***</v>
      </c>
      <c r="U112" t="str">
        <f t="shared" si="5"/>
        <v>***</v>
      </c>
      <c r="V112" t="str">
        <f t="shared" si="6"/>
        <v>***</v>
      </c>
      <c r="W112" t="str">
        <f t="shared" si="7"/>
        <v>***</v>
      </c>
    </row>
    <row r="113" spans="1:23" x14ac:dyDescent="0.25">
      <c r="A113">
        <v>112</v>
      </c>
      <c r="B113" t="s">
        <v>212</v>
      </c>
      <c r="C113">
        <v>0.46118758268933502</v>
      </c>
      <c r="D113">
        <v>0.34521574961602403</v>
      </c>
      <c r="E113">
        <v>1.33594015685062</v>
      </c>
      <c r="F113">
        <v>0.18156883410490801</v>
      </c>
      <c r="G113">
        <v>0.28048734479065401</v>
      </c>
      <c r="H113">
        <v>0.59259744323966201</v>
      </c>
      <c r="I113">
        <v>0.473318520001135</v>
      </c>
      <c r="J113">
        <v>0.63598595114363898</v>
      </c>
      <c r="K113">
        <v>0.61010149069461195</v>
      </c>
      <c r="L113">
        <v>0.426162370959073</v>
      </c>
      <c r="M113">
        <v>1.4316174591426001</v>
      </c>
      <c r="N113">
        <v>0.152253330236338</v>
      </c>
      <c r="O113">
        <v>0.44556280563221201</v>
      </c>
      <c r="P113">
        <v>0.34515591122112699</v>
      </c>
      <c r="Q113">
        <v>1.29090301265841</v>
      </c>
      <c r="R113">
        <v>0.196737310631452</v>
      </c>
      <c r="T113" t="str">
        <f t="shared" si="4"/>
        <v/>
      </c>
      <c r="U113" t="str">
        <f t="shared" si="5"/>
        <v/>
      </c>
      <c r="V113" t="str">
        <f t="shared" si="6"/>
        <v/>
      </c>
      <c r="W113" t="str">
        <f t="shared" si="7"/>
        <v/>
      </c>
    </row>
    <row r="114" spans="1:23" x14ac:dyDescent="0.25">
      <c r="A114">
        <v>113</v>
      </c>
      <c r="B114" t="s">
        <v>213</v>
      </c>
      <c r="C114">
        <v>7.9390491209370306E-2</v>
      </c>
      <c r="D114">
        <v>0.41809046077821999</v>
      </c>
      <c r="E114">
        <v>0.18988831044266199</v>
      </c>
      <c r="F114">
        <v>0.84939665272984599</v>
      </c>
      <c r="G114">
        <v>0.308664457873709</v>
      </c>
      <c r="H114">
        <v>0.59275423279346096</v>
      </c>
      <c r="I114">
        <v>0.52072923447391095</v>
      </c>
      <c r="J114">
        <v>0.60255540598600998</v>
      </c>
      <c r="K114">
        <v>-6.1582774113209997E-2</v>
      </c>
      <c r="L114">
        <v>0.59025125869393202</v>
      </c>
      <c r="M114">
        <v>-0.104333151697933</v>
      </c>
      <c r="N114">
        <v>0.91690497021613204</v>
      </c>
      <c r="O114">
        <v>6.5398648992234507E-2</v>
      </c>
      <c r="P114">
        <v>0.41804651823953898</v>
      </c>
      <c r="Q114">
        <v>0.15643868837286001</v>
      </c>
      <c r="R114">
        <v>0.87568724365304496</v>
      </c>
      <c r="T114" t="str">
        <f t="shared" si="4"/>
        <v/>
      </c>
      <c r="U114" t="str">
        <f t="shared" si="5"/>
        <v/>
      </c>
      <c r="V114" t="str">
        <f t="shared" si="6"/>
        <v/>
      </c>
      <c r="W114" t="str">
        <f t="shared" si="7"/>
        <v/>
      </c>
    </row>
    <row r="115" spans="1:23" x14ac:dyDescent="0.25">
      <c r="A115">
        <v>114</v>
      </c>
      <c r="B115" t="s">
        <v>214</v>
      </c>
      <c r="C115">
        <v>1.06009206184585</v>
      </c>
      <c r="D115">
        <v>0.27393733896373901</v>
      </c>
      <c r="E115">
        <v>3.8698341228545501</v>
      </c>
      <c r="F115">
        <v>1.08909428581807E-4</v>
      </c>
      <c r="G115">
        <v>1.2187165624906899</v>
      </c>
      <c r="H115">
        <v>0.40175384161833599</v>
      </c>
      <c r="I115">
        <v>3.0334907504094599</v>
      </c>
      <c r="J115">
        <v>2.4174212185971902E-3</v>
      </c>
      <c r="K115">
        <v>0.98682453474557297</v>
      </c>
      <c r="L115">
        <v>0.37485843660178497</v>
      </c>
      <c r="M115">
        <v>2.6325258774791398</v>
      </c>
      <c r="N115">
        <v>8.4752566397805901E-3</v>
      </c>
      <c r="O115">
        <v>1.0456757582304801</v>
      </c>
      <c r="P115">
        <v>0.27386360202107701</v>
      </c>
      <c r="Q115">
        <v>3.8182356125951999</v>
      </c>
      <c r="R115">
        <v>1.34409526855846E-4</v>
      </c>
      <c r="T115" t="str">
        <f t="shared" si="4"/>
        <v>***</v>
      </c>
      <c r="U115" t="str">
        <f t="shared" si="5"/>
        <v>**</v>
      </c>
      <c r="V115" t="str">
        <f t="shared" si="6"/>
        <v>**</v>
      </c>
      <c r="W115" t="str">
        <f t="shared" si="7"/>
        <v>***</v>
      </c>
    </row>
    <row r="116" spans="1:23" x14ac:dyDescent="0.25">
      <c r="A116">
        <v>115</v>
      </c>
      <c r="B116" t="s">
        <v>215</v>
      </c>
      <c r="C116">
        <v>0.47006741731129398</v>
      </c>
      <c r="D116">
        <v>0.365417260970543</v>
      </c>
      <c r="E116">
        <v>1.28638536686199</v>
      </c>
      <c r="F116">
        <v>0.19830860277444201</v>
      </c>
      <c r="G116">
        <v>-3.7869475316412199E-3</v>
      </c>
      <c r="H116">
        <v>0.72021796747367395</v>
      </c>
      <c r="I116">
        <v>-5.2580575640521496E-3</v>
      </c>
      <c r="J116">
        <v>0.99580469638121705</v>
      </c>
      <c r="K116">
        <v>0.74578704184809397</v>
      </c>
      <c r="L116">
        <v>0.42730229383053497</v>
      </c>
      <c r="M116">
        <v>1.74533825962532</v>
      </c>
      <c r="N116">
        <v>8.0926005844365406E-2</v>
      </c>
      <c r="O116">
        <v>0.45569874526631898</v>
      </c>
      <c r="P116">
        <v>0.36535836740095901</v>
      </c>
      <c r="Q116">
        <v>1.2472651126290399</v>
      </c>
      <c r="R116">
        <v>0.212300305066285</v>
      </c>
      <c r="T116" t="str">
        <f t="shared" si="4"/>
        <v/>
      </c>
      <c r="U116" t="str">
        <f t="shared" si="5"/>
        <v/>
      </c>
      <c r="V116" t="str">
        <f t="shared" si="6"/>
        <v>^</v>
      </c>
      <c r="W116" t="str">
        <f t="shared" si="7"/>
        <v/>
      </c>
    </row>
    <row r="117" spans="1:23" x14ac:dyDescent="0.25">
      <c r="A117">
        <v>116</v>
      </c>
      <c r="B117" t="s">
        <v>216</v>
      </c>
      <c r="C117">
        <v>1.4220829130583601</v>
      </c>
      <c r="D117">
        <v>0.24801019329617</v>
      </c>
      <c r="E117">
        <v>5.73396961696705</v>
      </c>
      <c r="F117" s="1">
        <v>9.81069132205447E-9</v>
      </c>
      <c r="G117">
        <v>1.80679322171662</v>
      </c>
      <c r="H117">
        <v>0.33261790017155002</v>
      </c>
      <c r="I117">
        <v>5.43203844647193</v>
      </c>
      <c r="J117" s="1">
        <v>5.5713914769752901E-8</v>
      </c>
      <c r="K117">
        <v>1.1087042504595701</v>
      </c>
      <c r="L117">
        <v>0.37603889917472599</v>
      </c>
      <c r="M117">
        <v>2.9483764921469202</v>
      </c>
      <c r="N117">
        <v>3.1944775739622499E-3</v>
      </c>
      <c r="O117">
        <v>1.4072483628019099</v>
      </c>
      <c r="P117">
        <v>0.24792804747693101</v>
      </c>
      <c r="Q117">
        <v>5.6760353543011099</v>
      </c>
      <c r="R117" s="1">
        <v>1.37852299832738E-8</v>
      </c>
      <c r="T117" t="str">
        <f t="shared" si="4"/>
        <v>***</v>
      </c>
      <c r="U117" t="str">
        <f t="shared" si="5"/>
        <v>***</v>
      </c>
      <c r="V117" t="str">
        <f t="shared" si="6"/>
        <v>**</v>
      </c>
      <c r="W117" t="str">
        <f t="shared" si="7"/>
        <v>***</v>
      </c>
    </row>
    <row r="118" spans="1:23" x14ac:dyDescent="0.25">
      <c r="A118">
        <v>117</v>
      </c>
      <c r="B118" t="s">
        <v>217</v>
      </c>
      <c r="C118">
        <v>0.58625853912567805</v>
      </c>
      <c r="D118">
        <v>0.36616231965844798</v>
      </c>
      <c r="E118">
        <v>1.6010892100326799</v>
      </c>
      <c r="F118">
        <v>0.10935716170319</v>
      </c>
      <c r="G118">
        <v>1.2468934101433899</v>
      </c>
      <c r="H118">
        <v>0.43257572627553698</v>
      </c>
      <c r="I118">
        <v>2.8824858502327499</v>
      </c>
      <c r="J118">
        <v>3.9455085596510299E-3</v>
      </c>
      <c r="K118">
        <v>-0.26176923571813199</v>
      </c>
      <c r="L118">
        <v>0.71868950127540399</v>
      </c>
      <c r="M118">
        <v>-0.36423133391205798</v>
      </c>
      <c r="N118">
        <v>0.71568527056658005</v>
      </c>
      <c r="O118">
        <v>0.57185632176812395</v>
      </c>
      <c r="P118">
        <v>0.36610640200097</v>
      </c>
      <c r="Q118">
        <v>1.56199486991383</v>
      </c>
      <c r="R118">
        <v>0.118289197399133</v>
      </c>
      <c r="T118" t="str">
        <f t="shared" si="4"/>
        <v/>
      </c>
      <c r="U118" t="str">
        <f t="shared" si="5"/>
        <v>**</v>
      </c>
      <c r="V118" t="str">
        <f t="shared" si="6"/>
        <v/>
      </c>
      <c r="W118" t="str">
        <f t="shared" si="7"/>
        <v/>
      </c>
    </row>
    <row r="119" spans="1:23" x14ac:dyDescent="0.25">
      <c r="A119">
        <v>118</v>
      </c>
      <c r="B119" t="s">
        <v>218</v>
      </c>
      <c r="C119">
        <v>0.86478983770587903</v>
      </c>
      <c r="D119">
        <v>0.33062676116331202</v>
      </c>
      <c r="E119">
        <v>2.6156075045562299</v>
      </c>
      <c r="F119">
        <v>8.9068877476076898E-3</v>
      </c>
      <c r="G119">
        <v>1.1328873592289199</v>
      </c>
      <c r="H119">
        <v>0.47014544746938203</v>
      </c>
      <c r="I119">
        <v>2.4096529389507801</v>
      </c>
      <c r="J119">
        <v>1.5967702021201902E-2</v>
      </c>
      <c r="K119">
        <v>0.70216594548584099</v>
      </c>
      <c r="L119">
        <v>0.46582743311574598</v>
      </c>
      <c r="M119">
        <v>1.50735206981975</v>
      </c>
      <c r="N119">
        <v>0.13172043745246501</v>
      </c>
      <c r="O119">
        <v>0.84846899942353005</v>
      </c>
      <c r="P119">
        <v>0.33056129946665203</v>
      </c>
      <c r="Q119">
        <v>2.56675237177644</v>
      </c>
      <c r="R119">
        <v>1.0265589299652701E-2</v>
      </c>
      <c r="T119" t="str">
        <f t="shared" si="4"/>
        <v>**</v>
      </c>
      <c r="U119" t="str">
        <f t="shared" si="5"/>
        <v>*</v>
      </c>
      <c r="V119" t="str">
        <f t="shared" si="6"/>
        <v/>
      </c>
      <c r="W119" t="str">
        <f t="shared" si="7"/>
        <v>*</v>
      </c>
    </row>
    <row r="120" spans="1:23" x14ac:dyDescent="0.25">
      <c r="A120">
        <v>119</v>
      </c>
      <c r="B120" t="s">
        <v>219</v>
      </c>
      <c r="C120">
        <v>1.0145775650612801</v>
      </c>
      <c r="D120">
        <v>0.31702407410713002</v>
      </c>
      <c r="E120">
        <v>3.2003170986895899</v>
      </c>
      <c r="F120">
        <v>1.3727646602247599E-3</v>
      </c>
      <c r="G120">
        <v>1.54671324262517</v>
      </c>
      <c r="H120">
        <v>0.405969377897338</v>
      </c>
      <c r="I120">
        <v>3.8099258880956901</v>
      </c>
      <c r="J120">
        <v>1.39008455502946E-4</v>
      </c>
      <c r="K120">
        <v>0.51552790541134097</v>
      </c>
      <c r="L120">
        <v>0.51701978486150701</v>
      </c>
      <c r="M120">
        <v>0.99711446351987199</v>
      </c>
      <c r="N120">
        <v>0.31870895329143401</v>
      </c>
      <c r="O120">
        <v>0.99875426186175098</v>
      </c>
      <c r="P120">
        <v>0.31695519226864599</v>
      </c>
      <c r="Q120">
        <v>3.1510897635499999</v>
      </c>
      <c r="R120">
        <v>1.6266249059866901E-3</v>
      </c>
      <c r="T120" t="str">
        <f t="shared" si="4"/>
        <v>**</v>
      </c>
      <c r="U120" t="str">
        <f t="shared" si="5"/>
        <v>***</v>
      </c>
      <c r="V120" t="str">
        <f t="shared" si="6"/>
        <v/>
      </c>
      <c r="W120" t="str">
        <f t="shared" si="7"/>
        <v>**</v>
      </c>
    </row>
    <row r="121" spans="1:23" x14ac:dyDescent="0.25">
      <c r="A121">
        <v>120</v>
      </c>
      <c r="B121" t="s">
        <v>220</v>
      </c>
      <c r="C121">
        <v>0.73678959050049397</v>
      </c>
      <c r="D121">
        <v>0.36716430260822303</v>
      </c>
      <c r="E121">
        <v>2.0067026812426101</v>
      </c>
      <c r="F121">
        <v>4.47813303689516E-2</v>
      </c>
      <c r="G121">
        <v>0.75048565572159298</v>
      </c>
      <c r="H121">
        <v>0.59649043055530404</v>
      </c>
      <c r="I121">
        <v>1.2581688108942899</v>
      </c>
      <c r="J121">
        <v>0.208330711963508</v>
      </c>
      <c r="K121">
        <v>0.77271840557640104</v>
      </c>
      <c r="L121">
        <v>0.46659128987646298</v>
      </c>
      <c r="M121">
        <v>1.6560926496956101</v>
      </c>
      <c r="N121">
        <v>9.7703057645696798E-2</v>
      </c>
      <c r="O121">
        <v>0.72028904480288303</v>
      </c>
      <c r="P121">
        <v>0.36709378190438402</v>
      </c>
      <c r="Q121">
        <v>1.9621390508611101</v>
      </c>
      <c r="R121">
        <v>4.9746297551868997E-2</v>
      </c>
      <c r="T121" t="str">
        <f t="shared" si="4"/>
        <v>*</v>
      </c>
      <c r="U121" t="str">
        <f t="shared" si="5"/>
        <v/>
      </c>
      <c r="V121" t="str">
        <f t="shared" si="6"/>
        <v>^</v>
      </c>
      <c r="W121" t="str">
        <f t="shared" si="7"/>
        <v>*</v>
      </c>
    </row>
    <row r="122" spans="1:23" x14ac:dyDescent="0.25">
      <c r="A122">
        <v>121</v>
      </c>
      <c r="B122" t="s">
        <v>222</v>
      </c>
      <c r="C122">
        <v>1.7145974962294901</v>
      </c>
      <c r="D122">
        <v>0.25100418634204402</v>
      </c>
      <c r="E122">
        <v>6.8309517909514303</v>
      </c>
      <c r="F122" s="1">
        <v>8.4353079640278292E-12</v>
      </c>
      <c r="G122">
        <v>1.9688102326180099</v>
      </c>
      <c r="H122">
        <v>0.36741819302426498</v>
      </c>
      <c r="I122">
        <v>5.3584995789470504</v>
      </c>
      <c r="J122" s="1">
        <v>8.3915932288760506E-8</v>
      </c>
      <c r="K122">
        <v>1.57376805888148</v>
      </c>
      <c r="L122">
        <v>0.34444044041307198</v>
      </c>
      <c r="M122">
        <v>4.5690571554087098</v>
      </c>
      <c r="N122" s="1">
        <v>4.8992317652333597E-6</v>
      </c>
      <c r="O122">
        <v>1.6985546796139499</v>
      </c>
      <c r="P122">
        <v>0.25087870260571699</v>
      </c>
      <c r="Q122">
        <v>6.7704219687528298</v>
      </c>
      <c r="R122" s="1">
        <v>1.28407325685125E-11</v>
      </c>
      <c r="T122" t="str">
        <f t="shared" si="4"/>
        <v>***</v>
      </c>
      <c r="U122" t="str">
        <f t="shared" si="5"/>
        <v>***</v>
      </c>
      <c r="V122" t="str">
        <f t="shared" si="6"/>
        <v>***</v>
      </c>
      <c r="W122" t="str">
        <f t="shared" si="7"/>
        <v>***</v>
      </c>
    </row>
    <row r="123" spans="1:23" x14ac:dyDescent="0.25">
      <c r="A123">
        <v>122</v>
      </c>
      <c r="B123" t="s">
        <v>223</v>
      </c>
      <c r="C123">
        <v>0.90109960384295396</v>
      </c>
      <c r="D123">
        <v>0.36841068141497402</v>
      </c>
      <c r="E123">
        <v>2.4459106353324298</v>
      </c>
      <c r="F123">
        <v>1.44486808468622E-2</v>
      </c>
      <c r="G123">
        <v>1.2094241933950101</v>
      </c>
      <c r="H123">
        <v>0.52424809522261095</v>
      </c>
      <c r="I123">
        <v>2.3069691705440598</v>
      </c>
      <c r="J123">
        <v>2.10565388458572E-2</v>
      </c>
      <c r="K123">
        <v>0.71210351642665504</v>
      </c>
      <c r="L123">
        <v>0.51887062920516702</v>
      </c>
      <c r="M123">
        <v>1.3724105323083999</v>
      </c>
      <c r="N123">
        <v>0.16993567319653899</v>
      </c>
      <c r="O123">
        <v>0.88489189555575498</v>
      </c>
      <c r="P123">
        <v>0.36831604947963797</v>
      </c>
      <c r="Q123">
        <v>2.4025341735879899</v>
      </c>
      <c r="R123">
        <v>1.6281913181385999E-2</v>
      </c>
      <c r="T123" t="str">
        <f t="shared" si="4"/>
        <v>*</v>
      </c>
      <c r="U123" t="str">
        <f t="shared" si="5"/>
        <v>*</v>
      </c>
      <c r="V123" t="str">
        <f t="shared" si="6"/>
        <v/>
      </c>
      <c r="W123" t="str">
        <f t="shared" si="7"/>
        <v>*</v>
      </c>
    </row>
    <row r="124" spans="1:23" x14ac:dyDescent="0.25">
      <c r="A124">
        <v>123</v>
      </c>
      <c r="B124" t="s">
        <v>224</v>
      </c>
      <c r="C124">
        <v>1.0752107749175099</v>
      </c>
      <c r="D124">
        <v>0.34953113533091901</v>
      </c>
      <c r="E124">
        <v>3.0761516392511199</v>
      </c>
      <c r="F124">
        <v>2.0969117275826499E-3</v>
      </c>
      <c r="G124">
        <v>1.8808699403945801</v>
      </c>
      <c r="H124">
        <v>0.41124581988904302</v>
      </c>
      <c r="I124">
        <v>4.57359041582977</v>
      </c>
      <c r="J124" s="1">
        <v>4.7943664215208798E-6</v>
      </c>
      <c r="K124">
        <v>3.3915156768009803E-2</v>
      </c>
      <c r="L124">
        <v>0.72066922371745401</v>
      </c>
      <c r="M124">
        <v>4.70606425969795E-2</v>
      </c>
      <c r="N124">
        <v>0.96246489521981204</v>
      </c>
      <c r="O124">
        <v>1.05878515459612</v>
      </c>
      <c r="P124">
        <v>0.34944293611791999</v>
      </c>
      <c r="Q124">
        <v>3.0299229005986601</v>
      </c>
      <c r="R124">
        <v>2.44616174663756E-3</v>
      </c>
      <c r="T124" t="str">
        <f t="shared" si="4"/>
        <v>**</v>
      </c>
      <c r="U124" t="str">
        <f t="shared" si="5"/>
        <v>***</v>
      </c>
      <c r="V124" t="str">
        <f t="shared" si="6"/>
        <v/>
      </c>
      <c r="W124" t="str">
        <f t="shared" si="7"/>
        <v>**</v>
      </c>
    </row>
    <row r="125" spans="1:23" x14ac:dyDescent="0.25">
      <c r="A125">
        <v>124</v>
      </c>
      <c r="B125" t="s">
        <v>225</v>
      </c>
      <c r="C125">
        <v>1.01552048568824</v>
      </c>
      <c r="D125">
        <v>0.36936559506335098</v>
      </c>
      <c r="E125">
        <v>2.7493640427286299</v>
      </c>
      <c r="F125">
        <v>5.9711028236106101E-3</v>
      </c>
      <c r="G125">
        <v>1.6316314311739399</v>
      </c>
      <c r="H125">
        <v>0.47722807677513301</v>
      </c>
      <c r="I125">
        <v>3.4189761889109298</v>
      </c>
      <c r="J125">
        <v>6.2857226684984798E-4</v>
      </c>
      <c r="K125">
        <v>0.47793983590098299</v>
      </c>
      <c r="L125">
        <v>0.59426250346214704</v>
      </c>
      <c r="M125">
        <v>0.80425709701777703</v>
      </c>
      <c r="N125">
        <v>0.421248509778192</v>
      </c>
      <c r="O125">
        <v>0.99761640212008296</v>
      </c>
      <c r="P125">
        <v>0.369273446524025</v>
      </c>
      <c r="Q125">
        <v>2.7015654970880099</v>
      </c>
      <c r="R125">
        <v>6.9013885925624397E-3</v>
      </c>
      <c r="T125" t="str">
        <f t="shared" si="4"/>
        <v>**</v>
      </c>
      <c r="U125" t="str">
        <f t="shared" si="5"/>
        <v>***</v>
      </c>
      <c r="V125" t="str">
        <f t="shared" si="6"/>
        <v/>
      </c>
      <c r="W125" t="str">
        <f t="shared" si="7"/>
        <v>**</v>
      </c>
    </row>
    <row r="126" spans="1:23" x14ac:dyDescent="0.25">
      <c r="A126">
        <v>125</v>
      </c>
      <c r="B126" t="s">
        <v>226</v>
      </c>
      <c r="C126">
        <v>0.94670882912743004</v>
      </c>
      <c r="D126">
        <v>0.39321628155427002</v>
      </c>
      <c r="E126">
        <v>2.40760333062854</v>
      </c>
      <c r="F126">
        <v>1.6057617376715801E-2</v>
      </c>
      <c r="G126">
        <v>0.76985814611888104</v>
      </c>
      <c r="H126">
        <v>0.72685794901685497</v>
      </c>
      <c r="I126">
        <v>1.05915901058823</v>
      </c>
      <c r="J126">
        <v>0.289527368971919</v>
      </c>
      <c r="K126">
        <v>1.0566813981133001</v>
      </c>
      <c r="L126">
        <v>0.46962838922206801</v>
      </c>
      <c r="M126">
        <v>2.2500373111252499</v>
      </c>
      <c r="N126">
        <v>2.44465769252546E-2</v>
      </c>
      <c r="O126">
        <v>0.92831067681762802</v>
      </c>
      <c r="P126">
        <v>0.39312130555336</v>
      </c>
      <c r="Q126">
        <v>2.3613848033774998</v>
      </c>
      <c r="R126">
        <v>1.8206827506070999E-2</v>
      </c>
      <c r="T126" t="str">
        <f t="shared" si="4"/>
        <v>*</v>
      </c>
      <c r="U126" t="str">
        <f t="shared" si="5"/>
        <v/>
      </c>
      <c r="V126" t="str">
        <f t="shared" si="6"/>
        <v>*</v>
      </c>
      <c r="W126" t="str">
        <f t="shared" si="7"/>
        <v>*</v>
      </c>
    </row>
    <row r="127" spans="1:23" x14ac:dyDescent="0.25">
      <c r="A127">
        <v>126</v>
      </c>
      <c r="B127" t="s">
        <v>227</v>
      </c>
      <c r="C127">
        <v>0.83544195712800695</v>
      </c>
      <c r="D127">
        <v>0.42272924270489298</v>
      </c>
      <c r="E127">
        <v>1.9763050972823899</v>
      </c>
      <c r="F127">
        <v>4.8120232649225603E-2</v>
      </c>
      <c r="G127">
        <v>0.81386588448733499</v>
      </c>
      <c r="H127">
        <v>0.72718223420199402</v>
      </c>
      <c r="I127">
        <v>1.1192048515603099</v>
      </c>
      <c r="J127">
        <v>0.26305275617490098</v>
      </c>
      <c r="K127">
        <v>0.87466479271924502</v>
      </c>
      <c r="L127">
        <v>0.52064100471971098</v>
      </c>
      <c r="M127">
        <v>1.67997676861838</v>
      </c>
      <c r="N127">
        <v>9.29618358186938E-2</v>
      </c>
      <c r="O127">
        <v>0.81678000505473303</v>
      </c>
      <c r="P127">
        <v>0.42264152015430501</v>
      </c>
      <c r="Q127">
        <v>1.93255978436887</v>
      </c>
      <c r="R127">
        <v>5.3290450584249201E-2</v>
      </c>
      <c r="T127" t="str">
        <f t="shared" si="4"/>
        <v>*</v>
      </c>
      <c r="U127" t="str">
        <f t="shared" si="5"/>
        <v/>
      </c>
      <c r="V127" t="str">
        <f t="shared" si="6"/>
        <v>^</v>
      </c>
      <c r="W127" t="str">
        <f t="shared" si="7"/>
        <v>^</v>
      </c>
    </row>
    <row r="128" spans="1:23" x14ac:dyDescent="0.25">
      <c r="A128">
        <v>127</v>
      </c>
      <c r="B128" t="s">
        <v>228</v>
      </c>
      <c r="C128">
        <v>1.4288020072895999</v>
      </c>
      <c r="D128">
        <v>0.33548859092154598</v>
      </c>
      <c r="E128">
        <v>4.25886914176382</v>
      </c>
      <c r="F128" s="1">
        <v>2.0546369984337498E-5</v>
      </c>
      <c r="G128">
        <v>2.0280627800061</v>
      </c>
      <c r="H128">
        <v>0.44432687826663197</v>
      </c>
      <c r="I128">
        <v>4.5643486343157997</v>
      </c>
      <c r="J128" s="1">
        <v>5.0104755160418699E-6</v>
      </c>
      <c r="K128">
        <v>0.93503260258490895</v>
      </c>
      <c r="L128">
        <v>0.52119326422755996</v>
      </c>
      <c r="M128">
        <v>1.7940228064357</v>
      </c>
      <c r="N128">
        <v>7.2809528725873096E-2</v>
      </c>
      <c r="O128">
        <v>1.4084517368390199</v>
      </c>
      <c r="P128">
        <v>0.335365126444234</v>
      </c>
      <c r="Q128">
        <v>4.1997561039585998</v>
      </c>
      <c r="R128" s="1">
        <v>2.6720264724572499E-5</v>
      </c>
      <c r="T128" t="str">
        <f t="shared" si="4"/>
        <v>***</v>
      </c>
      <c r="U128" t="str">
        <f t="shared" si="5"/>
        <v>***</v>
      </c>
      <c r="V128" t="str">
        <f t="shared" si="6"/>
        <v>^</v>
      </c>
      <c r="W128" t="str">
        <f t="shared" si="7"/>
        <v>***</v>
      </c>
    </row>
    <row r="129" spans="1:23" x14ac:dyDescent="0.25">
      <c r="A129">
        <v>128</v>
      </c>
      <c r="B129" t="s">
        <v>229</v>
      </c>
      <c r="C129">
        <v>0.97433040353230205</v>
      </c>
      <c r="D129">
        <v>0.423802925108832</v>
      </c>
      <c r="E129">
        <v>2.29901764666229</v>
      </c>
      <c r="F129">
        <v>2.1503937274947999E-2</v>
      </c>
      <c r="G129">
        <v>1.0203727751277301</v>
      </c>
      <c r="H129">
        <v>0.72910623343873604</v>
      </c>
      <c r="I129">
        <v>1.3994843663800201</v>
      </c>
      <c r="J129">
        <v>0.16166778323728301</v>
      </c>
      <c r="K129">
        <v>0.97717849174687099</v>
      </c>
      <c r="L129">
        <v>0.52184863279333205</v>
      </c>
      <c r="M129">
        <v>1.8725324363048801</v>
      </c>
      <c r="N129">
        <v>6.1132978738880003E-2</v>
      </c>
      <c r="O129">
        <v>0.95492551352821597</v>
      </c>
      <c r="P129">
        <v>0.42370856452656003</v>
      </c>
      <c r="Q129">
        <v>2.2537319126301401</v>
      </c>
      <c r="R129">
        <v>2.42130384614914E-2</v>
      </c>
      <c r="T129" t="str">
        <f t="shared" si="4"/>
        <v>*</v>
      </c>
      <c r="U129" t="str">
        <f t="shared" si="5"/>
        <v/>
      </c>
      <c r="V129" t="str">
        <f t="shared" si="6"/>
        <v>^</v>
      </c>
      <c r="W129" t="str">
        <f t="shared" si="7"/>
        <v>*</v>
      </c>
    </row>
    <row r="130" spans="1:23" x14ac:dyDescent="0.25">
      <c r="A130">
        <v>129</v>
      </c>
      <c r="B130" t="s">
        <v>230</v>
      </c>
      <c r="C130">
        <v>1.4667457049486099</v>
      </c>
      <c r="D130">
        <v>0.35305547582618702</v>
      </c>
      <c r="E130">
        <v>4.1544340914590503</v>
      </c>
      <c r="F130" s="1">
        <v>3.2609359153736501E-5</v>
      </c>
      <c r="G130">
        <v>1.81333374161103</v>
      </c>
      <c r="H130">
        <v>0.53223660476391799</v>
      </c>
      <c r="I130">
        <v>3.40700681873499</v>
      </c>
      <c r="J130">
        <v>6.5679486159125303E-4</v>
      </c>
      <c r="K130">
        <v>1.2816911163629401</v>
      </c>
      <c r="L130">
        <v>0.47246783512851498</v>
      </c>
      <c r="M130">
        <v>2.7127584590267499</v>
      </c>
      <c r="N130">
        <v>6.6725723705933901E-3</v>
      </c>
      <c r="O130">
        <v>1.44569874625051</v>
      </c>
      <c r="P130">
        <v>0.35292770364280401</v>
      </c>
      <c r="Q130">
        <v>4.09630281592655</v>
      </c>
      <c r="R130" s="1">
        <v>4.1980073776179001E-5</v>
      </c>
      <c r="T130" t="str">
        <f t="shared" si="4"/>
        <v>***</v>
      </c>
      <c r="U130" t="str">
        <f t="shared" si="5"/>
        <v>***</v>
      </c>
      <c r="V130" t="str">
        <f t="shared" si="6"/>
        <v>**</v>
      </c>
      <c r="W130" t="str">
        <f t="shared" si="7"/>
        <v>***</v>
      </c>
    </row>
    <row r="131" spans="1:23" x14ac:dyDescent="0.25">
      <c r="A131">
        <v>130</v>
      </c>
      <c r="B131" t="s">
        <v>231</v>
      </c>
      <c r="C131">
        <v>0.91577581594479096</v>
      </c>
      <c r="D131">
        <v>0.462584866565317</v>
      </c>
      <c r="E131">
        <v>1.9796925540267001</v>
      </c>
      <c r="F131">
        <v>4.77380857610872E-2</v>
      </c>
      <c r="G131">
        <v>1.1531257906186201</v>
      </c>
      <c r="H131">
        <v>0.730999467485557</v>
      </c>
      <c r="I131">
        <v>1.57746461100042</v>
      </c>
      <c r="J131">
        <v>0.11468865880194699</v>
      </c>
      <c r="K131">
        <v>0.80797077841495302</v>
      </c>
      <c r="L131">
        <v>0.59777444900515997</v>
      </c>
      <c r="M131">
        <v>1.3516315054275201</v>
      </c>
      <c r="N131">
        <v>0.17649322647402599</v>
      </c>
      <c r="O131">
        <v>0.89404393608858501</v>
      </c>
      <c r="P131">
        <v>0.46247598944413598</v>
      </c>
      <c r="Q131">
        <v>1.9331683298048901</v>
      </c>
      <c r="R131">
        <v>5.3215464801177503E-2</v>
      </c>
      <c r="T131" t="str">
        <f t="shared" ref="T131:T194" si="8">IF(F131&lt;0.001,"***",IF(F131&lt;0.01,"**",IF(F131&lt;0.05,"*",IF(F131&lt;0.1,"^",""))))</f>
        <v>*</v>
      </c>
      <c r="U131" t="str">
        <f t="shared" ref="U131:U194" si="9">IF(J131&lt;0.001,"***",IF(J131&lt;0.01,"**",IF(J131&lt;0.05,"*",IF(J131&lt;0.1,"^",""))))</f>
        <v/>
      </c>
      <c r="V131" t="str">
        <f t="shared" ref="V131:V194" si="10">IF(N131&lt;0.001,"***",IF(N131&lt;0.01,"**",IF(N131&lt;0.05,"*",IF(N131&lt;0.1,"^",""))))</f>
        <v/>
      </c>
      <c r="W131" t="str">
        <f t="shared" ref="W131:W194" si="11">IF(R131&lt;0.001,"***",IF(R131&lt;0.01,"**",IF(R131&lt;0.05,"*",IF(R131&lt;0.1,"^",""))))</f>
        <v>^</v>
      </c>
    </row>
    <row r="132" spans="1:23" x14ac:dyDescent="0.25">
      <c r="A132">
        <v>131</v>
      </c>
      <c r="B132" t="s">
        <v>233</v>
      </c>
      <c r="C132">
        <v>0.43277685156438001</v>
      </c>
      <c r="D132">
        <v>0.58952505681593204</v>
      </c>
      <c r="E132">
        <v>0.73411103830232405</v>
      </c>
      <c r="F132">
        <v>0.46288106658443001</v>
      </c>
      <c r="G132">
        <v>1.21266346922809</v>
      </c>
      <c r="H132">
        <v>0.73169844970668396</v>
      </c>
      <c r="I132">
        <v>1.65732682598167</v>
      </c>
      <c r="J132">
        <v>9.7453416559264497E-2</v>
      </c>
      <c r="K132">
        <v>-0.28237034891194202</v>
      </c>
      <c r="L132">
        <v>1.01196899252963</v>
      </c>
      <c r="M132">
        <v>-0.27903063334588701</v>
      </c>
      <c r="N132">
        <v>0.780221316006798</v>
      </c>
      <c r="O132">
        <v>0.41309349987987798</v>
      </c>
      <c r="P132">
        <v>0.58944323772648999</v>
      </c>
      <c r="Q132">
        <v>0.70081981341104005</v>
      </c>
      <c r="R132">
        <v>0.483415471455729</v>
      </c>
      <c r="T132" t="str">
        <f t="shared" si="8"/>
        <v/>
      </c>
      <c r="U132" t="str">
        <f t="shared" si="9"/>
        <v>^</v>
      </c>
      <c r="V132" t="str">
        <f t="shared" si="10"/>
        <v/>
      </c>
      <c r="W132" t="str">
        <f t="shared" si="11"/>
        <v/>
      </c>
    </row>
    <row r="133" spans="1:23" x14ac:dyDescent="0.25">
      <c r="A133">
        <v>132</v>
      </c>
      <c r="B133" t="s">
        <v>237</v>
      </c>
      <c r="C133">
        <v>0.465358366981445</v>
      </c>
      <c r="D133">
        <v>0.58977384239514696</v>
      </c>
      <c r="E133">
        <v>0.789045450187422</v>
      </c>
      <c r="F133">
        <v>0.430085442791799</v>
      </c>
      <c r="G133">
        <v>1.2737003632930199</v>
      </c>
      <c r="H133">
        <v>0.73254686930885904</v>
      </c>
      <c r="I133">
        <v>1.7387288331389901</v>
      </c>
      <c r="J133">
        <v>8.2082471838381799E-2</v>
      </c>
      <c r="K133">
        <v>-0.263613974806228</v>
      </c>
      <c r="L133">
        <v>1.0121087985255599</v>
      </c>
      <c r="M133">
        <v>-0.26046011574077998</v>
      </c>
      <c r="N133">
        <v>0.79450887685934501</v>
      </c>
      <c r="O133">
        <v>0.44544710491145401</v>
      </c>
      <c r="P133">
        <v>0.58968746261541705</v>
      </c>
      <c r="Q133">
        <v>0.75539524434821903</v>
      </c>
      <c r="R133">
        <v>0.45001186583474201</v>
      </c>
      <c r="T133" t="str">
        <f t="shared" si="8"/>
        <v/>
      </c>
      <c r="U133" t="str">
        <f t="shared" si="9"/>
        <v>^</v>
      </c>
      <c r="V133" t="str">
        <f t="shared" si="10"/>
        <v/>
      </c>
      <c r="W133" t="str">
        <f t="shared" si="11"/>
        <v/>
      </c>
    </row>
    <row r="134" spans="1:23" x14ac:dyDescent="0.25">
      <c r="A134">
        <v>133</v>
      </c>
      <c r="B134" t="s">
        <v>238</v>
      </c>
      <c r="C134">
        <v>0.49874402791405198</v>
      </c>
      <c r="D134">
        <v>0.59003466250007597</v>
      </c>
      <c r="E134">
        <v>0.84527920071812401</v>
      </c>
      <c r="F134">
        <v>0.39795497110218297</v>
      </c>
      <c r="G134">
        <v>0.61470382330033502</v>
      </c>
      <c r="H134">
        <v>1.01846818020832</v>
      </c>
      <c r="I134">
        <v>0.60355721979905097</v>
      </c>
      <c r="J134">
        <v>0.54613806232008999</v>
      </c>
      <c r="K134">
        <v>0.46378234941278601</v>
      </c>
      <c r="L134">
        <v>0.724556982833642</v>
      </c>
      <c r="M134">
        <v>0.64009092507672405</v>
      </c>
      <c r="N134">
        <v>0.52211348848311001</v>
      </c>
      <c r="O134">
        <v>0.47855487412331998</v>
      </c>
      <c r="P134">
        <v>0.58994735456252401</v>
      </c>
      <c r="Q134">
        <v>0.81118233758026104</v>
      </c>
      <c r="R134">
        <v>0.41726096709760402</v>
      </c>
      <c r="T134" t="str">
        <f t="shared" si="8"/>
        <v/>
      </c>
      <c r="U134" t="str">
        <f t="shared" si="9"/>
        <v/>
      </c>
      <c r="V134" t="str">
        <f t="shared" si="10"/>
        <v/>
      </c>
      <c r="W134" t="str">
        <f t="shared" si="11"/>
        <v/>
      </c>
    </row>
    <row r="135" spans="1:23" x14ac:dyDescent="0.25">
      <c r="A135">
        <v>134</v>
      </c>
      <c r="B135" t="s">
        <v>239</v>
      </c>
      <c r="C135">
        <v>1.2610324856756601</v>
      </c>
      <c r="D135">
        <v>0.42666725475567102</v>
      </c>
      <c r="E135">
        <v>2.9555408145811</v>
      </c>
      <c r="F135">
        <v>3.1212139686245702E-3</v>
      </c>
      <c r="G135">
        <v>1.79759287711557</v>
      </c>
      <c r="H135">
        <v>0.610482060066871</v>
      </c>
      <c r="I135">
        <v>2.9445466045614399</v>
      </c>
      <c r="J135">
        <v>3.2342823236815202E-3</v>
      </c>
      <c r="K135">
        <v>0.92900317805223498</v>
      </c>
      <c r="L135">
        <v>0.59921141405233802</v>
      </c>
      <c r="M135">
        <v>1.5503763050332899</v>
      </c>
      <c r="N135">
        <v>0.121051222359719</v>
      </c>
      <c r="O135">
        <v>1.2403061386933201</v>
      </c>
      <c r="P135">
        <v>0.42653744197634502</v>
      </c>
      <c r="Q135">
        <v>2.9078482136208401</v>
      </c>
      <c r="R135">
        <v>3.6392492954944299E-3</v>
      </c>
      <c r="T135" t="str">
        <f t="shared" si="8"/>
        <v>**</v>
      </c>
      <c r="U135" t="str">
        <f t="shared" si="9"/>
        <v>**</v>
      </c>
      <c r="V135" t="str">
        <f t="shared" si="10"/>
        <v/>
      </c>
      <c r="W135" t="str">
        <f t="shared" si="11"/>
        <v>**</v>
      </c>
    </row>
    <row r="136" spans="1:23" x14ac:dyDescent="0.25">
      <c r="A136">
        <v>135</v>
      </c>
      <c r="B136" t="s">
        <v>240</v>
      </c>
      <c r="C136">
        <v>1.13944358413542</v>
      </c>
      <c r="D136">
        <v>0.46458213557183797</v>
      </c>
      <c r="E136">
        <v>2.45262031595967</v>
      </c>
      <c r="F136">
        <v>1.4181994304099501E-2</v>
      </c>
      <c r="G136">
        <v>1.8550847129966099</v>
      </c>
      <c r="H136">
        <v>0.61229059747127901</v>
      </c>
      <c r="I136">
        <v>3.0297455500019002</v>
      </c>
      <c r="J136">
        <v>2.4475985050704E-3</v>
      </c>
      <c r="K136">
        <v>0.58373172743206903</v>
      </c>
      <c r="L136">
        <v>0.72532198096420397</v>
      </c>
      <c r="M136">
        <v>0.80478979370801396</v>
      </c>
      <c r="N136">
        <v>0.42094099232104798</v>
      </c>
      <c r="O136">
        <v>1.1230301490053201</v>
      </c>
      <c r="P136">
        <v>0.46449237663503901</v>
      </c>
      <c r="Q136">
        <v>2.4177579773019802</v>
      </c>
      <c r="R136">
        <v>1.5616459824939E-2</v>
      </c>
      <c r="T136" t="str">
        <f t="shared" si="8"/>
        <v>*</v>
      </c>
      <c r="U136" t="str">
        <f t="shared" si="9"/>
        <v>**</v>
      </c>
      <c r="V136" t="str">
        <f t="shared" si="10"/>
        <v/>
      </c>
      <c r="W136" t="str">
        <f t="shared" si="11"/>
        <v>*</v>
      </c>
    </row>
    <row r="137" spans="1:23" x14ac:dyDescent="0.25">
      <c r="A137">
        <v>136</v>
      </c>
      <c r="B137" t="s">
        <v>241</v>
      </c>
      <c r="C137">
        <v>0.242553766405226</v>
      </c>
      <c r="D137">
        <v>0.71836783807234394</v>
      </c>
      <c r="E137">
        <v>0.33764563716562102</v>
      </c>
      <c r="F137">
        <v>0.73563024631012597</v>
      </c>
      <c r="G137">
        <v>-13.166053344677101</v>
      </c>
      <c r="H137">
        <v>639.15606555930299</v>
      </c>
      <c r="I137">
        <v>-2.0599121332214702E-2</v>
      </c>
      <c r="J137">
        <v>0.98356544139353197</v>
      </c>
      <c r="K137">
        <v>0.61767513580001798</v>
      </c>
      <c r="L137">
        <v>0.72578118413582804</v>
      </c>
      <c r="M137">
        <v>0.85104870352277195</v>
      </c>
      <c r="N137">
        <v>0.39474229867992899</v>
      </c>
      <c r="O137">
        <v>0.224149728696174</v>
      </c>
      <c r="P137">
        <v>0.71831176115777795</v>
      </c>
      <c r="Q137">
        <v>0.31205075681189998</v>
      </c>
      <c r="R137">
        <v>0.755001949484576</v>
      </c>
      <c r="T137" t="str">
        <f t="shared" si="8"/>
        <v/>
      </c>
      <c r="U137" t="str">
        <f t="shared" si="9"/>
        <v/>
      </c>
      <c r="V137" t="str">
        <f t="shared" si="10"/>
        <v/>
      </c>
      <c r="W137" t="str">
        <f t="shared" si="11"/>
        <v/>
      </c>
    </row>
    <row r="138" spans="1:23" x14ac:dyDescent="0.25">
      <c r="A138">
        <v>137</v>
      </c>
      <c r="B138" t="s">
        <v>242</v>
      </c>
      <c r="C138">
        <v>0.69359096127717201</v>
      </c>
      <c r="D138">
        <v>0.59137240194099205</v>
      </c>
      <c r="E138">
        <v>1.17284972886912</v>
      </c>
      <c r="F138">
        <v>0.240856072018022</v>
      </c>
      <c r="G138">
        <v>0.78407930696842099</v>
      </c>
      <c r="H138">
        <v>1.0209317768639701</v>
      </c>
      <c r="I138">
        <v>0.76800362642928599</v>
      </c>
      <c r="J138">
        <v>0.44248503042656301</v>
      </c>
      <c r="K138">
        <v>0.67562044192227699</v>
      </c>
      <c r="L138">
        <v>0.72611101249334198</v>
      </c>
      <c r="M138">
        <v>0.93046439221781196</v>
      </c>
      <c r="N138">
        <v>0.35213069219129001</v>
      </c>
      <c r="O138">
        <v>0.67598466161677195</v>
      </c>
      <c r="P138">
        <v>0.59130060214768099</v>
      </c>
      <c r="Q138">
        <v>1.14321659602833</v>
      </c>
      <c r="R138">
        <v>0.25294867339948801</v>
      </c>
      <c r="T138" t="str">
        <f t="shared" si="8"/>
        <v/>
      </c>
      <c r="U138" t="str">
        <f t="shared" si="9"/>
        <v/>
      </c>
      <c r="V138" t="str">
        <f t="shared" si="10"/>
        <v/>
      </c>
      <c r="W138" t="str">
        <f t="shared" si="11"/>
        <v/>
      </c>
    </row>
    <row r="139" spans="1:23" x14ac:dyDescent="0.25">
      <c r="A139">
        <v>138</v>
      </c>
      <c r="B139" t="s">
        <v>243</v>
      </c>
      <c r="C139">
        <v>0.73472603858148</v>
      </c>
      <c r="D139">
        <v>0.59172031139280301</v>
      </c>
      <c r="E139">
        <v>1.2416779083551599</v>
      </c>
      <c r="F139">
        <v>0.21435542400298099</v>
      </c>
      <c r="G139">
        <v>0.82657297990562395</v>
      </c>
      <c r="H139">
        <v>1.0213815932932599</v>
      </c>
      <c r="I139">
        <v>0.80926950841211898</v>
      </c>
      <c r="J139">
        <v>0.418360141063711</v>
      </c>
      <c r="K139">
        <v>0.71494638623336304</v>
      </c>
      <c r="L139">
        <v>0.72661289050617806</v>
      </c>
      <c r="M139">
        <v>0.98394398939896699</v>
      </c>
      <c r="N139">
        <v>0.32514305316845299</v>
      </c>
      <c r="O139">
        <v>0.71789877248918699</v>
      </c>
      <c r="P139">
        <v>0.59164139158597595</v>
      </c>
      <c r="Q139">
        <v>1.2134018726525599</v>
      </c>
      <c r="R139">
        <v>0.22497621070873899</v>
      </c>
      <c r="T139" t="str">
        <f t="shared" si="8"/>
        <v/>
      </c>
      <c r="U139" t="str">
        <f t="shared" si="9"/>
        <v/>
      </c>
      <c r="V139" t="str">
        <f t="shared" si="10"/>
        <v/>
      </c>
      <c r="W139" t="str">
        <f t="shared" si="11"/>
        <v/>
      </c>
    </row>
    <row r="140" spans="1:23" x14ac:dyDescent="0.25">
      <c r="A140">
        <v>139</v>
      </c>
      <c r="B140" t="s">
        <v>402</v>
      </c>
      <c r="C140">
        <v>1.29880271908994</v>
      </c>
      <c r="D140">
        <v>0.46636008667029599</v>
      </c>
      <c r="E140">
        <v>2.7849782951261899</v>
      </c>
      <c r="F140">
        <v>5.3531306236818798E-3</v>
      </c>
      <c r="G140">
        <v>1.58269286556875</v>
      </c>
      <c r="H140">
        <v>0.73842874016082605</v>
      </c>
      <c r="I140">
        <v>2.1433251165495699</v>
      </c>
      <c r="J140">
        <v>3.2087001391485397E-2</v>
      </c>
      <c r="K140">
        <v>1.1680688045394301</v>
      </c>
      <c r="L140">
        <v>0.60193616420476803</v>
      </c>
      <c r="M140">
        <v>1.9405194005623301</v>
      </c>
      <c r="N140">
        <v>5.2316598749712701E-2</v>
      </c>
      <c r="O140">
        <v>1.2819627934176501</v>
      </c>
      <c r="P140">
        <v>0.46625240624435998</v>
      </c>
      <c r="Q140">
        <v>2.7495038658219402</v>
      </c>
      <c r="R140">
        <v>5.9685558823779203E-3</v>
      </c>
      <c r="T140" t="str">
        <f t="shared" si="8"/>
        <v>**</v>
      </c>
      <c r="U140" t="str">
        <f t="shared" si="9"/>
        <v>*</v>
      </c>
      <c r="V140" t="str">
        <f t="shared" si="10"/>
        <v>^</v>
      </c>
      <c r="W140" t="str">
        <f t="shared" si="11"/>
        <v>**</v>
      </c>
    </row>
    <row r="141" spans="1:23" x14ac:dyDescent="0.25">
      <c r="A141">
        <v>140</v>
      </c>
      <c r="B141" t="s">
        <v>403</v>
      </c>
      <c r="C141">
        <v>0.81074774485716194</v>
      </c>
      <c r="D141">
        <v>0.59270979378432898</v>
      </c>
      <c r="E141">
        <v>1.3678662869407101</v>
      </c>
      <c r="F141">
        <v>0.17135393416295699</v>
      </c>
      <c r="G141">
        <v>0.91853274699328602</v>
      </c>
      <c r="H141">
        <v>1.022994078612</v>
      </c>
      <c r="I141">
        <v>0.89788667031147396</v>
      </c>
      <c r="J141">
        <v>0.369245971792107</v>
      </c>
      <c r="K141">
        <v>0.78397687704269303</v>
      </c>
      <c r="L141">
        <v>0.72787403208281198</v>
      </c>
      <c r="M141">
        <v>1.07707768444403</v>
      </c>
      <c r="N141">
        <v>0.28144556160953799</v>
      </c>
      <c r="O141">
        <v>0.79387803600884499</v>
      </c>
      <c r="P141">
        <v>0.59262355750609896</v>
      </c>
      <c r="Q141">
        <v>1.33959918729804</v>
      </c>
      <c r="R141">
        <v>0.18037568818705299</v>
      </c>
      <c r="T141" t="str">
        <f t="shared" si="8"/>
        <v/>
      </c>
      <c r="U141" t="str">
        <f t="shared" si="9"/>
        <v/>
      </c>
      <c r="V141" t="str">
        <f t="shared" si="10"/>
        <v/>
      </c>
      <c r="W141" t="str">
        <f t="shared" si="11"/>
        <v/>
      </c>
    </row>
    <row r="142" spans="1:23" x14ac:dyDescent="0.25">
      <c r="A142">
        <v>141</v>
      </c>
      <c r="B142" t="s">
        <v>404</v>
      </c>
      <c r="C142">
        <v>0.43334730678870897</v>
      </c>
      <c r="D142">
        <v>0.71995049848453696</v>
      </c>
      <c r="E142">
        <v>0.60191264218982499</v>
      </c>
      <c r="F142">
        <v>0.54723228852996597</v>
      </c>
      <c r="G142">
        <v>0.962638830792103</v>
      </c>
      <c r="H142">
        <v>1.02358985000056</v>
      </c>
      <c r="I142">
        <v>0.94045366978930101</v>
      </c>
      <c r="J142">
        <v>0.34698490374077801</v>
      </c>
      <c r="K142">
        <v>0.111569510460083</v>
      </c>
      <c r="L142">
        <v>1.01501417723813</v>
      </c>
      <c r="M142">
        <v>0.109919164640306</v>
      </c>
      <c r="N142">
        <v>0.91247348345521295</v>
      </c>
      <c r="O142">
        <v>0.41629156525220101</v>
      </c>
      <c r="P142">
        <v>0.71987543833656997</v>
      </c>
      <c r="Q142">
        <v>0.578282773772826</v>
      </c>
      <c r="R142">
        <v>0.56307322259778103</v>
      </c>
      <c r="T142" t="str">
        <f t="shared" si="8"/>
        <v/>
      </c>
      <c r="U142" t="str">
        <f t="shared" si="9"/>
        <v/>
      </c>
      <c r="V142" t="str">
        <f t="shared" si="10"/>
        <v/>
      </c>
      <c r="W142" t="str">
        <f t="shared" si="11"/>
        <v/>
      </c>
    </row>
    <row r="143" spans="1:23" x14ac:dyDescent="0.25">
      <c r="A143">
        <v>142</v>
      </c>
      <c r="B143" t="s">
        <v>405</v>
      </c>
      <c r="C143">
        <v>0.87597595916127202</v>
      </c>
      <c r="D143">
        <v>0.59348448517818697</v>
      </c>
      <c r="E143">
        <v>1.47598796773646</v>
      </c>
      <c r="F143">
        <v>0.13994712235762799</v>
      </c>
      <c r="G143">
        <v>0.99707513617004295</v>
      </c>
      <c r="H143">
        <v>1.02427013273712</v>
      </c>
      <c r="I143">
        <v>0.97344939025566901</v>
      </c>
      <c r="J143">
        <v>0.33033000187301698</v>
      </c>
      <c r="K143">
        <v>0.84691158520823495</v>
      </c>
      <c r="L143">
        <v>0.72887949548849296</v>
      </c>
      <c r="M143">
        <v>1.1619363563528899</v>
      </c>
      <c r="N143">
        <v>0.24526131784177799</v>
      </c>
      <c r="O143">
        <v>0.85886089707086999</v>
      </c>
      <c r="P143">
        <v>0.59338870870891103</v>
      </c>
      <c r="Q143">
        <v>1.4473832826033499</v>
      </c>
      <c r="R143">
        <v>0.14778960524438201</v>
      </c>
      <c r="T143" t="str">
        <f t="shared" si="8"/>
        <v/>
      </c>
      <c r="U143" t="str">
        <f t="shared" si="9"/>
        <v/>
      </c>
      <c r="V143" t="str">
        <f t="shared" si="10"/>
        <v/>
      </c>
      <c r="W143" t="str">
        <f t="shared" si="11"/>
        <v/>
      </c>
    </row>
    <row r="144" spans="1:23" x14ac:dyDescent="0.25">
      <c r="A144">
        <v>143</v>
      </c>
      <c r="B144" t="s">
        <v>406</v>
      </c>
      <c r="C144">
        <v>0.51189806671981397</v>
      </c>
      <c r="D144">
        <v>0.72058717002908801</v>
      </c>
      <c r="E144">
        <v>0.71039020400425701</v>
      </c>
      <c r="F144">
        <v>0.47746219617237001</v>
      </c>
      <c r="G144">
        <v>1.0480505275194201</v>
      </c>
      <c r="H144">
        <v>1.0249048229187701</v>
      </c>
      <c r="I144">
        <v>1.02258327220545</v>
      </c>
      <c r="J144">
        <v>0.30650492202787799</v>
      </c>
      <c r="K144">
        <v>0.185961141454866</v>
      </c>
      <c r="L144">
        <v>1.0157618993440301</v>
      </c>
      <c r="M144">
        <v>0.18307552348139799</v>
      </c>
      <c r="N144">
        <v>0.85473876061359899</v>
      </c>
      <c r="O144">
        <v>0.49537843089605199</v>
      </c>
      <c r="P144">
        <v>0.72049910714951604</v>
      </c>
      <c r="Q144">
        <v>0.68754898650173102</v>
      </c>
      <c r="R144">
        <v>0.49173684237688903</v>
      </c>
      <c r="T144" t="str">
        <f t="shared" si="8"/>
        <v/>
      </c>
      <c r="U144" t="str">
        <f t="shared" si="9"/>
        <v/>
      </c>
      <c r="V144" t="str">
        <f t="shared" si="10"/>
        <v/>
      </c>
      <c r="W144" t="str">
        <f t="shared" si="11"/>
        <v/>
      </c>
    </row>
    <row r="145" spans="1:23" x14ac:dyDescent="0.25">
      <c r="A145">
        <v>144</v>
      </c>
      <c r="B145" t="s">
        <v>407</v>
      </c>
      <c r="C145">
        <v>0.54470846372886195</v>
      </c>
      <c r="D145">
        <v>0.72087990069143404</v>
      </c>
      <c r="E145">
        <v>0.75561610638110899</v>
      </c>
      <c r="F145">
        <v>0.44987939633149798</v>
      </c>
      <c r="G145">
        <v>-13.110490798185801</v>
      </c>
      <c r="H145">
        <v>721.59314211340097</v>
      </c>
      <c r="I145">
        <v>-1.81688129127556E-2</v>
      </c>
      <c r="J145">
        <v>0.98550418221868097</v>
      </c>
      <c r="K145">
        <v>0.93051549241637299</v>
      </c>
      <c r="L145">
        <v>0.72997531212538502</v>
      </c>
      <c r="M145">
        <v>1.27472186656162</v>
      </c>
      <c r="N145">
        <v>0.20240770436094899</v>
      </c>
      <c r="O145">
        <v>0.528304057417607</v>
      </c>
      <c r="P145">
        <v>0.72078674633546103</v>
      </c>
      <c r="Q145">
        <v>0.73295473328768601</v>
      </c>
      <c r="R145">
        <v>0.46358603869479997</v>
      </c>
      <c r="T145" t="str">
        <f t="shared" si="8"/>
        <v/>
      </c>
      <c r="U145" t="str">
        <f t="shared" si="9"/>
        <v/>
      </c>
      <c r="V145" t="str">
        <f t="shared" si="10"/>
        <v/>
      </c>
      <c r="W145" t="str">
        <f t="shared" si="11"/>
        <v/>
      </c>
    </row>
    <row r="146" spans="1:23" x14ac:dyDescent="0.25">
      <c r="A146">
        <v>145</v>
      </c>
      <c r="B146" t="s">
        <v>408</v>
      </c>
      <c r="C146">
        <v>0.98632403339956198</v>
      </c>
      <c r="D146">
        <v>0.59465953995417198</v>
      </c>
      <c r="E146">
        <v>1.65863652582715</v>
      </c>
      <c r="F146">
        <v>9.7189056927442105E-2</v>
      </c>
      <c r="G146">
        <v>-13.110490798185801</v>
      </c>
      <c r="H146">
        <v>721.59314211339495</v>
      </c>
      <c r="I146">
        <v>-1.81688129127557E-2</v>
      </c>
      <c r="J146">
        <v>0.98550418221868097</v>
      </c>
      <c r="K146">
        <v>1.39481154999311</v>
      </c>
      <c r="L146">
        <v>0.60646579614219198</v>
      </c>
      <c r="M146">
        <v>2.2999014270313198</v>
      </c>
      <c r="N146">
        <v>2.14538052368583E-2</v>
      </c>
      <c r="O146">
        <v>0.97443788568343503</v>
      </c>
      <c r="P146">
        <v>0.59458475966125701</v>
      </c>
      <c r="Q146">
        <v>1.63885446078131</v>
      </c>
      <c r="R146">
        <v>0.10124357379540599</v>
      </c>
      <c r="T146" t="str">
        <f t="shared" si="8"/>
        <v>^</v>
      </c>
      <c r="U146" t="str">
        <f t="shared" si="9"/>
        <v/>
      </c>
      <c r="V146" t="str">
        <f t="shared" si="10"/>
        <v>*</v>
      </c>
      <c r="W146" t="str">
        <f t="shared" si="11"/>
        <v/>
      </c>
    </row>
    <row r="147" spans="1:23" x14ac:dyDescent="0.25">
      <c r="A147">
        <v>146</v>
      </c>
      <c r="B147" t="s">
        <v>409</v>
      </c>
      <c r="C147">
        <v>1.3330343475853299</v>
      </c>
      <c r="D147">
        <v>0.52078690468439903</v>
      </c>
      <c r="E147">
        <v>2.5596541226265201</v>
      </c>
      <c r="F147">
        <v>1.04776385014415E-2</v>
      </c>
      <c r="G147">
        <v>1.09096588473593</v>
      </c>
      <c r="H147">
        <v>1.02566092565395</v>
      </c>
      <c r="I147">
        <v>1.06367109972562</v>
      </c>
      <c r="J147">
        <v>0.28747772098497398</v>
      </c>
      <c r="K147">
        <v>1.4662752929174201</v>
      </c>
      <c r="L147">
        <v>0.60812393909829399</v>
      </c>
      <c r="M147">
        <v>2.4111454896703499</v>
      </c>
      <c r="N147">
        <v>1.5902503373020401E-2</v>
      </c>
      <c r="O147">
        <v>1.31944432975287</v>
      </c>
      <c r="P147">
        <v>0.52068300060204298</v>
      </c>
      <c r="Q147">
        <v>2.5340645425859099</v>
      </c>
      <c r="R147">
        <v>1.1274796277248301E-2</v>
      </c>
      <c r="T147" t="str">
        <f t="shared" si="8"/>
        <v>*</v>
      </c>
      <c r="U147" t="str">
        <f t="shared" si="9"/>
        <v/>
      </c>
      <c r="V147" t="str">
        <f t="shared" si="10"/>
        <v>*</v>
      </c>
      <c r="W147" t="str">
        <f t="shared" si="11"/>
        <v>*</v>
      </c>
    </row>
    <row r="148" spans="1:23" x14ac:dyDescent="0.25">
      <c r="A148">
        <v>147</v>
      </c>
      <c r="B148" t="s">
        <v>410</v>
      </c>
      <c r="C148">
        <v>1.6446281447139199</v>
      </c>
      <c r="D148">
        <v>0.47167358755789102</v>
      </c>
      <c r="E148">
        <v>3.4867929604221701</v>
      </c>
      <c r="F148">
        <v>4.8884964339538099E-4</v>
      </c>
      <c r="G148">
        <v>1.1347050198345101</v>
      </c>
      <c r="H148">
        <v>1.0265367224828299</v>
      </c>
      <c r="I148">
        <v>1.1053720680250501</v>
      </c>
      <c r="J148">
        <v>0.26899840179308998</v>
      </c>
      <c r="K148">
        <v>1.8777301559069</v>
      </c>
      <c r="L148">
        <v>0.53785611488857599</v>
      </c>
      <c r="M148">
        <v>3.4911384363379301</v>
      </c>
      <c r="N148">
        <v>4.80966969450451E-4</v>
      </c>
      <c r="O148">
        <v>1.6347905341178399</v>
      </c>
      <c r="P148">
        <v>0.471512506444005</v>
      </c>
      <c r="Q148">
        <v>3.4671201967619099</v>
      </c>
      <c r="R148">
        <v>5.2606659468686404E-4</v>
      </c>
      <c r="T148" t="str">
        <f t="shared" si="8"/>
        <v>***</v>
      </c>
      <c r="U148" t="str">
        <f t="shared" si="9"/>
        <v/>
      </c>
      <c r="V148" t="str">
        <f t="shared" si="10"/>
        <v>***</v>
      </c>
      <c r="W148" t="str">
        <f t="shared" si="11"/>
        <v>***</v>
      </c>
    </row>
    <row r="149" spans="1:23" x14ac:dyDescent="0.25">
      <c r="A149">
        <v>148</v>
      </c>
      <c r="B149" t="s">
        <v>411</v>
      </c>
      <c r="C149">
        <v>1.19967207111271</v>
      </c>
      <c r="D149">
        <v>0.59727870778345105</v>
      </c>
      <c r="E149">
        <v>2.0085632644846698</v>
      </c>
      <c r="F149">
        <v>4.4583470450809501E-2</v>
      </c>
      <c r="G149">
        <v>-13.067154100545901</v>
      </c>
      <c r="H149">
        <v>749.55253150233295</v>
      </c>
      <c r="I149">
        <v>-1.74332732548515E-2</v>
      </c>
      <c r="J149">
        <v>0.98609096496597304</v>
      </c>
      <c r="K149">
        <v>1.67138902053236</v>
      </c>
      <c r="L149">
        <v>0.61289990514706105</v>
      </c>
      <c r="M149">
        <v>2.72701791352263</v>
      </c>
      <c r="N149">
        <v>6.3909569409599399E-3</v>
      </c>
      <c r="O149">
        <v>1.1889691692923401</v>
      </c>
      <c r="P149">
        <v>0.59713915960090802</v>
      </c>
      <c r="Q149">
        <v>1.99110902404554</v>
      </c>
      <c r="R149">
        <v>4.6468902581473799E-2</v>
      </c>
      <c r="T149" t="str">
        <f t="shared" si="8"/>
        <v>*</v>
      </c>
      <c r="U149" t="str">
        <f t="shared" si="9"/>
        <v/>
      </c>
      <c r="V149" t="str">
        <f t="shared" si="10"/>
        <v>**</v>
      </c>
      <c r="W149" t="str">
        <f t="shared" si="11"/>
        <v>*</v>
      </c>
    </row>
    <row r="150" spans="1:23" x14ac:dyDescent="0.25">
      <c r="A150">
        <v>149</v>
      </c>
      <c r="B150" t="s">
        <v>412</v>
      </c>
      <c r="C150">
        <v>0.84138319606988599</v>
      </c>
      <c r="D150">
        <v>0.72380145718017996</v>
      </c>
      <c r="E150">
        <v>1.1624502655020701</v>
      </c>
      <c r="F150">
        <v>0.24505261561109601</v>
      </c>
      <c r="G150">
        <v>1.21208546731065</v>
      </c>
      <c r="H150">
        <v>1.02686179129252</v>
      </c>
      <c r="I150">
        <v>1.1803783893692099</v>
      </c>
      <c r="J150">
        <v>0.237849753126435</v>
      </c>
      <c r="K150">
        <v>0.62081808179785103</v>
      </c>
      <c r="L150">
        <v>1.02133501588286</v>
      </c>
      <c r="M150">
        <v>0.60784960090808504</v>
      </c>
      <c r="N150">
        <v>0.543287228651813</v>
      </c>
      <c r="O150">
        <v>0.83175449742026497</v>
      </c>
      <c r="P150">
        <v>0.72368681657267997</v>
      </c>
      <c r="Q150">
        <v>1.1493293485148499</v>
      </c>
      <c r="R150">
        <v>0.25042020072825499</v>
      </c>
      <c r="T150" t="str">
        <f t="shared" si="8"/>
        <v/>
      </c>
      <c r="U150" t="str">
        <f t="shared" si="9"/>
        <v/>
      </c>
      <c r="V150" t="str">
        <f t="shared" si="10"/>
        <v/>
      </c>
      <c r="W150" t="str">
        <f t="shared" si="11"/>
        <v/>
      </c>
    </row>
    <row r="151" spans="1:23" x14ac:dyDescent="0.25">
      <c r="A151">
        <v>150</v>
      </c>
      <c r="B151" t="s">
        <v>413</v>
      </c>
      <c r="C151">
        <v>-13.279915062111201</v>
      </c>
      <c r="D151">
        <v>503.54471172937502</v>
      </c>
      <c r="E151">
        <v>-2.6372861739531701E-2</v>
      </c>
      <c r="F151">
        <v>0.97895993981336304</v>
      </c>
      <c r="G151">
        <v>-13.0519220340757</v>
      </c>
      <c r="H151">
        <v>763.67720554758398</v>
      </c>
      <c r="I151">
        <v>-1.70908885838972E-2</v>
      </c>
      <c r="J151">
        <v>0.98636410770895599</v>
      </c>
      <c r="K151">
        <v>-13.3721694339983</v>
      </c>
      <c r="L151">
        <v>668.126171495368</v>
      </c>
      <c r="M151">
        <v>-2.0014437398956201E-2</v>
      </c>
      <c r="N151">
        <v>0.98403185549377903</v>
      </c>
      <c r="O151">
        <v>-13.2893634953006</v>
      </c>
      <c r="P151">
        <v>503.51453445248302</v>
      </c>
      <c r="Q151">
        <v>-2.63932073177418E-2</v>
      </c>
      <c r="R151">
        <v>0.978943712039401</v>
      </c>
      <c r="T151" t="str">
        <f t="shared" si="8"/>
        <v/>
      </c>
      <c r="U151" t="str">
        <f t="shared" si="9"/>
        <v/>
      </c>
      <c r="V151" t="str">
        <f t="shared" si="10"/>
        <v/>
      </c>
      <c r="W151" t="str">
        <f t="shared" si="11"/>
        <v/>
      </c>
    </row>
    <row r="152" spans="1:23" x14ac:dyDescent="0.25">
      <c r="A152">
        <v>151</v>
      </c>
      <c r="B152" t="s">
        <v>414</v>
      </c>
      <c r="C152">
        <v>-13.279915062111099</v>
      </c>
      <c r="D152">
        <v>503.54471172937002</v>
      </c>
      <c r="E152">
        <v>-2.6372861739531999E-2</v>
      </c>
      <c r="F152">
        <v>0.97895993981336304</v>
      </c>
      <c r="G152">
        <v>-13.0519220340757</v>
      </c>
      <c r="H152">
        <v>763.67720554758705</v>
      </c>
      <c r="I152">
        <v>-1.7090888583897099E-2</v>
      </c>
      <c r="J152">
        <v>0.98636410770895699</v>
      </c>
      <c r="K152">
        <v>-13.3721694339983</v>
      </c>
      <c r="L152">
        <v>668.12617149536095</v>
      </c>
      <c r="M152">
        <v>-2.0014437398956399E-2</v>
      </c>
      <c r="N152">
        <v>0.98403185549377903</v>
      </c>
      <c r="O152">
        <v>-13.2893634953006</v>
      </c>
      <c r="P152">
        <v>503.51453445247802</v>
      </c>
      <c r="Q152">
        <v>-2.6393207317742001E-2</v>
      </c>
      <c r="R152">
        <v>0.978943712039401</v>
      </c>
      <c r="T152" t="str">
        <f t="shared" si="8"/>
        <v/>
      </c>
      <c r="U152" t="str">
        <f t="shared" si="9"/>
        <v/>
      </c>
      <c r="V152" t="str">
        <f t="shared" si="10"/>
        <v/>
      </c>
      <c r="W152" t="str">
        <f t="shared" si="11"/>
        <v/>
      </c>
    </row>
    <row r="153" spans="1:23" x14ac:dyDescent="0.25">
      <c r="A153">
        <v>152</v>
      </c>
      <c r="B153" t="s">
        <v>415</v>
      </c>
      <c r="C153">
        <v>1.3175470438258401</v>
      </c>
      <c r="D153">
        <v>0.598455801438188</v>
      </c>
      <c r="E153">
        <v>2.2015778619900601</v>
      </c>
      <c r="F153">
        <v>2.7695141127750102E-2</v>
      </c>
      <c r="G153">
        <v>1.26618312499743</v>
      </c>
      <c r="H153">
        <v>1.02772462780403</v>
      </c>
      <c r="I153">
        <v>1.23202567180172</v>
      </c>
      <c r="J153">
        <v>0.217939494569939</v>
      </c>
      <c r="K153">
        <v>1.39671590616182</v>
      </c>
      <c r="L153">
        <v>0.73833387182251298</v>
      </c>
      <c r="M153">
        <v>1.89171316590711</v>
      </c>
      <c r="N153">
        <v>5.8529208183351202E-2</v>
      </c>
      <c r="O153">
        <v>1.3076947534596499</v>
      </c>
      <c r="P153">
        <v>0.59832219508165196</v>
      </c>
      <c r="Q153">
        <v>2.1856029480590999</v>
      </c>
      <c r="R153">
        <v>2.88446667543499E-2</v>
      </c>
      <c r="T153" t="str">
        <f t="shared" si="8"/>
        <v>*</v>
      </c>
      <c r="U153" t="str">
        <f t="shared" si="9"/>
        <v/>
      </c>
      <c r="V153" t="str">
        <f t="shared" si="10"/>
        <v>^</v>
      </c>
      <c r="W153" t="str">
        <f t="shared" si="11"/>
        <v>*</v>
      </c>
    </row>
    <row r="154" spans="1:23" x14ac:dyDescent="0.25">
      <c r="A154">
        <v>153</v>
      </c>
      <c r="B154" t="s">
        <v>416</v>
      </c>
      <c r="C154">
        <v>0.24298251889648101</v>
      </c>
      <c r="D154">
        <v>1.01247605648745</v>
      </c>
      <c r="E154">
        <v>0.23998840993776299</v>
      </c>
      <c r="F154">
        <v>0.81033924161829096</v>
      </c>
      <c r="G154">
        <v>-13.0507870947517</v>
      </c>
      <c r="H154">
        <v>778.49459350551899</v>
      </c>
      <c r="I154">
        <v>-1.6764133243346999E-2</v>
      </c>
      <c r="J154">
        <v>0.98662478339941895</v>
      </c>
      <c r="K154">
        <v>0.75095079889512095</v>
      </c>
      <c r="L154">
        <v>1.0229087760648901</v>
      </c>
      <c r="M154">
        <v>0.73413271688215698</v>
      </c>
      <c r="N154">
        <v>0.462867855372597</v>
      </c>
      <c r="O154">
        <v>0.23127818407199499</v>
      </c>
      <c r="P154">
        <v>1.01241990465109</v>
      </c>
      <c r="Q154">
        <v>0.22844096901838501</v>
      </c>
      <c r="R154">
        <v>0.81930344265480604</v>
      </c>
      <c r="T154" t="str">
        <f t="shared" si="8"/>
        <v/>
      </c>
      <c r="U154" t="str">
        <f t="shared" si="9"/>
        <v/>
      </c>
      <c r="V154" t="str">
        <f t="shared" si="10"/>
        <v/>
      </c>
      <c r="W154" t="str">
        <f t="shared" si="11"/>
        <v/>
      </c>
    </row>
    <row r="155" spans="1:23" x14ac:dyDescent="0.25">
      <c r="A155">
        <v>154</v>
      </c>
      <c r="B155" t="s">
        <v>417</v>
      </c>
      <c r="C155">
        <v>-13.266855065301501</v>
      </c>
      <c r="D155">
        <v>520.96641752356595</v>
      </c>
      <c r="E155">
        <v>-2.5465854648301599E-2</v>
      </c>
      <c r="F155">
        <v>0.97968338369283803</v>
      </c>
      <c r="G155">
        <v>-13.0507870947517</v>
      </c>
      <c r="H155">
        <v>778.49459350551695</v>
      </c>
      <c r="I155">
        <v>-1.6764133243346999E-2</v>
      </c>
      <c r="J155">
        <v>0.98662478339941895</v>
      </c>
      <c r="K155">
        <v>-13.3491349263827</v>
      </c>
      <c r="L155">
        <v>699.19539526045401</v>
      </c>
      <c r="M155">
        <v>-1.9092137930070401E-2</v>
      </c>
      <c r="N155">
        <v>0.98476760331130198</v>
      </c>
      <c r="O155">
        <v>-13.2784268513299</v>
      </c>
      <c r="P155">
        <v>520.83524820979096</v>
      </c>
      <c r="Q155">
        <v>-2.54944858224753E-2</v>
      </c>
      <c r="R155">
        <v>0.97966054673553404</v>
      </c>
      <c r="T155" t="str">
        <f t="shared" si="8"/>
        <v/>
      </c>
      <c r="U155" t="str">
        <f t="shared" si="9"/>
        <v/>
      </c>
      <c r="V155" t="str">
        <f t="shared" si="10"/>
        <v/>
      </c>
      <c r="W155" t="str">
        <f t="shared" si="11"/>
        <v/>
      </c>
    </row>
    <row r="156" spans="1:23" x14ac:dyDescent="0.25">
      <c r="A156">
        <v>155</v>
      </c>
      <c r="B156" t="s">
        <v>418</v>
      </c>
      <c r="C156">
        <v>0.26405054060987299</v>
      </c>
      <c r="D156">
        <v>1.0126794913556501</v>
      </c>
      <c r="E156">
        <v>0.26074443381527801</v>
      </c>
      <c r="F156">
        <v>0.79428959773394403</v>
      </c>
      <c r="G156">
        <v>-13.0507870947517</v>
      </c>
      <c r="H156">
        <v>778.49459350551695</v>
      </c>
      <c r="I156">
        <v>-1.6764133243346999E-2</v>
      </c>
      <c r="J156">
        <v>0.98662478339941895</v>
      </c>
      <c r="K156">
        <v>0.78694917281593701</v>
      </c>
      <c r="L156">
        <v>1.0235980667997</v>
      </c>
      <c r="M156">
        <v>0.768806818164816</v>
      </c>
      <c r="N156">
        <v>0.44200800070277202</v>
      </c>
      <c r="O156">
        <v>0.25192111475616902</v>
      </c>
      <c r="P156">
        <v>1.0126216702292901</v>
      </c>
      <c r="Q156">
        <v>0.24878108198012899</v>
      </c>
      <c r="R156">
        <v>0.80353012550994396</v>
      </c>
      <c r="T156" t="str">
        <f t="shared" si="8"/>
        <v/>
      </c>
      <c r="U156" t="str">
        <f t="shared" si="9"/>
        <v/>
      </c>
      <c r="V156" t="str">
        <f t="shared" si="10"/>
        <v/>
      </c>
      <c r="W156" t="str">
        <f t="shared" si="11"/>
        <v/>
      </c>
    </row>
    <row r="157" spans="1:23" x14ac:dyDescent="0.25">
      <c r="A157">
        <v>156</v>
      </c>
      <c r="B157" t="s">
        <v>419</v>
      </c>
      <c r="C157">
        <v>0.281976072202473</v>
      </c>
      <c r="D157">
        <v>1.01287853006093</v>
      </c>
      <c r="E157">
        <v>0.27839080781533798</v>
      </c>
      <c r="F157">
        <v>0.78071237502933899</v>
      </c>
      <c r="G157">
        <v>-13.0507870947517</v>
      </c>
      <c r="H157">
        <v>778.49459350551194</v>
      </c>
      <c r="I157">
        <v>-1.67641332433471E-2</v>
      </c>
      <c r="J157">
        <v>0.98662478339941895</v>
      </c>
      <c r="K157">
        <v>0.82204673565238795</v>
      </c>
      <c r="L157">
        <v>1.0243067589957999</v>
      </c>
      <c r="M157">
        <v>0.80253959903408001</v>
      </c>
      <c r="N157">
        <v>0.42224089166633799</v>
      </c>
      <c r="O157">
        <v>0.27121011517059501</v>
      </c>
      <c r="P157">
        <v>1.01282377520411</v>
      </c>
      <c r="Q157">
        <v>0.26777621320741501</v>
      </c>
      <c r="R157">
        <v>0.78887158139362801</v>
      </c>
      <c r="T157" t="str">
        <f t="shared" si="8"/>
        <v/>
      </c>
      <c r="U157" t="str">
        <f t="shared" si="9"/>
        <v/>
      </c>
      <c r="V157" t="str">
        <f t="shared" si="10"/>
        <v/>
      </c>
      <c r="W157" t="str">
        <f t="shared" si="11"/>
        <v/>
      </c>
    </row>
    <row r="158" spans="1:23" x14ac:dyDescent="0.25">
      <c r="A158">
        <v>157</v>
      </c>
      <c r="B158" t="s">
        <v>420</v>
      </c>
      <c r="C158">
        <v>1.4408300487914301</v>
      </c>
      <c r="D158">
        <v>0.60047969952905</v>
      </c>
      <c r="E158">
        <v>2.3994650442329002</v>
      </c>
      <c r="F158">
        <v>1.64190474020534E-2</v>
      </c>
      <c r="G158">
        <v>1.3075663204096699</v>
      </c>
      <c r="H158">
        <v>1.02871455113271</v>
      </c>
      <c r="I158">
        <v>1.2710681684923499</v>
      </c>
      <c r="J158">
        <v>0.20370439836802601</v>
      </c>
      <c r="K158">
        <v>1.5881554413540899</v>
      </c>
      <c r="L158">
        <v>0.74306676700360796</v>
      </c>
      <c r="M158">
        <v>2.1372984392213801</v>
      </c>
      <c r="N158">
        <v>3.2573725732364001E-2</v>
      </c>
      <c r="O158">
        <v>1.4325555509618999</v>
      </c>
      <c r="P158">
        <v>0.60038860321088705</v>
      </c>
      <c r="Q158">
        <v>2.3860472089253002</v>
      </c>
      <c r="R158">
        <v>1.70305647029762E-2</v>
      </c>
      <c r="T158" t="str">
        <f t="shared" si="8"/>
        <v>*</v>
      </c>
      <c r="U158" t="str">
        <f t="shared" si="9"/>
        <v/>
      </c>
      <c r="V158" t="str">
        <f t="shared" si="10"/>
        <v>*</v>
      </c>
      <c r="W158" t="str">
        <f t="shared" si="11"/>
        <v>*</v>
      </c>
    </row>
    <row r="159" spans="1:23" x14ac:dyDescent="0.25">
      <c r="A159">
        <v>158</v>
      </c>
      <c r="B159" t="s">
        <v>421</v>
      </c>
      <c r="C159">
        <v>0.36655340393492403</v>
      </c>
      <c r="D159">
        <v>1.0137420202899601</v>
      </c>
      <c r="E159">
        <v>0.36158450236686401</v>
      </c>
      <c r="F159">
        <v>0.71766254746977398</v>
      </c>
      <c r="G159">
        <v>1.345660398595</v>
      </c>
      <c r="H159">
        <v>1.0297711995827901</v>
      </c>
      <c r="I159">
        <v>1.3067566845336001</v>
      </c>
      <c r="J159">
        <v>0.19129536042162901</v>
      </c>
      <c r="K159">
        <v>-13.3325244185803</v>
      </c>
      <c r="L159">
        <v>748.32643949415399</v>
      </c>
      <c r="M159">
        <v>-1.7816455112280499E-2</v>
      </c>
      <c r="N159">
        <v>0.98578527756223899</v>
      </c>
      <c r="O159">
        <v>0.35886001021722003</v>
      </c>
      <c r="P159">
        <v>1.01368029684122</v>
      </c>
      <c r="Q159">
        <v>0.35401695321047699</v>
      </c>
      <c r="R159">
        <v>0.72332617811821498</v>
      </c>
      <c r="T159" t="str">
        <f t="shared" si="8"/>
        <v/>
      </c>
      <c r="U159" t="str">
        <f t="shared" si="9"/>
        <v/>
      </c>
      <c r="V159" t="str">
        <f t="shared" si="10"/>
        <v/>
      </c>
      <c r="W159" t="str">
        <f t="shared" si="11"/>
        <v/>
      </c>
    </row>
    <row r="160" spans="1:23" x14ac:dyDescent="0.25">
      <c r="A160">
        <v>159</v>
      </c>
      <c r="B160" t="s">
        <v>422</v>
      </c>
      <c r="C160">
        <v>-13.2668560961142</v>
      </c>
      <c r="D160">
        <v>550.89431822800805</v>
      </c>
      <c r="E160">
        <v>-2.4082397761494501E-2</v>
      </c>
      <c r="F160">
        <v>0.98078688380277601</v>
      </c>
      <c r="G160">
        <v>-13.0734078483973</v>
      </c>
      <c r="H160">
        <v>811.32293508281805</v>
      </c>
      <c r="I160">
        <v>-1.6113691950619902E-2</v>
      </c>
      <c r="J160">
        <v>0.98714369033656402</v>
      </c>
      <c r="K160">
        <v>-13.332524418580199</v>
      </c>
      <c r="L160">
        <v>748.32643949414296</v>
      </c>
      <c r="M160">
        <v>-1.7816455112280701E-2</v>
      </c>
      <c r="N160">
        <v>0.98578527756223899</v>
      </c>
      <c r="O160">
        <v>-13.272446225952701</v>
      </c>
      <c r="P160">
        <v>550.81506133533799</v>
      </c>
      <c r="Q160">
        <v>-2.40960118152477E-2</v>
      </c>
      <c r="R160">
        <v>0.980776024510702</v>
      </c>
      <c r="T160" t="str">
        <f t="shared" si="8"/>
        <v/>
      </c>
      <c r="U160" t="str">
        <f t="shared" si="9"/>
        <v/>
      </c>
      <c r="V160" t="str">
        <f t="shared" si="10"/>
        <v/>
      </c>
      <c r="W160" t="str">
        <f t="shared" si="11"/>
        <v/>
      </c>
    </row>
    <row r="161" spans="1:23" x14ac:dyDescent="0.25">
      <c r="A161">
        <v>160</v>
      </c>
      <c r="B161" t="s">
        <v>423</v>
      </c>
      <c r="C161">
        <v>-13.2668560961142</v>
      </c>
      <c r="D161">
        <v>550.89431822800395</v>
      </c>
      <c r="E161">
        <v>-2.4082397761494699E-2</v>
      </c>
      <c r="F161">
        <v>0.98078688380277601</v>
      </c>
      <c r="G161">
        <v>-13.0734078483973</v>
      </c>
      <c r="H161">
        <v>811.32293508282601</v>
      </c>
      <c r="I161">
        <v>-1.6113691950619801E-2</v>
      </c>
      <c r="J161">
        <v>0.98714369033656402</v>
      </c>
      <c r="K161">
        <v>-13.332524418580199</v>
      </c>
      <c r="L161">
        <v>748.32643949414796</v>
      </c>
      <c r="M161">
        <v>-1.78164551122806E-2</v>
      </c>
      <c r="N161">
        <v>0.98578527756223899</v>
      </c>
      <c r="O161">
        <v>-13.272446225952701</v>
      </c>
      <c r="P161">
        <v>550.81506133534003</v>
      </c>
      <c r="Q161">
        <v>-2.40960118152477E-2</v>
      </c>
      <c r="R161">
        <v>0.980776024510702</v>
      </c>
      <c r="T161" t="str">
        <f t="shared" si="8"/>
        <v/>
      </c>
      <c r="U161" t="str">
        <f t="shared" si="9"/>
        <v/>
      </c>
      <c r="V161" t="str">
        <f t="shared" si="10"/>
        <v/>
      </c>
      <c r="W161" t="str">
        <f t="shared" si="11"/>
        <v/>
      </c>
    </row>
    <row r="162" spans="1:23" x14ac:dyDescent="0.25">
      <c r="A162">
        <v>161</v>
      </c>
      <c r="B162" t="s">
        <v>424</v>
      </c>
      <c r="C162">
        <v>2.2856626871255901</v>
      </c>
      <c r="D162">
        <v>0.444103602030476</v>
      </c>
      <c r="E162">
        <v>5.1466880175602299</v>
      </c>
      <c r="F162" s="1">
        <v>2.6512571864866198E-7</v>
      </c>
      <c r="G162">
        <v>2.5705397611808598</v>
      </c>
      <c r="H162">
        <v>0.63271406022983401</v>
      </c>
      <c r="I162">
        <v>4.06271951700759</v>
      </c>
      <c r="J162" s="1">
        <v>4.8504298122476502E-5</v>
      </c>
      <c r="K162">
        <v>2.13232949661404</v>
      </c>
      <c r="L162">
        <v>0.62514271942725297</v>
      </c>
      <c r="M162">
        <v>3.41094830084185</v>
      </c>
      <c r="N162">
        <v>6.4737365073177296E-4</v>
      </c>
      <c r="O162">
        <v>2.27951557207111</v>
      </c>
      <c r="P162">
        <v>0.44399719222523498</v>
      </c>
      <c r="Q162">
        <v>5.1340765482019899</v>
      </c>
      <c r="R162" s="1">
        <v>2.8353268760623001E-7</v>
      </c>
      <c r="T162" t="str">
        <f t="shared" si="8"/>
        <v>***</v>
      </c>
      <c r="U162" t="str">
        <f t="shared" si="9"/>
        <v>***</v>
      </c>
      <c r="V162" t="str">
        <f t="shared" si="10"/>
        <v>***</v>
      </c>
      <c r="W162" t="str">
        <f t="shared" si="11"/>
        <v>***</v>
      </c>
    </row>
    <row r="163" spans="1:23" x14ac:dyDescent="0.25">
      <c r="A163">
        <v>162</v>
      </c>
      <c r="B163" t="s">
        <v>425</v>
      </c>
      <c r="C163">
        <v>-13.2413264473083</v>
      </c>
      <c r="D163">
        <v>588.25954050297503</v>
      </c>
      <c r="E163">
        <v>-2.2509327151730801E-2</v>
      </c>
      <c r="F163">
        <v>0.98204167189482205</v>
      </c>
      <c r="G163">
        <v>-13.076933543393199</v>
      </c>
      <c r="H163">
        <v>870.50114462389104</v>
      </c>
      <c r="I163">
        <v>-1.5022304823095E-2</v>
      </c>
      <c r="J163">
        <v>0.988014385713888</v>
      </c>
      <c r="K163">
        <v>-13.285368437828</v>
      </c>
      <c r="L163">
        <v>795.64439704537494</v>
      </c>
      <c r="M163">
        <v>-1.6697620805429199E-2</v>
      </c>
      <c r="N163">
        <v>0.98667784521961299</v>
      </c>
      <c r="O163">
        <v>-13.2453197433819</v>
      </c>
      <c r="P163">
        <v>588.30588302781905</v>
      </c>
      <c r="Q163">
        <v>-2.2514341816900599E-2</v>
      </c>
      <c r="R163">
        <v>0.98203767178462698</v>
      </c>
      <c r="T163" t="str">
        <f t="shared" si="8"/>
        <v/>
      </c>
      <c r="U163" t="str">
        <f t="shared" si="9"/>
        <v/>
      </c>
      <c r="V163" t="str">
        <f t="shared" si="10"/>
        <v/>
      </c>
      <c r="W163" t="str">
        <f t="shared" si="11"/>
        <v/>
      </c>
    </row>
    <row r="164" spans="1:23" x14ac:dyDescent="0.25">
      <c r="A164">
        <v>163</v>
      </c>
      <c r="B164" t="s">
        <v>426</v>
      </c>
      <c r="C164">
        <v>0.53776619619594601</v>
      </c>
      <c r="D164">
        <v>1.01555522271642</v>
      </c>
      <c r="E164">
        <v>0.52952925076543</v>
      </c>
      <c r="F164">
        <v>0.59643835862633998</v>
      </c>
      <c r="G164">
        <v>-13.076933543393199</v>
      </c>
      <c r="H164">
        <v>870.50114462388296</v>
      </c>
      <c r="I164">
        <v>-1.5022304823095099E-2</v>
      </c>
      <c r="J164">
        <v>0.988014385713888</v>
      </c>
      <c r="K164">
        <v>1.11992474429476</v>
      </c>
      <c r="L164">
        <v>1.02951921654856</v>
      </c>
      <c r="M164">
        <v>1.0878133465534401</v>
      </c>
      <c r="N164">
        <v>0.27667751630321902</v>
      </c>
      <c r="O164">
        <v>0.53390307905069601</v>
      </c>
      <c r="P164">
        <v>1.0155188866576299</v>
      </c>
      <c r="Q164">
        <v>0.52574411570810597</v>
      </c>
      <c r="R164">
        <v>0.59906600767963203</v>
      </c>
      <c r="T164" t="str">
        <f t="shared" si="8"/>
        <v/>
      </c>
      <c r="U164" t="str">
        <f t="shared" si="9"/>
        <v/>
      </c>
      <c r="V164" t="str">
        <f t="shared" si="10"/>
        <v/>
      </c>
      <c r="W164" t="str">
        <f t="shared" si="11"/>
        <v/>
      </c>
    </row>
    <row r="165" spans="1:23" x14ac:dyDescent="0.25">
      <c r="A165">
        <v>164</v>
      </c>
      <c r="B165" t="s">
        <v>427</v>
      </c>
      <c r="C165">
        <v>1.7178999567206099</v>
      </c>
      <c r="D165">
        <v>0.60552579078410496</v>
      </c>
      <c r="E165">
        <v>2.8370384595775402</v>
      </c>
      <c r="F165">
        <v>4.5534126753094999E-3</v>
      </c>
      <c r="G165">
        <v>1.5161184528885701</v>
      </c>
      <c r="H165">
        <v>1.0348098487970101</v>
      </c>
      <c r="I165">
        <v>1.46511791963625</v>
      </c>
      <c r="J165">
        <v>0.14288874843730001</v>
      </c>
      <c r="K165">
        <v>1.91809790265361</v>
      </c>
      <c r="L165">
        <v>0.75145003808394595</v>
      </c>
      <c r="M165">
        <v>2.5525288514781299</v>
      </c>
      <c r="N165">
        <v>1.06944051815661E-2</v>
      </c>
      <c r="O165">
        <v>1.71430595692926</v>
      </c>
      <c r="P165">
        <v>0.60544685536832299</v>
      </c>
      <c r="Q165">
        <v>2.8314722287001799</v>
      </c>
      <c r="R165">
        <v>4.6334257031879003E-3</v>
      </c>
      <c r="T165" t="str">
        <f t="shared" si="8"/>
        <v>**</v>
      </c>
      <c r="U165" t="str">
        <f t="shared" si="9"/>
        <v/>
      </c>
      <c r="V165" t="str">
        <f t="shared" si="10"/>
        <v>*</v>
      </c>
      <c r="W165" t="str">
        <f t="shared" si="11"/>
        <v>**</v>
      </c>
    </row>
    <row r="166" spans="1:23" x14ac:dyDescent="0.25">
      <c r="A166">
        <v>165</v>
      </c>
      <c r="B166" t="s">
        <v>428</v>
      </c>
      <c r="C166">
        <v>0.64157655919245105</v>
      </c>
      <c r="D166">
        <v>1.0169786027946399</v>
      </c>
      <c r="E166">
        <v>0.630865347048017</v>
      </c>
      <c r="F166">
        <v>0.52812857149028103</v>
      </c>
      <c r="G166">
        <v>1.5691814295158899</v>
      </c>
      <c r="H166">
        <v>1.0365158906277301</v>
      </c>
      <c r="I166">
        <v>1.51390002189505</v>
      </c>
      <c r="J166">
        <v>0.13005119858776301</v>
      </c>
      <c r="K166">
        <v>-13.2742579238791</v>
      </c>
      <c r="L166">
        <v>849.79369876727401</v>
      </c>
      <c r="M166">
        <v>-1.56205652538198E-2</v>
      </c>
      <c r="N166">
        <v>0.98753709898394204</v>
      </c>
      <c r="O166">
        <v>0.63812699372660098</v>
      </c>
      <c r="P166">
        <v>1.0169267705490099</v>
      </c>
      <c r="Q166">
        <v>0.62750535457149503</v>
      </c>
      <c r="R166">
        <v>0.53032802735418205</v>
      </c>
      <c r="T166" t="str">
        <f t="shared" si="8"/>
        <v/>
      </c>
      <c r="U166" t="str">
        <f t="shared" si="9"/>
        <v/>
      </c>
      <c r="V166" t="str">
        <f t="shared" si="10"/>
        <v/>
      </c>
      <c r="W166" t="str">
        <f t="shared" si="11"/>
        <v/>
      </c>
    </row>
    <row r="167" spans="1:23" x14ac:dyDescent="0.25">
      <c r="A167">
        <v>166</v>
      </c>
      <c r="B167" t="s">
        <v>429</v>
      </c>
      <c r="C167">
        <v>0.65884917322437098</v>
      </c>
      <c r="D167">
        <v>1.01733957503704</v>
      </c>
      <c r="E167">
        <v>0.64761972245145805</v>
      </c>
      <c r="F167">
        <v>0.51723093790123897</v>
      </c>
      <c r="G167">
        <v>1.60520789971036</v>
      </c>
      <c r="H167">
        <v>1.038146028536</v>
      </c>
      <c r="I167">
        <v>1.5462255362803099</v>
      </c>
      <c r="J167">
        <v>0.122050108319425</v>
      </c>
      <c r="K167">
        <v>-13.2742579238791</v>
      </c>
      <c r="L167">
        <v>849.79369876727299</v>
      </c>
      <c r="M167">
        <v>-1.56205652538199E-2</v>
      </c>
      <c r="N167">
        <v>0.98753709898394204</v>
      </c>
      <c r="O167">
        <v>0.65679798886742402</v>
      </c>
      <c r="P167">
        <v>1.0173020412937199</v>
      </c>
      <c r="Q167">
        <v>0.64562731834506504</v>
      </c>
      <c r="R167">
        <v>0.51852074099443302</v>
      </c>
      <c r="T167" t="str">
        <f t="shared" si="8"/>
        <v/>
      </c>
      <c r="U167" t="str">
        <f t="shared" si="9"/>
        <v/>
      </c>
      <c r="V167" t="str">
        <f t="shared" si="10"/>
        <v/>
      </c>
      <c r="W167" t="str">
        <f t="shared" si="11"/>
        <v/>
      </c>
    </row>
    <row r="168" spans="1:23" x14ac:dyDescent="0.25">
      <c r="A168">
        <v>167</v>
      </c>
      <c r="B168" t="s">
        <v>430</v>
      </c>
      <c r="C168">
        <v>1.8405668796124599</v>
      </c>
      <c r="D168">
        <v>0.60896425636260398</v>
      </c>
      <c r="E168">
        <v>3.0224547013749699</v>
      </c>
      <c r="F168">
        <v>2.50733606439738E-3</v>
      </c>
      <c r="G168">
        <v>2.4214015518153098</v>
      </c>
      <c r="H168">
        <v>0.76579897573619904</v>
      </c>
      <c r="I168">
        <v>3.1619284283940199</v>
      </c>
      <c r="J168">
        <v>1.5672808013727901E-3</v>
      </c>
      <c r="K168">
        <v>1.2700584421346901</v>
      </c>
      <c r="L168">
        <v>1.03351844067137</v>
      </c>
      <c r="M168">
        <v>1.228868680185</v>
      </c>
      <c r="N168">
        <v>0.21912104593182899</v>
      </c>
      <c r="O168">
        <v>1.8394818525269301</v>
      </c>
      <c r="P168">
        <v>0.608898977996991</v>
      </c>
      <c r="Q168">
        <v>3.02099678107199</v>
      </c>
      <c r="R168">
        <v>2.5194403840993799E-3</v>
      </c>
      <c r="T168" t="str">
        <f t="shared" si="8"/>
        <v>**</v>
      </c>
      <c r="U168" t="str">
        <f t="shared" si="9"/>
        <v>**</v>
      </c>
      <c r="V168" t="str">
        <f t="shared" si="10"/>
        <v/>
      </c>
      <c r="W168" t="str">
        <f t="shared" si="11"/>
        <v>**</v>
      </c>
    </row>
    <row r="169" spans="1:23" x14ac:dyDescent="0.25">
      <c r="A169">
        <v>168</v>
      </c>
      <c r="B169" t="s">
        <v>244</v>
      </c>
      <c r="C169">
        <v>2.0257356027859199</v>
      </c>
      <c r="D169">
        <v>0.61322425507661904</v>
      </c>
      <c r="E169">
        <v>3.3034172833441202</v>
      </c>
      <c r="F169">
        <v>9.5514142870537497E-4</v>
      </c>
      <c r="G169">
        <v>1.8872812873659299</v>
      </c>
      <c r="H169">
        <v>1.0482602821345799</v>
      </c>
      <c r="I169">
        <v>1.8003937757928301</v>
      </c>
      <c r="J169">
        <v>7.1798482935426705E-2</v>
      </c>
      <c r="K169">
        <v>2.1588663143590301</v>
      </c>
      <c r="L169">
        <v>0.75953982233961104</v>
      </c>
      <c r="M169">
        <v>2.8423345963732101</v>
      </c>
      <c r="N169">
        <v>4.4784462731776702E-3</v>
      </c>
      <c r="O169">
        <v>2.0174127549378502</v>
      </c>
      <c r="P169">
        <v>0.61317978299377196</v>
      </c>
      <c r="Q169">
        <v>3.2900836115112702</v>
      </c>
      <c r="R169">
        <v>1.00157616587563E-3</v>
      </c>
      <c r="T169" t="str">
        <f t="shared" si="8"/>
        <v>***</v>
      </c>
      <c r="U169" t="str">
        <f t="shared" si="9"/>
        <v>^</v>
      </c>
      <c r="V169" t="str">
        <f t="shared" si="10"/>
        <v>**</v>
      </c>
      <c r="W169" t="str">
        <f t="shared" si="11"/>
        <v>**</v>
      </c>
    </row>
    <row r="170" spans="1:23" x14ac:dyDescent="0.25">
      <c r="A170">
        <v>169</v>
      </c>
      <c r="B170" t="s">
        <v>245</v>
      </c>
      <c r="C170">
        <v>0.97459724493532696</v>
      </c>
      <c r="D170">
        <v>1.0218191842703499</v>
      </c>
      <c r="E170">
        <v>0.95378640363975997</v>
      </c>
      <c r="F170">
        <v>0.34019177307113102</v>
      </c>
      <c r="G170">
        <v>-13.0497316082133</v>
      </c>
      <c r="H170">
        <v>1081.1668287330499</v>
      </c>
      <c r="I170">
        <v>-1.20700443829797E-2</v>
      </c>
      <c r="J170">
        <v>0.99036973177167997</v>
      </c>
      <c r="K170">
        <v>1.53399899467093</v>
      </c>
      <c r="L170">
        <v>1.0402255615739699</v>
      </c>
      <c r="M170">
        <v>1.47467919587539</v>
      </c>
      <c r="N170">
        <v>0.14029881183100801</v>
      </c>
      <c r="O170">
        <v>0.96272650227084</v>
      </c>
      <c r="P170">
        <v>1.02177463861527</v>
      </c>
      <c r="Q170">
        <v>0.94221021533236504</v>
      </c>
      <c r="R170">
        <v>0.346085024912204</v>
      </c>
      <c r="T170" t="str">
        <f t="shared" si="8"/>
        <v/>
      </c>
      <c r="U170" t="str">
        <f t="shared" si="9"/>
        <v/>
      </c>
      <c r="V170" t="str">
        <f t="shared" si="10"/>
        <v/>
      </c>
      <c r="W170" t="str">
        <f t="shared" si="11"/>
        <v/>
      </c>
    </row>
    <row r="171" spans="1:23" x14ac:dyDescent="0.25">
      <c r="A171">
        <v>170</v>
      </c>
      <c r="B171" t="s">
        <v>246</v>
      </c>
      <c r="C171">
        <v>1.02512076160965</v>
      </c>
      <c r="D171">
        <v>1.0224896599550599</v>
      </c>
      <c r="E171">
        <v>1.0025732305740001</v>
      </c>
      <c r="F171">
        <v>0.31606681714138002</v>
      </c>
      <c r="G171">
        <v>2.0065199552443498</v>
      </c>
      <c r="H171">
        <v>1.0513667483000699</v>
      </c>
      <c r="I171">
        <v>1.9084871748974801</v>
      </c>
      <c r="J171">
        <v>5.6328279223822199E-2</v>
      </c>
      <c r="K171">
        <v>-13.1980761156677</v>
      </c>
      <c r="L171">
        <v>976.43277880062499</v>
      </c>
      <c r="M171">
        <v>-1.3516625416732901E-2</v>
      </c>
      <c r="N171">
        <v>0.98921562164964905</v>
      </c>
      <c r="O171">
        <v>1.01313269651308</v>
      </c>
      <c r="P171">
        <v>1.0224414514117699</v>
      </c>
      <c r="Q171">
        <v>0.99089556190641503</v>
      </c>
      <c r="R171">
        <v>0.32173657969424702</v>
      </c>
      <c r="T171" t="str">
        <f t="shared" si="8"/>
        <v/>
      </c>
      <c r="U171" t="str">
        <f t="shared" si="9"/>
        <v>^</v>
      </c>
      <c r="V171" t="str">
        <f t="shared" si="10"/>
        <v/>
      </c>
      <c r="W171" t="str">
        <f t="shared" si="11"/>
        <v/>
      </c>
    </row>
    <row r="172" spans="1:23" x14ac:dyDescent="0.25">
      <c r="A172">
        <v>171</v>
      </c>
      <c r="B172" t="s">
        <v>247</v>
      </c>
      <c r="C172">
        <v>1.0574724001689899</v>
      </c>
      <c r="D172">
        <v>1.0232559185926999</v>
      </c>
      <c r="E172">
        <v>1.0334388308482501</v>
      </c>
      <c r="F172">
        <v>0.30139858240364198</v>
      </c>
      <c r="G172">
        <v>-13.059568634289599</v>
      </c>
      <c r="H172">
        <v>1124.8385307921901</v>
      </c>
      <c r="I172">
        <v>-1.1610171839590301E-2</v>
      </c>
      <c r="J172">
        <v>0.99073663125237199</v>
      </c>
      <c r="K172">
        <v>1.6392982051782199</v>
      </c>
      <c r="L172">
        <v>1.0422295041171701</v>
      </c>
      <c r="M172">
        <v>1.5728764141702201</v>
      </c>
      <c r="N172">
        <v>0.115747437396149</v>
      </c>
      <c r="O172">
        <v>1.0457279903974701</v>
      </c>
      <c r="P172">
        <v>1.0232068362653599</v>
      </c>
      <c r="Q172">
        <v>1.02201036323635</v>
      </c>
      <c r="R172">
        <v>0.30677599555262702</v>
      </c>
      <c r="T172" t="str">
        <f t="shared" si="8"/>
        <v/>
      </c>
      <c r="U172" t="str">
        <f t="shared" si="9"/>
        <v/>
      </c>
      <c r="V172" t="str">
        <f t="shared" si="10"/>
        <v/>
      </c>
      <c r="W172" t="str">
        <f t="shared" si="11"/>
        <v/>
      </c>
    </row>
    <row r="173" spans="1:23" x14ac:dyDescent="0.25">
      <c r="A173">
        <v>172</v>
      </c>
      <c r="B173" t="s">
        <v>248</v>
      </c>
      <c r="C173">
        <v>1.1045684909418001</v>
      </c>
      <c r="D173">
        <v>1.02409718404272</v>
      </c>
      <c r="E173">
        <v>1.07857780311574</v>
      </c>
      <c r="F173">
        <v>0.28077598081396299</v>
      </c>
      <c r="G173">
        <v>2.08342192134503</v>
      </c>
      <c r="H173">
        <v>1.05555512952648</v>
      </c>
      <c r="I173">
        <v>1.97376893263704</v>
      </c>
      <c r="J173">
        <v>4.8408022939532301E-2</v>
      </c>
      <c r="K173">
        <v>-13.1748786220504</v>
      </c>
      <c r="L173">
        <v>1007.80673283027</v>
      </c>
      <c r="M173">
        <v>-1.30728225887624E-2</v>
      </c>
      <c r="N173">
        <v>0.98956969377877002</v>
      </c>
      <c r="O173">
        <v>1.09287102886066</v>
      </c>
      <c r="P173">
        <v>1.0240431941622099</v>
      </c>
      <c r="Q173">
        <v>1.0672118472060701</v>
      </c>
      <c r="R173">
        <v>0.2858761839599</v>
      </c>
      <c r="T173" t="str">
        <f t="shared" si="8"/>
        <v/>
      </c>
      <c r="U173" t="str">
        <f t="shared" si="9"/>
        <v>*</v>
      </c>
      <c r="V173" t="str">
        <f t="shared" si="10"/>
        <v/>
      </c>
      <c r="W173" t="str">
        <f t="shared" si="11"/>
        <v/>
      </c>
    </row>
    <row r="174" spans="1:23" x14ac:dyDescent="0.25">
      <c r="A174">
        <v>173</v>
      </c>
      <c r="B174" t="s">
        <v>249</v>
      </c>
      <c r="C174">
        <v>1.15440881580813</v>
      </c>
      <c r="D174">
        <v>1.02499747338251</v>
      </c>
      <c r="E174">
        <v>1.1262552794384499</v>
      </c>
      <c r="F174">
        <v>0.26005748103465898</v>
      </c>
      <c r="G174">
        <v>-13.038770632969801</v>
      </c>
      <c r="H174">
        <v>1175.87962565046</v>
      </c>
      <c r="I174">
        <v>-1.10885250059139E-2</v>
      </c>
      <c r="J174">
        <v>0.99115281839751601</v>
      </c>
      <c r="K174">
        <v>1.7306105771289699</v>
      </c>
      <c r="L174">
        <v>1.0450024470171799</v>
      </c>
      <c r="M174">
        <v>1.6560827987233699</v>
      </c>
      <c r="N174">
        <v>9.7705052289574698E-2</v>
      </c>
      <c r="O174">
        <v>1.1431225644873899</v>
      </c>
      <c r="P174">
        <v>1.02493407469742</v>
      </c>
      <c r="Q174">
        <v>1.1153132603429701</v>
      </c>
      <c r="R174">
        <v>0.26471620496613502</v>
      </c>
      <c r="T174" t="str">
        <f t="shared" si="8"/>
        <v/>
      </c>
      <c r="U174" t="str">
        <f t="shared" si="9"/>
        <v/>
      </c>
      <c r="V174" t="str">
        <f t="shared" si="10"/>
        <v>^</v>
      </c>
      <c r="W174" t="str">
        <f t="shared" si="11"/>
        <v/>
      </c>
    </row>
    <row r="175" spans="1:23" x14ac:dyDescent="0.25">
      <c r="A175">
        <v>174</v>
      </c>
      <c r="B175" t="s">
        <v>250</v>
      </c>
      <c r="C175">
        <v>1.19625196945087</v>
      </c>
      <c r="D175">
        <v>1.0259859543151699</v>
      </c>
      <c r="E175">
        <v>1.16595355367155</v>
      </c>
      <c r="F175">
        <v>0.24363322477572799</v>
      </c>
      <c r="G175">
        <v>2.2019398693236298</v>
      </c>
      <c r="H175">
        <v>1.0606346820550101</v>
      </c>
      <c r="I175">
        <v>2.0760587095429601</v>
      </c>
      <c r="J175">
        <v>3.78885214126706E-2</v>
      </c>
      <c r="K175">
        <v>-13.168592473763701</v>
      </c>
      <c r="L175">
        <v>1042.15154213745</v>
      </c>
      <c r="M175">
        <v>-1.2635966979192901E-2</v>
      </c>
      <c r="N175">
        <v>0.98991822532609897</v>
      </c>
      <c r="O175">
        <v>1.1849696776477701</v>
      </c>
      <c r="P175">
        <v>1.0259168384634001</v>
      </c>
      <c r="Q175">
        <v>1.15503482662649</v>
      </c>
      <c r="R175">
        <v>0.24807616504306601</v>
      </c>
      <c r="T175" t="str">
        <f t="shared" si="8"/>
        <v/>
      </c>
      <c r="U175" t="str">
        <f t="shared" si="9"/>
        <v>*</v>
      </c>
      <c r="V175" t="str">
        <f t="shared" si="10"/>
        <v/>
      </c>
      <c r="W175" t="str">
        <f t="shared" si="11"/>
        <v/>
      </c>
    </row>
    <row r="176" spans="1:23" x14ac:dyDescent="0.25">
      <c r="A176">
        <v>175</v>
      </c>
      <c r="B176" t="s">
        <v>251</v>
      </c>
      <c r="C176">
        <v>-13.140227148727</v>
      </c>
      <c r="D176">
        <v>798.41840591744904</v>
      </c>
      <c r="E176">
        <v>-1.6457820926144399E-2</v>
      </c>
      <c r="F176">
        <v>0.98686915155123001</v>
      </c>
      <c r="G176">
        <v>-12.9796029254875</v>
      </c>
      <c r="H176">
        <v>1239.11138880561</v>
      </c>
      <c r="I176">
        <v>-1.0474928277431701E-2</v>
      </c>
      <c r="J176">
        <v>0.99164236929114902</v>
      </c>
      <c r="K176">
        <v>-13.168592473763701</v>
      </c>
      <c r="L176">
        <v>1042.1515421374399</v>
      </c>
      <c r="M176">
        <v>-1.2635966979192901E-2</v>
      </c>
      <c r="N176">
        <v>0.98991822532609897</v>
      </c>
      <c r="O176">
        <v>-13.151613949077801</v>
      </c>
      <c r="P176">
        <v>798.25926135635802</v>
      </c>
      <c r="Q176">
        <v>-1.6475366570418901E-2</v>
      </c>
      <c r="R176">
        <v>0.98685515405038504</v>
      </c>
      <c r="T176" t="str">
        <f t="shared" si="8"/>
        <v/>
      </c>
      <c r="U176" t="str">
        <f t="shared" si="9"/>
        <v/>
      </c>
      <c r="V176" t="str">
        <f t="shared" si="10"/>
        <v/>
      </c>
      <c r="W176" t="str">
        <f t="shared" si="11"/>
        <v/>
      </c>
    </row>
    <row r="177" spans="1:23" x14ac:dyDescent="0.25">
      <c r="A177">
        <v>176</v>
      </c>
      <c r="B177" t="s">
        <v>252</v>
      </c>
      <c r="C177">
        <v>1.2697646890573699</v>
      </c>
      <c r="D177">
        <v>1.0266910985895601</v>
      </c>
      <c r="E177">
        <v>1.2367543565944401</v>
      </c>
      <c r="F177">
        <v>0.21617829193843599</v>
      </c>
      <c r="G177">
        <v>2.3728217327852401</v>
      </c>
      <c r="H177">
        <v>1.0651483501144601</v>
      </c>
      <c r="I177">
        <v>2.2276913188010501</v>
      </c>
      <c r="J177">
        <v>2.5901106319735901E-2</v>
      </c>
      <c r="K177">
        <v>-13.168592473763701</v>
      </c>
      <c r="L177">
        <v>1042.1515421374399</v>
      </c>
      <c r="M177">
        <v>-1.2635966979192901E-2</v>
      </c>
      <c r="N177">
        <v>0.98991822532609897</v>
      </c>
      <c r="O177">
        <v>1.25803648927359</v>
      </c>
      <c r="P177">
        <v>1.02662421852673</v>
      </c>
      <c r="Q177">
        <v>1.2254108821618701</v>
      </c>
      <c r="R177">
        <v>0.22042044883678599</v>
      </c>
      <c r="T177" t="str">
        <f t="shared" si="8"/>
        <v/>
      </c>
      <c r="U177" t="str">
        <f t="shared" si="9"/>
        <v>*</v>
      </c>
      <c r="V177" t="str">
        <f t="shared" si="10"/>
        <v/>
      </c>
      <c r="W177" t="str">
        <f t="shared" si="11"/>
        <v/>
      </c>
    </row>
    <row r="178" spans="1:23" x14ac:dyDescent="0.25">
      <c r="A178">
        <v>177</v>
      </c>
      <c r="B178" t="s">
        <v>253</v>
      </c>
      <c r="C178">
        <v>2.0549335443363601</v>
      </c>
      <c r="D178">
        <v>0.74743904136648698</v>
      </c>
      <c r="E178">
        <v>2.7492991810803402</v>
      </c>
      <c r="F178">
        <v>5.9722846405176099E-3</v>
      </c>
      <c r="G178">
        <v>2.5012329166896698</v>
      </c>
      <c r="H178">
        <v>1.0725830279805499</v>
      </c>
      <c r="I178">
        <v>2.3319713732548699</v>
      </c>
      <c r="J178">
        <v>1.9702197180845499E-2</v>
      </c>
      <c r="K178">
        <v>1.80986966660341</v>
      </c>
      <c r="L178">
        <v>1.04829724599551</v>
      </c>
      <c r="M178">
        <v>1.7264851868275899</v>
      </c>
      <c r="N178">
        <v>8.4260162008186201E-2</v>
      </c>
      <c r="O178">
        <v>2.0436577436632701</v>
      </c>
      <c r="P178">
        <v>0.74733601497726398</v>
      </c>
      <c r="Q178">
        <v>2.7345902013372698</v>
      </c>
      <c r="R178">
        <v>6.2457980130656496E-3</v>
      </c>
      <c r="T178" t="str">
        <f t="shared" si="8"/>
        <v>**</v>
      </c>
      <c r="U178" t="str">
        <f t="shared" si="9"/>
        <v>*</v>
      </c>
      <c r="V178" t="str">
        <f t="shared" si="10"/>
        <v>^</v>
      </c>
      <c r="W178" t="str">
        <f t="shared" si="11"/>
        <v>**</v>
      </c>
    </row>
    <row r="179" spans="1:23" x14ac:dyDescent="0.25">
      <c r="A179">
        <v>178</v>
      </c>
      <c r="B179" t="s">
        <v>254</v>
      </c>
      <c r="C179">
        <v>2.1828688807184702</v>
      </c>
      <c r="D179">
        <v>0.75114002118703904</v>
      </c>
      <c r="E179">
        <v>2.9060745255842502</v>
      </c>
      <c r="F179">
        <v>3.6599426728815502E-3</v>
      </c>
      <c r="G179">
        <v>2.6436770107449199</v>
      </c>
      <c r="H179">
        <v>1.08235231678693</v>
      </c>
      <c r="I179">
        <v>2.4425290820210299</v>
      </c>
      <c r="J179">
        <v>1.4584754472067999E-2</v>
      </c>
      <c r="K179">
        <v>1.9337430227574499</v>
      </c>
      <c r="L179">
        <v>1.05141439175811</v>
      </c>
      <c r="M179">
        <v>1.8391825696088899</v>
      </c>
      <c r="N179">
        <v>6.5888337521025797E-2</v>
      </c>
      <c r="O179">
        <v>2.1688294418932701</v>
      </c>
      <c r="P179">
        <v>0.75102547471959902</v>
      </c>
      <c r="Q179">
        <v>2.8878240684219398</v>
      </c>
      <c r="R179">
        <v>3.8791677672597E-3</v>
      </c>
      <c r="T179" t="str">
        <f t="shared" si="8"/>
        <v>**</v>
      </c>
      <c r="U179" t="str">
        <f t="shared" si="9"/>
        <v>*</v>
      </c>
      <c r="V179" t="str">
        <f t="shared" si="10"/>
        <v>^</v>
      </c>
      <c r="W179" t="str">
        <f t="shared" si="11"/>
        <v>**</v>
      </c>
    </row>
    <row r="180" spans="1:23" x14ac:dyDescent="0.25">
      <c r="A180">
        <v>179</v>
      </c>
      <c r="B180" t="s">
        <v>255</v>
      </c>
      <c r="C180">
        <v>1.5293693658396299</v>
      </c>
      <c r="D180">
        <v>1.0333653016147399</v>
      </c>
      <c r="E180">
        <v>1.4799890836762499</v>
      </c>
      <c r="F180">
        <v>0.13887615993615099</v>
      </c>
      <c r="G180">
        <v>-13.004738166133301</v>
      </c>
      <c r="H180">
        <v>1481.25767202406</v>
      </c>
      <c r="I180">
        <v>-8.7795245970696406E-3</v>
      </c>
      <c r="J180">
        <v>0.99299504286333495</v>
      </c>
      <c r="K180">
        <v>2.0273601283036502</v>
      </c>
      <c r="L180">
        <v>1.05568426072933</v>
      </c>
      <c r="M180">
        <v>1.9204228041659199</v>
      </c>
      <c r="N180">
        <v>5.4804515365791603E-2</v>
      </c>
      <c r="O180">
        <v>1.5106877206526801</v>
      </c>
      <c r="P180">
        <v>1.03324539436278</v>
      </c>
      <c r="Q180">
        <v>1.46208028498821</v>
      </c>
      <c r="R180">
        <v>0.14371921057276699</v>
      </c>
      <c r="T180" t="str">
        <f t="shared" si="8"/>
        <v/>
      </c>
      <c r="U180" t="str">
        <f t="shared" si="9"/>
        <v/>
      </c>
      <c r="V180" t="str">
        <f t="shared" si="10"/>
        <v>^</v>
      </c>
      <c r="W180" t="str">
        <f t="shared" si="11"/>
        <v/>
      </c>
    </row>
    <row r="181" spans="1:23" x14ac:dyDescent="0.25">
      <c r="A181">
        <v>180</v>
      </c>
      <c r="B181" t="s">
        <v>256</v>
      </c>
      <c r="C181">
        <v>-13.1451986569939</v>
      </c>
      <c r="D181">
        <v>921.49926826742796</v>
      </c>
      <c r="E181">
        <v>-1.42650125829281E-2</v>
      </c>
      <c r="F181">
        <v>0.98861855270462495</v>
      </c>
      <c r="G181">
        <v>-13.004738166133301</v>
      </c>
      <c r="H181">
        <v>1481.25767202406</v>
      </c>
      <c r="I181">
        <v>-8.7795245970696597E-3</v>
      </c>
      <c r="J181">
        <v>0.99299504286333495</v>
      </c>
      <c r="K181">
        <v>-13.151518376799901</v>
      </c>
      <c r="L181">
        <v>1177.06461316934</v>
      </c>
      <c r="M181">
        <v>-1.11731490605162E-2</v>
      </c>
      <c r="N181">
        <v>0.99108530235349401</v>
      </c>
      <c r="O181">
        <v>-13.1649595633874</v>
      </c>
      <c r="P181">
        <v>921.69735851405596</v>
      </c>
      <c r="Q181">
        <v>-1.4283386451938799E-2</v>
      </c>
      <c r="R181">
        <v>0.98860389397167403</v>
      </c>
      <c r="T181" t="str">
        <f t="shared" si="8"/>
        <v/>
      </c>
      <c r="U181" t="str">
        <f t="shared" si="9"/>
        <v/>
      </c>
      <c r="V181" t="str">
        <f t="shared" si="10"/>
        <v/>
      </c>
      <c r="W181" t="str">
        <f t="shared" si="11"/>
        <v/>
      </c>
    </row>
    <row r="182" spans="1:23" x14ac:dyDescent="0.25">
      <c r="A182">
        <v>181</v>
      </c>
      <c r="B182" t="s">
        <v>257</v>
      </c>
      <c r="C182">
        <v>1.56646833985044</v>
      </c>
      <c r="D182">
        <v>1.03494117526602</v>
      </c>
      <c r="E182">
        <v>1.51358200570945</v>
      </c>
      <c r="F182">
        <v>0.13013188780927601</v>
      </c>
      <c r="G182">
        <v>2.7537462365396399</v>
      </c>
      <c r="H182">
        <v>1.0935367075425899</v>
      </c>
      <c r="I182">
        <v>2.5182019200140902</v>
      </c>
      <c r="J182">
        <v>1.1795567770808099E-2</v>
      </c>
      <c r="K182">
        <v>-13.151518376799901</v>
      </c>
      <c r="L182">
        <v>1177.06461316934</v>
      </c>
      <c r="M182">
        <v>-1.11731490605162E-2</v>
      </c>
      <c r="N182">
        <v>0.99108530235349401</v>
      </c>
      <c r="O182">
        <v>1.54713024761274</v>
      </c>
      <c r="P182">
        <v>1.03480131901058</v>
      </c>
      <c r="Q182">
        <v>1.4950988360664399</v>
      </c>
      <c r="R182">
        <v>0.134888649613981</v>
      </c>
      <c r="T182" t="str">
        <f t="shared" si="8"/>
        <v/>
      </c>
      <c r="U182" t="str">
        <f t="shared" si="9"/>
        <v>*</v>
      </c>
      <c r="V182" t="str">
        <f t="shared" si="10"/>
        <v/>
      </c>
      <c r="W182" t="str">
        <f t="shared" si="11"/>
        <v/>
      </c>
    </row>
    <row r="183" spans="1:23" x14ac:dyDescent="0.25">
      <c r="A183">
        <v>182</v>
      </c>
      <c r="B183" t="s">
        <v>258</v>
      </c>
      <c r="C183">
        <v>-13.128833488058</v>
      </c>
      <c r="D183">
        <v>947.84703449180995</v>
      </c>
      <c r="E183">
        <v>-1.38512154496501E-2</v>
      </c>
      <c r="F183">
        <v>0.98894868242274303</v>
      </c>
      <c r="G183">
        <v>-12.9881733040447</v>
      </c>
      <c r="H183">
        <v>1597.4160849745999</v>
      </c>
      <c r="I183">
        <v>-8.1307390267397108E-3</v>
      </c>
      <c r="J183">
        <v>0.99351268034100504</v>
      </c>
      <c r="K183">
        <v>-13.151518376799901</v>
      </c>
      <c r="L183">
        <v>1177.06461316934</v>
      </c>
      <c r="M183">
        <v>-1.11731490605162E-2</v>
      </c>
      <c r="N183">
        <v>0.99108530235349401</v>
      </c>
      <c r="O183">
        <v>-13.1482844299489</v>
      </c>
      <c r="P183">
        <v>948.09137244891997</v>
      </c>
      <c r="Q183">
        <v>-1.3868161668834599E-2</v>
      </c>
      <c r="R183">
        <v>0.98893516259467296</v>
      </c>
      <c r="T183" t="str">
        <f t="shared" si="8"/>
        <v/>
      </c>
      <c r="U183" t="str">
        <f t="shared" si="9"/>
        <v/>
      </c>
      <c r="V183" t="str">
        <f t="shared" si="10"/>
        <v/>
      </c>
      <c r="W183" t="str">
        <f t="shared" si="11"/>
        <v/>
      </c>
    </row>
    <row r="184" spans="1:23" x14ac:dyDescent="0.25">
      <c r="A184">
        <v>183</v>
      </c>
      <c r="B184" t="s">
        <v>259</v>
      </c>
      <c r="C184">
        <v>-13.128833488058</v>
      </c>
      <c r="D184">
        <v>947.84703449180904</v>
      </c>
      <c r="E184">
        <v>-1.38512154496501E-2</v>
      </c>
      <c r="F184">
        <v>0.98894868242274303</v>
      </c>
      <c r="G184">
        <v>-12.9881733040447</v>
      </c>
      <c r="H184">
        <v>1597.4160849745999</v>
      </c>
      <c r="I184">
        <v>-8.1307390267397195E-3</v>
      </c>
      <c r="J184">
        <v>0.99351268034100504</v>
      </c>
      <c r="K184">
        <v>-13.151518376799901</v>
      </c>
      <c r="L184">
        <v>1177.06461316934</v>
      </c>
      <c r="M184">
        <v>-1.11731490605162E-2</v>
      </c>
      <c r="N184">
        <v>0.99108530235349401</v>
      </c>
      <c r="O184">
        <v>-13.1482844299489</v>
      </c>
      <c r="P184">
        <v>948.09137244890906</v>
      </c>
      <c r="Q184">
        <v>-1.38681616688347E-2</v>
      </c>
      <c r="R184">
        <v>0.98893516259467196</v>
      </c>
      <c r="T184" t="str">
        <f t="shared" si="8"/>
        <v/>
      </c>
      <c r="U184" t="str">
        <f t="shared" si="9"/>
        <v/>
      </c>
      <c r="V184" t="str">
        <f t="shared" si="10"/>
        <v/>
      </c>
      <c r="W184" t="str">
        <f t="shared" si="11"/>
        <v/>
      </c>
    </row>
    <row r="185" spans="1:23" x14ac:dyDescent="0.25">
      <c r="A185">
        <v>184</v>
      </c>
      <c r="B185" t="s">
        <v>260</v>
      </c>
      <c r="C185">
        <v>-13.128833488058</v>
      </c>
      <c r="D185">
        <v>947.84703449180904</v>
      </c>
      <c r="E185">
        <v>-1.38512154496501E-2</v>
      </c>
      <c r="F185">
        <v>0.98894868242274303</v>
      </c>
      <c r="G185">
        <v>-12.9881733040447</v>
      </c>
      <c r="H185">
        <v>1597.4160849745999</v>
      </c>
      <c r="I185">
        <v>-8.1307390267397195E-3</v>
      </c>
      <c r="J185">
        <v>0.99351268034100504</v>
      </c>
      <c r="K185">
        <v>-13.151518376799901</v>
      </c>
      <c r="L185">
        <v>1177.06461316934</v>
      </c>
      <c r="M185">
        <v>-1.11731490605162E-2</v>
      </c>
      <c r="N185">
        <v>0.99108530235349401</v>
      </c>
      <c r="O185">
        <v>-13.1482844299489</v>
      </c>
      <c r="P185">
        <v>948.09137244890906</v>
      </c>
      <c r="Q185">
        <v>-1.38681616688347E-2</v>
      </c>
      <c r="R185">
        <v>0.98893516259467196</v>
      </c>
      <c r="T185" t="str">
        <f t="shared" si="8"/>
        <v/>
      </c>
      <c r="U185" t="str">
        <f t="shared" si="9"/>
        <v/>
      </c>
      <c r="V185" t="str">
        <f t="shared" si="10"/>
        <v/>
      </c>
      <c r="W185" t="str">
        <f t="shared" si="11"/>
        <v/>
      </c>
    </row>
    <row r="186" spans="1:23" x14ac:dyDescent="0.25">
      <c r="A186">
        <v>185</v>
      </c>
      <c r="B186" t="s">
        <v>261</v>
      </c>
      <c r="C186">
        <v>1.6428098335691299</v>
      </c>
      <c r="D186">
        <v>1.0369200313293601</v>
      </c>
      <c r="E186">
        <v>1.5843168074041301</v>
      </c>
      <c r="F186">
        <v>0.11312164290698901</v>
      </c>
      <c r="G186">
        <v>-12.9881733040447</v>
      </c>
      <c r="H186">
        <v>1597.4160849745999</v>
      </c>
      <c r="I186">
        <v>-8.1307390267397004E-3</v>
      </c>
      <c r="J186">
        <v>0.99351268034100504</v>
      </c>
      <c r="K186">
        <v>2.0919383818666502</v>
      </c>
      <c r="L186">
        <v>1.0601765192708701</v>
      </c>
      <c r="M186">
        <v>1.97319818336042</v>
      </c>
      <c r="N186">
        <v>4.8472987378526899E-2</v>
      </c>
      <c r="O186">
        <v>1.6238546708225601</v>
      </c>
      <c r="P186">
        <v>1.0367639698083799</v>
      </c>
      <c r="Q186">
        <v>1.56627228386678</v>
      </c>
      <c r="R186">
        <v>0.117284886697374</v>
      </c>
      <c r="T186" t="str">
        <f t="shared" si="8"/>
        <v/>
      </c>
      <c r="U186" t="str">
        <f t="shared" si="9"/>
        <v/>
      </c>
      <c r="V186" t="str">
        <f t="shared" si="10"/>
        <v>*</v>
      </c>
      <c r="W186" t="str">
        <f t="shared" si="11"/>
        <v/>
      </c>
    </row>
    <row r="187" spans="1:23" x14ac:dyDescent="0.25">
      <c r="A187">
        <v>186</v>
      </c>
      <c r="B187" t="s">
        <v>262</v>
      </c>
      <c r="C187">
        <v>-13.147536166660601</v>
      </c>
      <c r="D187">
        <v>977.44432566858495</v>
      </c>
      <c r="E187">
        <v>-1.34509309854221E-2</v>
      </c>
      <c r="F187">
        <v>0.98926803345734105</v>
      </c>
      <c r="G187">
        <v>-12.9881733040447</v>
      </c>
      <c r="H187">
        <v>1597.4160849745999</v>
      </c>
      <c r="I187">
        <v>-8.1307390267397195E-3</v>
      </c>
      <c r="J187">
        <v>0.99351268034100504</v>
      </c>
      <c r="K187">
        <v>-13.164534802174201</v>
      </c>
      <c r="L187">
        <v>1236.0182816704701</v>
      </c>
      <c r="M187">
        <v>-1.06507605893842E-2</v>
      </c>
      <c r="N187">
        <v>0.99150208323066702</v>
      </c>
      <c r="O187">
        <v>-13.167411713473699</v>
      </c>
      <c r="P187">
        <v>977.735945057089</v>
      </c>
      <c r="Q187">
        <v>-1.34672472460905E-2</v>
      </c>
      <c r="R187">
        <v>0.98925501614394196</v>
      </c>
      <c r="T187" t="str">
        <f t="shared" si="8"/>
        <v/>
      </c>
      <c r="U187" t="str">
        <f t="shared" si="9"/>
        <v/>
      </c>
      <c r="V187" t="str">
        <f t="shared" si="10"/>
        <v/>
      </c>
      <c r="W187" t="str">
        <f t="shared" si="11"/>
        <v/>
      </c>
    </row>
    <row r="188" spans="1:23" x14ac:dyDescent="0.25">
      <c r="A188">
        <v>187</v>
      </c>
      <c r="B188" t="s">
        <v>263</v>
      </c>
      <c r="C188">
        <v>1.68942249182363</v>
      </c>
      <c r="D188">
        <v>1.0390669371107599</v>
      </c>
      <c r="E188">
        <v>1.6259034249720701</v>
      </c>
      <c r="F188">
        <v>0.103970201423986</v>
      </c>
      <c r="G188">
        <v>2.9504455556968101</v>
      </c>
      <c r="H188">
        <v>1.11036891504699</v>
      </c>
      <c r="I188">
        <v>2.6571759310930898</v>
      </c>
      <c r="J188">
        <v>7.8798309320116007E-3</v>
      </c>
      <c r="K188">
        <v>-13.164534802174201</v>
      </c>
      <c r="L188">
        <v>1236.0182816704801</v>
      </c>
      <c r="M188">
        <v>-1.0650760589384099E-2</v>
      </c>
      <c r="N188">
        <v>0.99150208323066702</v>
      </c>
      <c r="O188">
        <v>1.6701066940920299</v>
      </c>
      <c r="P188">
        <v>1.03888668629299</v>
      </c>
      <c r="Q188">
        <v>1.60759273954256</v>
      </c>
      <c r="R188">
        <v>0.107924403398945</v>
      </c>
      <c r="T188" t="str">
        <f t="shared" si="8"/>
        <v/>
      </c>
      <c r="U188" t="str">
        <f t="shared" si="9"/>
        <v>**</v>
      </c>
      <c r="V188" t="str">
        <f t="shared" si="10"/>
        <v/>
      </c>
      <c r="W188" t="str">
        <f t="shared" si="11"/>
        <v/>
      </c>
    </row>
    <row r="189" spans="1:23" x14ac:dyDescent="0.25">
      <c r="A189">
        <v>188</v>
      </c>
      <c r="B189" t="s">
        <v>264</v>
      </c>
      <c r="C189">
        <v>-13.137119278768299</v>
      </c>
      <c r="D189">
        <v>1008.725058722</v>
      </c>
      <c r="E189">
        <v>-1.30234885761759E-2</v>
      </c>
      <c r="F189">
        <v>0.98960905327502602</v>
      </c>
      <c r="G189">
        <v>-12.979056812043201</v>
      </c>
      <c r="H189">
        <v>1746.08551426247</v>
      </c>
      <c r="I189">
        <v>-7.4332309076657497E-3</v>
      </c>
      <c r="J189">
        <v>0.99406919443766395</v>
      </c>
      <c r="K189">
        <v>-13.164534802174201</v>
      </c>
      <c r="L189">
        <v>1236.0182816704801</v>
      </c>
      <c r="M189">
        <v>-1.0650760589384099E-2</v>
      </c>
      <c r="N189">
        <v>0.99150208323066702</v>
      </c>
      <c r="O189">
        <v>-13.149702356245101</v>
      </c>
      <c r="P189">
        <v>1009.11436988935</v>
      </c>
      <c r="Q189">
        <v>-1.3030933607344201E-2</v>
      </c>
      <c r="R189">
        <v>0.98960311350363706</v>
      </c>
      <c r="T189" t="str">
        <f t="shared" si="8"/>
        <v/>
      </c>
      <c r="U189" t="str">
        <f t="shared" si="9"/>
        <v/>
      </c>
      <c r="V189" t="str">
        <f t="shared" si="10"/>
        <v/>
      </c>
      <c r="W189" t="str">
        <f t="shared" si="11"/>
        <v/>
      </c>
    </row>
    <row r="190" spans="1:23" x14ac:dyDescent="0.25">
      <c r="A190">
        <v>189</v>
      </c>
      <c r="B190" t="s">
        <v>265</v>
      </c>
      <c r="C190">
        <v>-13.137119278768299</v>
      </c>
      <c r="D190">
        <v>1008.725058722</v>
      </c>
      <c r="E190">
        <v>-1.30234885761759E-2</v>
      </c>
      <c r="F190">
        <v>0.98960905327502602</v>
      </c>
      <c r="G190">
        <v>-12.979056812043201</v>
      </c>
      <c r="H190">
        <v>1746.08551426247</v>
      </c>
      <c r="I190">
        <v>-7.4332309076657497E-3</v>
      </c>
      <c r="J190">
        <v>0.99406919443766395</v>
      </c>
      <c r="K190">
        <v>-13.164534802174201</v>
      </c>
      <c r="L190">
        <v>1236.0182816704801</v>
      </c>
      <c r="M190">
        <v>-1.0650760589384099E-2</v>
      </c>
      <c r="N190">
        <v>0.99150208323066702</v>
      </c>
      <c r="O190">
        <v>-13.149702356245101</v>
      </c>
      <c r="P190">
        <v>1009.11436988936</v>
      </c>
      <c r="Q190">
        <v>-1.30309336073441E-2</v>
      </c>
      <c r="R190">
        <v>0.98960311350363706</v>
      </c>
      <c r="T190" t="str">
        <f t="shared" si="8"/>
        <v/>
      </c>
      <c r="U190" t="str">
        <f t="shared" si="9"/>
        <v/>
      </c>
      <c r="V190" t="str">
        <f t="shared" si="10"/>
        <v/>
      </c>
      <c r="W190" t="str">
        <f t="shared" si="11"/>
        <v/>
      </c>
    </row>
    <row r="191" spans="1:23" x14ac:dyDescent="0.25">
      <c r="A191">
        <v>190</v>
      </c>
      <c r="B191" t="s">
        <v>266</v>
      </c>
      <c r="C191">
        <v>1.7676101990376201</v>
      </c>
      <c r="D191">
        <v>1.04172033002225</v>
      </c>
      <c r="E191">
        <v>1.69681837638694</v>
      </c>
      <c r="F191">
        <v>8.9731003412566498E-2</v>
      </c>
      <c r="G191">
        <v>3.18013333581594</v>
      </c>
      <c r="H191">
        <v>1.1351842424151899</v>
      </c>
      <c r="I191">
        <v>2.801424841002</v>
      </c>
      <c r="J191">
        <v>5.0877490839947304E-3</v>
      </c>
      <c r="K191">
        <v>-13.164534802174201</v>
      </c>
      <c r="L191">
        <v>1236.0182816704701</v>
      </c>
      <c r="M191">
        <v>-1.06507605893842E-2</v>
      </c>
      <c r="N191">
        <v>0.99150208323066702</v>
      </c>
      <c r="O191">
        <v>1.75559303267281</v>
      </c>
      <c r="P191">
        <v>1.0414523472308701</v>
      </c>
      <c r="Q191">
        <v>1.6857161418290301</v>
      </c>
      <c r="R191">
        <v>9.1850486284457494E-2</v>
      </c>
      <c r="T191" t="str">
        <f t="shared" si="8"/>
        <v>^</v>
      </c>
      <c r="U191" t="str">
        <f t="shared" si="9"/>
        <v>**</v>
      </c>
      <c r="V191" t="str">
        <f t="shared" si="10"/>
        <v/>
      </c>
      <c r="W191" t="str">
        <f t="shared" si="11"/>
        <v>^</v>
      </c>
    </row>
    <row r="192" spans="1:23" x14ac:dyDescent="0.25">
      <c r="A192">
        <v>191</v>
      </c>
      <c r="B192" t="s">
        <v>267</v>
      </c>
      <c r="C192">
        <v>-13.139000603058999</v>
      </c>
      <c r="D192">
        <v>1044.5315945096399</v>
      </c>
      <c r="E192">
        <v>-1.25788445961054E-2</v>
      </c>
      <c r="F192">
        <v>0.989963798771616</v>
      </c>
      <c r="G192">
        <v>-12.9968135620712</v>
      </c>
      <c r="H192">
        <v>1956.81377275925</v>
      </c>
      <c r="I192">
        <v>-6.64182445105377E-3</v>
      </c>
      <c r="J192">
        <v>0.99470062977755802</v>
      </c>
      <c r="K192">
        <v>-13.164534802174201</v>
      </c>
      <c r="L192">
        <v>1236.0182816704601</v>
      </c>
      <c r="M192">
        <v>-1.06507605893842E-2</v>
      </c>
      <c r="N192">
        <v>0.99150208323066702</v>
      </c>
      <c r="O192">
        <v>-13.150848926908999</v>
      </c>
      <c r="P192">
        <v>1044.8824382365499</v>
      </c>
      <c r="Q192">
        <v>-1.2585960339331299E-2</v>
      </c>
      <c r="R192">
        <v>0.98995812167936503</v>
      </c>
      <c r="T192" t="str">
        <f t="shared" si="8"/>
        <v/>
      </c>
      <c r="U192" t="str">
        <f t="shared" si="9"/>
        <v/>
      </c>
      <c r="V192" t="str">
        <f t="shared" si="10"/>
        <v/>
      </c>
      <c r="W192" t="str">
        <f t="shared" si="11"/>
        <v/>
      </c>
    </row>
    <row r="193" spans="1:23" x14ac:dyDescent="0.25">
      <c r="A193">
        <v>192</v>
      </c>
      <c r="B193" t="s">
        <v>268</v>
      </c>
      <c r="C193">
        <v>-13.139000603058999</v>
      </c>
      <c r="D193">
        <v>1044.5315945096499</v>
      </c>
      <c r="E193">
        <v>-1.25788445961054E-2</v>
      </c>
      <c r="F193">
        <v>0.989963798771616</v>
      </c>
      <c r="G193">
        <v>-12.9968135620712</v>
      </c>
      <c r="H193">
        <v>1956.81377275925</v>
      </c>
      <c r="I193">
        <v>-6.64182445105377E-3</v>
      </c>
      <c r="J193">
        <v>0.99470062977755802</v>
      </c>
      <c r="K193">
        <v>-13.164534802174201</v>
      </c>
      <c r="L193">
        <v>1236.0182816704801</v>
      </c>
      <c r="M193">
        <v>-1.0650760589384099E-2</v>
      </c>
      <c r="N193">
        <v>0.99150208323066702</v>
      </c>
      <c r="O193">
        <v>-13.150848926908999</v>
      </c>
      <c r="P193">
        <v>1044.8824382365599</v>
      </c>
      <c r="Q193">
        <v>-1.25859603393312E-2</v>
      </c>
      <c r="R193">
        <v>0.98995812167936503</v>
      </c>
      <c r="T193" t="str">
        <f t="shared" si="8"/>
        <v/>
      </c>
      <c r="U193" t="str">
        <f t="shared" si="9"/>
        <v/>
      </c>
      <c r="V193" t="str">
        <f t="shared" si="10"/>
        <v/>
      </c>
      <c r="W193" t="str">
        <f t="shared" si="11"/>
        <v/>
      </c>
    </row>
    <row r="194" spans="1:23" x14ac:dyDescent="0.25">
      <c r="A194">
        <v>193</v>
      </c>
      <c r="B194" t="s">
        <v>269</v>
      </c>
      <c r="C194">
        <v>-13.139000603058999</v>
      </c>
      <c r="D194">
        <v>1044.5315945096499</v>
      </c>
      <c r="E194">
        <v>-1.2578844596105299E-2</v>
      </c>
      <c r="F194">
        <v>0.989963798771617</v>
      </c>
      <c r="G194">
        <v>-12.9968135620712</v>
      </c>
      <c r="H194">
        <v>1956.81377275925</v>
      </c>
      <c r="I194">
        <v>-6.64182445105377E-3</v>
      </c>
      <c r="J194">
        <v>0.99470062977755802</v>
      </c>
      <c r="K194">
        <v>-13.164534802174201</v>
      </c>
      <c r="L194">
        <v>1236.0182816704601</v>
      </c>
      <c r="M194">
        <v>-1.06507605893842E-2</v>
      </c>
      <c r="N194">
        <v>0.99150208323066702</v>
      </c>
      <c r="O194">
        <v>-13.150848926908999</v>
      </c>
      <c r="P194">
        <v>1044.8824382365599</v>
      </c>
      <c r="Q194">
        <v>-1.25859603393312E-2</v>
      </c>
      <c r="R194">
        <v>0.98995812167936503</v>
      </c>
      <c r="T194" t="str">
        <f t="shared" si="8"/>
        <v/>
      </c>
      <c r="U194" t="str">
        <f t="shared" si="9"/>
        <v/>
      </c>
      <c r="V194" t="str">
        <f t="shared" si="10"/>
        <v/>
      </c>
      <c r="W194" t="str">
        <f t="shared" si="11"/>
        <v/>
      </c>
    </row>
    <row r="195" spans="1:23" x14ac:dyDescent="0.25">
      <c r="A195">
        <v>194</v>
      </c>
      <c r="B195" t="s">
        <v>270</v>
      </c>
      <c r="C195">
        <v>1.8410235538247599</v>
      </c>
      <c r="D195">
        <v>1.0447140957935801</v>
      </c>
      <c r="E195">
        <v>1.76222715979178</v>
      </c>
      <c r="F195">
        <v>7.8030925013408706E-2</v>
      </c>
      <c r="G195">
        <v>3.4576734367775499</v>
      </c>
      <c r="H195">
        <v>1.17435651192521</v>
      </c>
      <c r="I195">
        <v>2.9443132487161998</v>
      </c>
      <c r="J195">
        <v>3.2367221805804599E-3</v>
      </c>
      <c r="K195">
        <v>-13.164534802174201</v>
      </c>
      <c r="L195">
        <v>1236.0182816704701</v>
      </c>
      <c r="M195">
        <v>-1.06507605893842E-2</v>
      </c>
      <c r="N195">
        <v>0.99150208323066702</v>
      </c>
      <c r="O195">
        <v>1.82961477178722</v>
      </c>
      <c r="P195">
        <v>1.0444083370753801</v>
      </c>
      <c r="Q195">
        <v>1.7518193859986</v>
      </c>
      <c r="R195">
        <v>7.9804869665020997E-2</v>
      </c>
      <c r="T195" t="str">
        <f t="shared" ref="T195:T258" si="12">IF(F195&lt;0.001,"***",IF(F195&lt;0.01,"**",IF(F195&lt;0.05,"*",IF(F195&lt;0.1,"^",""))))</f>
        <v>^</v>
      </c>
      <c r="U195" t="str">
        <f t="shared" ref="U195:U258" si="13">IF(J195&lt;0.001,"***",IF(J195&lt;0.01,"**",IF(J195&lt;0.05,"*",IF(J195&lt;0.1,"^",""))))</f>
        <v>**</v>
      </c>
      <c r="V195" t="str">
        <f t="shared" ref="V195:V258" si="14">IF(N195&lt;0.001,"***",IF(N195&lt;0.01,"**",IF(N195&lt;0.05,"*",IF(N195&lt;0.1,"^",""))))</f>
        <v/>
      </c>
      <c r="W195" t="str">
        <f t="shared" ref="W195:W258" si="15">IF(R195&lt;0.001,"***",IF(R195&lt;0.01,"**",IF(R195&lt;0.05,"*",IF(R195&lt;0.1,"^",""))))</f>
        <v>^</v>
      </c>
    </row>
    <row r="196" spans="1:23" x14ac:dyDescent="0.25">
      <c r="A196">
        <v>195</v>
      </c>
      <c r="B196" t="s">
        <v>431</v>
      </c>
      <c r="C196">
        <v>-13.2251368551102</v>
      </c>
      <c r="D196">
        <v>659.19370112206002</v>
      </c>
      <c r="E196">
        <v>-2.0062595914673902E-2</v>
      </c>
      <c r="F196">
        <v>0.98399343827146202</v>
      </c>
      <c r="G196">
        <v>-13.1157823902084</v>
      </c>
      <c r="H196">
        <v>1003.4408045420601</v>
      </c>
      <c r="I196">
        <v>-1.3070808293663199E-2</v>
      </c>
      <c r="J196">
        <v>0.98957130081642597</v>
      </c>
      <c r="K196">
        <v>-13.2310563072934</v>
      </c>
      <c r="L196">
        <v>871.76852474126099</v>
      </c>
      <c r="M196">
        <v>-1.5177258563241199E-2</v>
      </c>
      <c r="N196">
        <v>0.98789076461092995</v>
      </c>
      <c r="O196">
        <v>-13.224332005779701</v>
      </c>
      <c r="P196">
        <v>659.22784850740095</v>
      </c>
      <c r="Q196">
        <v>-2.0060335793947E-2</v>
      </c>
      <c r="R196">
        <v>0.98399524122404802</v>
      </c>
      <c r="T196" t="str">
        <f t="shared" si="12"/>
        <v/>
      </c>
      <c r="U196" t="str">
        <f t="shared" si="13"/>
        <v/>
      </c>
      <c r="V196" t="str">
        <f t="shared" si="14"/>
        <v/>
      </c>
      <c r="W196" t="str">
        <f t="shared" si="15"/>
        <v/>
      </c>
    </row>
    <row r="197" spans="1:23" x14ac:dyDescent="0.25">
      <c r="A197">
        <v>196</v>
      </c>
      <c r="B197" t="s">
        <v>432</v>
      </c>
      <c r="C197">
        <v>-13.2251368551102</v>
      </c>
      <c r="D197">
        <v>659.19370112206104</v>
      </c>
      <c r="E197">
        <v>-2.0062595914673801E-2</v>
      </c>
      <c r="F197">
        <v>0.98399343827146202</v>
      </c>
      <c r="G197">
        <v>-13.1157823902084</v>
      </c>
      <c r="H197">
        <v>1003.4408045420601</v>
      </c>
      <c r="I197">
        <v>-1.3070808293663199E-2</v>
      </c>
      <c r="J197">
        <v>0.98957130081642597</v>
      </c>
      <c r="K197">
        <v>-13.2310563072934</v>
      </c>
      <c r="L197">
        <v>871.76852474126201</v>
      </c>
      <c r="M197">
        <v>-1.5177258563241199E-2</v>
      </c>
      <c r="N197">
        <v>0.98789076461092995</v>
      </c>
      <c r="O197">
        <v>-13.224332005779701</v>
      </c>
      <c r="P197">
        <v>659.22784850740095</v>
      </c>
      <c r="Q197">
        <v>-2.0060335793947E-2</v>
      </c>
      <c r="R197">
        <v>0.98399524122404802</v>
      </c>
      <c r="T197" t="str">
        <f t="shared" si="12"/>
        <v/>
      </c>
      <c r="U197" t="str">
        <f t="shared" si="13"/>
        <v/>
      </c>
      <c r="V197" t="str">
        <f t="shared" si="14"/>
        <v/>
      </c>
      <c r="W197" t="str">
        <f t="shared" si="15"/>
        <v/>
      </c>
    </row>
    <row r="198" spans="1:23" x14ac:dyDescent="0.25">
      <c r="A198">
        <v>197</v>
      </c>
      <c r="B198" t="s">
        <v>433</v>
      </c>
      <c r="C198">
        <v>1.5130268174424599</v>
      </c>
      <c r="D198">
        <v>0.73445489714975098</v>
      </c>
      <c r="E198">
        <v>2.0600677091461499</v>
      </c>
      <c r="F198">
        <v>3.93920683333598E-2</v>
      </c>
      <c r="G198">
        <v>1.7807105904948699</v>
      </c>
      <c r="H198">
        <v>1.04532793463156</v>
      </c>
      <c r="I198">
        <v>1.70349469434442</v>
      </c>
      <c r="J198">
        <v>8.8475530068943403E-2</v>
      </c>
      <c r="K198">
        <v>1.3657341582413101</v>
      </c>
      <c r="L198">
        <v>1.03453670985393</v>
      </c>
      <c r="M198">
        <v>1.32014083718126</v>
      </c>
      <c r="N198">
        <v>0.18678800047281899</v>
      </c>
      <c r="O198">
        <v>1.5138820810237801</v>
      </c>
      <c r="P198">
        <v>0.73439238093649395</v>
      </c>
      <c r="Q198">
        <v>2.06140766206383</v>
      </c>
      <c r="R198">
        <v>3.9264164492019499E-2</v>
      </c>
      <c r="T198" t="str">
        <f t="shared" si="12"/>
        <v>*</v>
      </c>
      <c r="U198" t="str">
        <f t="shared" si="13"/>
        <v>^</v>
      </c>
      <c r="V198" t="str">
        <f t="shared" si="14"/>
        <v/>
      </c>
      <c r="W198" t="str">
        <f t="shared" si="15"/>
        <v>*</v>
      </c>
    </row>
    <row r="199" spans="1:23" x14ac:dyDescent="0.25">
      <c r="A199">
        <v>198</v>
      </c>
      <c r="B199" t="s">
        <v>271</v>
      </c>
      <c r="C199">
        <v>-13.112816681604899</v>
      </c>
      <c r="D199">
        <v>1083.9722594156999</v>
      </c>
      <c r="E199">
        <v>-1.20970039294854E-2</v>
      </c>
      <c r="F199">
        <v>0.99034822273609902</v>
      </c>
      <c r="G199">
        <v>-12.895010268487001</v>
      </c>
      <c r="H199">
        <v>2256.2555406411602</v>
      </c>
      <c r="I199">
        <v>-5.7152259733942298E-3</v>
      </c>
      <c r="J199">
        <v>0.99543993425919497</v>
      </c>
      <c r="K199">
        <v>-13.164534802174201</v>
      </c>
      <c r="L199">
        <v>1236.0182816704701</v>
      </c>
      <c r="M199">
        <v>-1.06507605893842E-2</v>
      </c>
      <c r="N199">
        <v>0.99150208323066702</v>
      </c>
      <c r="O199">
        <v>-13.14431554704</v>
      </c>
      <c r="P199">
        <v>1083.66145828822</v>
      </c>
      <c r="Q199">
        <v>-1.2129540500409699E-2</v>
      </c>
      <c r="R199">
        <v>0.99032226421303204</v>
      </c>
      <c r="T199" t="str">
        <f t="shared" si="12"/>
        <v/>
      </c>
      <c r="U199" t="str">
        <f t="shared" si="13"/>
        <v/>
      </c>
      <c r="V199" t="str">
        <f t="shared" si="14"/>
        <v/>
      </c>
      <c r="W199" t="str">
        <f t="shared" si="15"/>
        <v/>
      </c>
    </row>
    <row r="200" spans="1:23" x14ac:dyDescent="0.25">
      <c r="A200">
        <v>199</v>
      </c>
      <c r="B200" t="s">
        <v>272</v>
      </c>
      <c r="C200">
        <v>-13.112816681604899</v>
      </c>
      <c r="D200">
        <v>1083.9722594156999</v>
      </c>
      <c r="E200">
        <v>-1.20970039294854E-2</v>
      </c>
      <c r="F200">
        <v>0.99034822273609902</v>
      </c>
      <c r="G200">
        <v>-12.895010268487001</v>
      </c>
      <c r="H200">
        <v>2256.2555406411602</v>
      </c>
      <c r="I200">
        <v>-5.7152259733942298E-3</v>
      </c>
      <c r="J200">
        <v>0.99543993425919497</v>
      </c>
      <c r="K200">
        <v>-13.164534802174201</v>
      </c>
      <c r="L200">
        <v>1236.0182816704801</v>
      </c>
      <c r="M200">
        <v>-1.0650760589384099E-2</v>
      </c>
      <c r="N200">
        <v>0.99150208323066702</v>
      </c>
      <c r="O200">
        <v>-13.144315547040099</v>
      </c>
      <c r="P200">
        <v>1083.6614582882601</v>
      </c>
      <c r="Q200">
        <v>-1.21295405004093E-2</v>
      </c>
      <c r="R200">
        <v>0.99032226421303304</v>
      </c>
      <c r="T200" t="str">
        <f t="shared" si="12"/>
        <v/>
      </c>
      <c r="U200" t="str">
        <f t="shared" si="13"/>
        <v/>
      </c>
      <c r="V200" t="str">
        <f t="shared" si="14"/>
        <v/>
      </c>
      <c r="W200" t="str">
        <f t="shared" si="15"/>
        <v/>
      </c>
    </row>
    <row r="201" spans="1:23" x14ac:dyDescent="0.25">
      <c r="A201">
        <v>200</v>
      </c>
      <c r="B201" t="s">
        <v>273</v>
      </c>
      <c r="C201">
        <v>-13.112816681604899</v>
      </c>
      <c r="D201">
        <v>1083.9722594156999</v>
      </c>
      <c r="E201">
        <v>-1.20970039294854E-2</v>
      </c>
      <c r="F201">
        <v>0.99034822273609902</v>
      </c>
      <c r="G201">
        <v>-12.895010268487001</v>
      </c>
      <c r="H201">
        <v>2256.2555406411602</v>
      </c>
      <c r="I201">
        <v>-5.7152259733942298E-3</v>
      </c>
      <c r="J201">
        <v>0.99543993425919497</v>
      </c>
      <c r="K201">
        <v>-13.164534802174201</v>
      </c>
      <c r="L201">
        <v>1236.0182816704701</v>
      </c>
      <c r="M201">
        <v>-1.06507605893842E-2</v>
      </c>
      <c r="N201">
        <v>0.99150208323066702</v>
      </c>
      <c r="O201">
        <v>-13.144315547040099</v>
      </c>
      <c r="P201">
        <v>1083.6614582882501</v>
      </c>
      <c r="Q201">
        <v>-1.21295405004095E-2</v>
      </c>
      <c r="R201">
        <v>0.99032226421303204</v>
      </c>
      <c r="T201" t="str">
        <f t="shared" si="12"/>
        <v/>
      </c>
      <c r="U201" t="str">
        <f t="shared" si="13"/>
        <v/>
      </c>
      <c r="V201" t="str">
        <f t="shared" si="14"/>
        <v/>
      </c>
      <c r="W201" t="str">
        <f t="shared" si="15"/>
        <v/>
      </c>
    </row>
    <row r="202" spans="1:23" x14ac:dyDescent="0.25">
      <c r="A202">
        <v>201</v>
      </c>
      <c r="B202" t="s">
        <v>274</v>
      </c>
      <c r="C202">
        <v>1.9472335665660001</v>
      </c>
      <c r="D202">
        <v>1.0479762784006299</v>
      </c>
      <c r="E202">
        <v>1.8580893544057799</v>
      </c>
      <c r="F202">
        <v>6.3156326339368296E-2</v>
      </c>
      <c r="G202">
        <v>-12.895010268487001</v>
      </c>
      <c r="H202">
        <v>2256.2555406411602</v>
      </c>
      <c r="I202">
        <v>-5.7152259733942298E-3</v>
      </c>
      <c r="J202">
        <v>0.99543993425919497</v>
      </c>
      <c r="K202">
        <v>2.1878380713537902</v>
      </c>
      <c r="L202">
        <v>1.06654477534153</v>
      </c>
      <c r="M202">
        <v>2.05133260406549</v>
      </c>
      <c r="N202">
        <v>4.0234567428873401E-2</v>
      </c>
      <c r="O202">
        <v>1.9154560012546999</v>
      </c>
      <c r="P202">
        <v>1.0479008894069599</v>
      </c>
      <c r="Q202">
        <v>1.82789805850696</v>
      </c>
      <c r="R202">
        <v>6.7564852503771505E-2</v>
      </c>
      <c r="T202" t="str">
        <f t="shared" si="12"/>
        <v>^</v>
      </c>
      <c r="U202" t="str">
        <f t="shared" si="13"/>
        <v/>
      </c>
      <c r="V202" t="str">
        <f t="shared" si="14"/>
        <v>*</v>
      </c>
      <c r="W202" t="str">
        <f t="shared" si="15"/>
        <v>^</v>
      </c>
    </row>
    <row r="203" spans="1:23" x14ac:dyDescent="0.25">
      <c r="A203">
        <v>202</v>
      </c>
      <c r="B203" t="s">
        <v>275</v>
      </c>
      <c r="C203">
        <v>-13.1017300924156</v>
      </c>
      <c r="D203">
        <v>1128.35252186814</v>
      </c>
      <c r="E203">
        <v>-1.1611380165769399E-2</v>
      </c>
      <c r="F203">
        <v>0.99073566721255202</v>
      </c>
      <c r="G203">
        <v>-12.895010268487001</v>
      </c>
      <c r="H203">
        <v>2256.2555406411402</v>
      </c>
      <c r="I203">
        <v>-5.7152259733942602E-3</v>
      </c>
      <c r="J203">
        <v>0.99543993425919497</v>
      </c>
      <c r="K203">
        <v>-13.146441235215701</v>
      </c>
      <c r="L203">
        <v>1303.0981830128801</v>
      </c>
      <c r="M203">
        <v>-1.00886037649289E-2</v>
      </c>
      <c r="N203">
        <v>0.99195059536077201</v>
      </c>
      <c r="O203">
        <v>-13.1364536744376</v>
      </c>
      <c r="P203">
        <v>1127.9204024666999</v>
      </c>
      <c r="Q203">
        <v>-1.16466141100994E-2</v>
      </c>
      <c r="R203">
        <v>0.99070755649317699</v>
      </c>
      <c r="T203" t="str">
        <f t="shared" si="12"/>
        <v/>
      </c>
      <c r="U203" t="str">
        <f t="shared" si="13"/>
        <v/>
      </c>
      <c r="V203" t="str">
        <f t="shared" si="14"/>
        <v/>
      </c>
      <c r="W203" t="str">
        <f t="shared" si="15"/>
        <v/>
      </c>
    </row>
    <row r="204" spans="1:23" x14ac:dyDescent="0.25">
      <c r="A204">
        <v>203</v>
      </c>
      <c r="B204" t="s">
        <v>276</v>
      </c>
      <c r="C204">
        <v>-13.101730092415499</v>
      </c>
      <c r="D204">
        <v>1128.35252186812</v>
      </c>
      <c r="E204">
        <v>-1.16113801657695E-2</v>
      </c>
      <c r="F204">
        <v>0.99073566721255202</v>
      </c>
      <c r="G204">
        <v>-12.895010268487001</v>
      </c>
      <c r="H204">
        <v>2256.2555406411502</v>
      </c>
      <c r="I204">
        <v>-5.7152259733942402E-3</v>
      </c>
      <c r="J204">
        <v>0.99543993425919497</v>
      </c>
      <c r="K204">
        <v>-13.146441235215701</v>
      </c>
      <c r="L204">
        <v>1303.0981830128701</v>
      </c>
      <c r="M204">
        <v>-1.00886037649289E-2</v>
      </c>
      <c r="N204">
        <v>0.99195059536077201</v>
      </c>
      <c r="O204">
        <v>-13.1364536744376</v>
      </c>
      <c r="P204">
        <v>1127.9204024666999</v>
      </c>
      <c r="Q204">
        <v>-1.16466141100994E-2</v>
      </c>
      <c r="R204">
        <v>0.99070755649317799</v>
      </c>
      <c r="T204" t="str">
        <f t="shared" si="12"/>
        <v/>
      </c>
      <c r="U204" t="str">
        <f t="shared" si="13"/>
        <v/>
      </c>
      <c r="V204" t="str">
        <f t="shared" si="14"/>
        <v/>
      </c>
      <c r="W204" t="str">
        <f t="shared" si="15"/>
        <v/>
      </c>
    </row>
    <row r="205" spans="1:23" x14ac:dyDescent="0.25">
      <c r="A205">
        <v>204</v>
      </c>
      <c r="B205" t="s">
        <v>277</v>
      </c>
      <c r="C205">
        <v>-13.101730092415499</v>
      </c>
      <c r="D205">
        <v>1128.35252186814</v>
      </c>
      <c r="E205">
        <v>-1.1611380165769399E-2</v>
      </c>
      <c r="F205">
        <v>0.99073566721255202</v>
      </c>
      <c r="G205">
        <v>-12.895010268487001</v>
      </c>
      <c r="H205">
        <v>2256.2555406411402</v>
      </c>
      <c r="I205">
        <v>-5.7152259733942697E-3</v>
      </c>
      <c r="J205">
        <v>0.99543993425919497</v>
      </c>
      <c r="K205">
        <v>-13.146441235215701</v>
      </c>
      <c r="L205">
        <v>1303.0981830128801</v>
      </c>
      <c r="M205">
        <v>-1.00886037649289E-2</v>
      </c>
      <c r="N205">
        <v>0.99195059536077201</v>
      </c>
      <c r="O205">
        <v>-13.1364536744376</v>
      </c>
      <c r="P205">
        <v>1127.9204024666999</v>
      </c>
      <c r="Q205">
        <v>-1.16466141100994E-2</v>
      </c>
      <c r="R205">
        <v>0.99070755649317699</v>
      </c>
      <c r="T205" t="str">
        <f t="shared" si="12"/>
        <v/>
      </c>
      <c r="U205" t="str">
        <f t="shared" si="13"/>
        <v/>
      </c>
      <c r="V205" t="str">
        <f t="shared" si="14"/>
        <v/>
      </c>
      <c r="W205" t="str">
        <f t="shared" si="15"/>
        <v/>
      </c>
    </row>
    <row r="206" spans="1:23" x14ac:dyDescent="0.25">
      <c r="A206">
        <v>205</v>
      </c>
      <c r="B206" t="s">
        <v>278</v>
      </c>
      <c r="C206">
        <v>-13.1017300924156</v>
      </c>
      <c r="D206">
        <v>1128.35252186814</v>
      </c>
      <c r="E206">
        <v>-1.1611380165769399E-2</v>
      </c>
      <c r="F206">
        <v>0.99073566721255202</v>
      </c>
      <c r="G206">
        <v>-12.895010268487001</v>
      </c>
      <c r="H206">
        <v>2256.2555406411602</v>
      </c>
      <c r="I206">
        <v>-5.7152259733942203E-3</v>
      </c>
      <c r="J206">
        <v>0.99543993425919497</v>
      </c>
      <c r="K206">
        <v>-13.146441235215701</v>
      </c>
      <c r="L206">
        <v>1303.0981830128701</v>
      </c>
      <c r="M206">
        <v>-1.00886037649289E-2</v>
      </c>
      <c r="N206">
        <v>0.99195059536077201</v>
      </c>
      <c r="O206">
        <v>-13.1364536744376</v>
      </c>
      <c r="P206">
        <v>1127.9204024666999</v>
      </c>
      <c r="Q206">
        <v>-1.1646614110099301E-2</v>
      </c>
      <c r="R206">
        <v>0.99070755649317799</v>
      </c>
      <c r="T206" t="str">
        <f t="shared" si="12"/>
        <v/>
      </c>
      <c r="U206" t="str">
        <f t="shared" si="13"/>
        <v/>
      </c>
      <c r="V206" t="str">
        <f t="shared" si="14"/>
        <v/>
      </c>
      <c r="W206" t="str">
        <f t="shared" si="15"/>
        <v/>
      </c>
    </row>
    <row r="207" spans="1:23" x14ac:dyDescent="0.25">
      <c r="A207">
        <v>206</v>
      </c>
      <c r="B207" t="s">
        <v>279</v>
      </c>
      <c r="C207">
        <v>-13.1017300924156</v>
      </c>
      <c r="D207">
        <v>1128.35252186814</v>
      </c>
      <c r="E207">
        <v>-1.1611380165769399E-2</v>
      </c>
      <c r="F207">
        <v>0.99073566721255202</v>
      </c>
      <c r="G207">
        <v>-12.895010268487001</v>
      </c>
      <c r="H207">
        <v>2256.2555406411602</v>
      </c>
      <c r="I207">
        <v>-5.7152259733942203E-3</v>
      </c>
      <c r="J207">
        <v>0.99543993425919497</v>
      </c>
      <c r="K207">
        <v>-13.146441235215701</v>
      </c>
      <c r="L207">
        <v>1303.0981830128801</v>
      </c>
      <c r="M207">
        <v>-1.00886037649289E-2</v>
      </c>
      <c r="N207">
        <v>0.99195059536077201</v>
      </c>
      <c r="O207">
        <v>-13.1364536744376</v>
      </c>
      <c r="P207">
        <v>1127.9204024666999</v>
      </c>
      <c r="Q207">
        <v>-1.16466141100994E-2</v>
      </c>
      <c r="R207">
        <v>0.99070755649317799</v>
      </c>
      <c r="T207" t="str">
        <f t="shared" si="12"/>
        <v/>
      </c>
      <c r="U207" t="str">
        <f t="shared" si="13"/>
        <v/>
      </c>
      <c r="V207" t="str">
        <f t="shared" si="14"/>
        <v/>
      </c>
      <c r="W207" t="str">
        <f t="shared" si="15"/>
        <v/>
      </c>
    </row>
    <row r="208" spans="1:23" x14ac:dyDescent="0.25">
      <c r="A208">
        <v>207</v>
      </c>
      <c r="B208" t="s">
        <v>280</v>
      </c>
      <c r="C208">
        <v>-13.101730092415499</v>
      </c>
      <c r="D208">
        <v>1128.35252186813</v>
      </c>
      <c r="E208">
        <v>-1.1611380165769399E-2</v>
      </c>
      <c r="F208">
        <v>0.99073566721255202</v>
      </c>
      <c r="G208">
        <v>-12.895010268487001</v>
      </c>
      <c r="H208">
        <v>2256.2555406411402</v>
      </c>
      <c r="I208">
        <v>-5.7152259733942602E-3</v>
      </c>
      <c r="J208">
        <v>0.99543993425919497</v>
      </c>
      <c r="K208">
        <v>-13.146441235215701</v>
      </c>
      <c r="L208">
        <v>1303.0981830128701</v>
      </c>
      <c r="M208">
        <v>-1.00886037649289E-2</v>
      </c>
      <c r="N208">
        <v>0.99195059536077201</v>
      </c>
      <c r="O208">
        <v>-13.1364536744376</v>
      </c>
      <c r="P208">
        <v>1127.9204024666999</v>
      </c>
      <c r="Q208">
        <v>-1.16466141100994E-2</v>
      </c>
      <c r="R208">
        <v>0.99070755649317699</v>
      </c>
      <c r="T208" t="str">
        <f t="shared" si="12"/>
        <v/>
      </c>
      <c r="U208" t="str">
        <f t="shared" si="13"/>
        <v/>
      </c>
      <c r="V208" t="str">
        <f t="shared" si="14"/>
        <v/>
      </c>
      <c r="W208" t="str">
        <f t="shared" si="15"/>
        <v/>
      </c>
    </row>
    <row r="209" spans="1:23" x14ac:dyDescent="0.25">
      <c r="A209">
        <v>208</v>
      </c>
      <c r="B209" t="s">
        <v>281</v>
      </c>
      <c r="C209">
        <v>-13.101730092415499</v>
      </c>
      <c r="D209">
        <v>1128.35252186814</v>
      </c>
      <c r="E209">
        <v>-1.1611380165769399E-2</v>
      </c>
      <c r="F209">
        <v>0.99073566721255202</v>
      </c>
      <c r="G209">
        <v>-12.895010268486899</v>
      </c>
      <c r="H209">
        <v>2256.2555406411402</v>
      </c>
      <c r="I209">
        <v>-5.7152259733942602E-3</v>
      </c>
      <c r="J209">
        <v>0.99543993425919497</v>
      </c>
      <c r="K209">
        <v>-13.146441235215701</v>
      </c>
      <c r="L209">
        <v>1303.0981830128801</v>
      </c>
      <c r="M209">
        <v>-1.00886037649289E-2</v>
      </c>
      <c r="N209">
        <v>0.99195059536077201</v>
      </c>
      <c r="O209">
        <v>-13.1364536744376</v>
      </c>
      <c r="P209">
        <v>1127.9204024667099</v>
      </c>
      <c r="Q209">
        <v>-1.1646614110099301E-2</v>
      </c>
      <c r="R209">
        <v>0.99070755649317799</v>
      </c>
      <c r="T209" t="str">
        <f t="shared" si="12"/>
        <v/>
      </c>
      <c r="U209" t="str">
        <f t="shared" si="13"/>
        <v/>
      </c>
      <c r="V209" t="str">
        <f t="shared" si="14"/>
        <v/>
      </c>
      <c r="W209" t="str">
        <f t="shared" si="15"/>
        <v/>
      </c>
    </row>
    <row r="210" spans="1:23" x14ac:dyDescent="0.25">
      <c r="A210">
        <v>209</v>
      </c>
      <c r="B210" t="s">
        <v>282</v>
      </c>
      <c r="C210">
        <v>2.04604440345484</v>
      </c>
      <c r="D210">
        <v>1.0520190902722399</v>
      </c>
      <c r="E210">
        <v>1.9448738358211499</v>
      </c>
      <c r="F210">
        <v>5.1790164749392201E-2</v>
      </c>
      <c r="G210">
        <v>-12.895010268487001</v>
      </c>
      <c r="H210">
        <v>2256.2555406411502</v>
      </c>
      <c r="I210">
        <v>-5.7152259733942402E-3</v>
      </c>
      <c r="J210">
        <v>0.99543993425919497</v>
      </c>
      <c r="K210">
        <v>2.3257932357110498</v>
      </c>
      <c r="L210">
        <v>1.0742903655292499</v>
      </c>
      <c r="M210">
        <v>2.1649577342762898</v>
      </c>
      <c r="N210">
        <v>3.03909221793618E-2</v>
      </c>
      <c r="O210">
        <v>2.0109526393258998</v>
      </c>
      <c r="P210">
        <v>1.0519670155351499</v>
      </c>
      <c r="Q210">
        <v>1.91161187530475</v>
      </c>
      <c r="R210">
        <v>5.5925995018004999E-2</v>
      </c>
      <c r="T210" t="str">
        <f t="shared" si="12"/>
        <v>^</v>
      </c>
      <c r="U210" t="str">
        <f t="shared" si="13"/>
        <v/>
      </c>
      <c r="V210" t="str">
        <f t="shared" si="14"/>
        <v>*</v>
      </c>
      <c r="W210" t="str">
        <f t="shared" si="15"/>
        <v>^</v>
      </c>
    </row>
    <row r="211" spans="1:23" x14ac:dyDescent="0.25">
      <c r="A211">
        <v>210</v>
      </c>
      <c r="B211" t="s">
        <v>283</v>
      </c>
      <c r="C211">
        <v>-13.140846337867099</v>
      </c>
      <c r="D211">
        <v>1180.3933418192801</v>
      </c>
      <c r="E211">
        <v>-1.11325995092566E-2</v>
      </c>
      <c r="F211">
        <v>0.99111765420225795</v>
      </c>
      <c r="G211">
        <v>-12.895010268487001</v>
      </c>
      <c r="H211">
        <v>2256.2555406411602</v>
      </c>
      <c r="I211">
        <v>-5.7152259733942298E-3</v>
      </c>
      <c r="J211">
        <v>0.99543993425919497</v>
      </c>
      <c r="K211">
        <v>-13.1953081779616</v>
      </c>
      <c r="L211">
        <v>1385.0183185026301</v>
      </c>
      <c r="M211">
        <v>-9.5271723136682307E-3</v>
      </c>
      <c r="N211">
        <v>0.99239853129675704</v>
      </c>
      <c r="O211">
        <v>-13.171916257196701</v>
      </c>
      <c r="P211">
        <v>1179.5795798389099</v>
      </c>
      <c r="Q211">
        <v>-1.1166619431471901E-2</v>
      </c>
      <c r="R211">
        <v>0.99109051191869701</v>
      </c>
      <c r="T211" t="str">
        <f t="shared" si="12"/>
        <v/>
      </c>
      <c r="U211" t="str">
        <f t="shared" si="13"/>
        <v/>
      </c>
      <c r="V211" t="str">
        <f t="shared" si="14"/>
        <v/>
      </c>
      <c r="W211" t="str">
        <f t="shared" si="15"/>
        <v/>
      </c>
    </row>
    <row r="212" spans="1:23" x14ac:dyDescent="0.25">
      <c r="A212">
        <v>211</v>
      </c>
      <c r="B212" t="s">
        <v>284</v>
      </c>
      <c r="C212">
        <v>2.10441788149702</v>
      </c>
      <c r="D212">
        <v>1.05613298922722</v>
      </c>
      <c r="E212">
        <v>1.9925690258353199</v>
      </c>
      <c r="F212">
        <v>4.63086597276548E-2</v>
      </c>
      <c r="G212">
        <v>-12.895010268487001</v>
      </c>
      <c r="H212">
        <v>2256.2555406411502</v>
      </c>
      <c r="I212">
        <v>-5.7152259733942497E-3</v>
      </c>
      <c r="J212">
        <v>0.99543993425919497</v>
      </c>
      <c r="K212">
        <v>2.4139608101140499</v>
      </c>
      <c r="L212">
        <v>1.0828624207989499</v>
      </c>
      <c r="M212">
        <v>2.2292405422408099</v>
      </c>
      <c r="N212">
        <v>2.5797904352008402E-2</v>
      </c>
      <c r="O212">
        <v>2.0726684892923499</v>
      </c>
      <c r="P212">
        <v>1.05620274474334</v>
      </c>
      <c r="Q212">
        <v>1.9623774882312299</v>
      </c>
      <c r="R212">
        <v>4.9718551693734001E-2</v>
      </c>
      <c r="T212" t="str">
        <f t="shared" si="12"/>
        <v>*</v>
      </c>
      <c r="U212" t="str">
        <f t="shared" si="13"/>
        <v/>
      </c>
      <c r="V212" t="str">
        <f t="shared" si="14"/>
        <v>*</v>
      </c>
      <c r="W212" t="str">
        <f t="shared" si="15"/>
        <v>*</v>
      </c>
    </row>
    <row r="213" spans="1:23" x14ac:dyDescent="0.25">
      <c r="A213">
        <v>212</v>
      </c>
      <c r="B213" t="s">
        <v>285</v>
      </c>
      <c r="C213">
        <v>2.2411812671654201</v>
      </c>
      <c r="D213">
        <v>1.06159036435085</v>
      </c>
      <c r="E213">
        <v>2.1111544927556598</v>
      </c>
      <c r="F213">
        <v>3.4759034874560203E-2</v>
      </c>
      <c r="G213">
        <v>3.9578886687292099</v>
      </c>
      <c r="H213">
        <v>1.2449828896287201</v>
      </c>
      <c r="I213">
        <v>3.17907073398377</v>
      </c>
      <c r="J213">
        <v>1.47748031613855E-3</v>
      </c>
      <c r="K213">
        <v>-13.1462716358291</v>
      </c>
      <c r="L213">
        <v>1479.5465471234299</v>
      </c>
      <c r="M213">
        <v>-8.8853383230074398E-3</v>
      </c>
      <c r="N213">
        <v>0.99291061901822197</v>
      </c>
      <c r="O213">
        <v>2.2056252912494401</v>
      </c>
      <c r="P213">
        <v>1.0617968902368</v>
      </c>
      <c r="Q213">
        <v>2.0772572528042899</v>
      </c>
      <c r="R213">
        <v>3.7777822190890903E-2</v>
      </c>
      <c r="T213" t="str">
        <f t="shared" si="12"/>
        <v>*</v>
      </c>
      <c r="U213" t="str">
        <f t="shared" si="13"/>
        <v>**</v>
      </c>
      <c r="V213" t="str">
        <f t="shared" si="14"/>
        <v/>
      </c>
      <c r="W213" t="str">
        <f t="shared" si="15"/>
        <v>*</v>
      </c>
    </row>
    <row r="214" spans="1:23" x14ac:dyDescent="0.25">
      <c r="A214">
        <v>213</v>
      </c>
      <c r="B214" t="s">
        <v>286</v>
      </c>
      <c r="C214">
        <v>-13.0770549280558</v>
      </c>
      <c r="D214">
        <v>1303.4064396777301</v>
      </c>
      <c r="E214">
        <v>-1.00329832122735E-2</v>
      </c>
      <c r="F214">
        <v>0.99199497189505004</v>
      </c>
      <c r="G214">
        <v>-12.8354139069477</v>
      </c>
      <c r="H214">
        <v>2781.8055685382301</v>
      </c>
      <c r="I214">
        <v>-4.6140585999662103E-3</v>
      </c>
      <c r="J214">
        <v>0.99631852694326095</v>
      </c>
      <c r="K214">
        <v>-13.1462716358291</v>
      </c>
      <c r="L214">
        <v>1479.5465471234299</v>
      </c>
      <c r="M214">
        <v>-8.8853383230074606E-3</v>
      </c>
      <c r="N214">
        <v>0.99291061901822197</v>
      </c>
      <c r="O214">
        <v>-13.0990362363119</v>
      </c>
      <c r="P214">
        <v>1302.4621177198001</v>
      </c>
      <c r="Q214">
        <v>-1.00571341447106E-2</v>
      </c>
      <c r="R214">
        <v>0.99197570321108997</v>
      </c>
      <c r="T214" t="str">
        <f t="shared" si="12"/>
        <v/>
      </c>
      <c r="U214" t="str">
        <f t="shared" si="13"/>
        <v/>
      </c>
      <c r="V214" t="str">
        <f t="shared" si="14"/>
        <v/>
      </c>
      <c r="W214" t="str">
        <f t="shared" si="15"/>
        <v/>
      </c>
    </row>
    <row r="215" spans="1:23" x14ac:dyDescent="0.25">
      <c r="A215">
        <v>214</v>
      </c>
      <c r="B215" t="s">
        <v>287</v>
      </c>
      <c r="C215">
        <v>-13.0770549280558</v>
      </c>
      <c r="D215">
        <v>1303.4064396777301</v>
      </c>
      <c r="E215">
        <v>-1.0032983212273401E-2</v>
      </c>
      <c r="F215">
        <v>0.99199497189505004</v>
      </c>
      <c r="G215">
        <v>-12.8354139069477</v>
      </c>
      <c r="H215">
        <v>2781.8055685382201</v>
      </c>
      <c r="I215">
        <v>-4.6140585999662198E-3</v>
      </c>
      <c r="J215">
        <v>0.99631852694326095</v>
      </c>
      <c r="K215">
        <v>-13.1462716358291</v>
      </c>
      <c r="L215">
        <v>1479.5465471234299</v>
      </c>
      <c r="M215">
        <v>-8.8853383230074502E-3</v>
      </c>
      <c r="N215">
        <v>0.99291061901822197</v>
      </c>
      <c r="O215">
        <v>-13.0990362363119</v>
      </c>
      <c r="P215">
        <v>1302.4621177198001</v>
      </c>
      <c r="Q215">
        <v>-1.00571341447106E-2</v>
      </c>
      <c r="R215">
        <v>0.99197570321108997</v>
      </c>
      <c r="T215" t="str">
        <f t="shared" si="12"/>
        <v/>
      </c>
      <c r="U215" t="str">
        <f t="shared" si="13"/>
        <v/>
      </c>
      <c r="V215" t="str">
        <f t="shared" si="14"/>
        <v/>
      </c>
      <c r="W215" t="str">
        <f t="shared" si="15"/>
        <v/>
      </c>
    </row>
    <row r="216" spans="1:23" x14ac:dyDescent="0.25">
      <c r="A216">
        <v>215</v>
      </c>
      <c r="B216" t="s">
        <v>288</v>
      </c>
      <c r="C216">
        <v>2.3883444635520301</v>
      </c>
      <c r="D216">
        <v>1.0684318309173999</v>
      </c>
      <c r="E216">
        <v>2.2353737453715601</v>
      </c>
      <c r="F216">
        <v>2.5392822267553398E-2</v>
      </c>
      <c r="G216">
        <v>-12.8354139069477</v>
      </c>
      <c r="H216">
        <v>2781.8055685382301</v>
      </c>
      <c r="I216">
        <v>-4.6140585999662103E-3</v>
      </c>
      <c r="J216">
        <v>0.99631852694326095</v>
      </c>
      <c r="K216">
        <v>2.6166566178046802</v>
      </c>
      <c r="L216">
        <v>1.0951540585044699</v>
      </c>
      <c r="M216">
        <v>2.3893045891442601</v>
      </c>
      <c r="N216">
        <v>1.68803010911622E-2</v>
      </c>
      <c r="O216">
        <v>2.36541978177357</v>
      </c>
      <c r="P216">
        <v>1.06829171833423</v>
      </c>
      <c r="Q216">
        <v>2.21420773106987</v>
      </c>
      <c r="R216">
        <v>2.6814492291779599E-2</v>
      </c>
      <c r="T216" t="str">
        <f t="shared" si="12"/>
        <v>*</v>
      </c>
      <c r="U216" t="str">
        <f t="shared" si="13"/>
        <v/>
      </c>
      <c r="V216" t="str">
        <f t="shared" si="14"/>
        <v>*</v>
      </c>
      <c r="W216" t="str">
        <f t="shared" si="15"/>
        <v>*</v>
      </c>
    </row>
    <row r="217" spans="1:23" x14ac:dyDescent="0.25">
      <c r="A217">
        <v>216</v>
      </c>
      <c r="B217" t="s">
        <v>289</v>
      </c>
      <c r="C217">
        <v>-13.056672101909401</v>
      </c>
      <c r="D217">
        <v>1382.51797695241</v>
      </c>
      <c r="E217">
        <v>-9.4441246476166807E-3</v>
      </c>
      <c r="F217">
        <v>0.99246479076629202</v>
      </c>
      <c r="G217">
        <v>-12.8354139069477</v>
      </c>
      <c r="H217">
        <v>2781.8055685382201</v>
      </c>
      <c r="I217">
        <v>-4.6140585999662103E-3</v>
      </c>
      <c r="J217">
        <v>0.99631852694326095</v>
      </c>
      <c r="K217">
        <v>-13.0915527724176</v>
      </c>
      <c r="L217">
        <v>1597.0939756315399</v>
      </c>
      <c r="M217">
        <v>-8.1971086061111403E-3</v>
      </c>
      <c r="N217">
        <v>0.99345972684302297</v>
      </c>
      <c r="O217">
        <v>-13.067531238880999</v>
      </c>
      <c r="P217">
        <v>1381.4786169992601</v>
      </c>
      <c r="Q217">
        <v>-9.4590904832571807E-3</v>
      </c>
      <c r="R217">
        <v>0.99245285029044605</v>
      </c>
      <c r="T217" t="str">
        <f t="shared" si="12"/>
        <v/>
      </c>
      <c r="U217" t="str">
        <f t="shared" si="13"/>
        <v/>
      </c>
      <c r="V217" t="str">
        <f t="shared" si="14"/>
        <v/>
      </c>
      <c r="W217" t="str">
        <f t="shared" si="15"/>
        <v/>
      </c>
    </row>
    <row r="218" spans="1:23" x14ac:dyDescent="0.25">
      <c r="A218">
        <v>217</v>
      </c>
      <c r="B218" t="s">
        <v>290</v>
      </c>
      <c r="C218">
        <v>-13.056672101909401</v>
      </c>
      <c r="D218">
        <v>1382.5179769524</v>
      </c>
      <c r="E218">
        <v>-9.4441246476167293E-3</v>
      </c>
      <c r="F218">
        <v>0.99246479076629202</v>
      </c>
      <c r="G218">
        <v>-12.8354139069477</v>
      </c>
      <c r="H218">
        <v>2781.8055685382201</v>
      </c>
      <c r="I218">
        <v>-4.6140585999662103E-3</v>
      </c>
      <c r="J218">
        <v>0.99631852694326095</v>
      </c>
      <c r="K218">
        <v>-13.0915527724176</v>
      </c>
      <c r="L218">
        <v>1597.0939756315499</v>
      </c>
      <c r="M218">
        <v>-8.1971086061111299E-3</v>
      </c>
      <c r="N218">
        <v>0.99345972684302297</v>
      </c>
      <c r="O218">
        <v>-13.067531238880999</v>
      </c>
      <c r="P218">
        <v>1381.4786169992699</v>
      </c>
      <c r="Q218">
        <v>-9.4590904832571199E-3</v>
      </c>
      <c r="R218">
        <v>0.99245285029044605</v>
      </c>
      <c r="T218" t="str">
        <f t="shared" si="12"/>
        <v/>
      </c>
      <c r="U218" t="str">
        <f t="shared" si="13"/>
        <v/>
      </c>
      <c r="V218" t="str">
        <f t="shared" si="14"/>
        <v/>
      </c>
      <c r="W218" t="str">
        <f t="shared" si="15"/>
        <v/>
      </c>
    </row>
    <row r="219" spans="1:23" x14ac:dyDescent="0.25">
      <c r="A219">
        <v>218</v>
      </c>
      <c r="B219" t="s">
        <v>291</v>
      </c>
      <c r="C219">
        <v>2.5425214063353501</v>
      </c>
      <c r="D219">
        <v>1.07749284574794</v>
      </c>
      <c r="E219">
        <v>2.3596643043791699</v>
      </c>
      <c r="F219">
        <v>1.8291478831784599E-2</v>
      </c>
      <c r="G219">
        <v>-12.8354139069477</v>
      </c>
      <c r="H219">
        <v>2781.8055685382201</v>
      </c>
      <c r="I219">
        <v>-4.6140585999662302E-3</v>
      </c>
      <c r="J219">
        <v>0.99631852694326095</v>
      </c>
      <c r="K219">
        <v>2.8537209628217202</v>
      </c>
      <c r="L219">
        <v>1.11223214003322</v>
      </c>
      <c r="M219">
        <v>2.5657602042829799</v>
      </c>
      <c r="N219">
        <v>1.0294997252588299E-2</v>
      </c>
      <c r="O219">
        <v>2.5302373163306902</v>
      </c>
      <c r="P219">
        <v>1.0772071680128501</v>
      </c>
      <c r="Q219">
        <v>2.3488864458619299</v>
      </c>
      <c r="R219">
        <v>1.8829648314532502E-2</v>
      </c>
      <c r="T219" t="str">
        <f t="shared" si="12"/>
        <v>*</v>
      </c>
      <c r="U219" t="str">
        <f t="shared" si="13"/>
        <v/>
      </c>
      <c r="V219" t="str">
        <f t="shared" si="14"/>
        <v>*</v>
      </c>
      <c r="W219" t="str">
        <f t="shared" si="15"/>
        <v>*</v>
      </c>
    </row>
    <row r="220" spans="1:23" x14ac:dyDescent="0.25">
      <c r="A220">
        <v>219</v>
      </c>
      <c r="B220" t="s">
        <v>292</v>
      </c>
      <c r="C220">
        <v>-13.0942475380056</v>
      </c>
      <c r="D220">
        <v>1478.06531513303</v>
      </c>
      <c r="E220">
        <v>-8.8590452694758699E-3</v>
      </c>
      <c r="F220">
        <v>0.992931597014024</v>
      </c>
      <c r="G220">
        <v>-12.8354139069477</v>
      </c>
      <c r="H220">
        <v>2781.8055685382001</v>
      </c>
      <c r="I220">
        <v>-4.6140585999662502E-3</v>
      </c>
      <c r="J220">
        <v>0.99631852694326095</v>
      </c>
      <c r="K220">
        <v>-13.1168781348889</v>
      </c>
      <c r="L220">
        <v>1749.78230306558</v>
      </c>
      <c r="M220">
        <v>-7.4962914597481401E-3</v>
      </c>
      <c r="N220">
        <v>0.99401888079859402</v>
      </c>
      <c r="O220">
        <v>-13.1057668994062</v>
      </c>
      <c r="P220">
        <v>1476.8716727276201</v>
      </c>
      <c r="Q220">
        <v>-8.8740051972161105E-3</v>
      </c>
      <c r="R220">
        <v>0.99291966118782804</v>
      </c>
      <c r="T220" t="str">
        <f t="shared" si="12"/>
        <v/>
      </c>
      <c r="U220" t="str">
        <f t="shared" si="13"/>
        <v/>
      </c>
      <c r="V220" t="str">
        <f t="shared" si="14"/>
        <v/>
      </c>
      <c r="W220" t="str">
        <f t="shared" si="15"/>
        <v/>
      </c>
    </row>
    <row r="221" spans="1:23" x14ac:dyDescent="0.25">
      <c r="A221">
        <v>220</v>
      </c>
      <c r="B221" t="s">
        <v>293</v>
      </c>
      <c r="C221">
        <v>-13.0942475380056</v>
      </c>
      <c r="D221">
        <v>1478.06531513302</v>
      </c>
      <c r="E221">
        <v>-8.8590452694758803E-3</v>
      </c>
      <c r="F221">
        <v>0.992931597014024</v>
      </c>
      <c r="G221">
        <v>-12.8354139069477</v>
      </c>
      <c r="H221">
        <v>2781.8055685382201</v>
      </c>
      <c r="I221">
        <v>-4.6140585999662198E-3</v>
      </c>
      <c r="J221">
        <v>0.99631852694326095</v>
      </c>
      <c r="K221">
        <v>-13.1168781348889</v>
      </c>
      <c r="L221">
        <v>1749.78230306557</v>
      </c>
      <c r="M221">
        <v>-7.4962914597481696E-3</v>
      </c>
      <c r="N221">
        <v>0.99401888079859402</v>
      </c>
      <c r="O221">
        <v>-13.1057668994062</v>
      </c>
      <c r="P221">
        <v>1476.8716727276201</v>
      </c>
      <c r="Q221">
        <v>-8.8740051972161105E-3</v>
      </c>
      <c r="R221">
        <v>0.99291966118782804</v>
      </c>
      <c r="T221" t="str">
        <f t="shared" si="12"/>
        <v/>
      </c>
      <c r="U221" t="str">
        <f t="shared" si="13"/>
        <v/>
      </c>
      <c r="V221" t="str">
        <f t="shared" si="14"/>
        <v/>
      </c>
      <c r="W221" t="str">
        <f t="shared" si="15"/>
        <v/>
      </c>
    </row>
    <row r="222" spans="1:23" x14ac:dyDescent="0.25">
      <c r="A222">
        <v>221</v>
      </c>
      <c r="B222" t="s">
        <v>294</v>
      </c>
      <c r="C222">
        <v>-13.0942475380056</v>
      </c>
      <c r="D222">
        <v>1478.06531513302</v>
      </c>
      <c r="E222">
        <v>-8.8590452694758993E-3</v>
      </c>
      <c r="F222">
        <v>0.992931597014024</v>
      </c>
      <c r="G222">
        <v>-12.8354139069477</v>
      </c>
      <c r="H222">
        <v>2781.8055685382101</v>
      </c>
      <c r="I222">
        <v>-4.6140585999662302E-3</v>
      </c>
      <c r="J222">
        <v>0.99631852694326095</v>
      </c>
      <c r="K222">
        <v>-13.1168781348889</v>
      </c>
      <c r="L222">
        <v>1749.78230306557</v>
      </c>
      <c r="M222">
        <v>-7.4962914597481601E-3</v>
      </c>
      <c r="N222">
        <v>0.99401888079859402</v>
      </c>
      <c r="O222">
        <v>-13.1057668994062</v>
      </c>
      <c r="P222">
        <v>1476.8716727276201</v>
      </c>
      <c r="Q222">
        <v>-8.8740051972161192E-3</v>
      </c>
      <c r="R222">
        <v>0.99291966118782804</v>
      </c>
      <c r="T222" t="str">
        <f t="shared" si="12"/>
        <v/>
      </c>
      <c r="U222" t="str">
        <f t="shared" si="13"/>
        <v/>
      </c>
      <c r="V222" t="str">
        <f t="shared" si="14"/>
        <v/>
      </c>
      <c r="W222" t="str">
        <f t="shared" si="15"/>
        <v/>
      </c>
    </row>
    <row r="223" spans="1:23" x14ac:dyDescent="0.25">
      <c r="A223">
        <v>222</v>
      </c>
      <c r="B223" t="s">
        <v>295</v>
      </c>
      <c r="C223">
        <v>-13.0942475380056</v>
      </c>
      <c r="D223">
        <v>1478.06531513303</v>
      </c>
      <c r="E223">
        <v>-8.8590452694758699E-3</v>
      </c>
      <c r="F223">
        <v>0.992931597014024</v>
      </c>
      <c r="G223">
        <v>-12.8354139069477</v>
      </c>
      <c r="H223">
        <v>2781.8055685382101</v>
      </c>
      <c r="I223">
        <v>-4.6140585999662302E-3</v>
      </c>
      <c r="J223">
        <v>0.99631852694326095</v>
      </c>
      <c r="K223">
        <v>-13.1168781348889</v>
      </c>
      <c r="L223">
        <v>1749.78230306556</v>
      </c>
      <c r="M223">
        <v>-7.49629145974818E-3</v>
      </c>
      <c r="N223">
        <v>0.99401888079859402</v>
      </c>
      <c r="O223">
        <v>-13.1057668994062</v>
      </c>
      <c r="P223">
        <v>1476.8716727276401</v>
      </c>
      <c r="Q223">
        <v>-8.8740051972160394E-3</v>
      </c>
      <c r="R223">
        <v>0.99291966118782804</v>
      </c>
      <c r="T223" t="str">
        <f t="shared" si="12"/>
        <v/>
      </c>
      <c r="U223" t="str">
        <f t="shared" si="13"/>
        <v/>
      </c>
      <c r="V223" t="str">
        <f t="shared" si="14"/>
        <v/>
      </c>
      <c r="W223" t="str">
        <f t="shared" si="15"/>
        <v/>
      </c>
    </row>
    <row r="224" spans="1:23" x14ac:dyDescent="0.25">
      <c r="A224">
        <v>223</v>
      </c>
      <c r="B224" t="s">
        <v>296</v>
      </c>
      <c r="C224">
        <v>-13.0942475380056</v>
      </c>
      <c r="D224">
        <v>1478.06531513302</v>
      </c>
      <c r="E224">
        <v>-8.8590452694758803E-3</v>
      </c>
      <c r="F224">
        <v>0.992931597014024</v>
      </c>
      <c r="G224">
        <v>-12.8354139069477</v>
      </c>
      <c r="H224">
        <v>2781.8055685382301</v>
      </c>
      <c r="I224">
        <v>-4.6140585999662103E-3</v>
      </c>
      <c r="J224">
        <v>0.99631852694326095</v>
      </c>
      <c r="K224">
        <v>-13.1168781348889</v>
      </c>
      <c r="L224">
        <v>1749.78230306557</v>
      </c>
      <c r="M224">
        <v>-7.4962914597481601E-3</v>
      </c>
      <c r="N224">
        <v>0.99401888079859402</v>
      </c>
      <c r="O224">
        <v>-13.1057668994062</v>
      </c>
      <c r="P224">
        <v>1476.8716727276201</v>
      </c>
      <c r="Q224">
        <v>-8.8740051972161192E-3</v>
      </c>
      <c r="R224">
        <v>0.99291966118782804</v>
      </c>
      <c r="T224" t="str">
        <f t="shared" si="12"/>
        <v/>
      </c>
      <c r="U224" t="str">
        <f t="shared" si="13"/>
        <v/>
      </c>
      <c r="V224" t="str">
        <f t="shared" si="14"/>
        <v/>
      </c>
      <c r="W224" t="str">
        <f t="shared" si="15"/>
        <v/>
      </c>
    </row>
    <row r="225" spans="1:23" x14ac:dyDescent="0.25">
      <c r="A225">
        <v>224</v>
      </c>
      <c r="B225" t="s">
        <v>297</v>
      </c>
      <c r="C225">
        <v>-13.0942475380056</v>
      </c>
      <c r="D225">
        <v>1478.06531513302</v>
      </c>
      <c r="E225">
        <v>-8.8590452694758993E-3</v>
      </c>
      <c r="F225">
        <v>0.992931597014024</v>
      </c>
      <c r="G225">
        <v>-12.8354139069477</v>
      </c>
      <c r="H225">
        <v>2781.8055685382201</v>
      </c>
      <c r="I225">
        <v>-4.6140585999662103E-3</v>
      </c>
      <c r="J225">
        <v>0.99631852694326095</v>
      </c>
      <c r="K225">
        <v>-13.1168781348889</v>
      </c>
      <c r="L225">
        <v>1749.78230306558</v>
      </c>
      <c r="M225">
        <v>-7.4962914597481401E-3</v>
      </c>
      <c r="N225">
        <v>0.99401888079859402</v>
      </c>
      <c r="O225">
        <v>-13.1057668994062</v>
      </c>
      <c r="P225">
        <v>1476.8716727276401</v>
      </c>
      <c r="Q225">
        <v>-8.8740051972160498E-3</v>
      </c>
      <c r="R225">
        <v>0.99291966118782804</v>
      </c>
      <c r="T225" t="str">
        <f t="shared" si="12"/>
        <v/>
      </c>
      <c r="U225" t="str">
        <f t="shared" si="13"/>
        <v/>
      </c>
      <c r="V225" t="str">
        <f t="shared" si="14"/>
        <v/>
      </c>
      <c r="W225" t="str">
        <f t="shared" si="15"/>
        <v/>
      </c>
    </row>
    <row r="226" spans="1:23" x14ac:dyDescent="0.25">
      <c r="A226">
        <v>225</v>
      </c>
      <c r="B226" t="s">
        <v>298</v>
      </c>
      <c r="C226">
        <v>-13.0942475380056</v>
      </c>
      <c r="D226">
        <v>1478.06531513303</v>
      </c>
      <c r="E226">
        <v>-8.8590452694758404E-3</v>
      </c>
      <c r="F226">
        <v>0.992931597014024</v>
      </c>
      <c r="G226">
        <v>-12.8354139069477</v>
      </c>
      <c r="H226">
        <v>2781.8055685382201</v>
      </c>
      <c r="I226">
        <v>-4.6140585999662103E-3</v>
      </c>
      <c r="J226">
        <v>0.99631852694326095</v>
      </c>
      <c r="K226">
        <v>-13.1168781348889</v>
      </c>
      <c r="L226">
        <v>1749.78230306558</v>
      </c>
      <c r="M226">
        <v>-7.4962914597481401E-3</v>
      </c>
      <c r="N226">
        <v>0.99401888079859402</v>
      </c>
      <c r="O226">
        <v>-13.1057668994062</v>
      </c>
      <c r="P226">
        <v>1476.8716727276201</v>
      </c>
      <c r="Q226">
        <v>-8.87400519721614E-3</v>
      </c>
      <c r="R226">
        <v>0.99291966118782804</v>
      </c>
      <c r="T226" t="str">
        <f t="shared" si="12"/>
        <v/>
      </c>
      <c r="U226" t="str">
        <f t="shared" si="13"/>
        <v/>
      </c>
      <c r="V226" t="str">
        <f t="shared" si="14"/>
        <v/>
      </c>
      <c r="W226" t="str">
        <f t="shared" si="15"/>
        <v/>
      </c>
    </row>
    <row r="227" spans="1:23" x14ac:dyDescent="0.25">
      <c r="A227">
        <v>226</v>
      </c>
      <c r="B227" t="s">
        <v>299</v>
      </c>
      <c r="C227">
        <v>-13.0942475380056</v>
      </c>
      <c r="D227">
        <v>1478.06531513303</v>
      </c>
      <c r="E227">
        <v>-8.8590452694758404E-3</v>
      </c>
      <c r="F227">
        <v>0.992931597014024</v>
      </c>
      <c r="G227">
        <v>-12.8354139069477</v>
      </c>
      <c r="H227">
        <v>2781.8055685382201</v>
      </c>
      <c r="I227">
        <v>-4.6140585999662198E-3</v>
      </c>
      <c r="J227">
        <v>0.99631852694326095</v>
      </c>
      <c r="K227">
        <v>-13.1168781348889</v>
      </c>
      <c r="L227">
        <v>1749.78230306557</v>
      </c>
      <c r="M227">
        <v>-7.4962914597481497E-3</v>
      </c>
      <c r="N227">
        <v>0.99401888079859402</v>
      </c>
      <c r="O227">
        <v>-13.1057668994062</v>
      </c>
      <c r="P227">
        <v>1476.8716727276201</v>
      </c>
      <c r="Q227">
        <v>-8.8740051972161192E-3</v>
      </c>
      <c r="R227">
        <v>0.99291966118782804</v>
      </c>
      <c r="T227" t="str">
        <f t="shared" si="12"/>
        <v/>
      </c>
      <c r="U227" t="str">
        <f t="shared" si="13"/>
        <v/>
      </c>
      <c r="V227" t="str">
        <f t="shared" si="14"/>
        <v/>
      </c>
      <c r="W227" t="str">
        <f t="shared" si="15"/>
        <v/>
      </c>
    </row>
    <row r="228" spans="1:23" x14ac:dyDescent="0.25">
      <c r="A228">
        <v>227</v>
      </c>
      <c r="B228" t="s">
        <v>300</v>
      </c>
      <c r="C228">
        <v>-13.0942475380056</v>
      </c>
      <c r="D228">
        <v>1478.06531513303</v>
      </c>
      <c r="E228">
        <v>-8.85904526947583E-3</v>
      </c>
      <c r="F228">
        <v>0.992931597014024</v>
      </c>
      <c r="G228">
        <v>-12.8354139069477</v>
      </c>
      <c r="H228">
        <v>2781.8055685382101</v>
      </c>
      <c r="I228">
        <v>-4.6140585999662302E-3</v>
      </c>
      <c r="J228">
        <v>0.99631852694326095</v>
      </c>
      <c r="K228">
        <v>-13.1168781348889</v>
      </c>
      <c r="L228">
        <v>1749.78230306558</v>
      </c>
      <c r="M228">
        <v>-7.4962914597481401E-3</v>
      </c>
      <c r="N228">
        <v>0.99401888079859402</v>
      </c>
      <c r="O228">
        <v>-13.1057668994062</v>
      </c>
      <c r="P228">
        <v>1476.8716727276301</v>
      </c>
      <c r="Q228">
        <v>-8.8740051972161001E-3</v>
      </c>
      <c r="R228">
        <v>0.99291966118782804</v>
      </c>
      <c r="T228" t="str">
        <f t="shared" si="12"/>
        <v/>
      </c>
      <c r="U228" t="str">
        <f t="shared" si="13"/>
        <v/>
      </c>
      <c r="V228" t="str">
        <f t="shared" si="14"/>
        <v/>
      </c>
      <c r="W228" t="str">
        <f t="shared" si="15"/>
        <v/>
      </c>
    </row>
    <row r="229" spans="1:23" x14ac:dyDescent="0.25">
      <c r="A229">
        <v>228</v>
      </c>
      <c r="B229" t="s">
        <v>301</v>
      </c>
      <c r="C229">
        <v>-13.0942475380056</v>
      </c>
      <c r="D229">
        <v>1478.06531513303</v>
      </c>
      <c r="E229">
        <v>-8.8590452694758404E-3</v>
      </c>
      <c r="F229">
        <v>0.992931597014024</v>
      </c>
      <c r="G229">
        <v>-12.8354139069477</v>
      </c>
      <c r="H229">
        <v>2781.8055685382101</v>
      </c>
      <c r="I229">
        <v>-4.6140585999662302E-3</v>
      </c>
      <c r="J229">
        <v>0.99631852694326095</v>
      </c>
      <c r="K229">
        <v>-13.1168781348889</v>
      </c>
      <c r="L229">
        <v>1749.78230306558</v>
      </c>
      <c r="M229">
        <v>-7.4962914597481098E-3</v>
      </c>
      <c r="N229">
        <v>0.99401888079859402</v>
      </c>
      <c r="O229">
        <v>-13.1057668994062</v>
      </c>
      <c r="P229">
        <v>1476.8716727276301</v>
      </c>
      <c r="Q229">
        <v>-8.8740051972161001E-3</v>
      </c>
      <c r="R229">
        <v>0.99291966118782804</v>
      </c>
      <c r="T229" t="str">
        <f t="shared" si="12"/>
        <v/>
      </c>
      <c r="U229" t="str">
        <f t="shared" si="13"/>
        <v/>
      </c>
      <c r="V229" t="str">
        <f t="shared" si="14"/>
        <v/>
      </c>
      <c r="W229" t="str">
        <f t="shared" si="15"/>
        <v/>
      </c>
    </row>
    <row r="230" spans="1:23" x14ac:dyDescent="0.25">
      <c r="A230">
        <v>229</v>
      </c>
      <c r="B230" t="s">
        <v>302</v>
      </c>
      <c r="C230">
        <v>-13.0942475380056</v>
      </c>
      <c r="D230">
        <v>1478.06531513303</v>
      </c>
      <c r="E230">
        <v>-8.8590452694758699E-3</v>
      </c>
      <c r="F230">
        <v>0.992931597014024</v>
      </c>
      <c r="G230">
        <v>-12.8354139069477</v>
      </c>
      <c r="H230">
        <v>2781.8055685382301</v>
      </c>
      <c r="I230">
        <v>-4.6140585999662103E-3</v>
      </c>
      <c r="J230">
        <v>0.99631852694326095</v>
      </c>
      <c r="K230">
        <v>-13.1168781348889</v>
      </c>
      <c r="L230">
        <v>1749.78230306557</v>
      </c>
      <c r="M230">
        <v>-7.4962914597481401E-3</v>
      </c>
      <c r="N230">
        <v>0.99401888079859402</v>
      </c>
      <c r="O230">
        <v>-13.1057668994062</v>
      </c>
      <c r="P230">
        <v>1476.8716727276201</v>
      </c>
      <c r="Q230">
        <v>-8.8740051972161504E-3</v>
      </c>
      <c r="R230">
        <v>0.99291966118782804</v>
      </c>
      <c r="T230" t="str">
        <f t="shared" si="12"/>
        <v/>
      </c>
      <c r="U230" t="str">
        <f t="shared" si="13"/>
        <v/>
      </c>
      <c r="V230" t="str">
        <f t="shared" si="14"/>
        <v/>
      </c>
      <c r="W230" t="str">
        <f t="shared" si="15"/>
        <v/>
      </c>
    </row>
    <row r="231" spans="1:23" x14ac:dyDescent="0.25">
      <c r="A231">
        <v>230</v>
      </c>
      <c r="B231" t="s">
        <v>303</v>
      </c>
      <c r="C231">
        <v>-13.0942475380056</v>
      </c>
      <c r="D231">
        <v>1478.06531513303</v>
      </c>
      <c r="E231">
        <v>-8.8590452694758699E-3</v>
      </c>
      <c r="F231">
        <v>0.992931597014024</v>
      </c>
      <c r="G231">
        <v>-12.8354139069477</v>
      </c>
      <c r="H231">
        <v>2781.8055685382201</v>
      </c>
      <c r="I231">
        <v>-4.6140585999662103E-3</v>
      </c>
      <c r="J231">
        <v>0.99631852694326095</v>
      </c>
      <c r="K231">
        <v>-13.1168781348889</v>
      </c>
      <c r="L231">
        <v>1749.78230306557</v>
      </c>
      <c r="M231">
        <v>-7.4962914597481401E-3</v>
      </c>
      <c r="N231">
        <v>0.99401888079859402</v>
      </c>
      <c r="O231">
        <v>-13.1057668994062</v>
      </c>
      <c r="P231">
        <v>1476.8716727276201</v>
      </c>
      <c r="Q231">
        <v>-8.8740051972161609E-3</v>
      </c>
      <c r="R231">
        <v>0.99291966118782804</v>
      </c>
      <c r="T231" t="str">
        <f t="shared" si="12"/>
        <v/>
      </c>
      <c r="U231" t="str">
        <f t="shared" si="13"/>
        <v/>
      </c>
      <c r="V231" t="str">
        <f t="shared" si="14"/>
        <v/>
      </c>
      <c r="W231" t="str">
        <f t="shared" si="15"/>
        <v/>
      </c>
    </row>
    <row r="232" spans="1:23" x14ac:dyDescent="0.25">
      <c r="A232">
        <v>231</v>
      </c>
      <c r="B232" t="s">
        <v>304</v>
      </c>
      <c r="C232">
        <v>2.6581361486629298</v>
      </c>
      <c r="D232">
        <v>1.0886599198181699</v>
      </c>
      <c r="E232">
        <v>2.4416588691047698</v>
      </c>
      <c r="F232">
        <v>1.46199540898571E-2</v>
      </c>
      <c r="G232">
        <v>-12.8354139069477</v>
      </c>
      <c r="H232">
        <v>2781.8055685382201</v>
      </c>
      <c r="I232">
        <v>-4.6140585999662103E-3</v>
      </c>
      <c r="J232">
        <v>0.99631852694326095</v>
      </c>
      <c r="K232">
        <v>3.0553075636081402</v>
      </c>
      <c r="L232">
        <v>1.1378770740878801</v>
      </c>
      <c r="M232">
        <v>2.6850945793571399</v>
      </c>
      <c r="N232">
        <v>7.2509284285648999E-3</v>
      </c>
      <c r="O232">
        <v>2.6450266660492399</v>
      </c>
      <c r="P232">
        <v>1.08828760226064</v>
      </c>
      <c r="Q232">
        <v>2.4304482202635298</v>
      </c>
      <c r="R232">
        <v>1.50801606557741E-2</v>
      </c>
      <c r="T232" t="str">
        <f t="shared" si="12"/>
        <v>*</v>
      </c>
      <c r="U232" t="str">
        <f t="shared" si="13"/>
        <v/>
      </c>
      <c r="V232" t="str">
        <f t="shared" si="14"/>
        <v>**</v>
      </c>
      <c r="W232" t="str">
        <f t="shared" si="15"/>
        <v>*</v>
      </c>
    </row>
    <row r="233" spans="1:23" x14ac:dyDescent="0.25">
      <c r="A233">
        <v>232</v>
      </c>
      <c r="B233" t="s">
        <v>305</v>
      </c>
      <c r="C233">
        <v>2.8411137711124201</v>
      </c>
      <c r="D233">
        <v>1.10521036766283</v>
      </c>
      <c r="E233">
        <v>2.5706542883057502</v>
      </c>
      <c r="F233">
        <v>1.01506600258192E-2</v>
      </c>
      <c r="G233">
        <v>-12.8354139069477</v>
      </c>
      <c r="H233">
        <v>2781.8055685382301</v>
      </c>
      <c r="I233">
        <v>-4.6140585999661999E-3</v>
      </c>
      <c r="J233">
        <v>0.99631852694326095</v>
      </c>
      <c r="K233">
        <v>3.3286365702001799</v>
      </c>
      <c r="L233">
        <v>1.17985690771207</v>
      </c>
      <c r="M233">
        <v>2.8212205636486201</v>
      </c>
      <c r="N233">
        <v>4.7841297092794796E-3</v>
      </c>
      <c r="O233">
        <v>2.8322214542931299</v>
      </c>
      <c r="P233">
        <v>1.1048121665614301</v>
      </c>
      <c r="Q233">
        <v>2.5635321007624499</v>
      </c>
      <c r="R233">
        <v>1.0361311908061799E-2</v>
      </c>
      <c r="T233" t="str">
        <f t="shared" si="12"/>
        <v>*</v>
      </c>
      <c r="U233" t="str">
        <f t="shared" si="13"/>
        <v/>
      </c>
      <c r="V233" t="str">
        <f t="shared" si="14"/>
        <v>**</v>
      </c>
      <c r="W233" t="str">
        <f t="shared" si="15"/>
        <v>*</v>
      </c>
    </row>
    <row r="234" spans="1:23" x14ac:dyDescent="0.25">
      <c r="A234">
        <v>233</v>
      </c>
      <c r="B234" t="s">
        <v>306</v>
      </c>
      <c r="C234">
        <v>-13.101454300184599</v>
      </c>
      <c r="D234">
        <v>1750.1507981786101</v>
      </c>
      <c r="E234">
        <v>-7.48590025146364E-3</v>
      </c>
      <c r="F234">
        <v>0.99402717155062503</v>
      </c>
      <c r="G234">
        <v>-12.8354139069477</v>
      </c>
      <c r="H234">
        <v>2781.8055685382201</v>
      </c>
      <c r="I234">
        <v>-4.6140585999662198E-3</v>
      </c>
      <c r="J234">
        <v>0.99631852694326095</v>
      </c>
      <c r="K234">
        <v>-13.164019692600901</v>
      </c>
      <c r="L234">
        <v>2249.5110702818401</v>
      </c>
      <c r="M234">
        <v>-5.8519470593010403E-3</v>
      </c>
      <c r="N234">
        <v>0.99533084844016695</v>
      </c>
      <c r="O234">
        <v>-13.1083212245896</v>
      </c>
      <c r="P234">
        <v>1748.7602015591101</v>
      </c>
      <c r="Q234">
        <v>-7.49577970318791E-3</v>
      </c>
      <c r="R234">
        <v>0.99401928910978099</v>
      </c>
      <c r="T234" t="str">
        <f t="shared" si="12"/>
        <v/>
      </c>
      <c r="U234" t="str">
        <f t="shared" si="13"/>
        <v/>
      </c>
      <c r="V234" t="str">
        <f t="shared" si="14"/>
        <v/>
      </c>
      <c r="W234" t="str">
        <f t="shared" si="15"/>
        <v/>
      </c>
    </row>
    <row r="235" spans="1:23" x14ac:dyDescent="0.25">
      <c r="A235">
        <v>234</v>
      </c>
      <c r="B235" t="s">
        <v>307</v>
      </c>
      <c r="C235">
        <v>-13.101454300184599</v>
      </c>
      <c r="D235">
        <v>1750.1507981786201</v>
      </c>
      <c r="E235">
        <v>-7.4859002514636001E-3</v>
      </c>
      <c r="F235">
        <v>0.99402717155062503</v>
      </c>
      <c r="G235">
        <v>-12.8354139069477</v>
      </c>
      <c r="H235">
        <v>2781.8055685382001</v>
      </c>
      <c r="I235">
        <v>-4.6140585999662398E-3</v>
      </c>
      <c r="J235">
        <v>0.99631852694326095</v>
      </c>
      <c r="K235">
        <v>-13.164019692600901</v>
      </c>
      <c r="L235">
        <v>2249.5110702818502</v>
      </c>
      <c r="M235">
        <v>-5.8519470593010204E-3</v>
      </c>
      <c r="N235">
        <v>0.99533084844016695</v>
      </c>
      <c r="O235">
        <v>-13.1083212245896</v>
      </c>
      <c r="P235">
        <v>1748.7602015591101</v>
      </c>
      <c r="Q235">
        <v>-7.4957797031879403E-3</v>
      </c>
      <c r="R235">
        <v>0.99401928910978099</v>
      </c>
      <c r="T235" t="str">
        <f t="shared" si="12"/>
        <v/>
      </c>
      <c r="U235" t="str">
        <f t="shared" si="13"/>
        <v/>
      </c>
      <c r="V235" t="str">
        <f t="shared" si="14"/>
        <v/>
      </c>
      <c r="W235" t="str">
        <f t="shared" si="15"/>
        <v/>
      </c>
    </row>
    <row r="236" spans="1:23" x14ac:dyDescent="0.25">
      <c r="A236">
        <v>235</v>
      </c>
      <c r="B236" t="s">
        <v>308</v>
      </c>
      <c r="C236">
        <v>-13.101454300184599</v>
      </c>
      <c r="D236">
        <v>1750.1507981786399</v>
      </c>
      <c r="E236">
        <v>-7.4859002514635602E-3</v>
      </c>
      <c r="F236">
        <v>0.99402717155062503</v>
      </c>
      <c r="G236">
        <v>-12.8354139069477</v>
      </c>
      <c r="H236">
        <v>2781.8055685382101</v>
      </c>
      <c r="I236">
        <v>-4.6140585999662302E-3</v>
      </c>
      <c r="J236">
        <v>0.99631852694326095</v>
      </c>
      <c r="K236">
        <v>-13.164019692600901</v>
      </c>
      <c r="L236">
        <v>2249.5110702818301</v>
      </c>
      <c r="M236">
        <v>-5.8519470593010603E-3</v>
      </c>
      <c r="N236">
        <v>0.99533084844016695</v>
      </c>
      <c r="O236">
        <v>-13.1083212245896</v>
      </c>
      <c r="P236">
        <v>1748.7602015591101</v>
      </c>
      <c r="Q236">
        <v>-7.49577970318791E-3</v>
      </c>
      <c r="R236">
        <v>0.99401928910978099</v>
      </c>
      <c r="T236" t="str">
        <f t="shared" si="12"/>
        <v/>
      </c>
      <c r="U236" t="str">
        <f t="shared" si="13"/>
        <v/>
      </c>
      <c r="V236" t="str">
        <f t="shared" si="14"/>
        <v/>
      </c>
      <c r="W236" t="str">
        <f t="shared" si="15"/>
        <v/>
      </c>
    </row>
    <row r="237" spans="1:23" x14ac:dyDescent="0.25">
      <c r="A237">
        <v>236</v>
      </c>
      <c r="B237" t="s">
        <v>309</v>
      </c>
      <c r="C237">
        <v>-13.101454300184599</v>
      </c>
      <c r="D237">
        <v>1750.1507981786201</v>
      </c>
      <c r="E237">
        <v>-7.4859002514636201E-3</v>
      </c>
      <c r="F237">
        <v>0.99402717155062503</v>
      </c>
      <c r="G237">
        <v>-12.8354139069477</v>
      </c>
      <c r="H237">
        <v>2781.8055685382201</v>
      </c>
      <c r="I237">
        <v>-4.6140585999662198E-3</v>
      </c>
      <c r="J237">
        <v>0.99631852694326095</v>
      </c>
      <c r="K237">
        <v>-13.164019692600901</v>
      </c>
      <c r="L237">
        <v>2249.5110702818401</v>
      </c>
      <c r="M237">
        <v>-5.8519470593010299E-3</v>
      </c>
      <c r="N237">
        <v>0.99533084844016695</v>
      </c>
      <c r="O237">
        <v>-13.1083212245896</v>
      </c>
      <c r="P237">
        <v>1748.7602015591101</v>
      </c>
      <c r="Q237">
        <v>-7.49577970318791E-3</v>
      </c>
      <c r="R237">
        <v>0.99401928910978099</v>
      </c>
      <c r="T237" t="str">
        <f t="shared" si="12"/>
        <v/>
      </c>
      <c r="U237" t="str">
        <f t="shared" si="13"/>
        <v/>
      </c>
      <c r="V237" t="str">
        <f t="shared" si="14"/>
        <v/>
      </c>
      <c r="W237" t="str">
        <f t="shared" si="15"/>
        <v/>
      </c>
    </row>
    <row r="238" spans="1:23" x14ac:dyDescent="0.25">
      <c r="A238">
        <v>237</v>
      </c>
      <c r="B238" t="s">
        <v>310</v>
      </c>
      <c r="C238">
        <v>-13.101454300184599</v>
      </c>
      <c r="D238">
        <v>1750.1507981786201</v>
      </c>
      <c r="E238">
        <v>-7.4859002514636201E-3</v>
      </c>
      <c r="F238">
        <v>0.99402717155062503</v>
      </c>
      <c r="G238">
        <v>-12.8354139069477</v>
      </c>
      <c r="H238">
        <v>2781.8055685382001</v>
      </c>
      <c r="I238">
        <v>-4.6140585999662398E-3</v>
      </c>
      <c r="J238">
        <v>0.99631852694326095</v>
      </c>
      <c r="K238">
        <v>-13.164019692600901</v>
      </c>
      <c r="L238">
        <v>2249.5110702818401</v>
      </c>
      <c r="M238">
        <v>-5.8519470593010299E-3</v>
      </c>
      <c r="N238">
        <v>0.99533084844016695</v>
      </c>
      <c r="O238">
        <v>-13.1083212245896</v>
      </c>
      <c r="P238">
        <v>1748.7602015591201</v>
      </c>
      <c r="Q238">
        <v>-7.4957797031878796E-3</v>
      </c>
      <c r="R238">
        <v>0.99401928910978099</v>
      </c>
      <c r="T238" t="str">
        <f t="shared" si="12"/>
        <v/>
      </c>
      <c r="U238" t="str">
        <f t="shared" si="13"/>
        <v/>
      </c>
      <c r="V238" t="str">
        <f t="shared" si="14"/>
        <v/>
      </c>
      <c r="W238" t="str">
        <f t="shared" si="15"/>
        <v/>
      </c>
    </row>
    <row r="239" spans="1:23" x14ac:dyDescent="0.25">
      <c r="A239">
        <v>238</v>
      </c>
      <c r="B239" t="s">
        <v>311</v>
      </c>
      <c r="C239">
        <v>-13.101454300184599</v>
      </c>
      <c r="D239">
        <v>1750.1507981786301</v>
      </c>
      <c r="E239">
        <v>-7.4859002514635897E-3</v>
      </c>
      <c r="F239">
        <v>0.99402717155062503</v>
      </c>
      <c r="G239">
        <v>-12.8354139069477</v>
      </c>
      <c r="H239">
        <v>2781.8055685382001</v>
      </c>
      <c r="I239">
        <v>-4.6140585999662398E-3</v>
      </c>
      <c r="J239">
        <v>0.99631852694326095</v>
      </c>
      <c r="K239">
        <v>-13.164019692601</v>
      </c>
      <c r="L239">
        <v>2249.5110702818602</v>
      </c>
      <c r="M239">
        <v>-5.85194705930099E-3</v>
      </c>
      <c r="N239">
        <v>0.99533084844016695</v>
      </c>
      <c r="O239">
        <v>-13.1083212245896</v>
      </c>
      <c r="P239">
        <v>1748.7602015591201</v>
      </c>
      <c r="Q239">
        <v>-7.4957797031879004E-3</v>
      </c>
      <c r="R239">
        <v>0.99401928910978099</v>
      </c>
      <c r="T239" t="str">
        <f t="shared" si="12"/>
        <v/>
      </c>
      <c r="U239" t="str">
        <f t="shared" si="13"/>
        <v/>
      </c>
      <c r="V239" t="str">
        <f t="shared" si="14"/>
        <v/>
      </c>
      <c r="W239" t="str">
        <f t="shared" si="15"/>
        <v/>
      </c>
    </row>
    <row r="240" spans="1:23" x14ac:dyDescent="0.25">
      <c r="A240">
        <v>239</v>
      </c>
      <c r="B240" t="s">
        <v>312</v>
      </c>
      <c r="C240">
        <v>3.0589945969494599</v>
      </c>
      <c r="D240">
        <v>1.1297379101228</v>
      </c>
      <c r="E240">
        <v>2.7077028835979799</v>
      </c>
      <c r="F240">
        <v>6.7750646238286198E-3</v>
      </c>
      <c r="G240">
        <v>-12.8354139069477</v>
      </c>
      <c r="H240">
        <v>2781.8055685382501</v>
      </c>
      <c r="I240">
        <v>-4.6140585999661799E-3</v>
      </c>
      <c r="J240">
        <v>0.99631852694326095</v>
      </c>
      <c r="K240">
        <v>3.7136195546958599</v>
      </c>
      <c r="L240">
        <v>1.2609043507473201</v>
      </c>
      <c r="M240">
        <v>2.9452032206049998</v>
      </c>
      <c r="N240">
        <v>3.2274260500011502E-3</v>
      </c>
      <c r="O240">
        <v>3.0505775121673602</v>
      </c>
      <c r="P240">
        <v>1.12919950707563</v>
      </c>
      <c r="Q240">
        <v>2.7015398900303</v>
      </c>
      <c r="R240">
        <v>6.90192005815214E-3</v>
      </c>
      <c r="T240" t="str">
        <f t="shared" si="12"/>
        <v>**</v>
      </c>
      <c r="U240" t="str">
        <f t="shared" si="13"/>
        <v/>
      </c>
      <c r="V240" t="str">
        <f t="shared" si="14"/>
        <v>**</v>
      </c>
      <c r="W240" t="str">
        <f t="shared" si="15"/>
        <v>**</v>
      </c>
    </row>
    <row r="241" spans="1:23" x14ac:dyDescent="0.25">
      <c r="A241">
        <v>240</v>
      </c>
      <c r="B241" t="s">
        <v>313</v>
      </c>
      <c r="C241">
        <v>-13.0822794268413</v>
      </c>
      <c r="D241">
        <v>1953.1599584176599</v>
      </c>
      <c r="E241">
        <v>-6.6980071808556904E-3</v>
      </c>
      <c r="F241">
        <v>0.994655803441994</v>
      </c>
      <c r="G241">
        <v>-12.8354139069477</v>
      </c>
      <c r="H241">
        <v>2781.8055685382201</v>
      </c>
      <c r="I241">
        <v>-4.6140585999662198E-3</v>
      </c>
      <c r="J241">
        <v>0.99631852694326095</v>
      </c>
      <c r="K241">
        <v>-13.329162060302201</v>
      </c>
      <c r="L241">
        <v>2756.4702957079999</v>
      </c>
      <c r="M241">
        <v>-4.8355906758932102E-3</v>
      </c>
      <c r="N241">
        <v>0.99614177189346598</v>
      </c>
      <c r="O241">
        <v>-13.0982170764494</v>
      </c>
      <c r="P241">
        <v>1951.9696065119799</v>
      </c>
      <c r="Q241">
        <v>-6.7102566724155498E-3</v>
      </c>
      <c r="R241">
        <v>0.99464602998143903</v>
      </c>
      <c r="T241" t="str">
        <f t="shared" si="12"/>
        <v/>
      </c>
      <c r="U241" t="str">
        <f t="shared" si="13"/>
        <v/>
      </c>
      <c r="V241" t="str">
        <f t="shared" si="14"/>
        <v/>
      </c>
      <c r="W241" t="str">
        <f t="shared" si="15"/>
        <v/>
      </c>
    </row>
    <row r="242" spans="1:23" x14ac:dyDescent="0.25">
      <c r="A242">
        <v>241</v>
      </c>
      <c r="B242" t="s">
        <v>314</v>
      </c>
      <c r="C242">
        <v>-13.0822794268413</v>
      </c>
      <c r="D242">
        <v>1953.1599584176699</v>
      </c>
      <c r="E242">
        <v>-6.69800718085568E-3</v>
      </c>
      <c r="F242">
        <v>0.994655803441994</v>
      </c>
      <c r="G242">
        <v>-12.8354139069477</v>
      </c>
      <c r="H242">
        <v>2781.8055685382101</v>
      </c>
      <c r="I242">
        <v>-4.6140585999662398E-3</v>
      </c>
      <c r="J242">
        <v>0.99631852694326095</v>
      </c>
      <c r="K242">
        <v>-13.329162060302201</v>
      </c>
      <c r="L242">
        <v>2756.4702957079899</v>
      </c>
      <c r="M242">
        <v>-4.8355906758932197E-3</v>
      </c>
      <c r="N242">
        <v>0.99614177189346598</v>
      </c>
      <c r="O242">
        <v>-13.0982170764494</v>
      </c>
      <c r="P242">
        <v>1951.9696065119999</v>
      </c>
      <c r="Q242">
        <v>-6.7102566724155203E-3</v>
      </c>
      <c r="R242">
        <v>0.99464602998143903</v>
      </c>
      <c r="T242" t="str">
        <f t="shared" si="12"/>
        <v/>
      </c>
      <c r="U242" t="str">
        <f t="shared" si="13"/>
        <v/>
      </c>
      <c r="V242" t="str">
        <f t="shared" si="14"/>
        <v/>
      </c>
      <c r="W242" t="str">
        <f t="shared" si="15"/>
        <v/>
      </c>
    </row>
    <row r="243" spans="1:23" x14ac:dyDescent="0.25">
      <c r="A243">
        <v>242</v>
      </c>
      <c r="B243" t="s">
        <v>315</v>
      </c>
      <c r="C243">
        <v>-13.0822794268413</v>
      </c>
      <c r="D243">
        <v>1953.1599584176599</v>
      </c>
      <c r="E243">
        <v>-6.6980071808556904E-3</v>
      </c>
      <c r="F243">
        <v>0.994655803441994</v>
      </c>
      <c r="G243">
        <v>-12.8354139069477</v>
      </c>
      <c r="H243">
        <v>2781.8055685382501</v>
      </c>
      <c r="I243">
        <v>-4.6140585999661799E-3</v>
      </c>
      <c r="J243">
        <v>0.99631852694326095</v>
      </c>
      <c r="K243">
        <v>-13.329162060302201</v>
      </c>
      <c r="L243">
        <v>2756.4702957079999</v>
      </c>
      <c r="M243">
        <v>-4.8355906758932102E-3</v>
      </c>
      <c r="N243">
        <v>0.99614177189346598</v>
      </c>
      <c r="O243">
        <v>-13.0982170764494</v>
      </c>
      <c r="P243">
        <v>1951.9696065119799</v>
      </c>
      <c r="Q243">
        <v>-6.7102566724155602E-3</v>
      </c>
      <c r="R243">
        <v>0.99464602998143903</v>
      </c>
      <c r="T243" t="str">
        <f t="shared" si="12"/>
        <v/>
      </c>
      <c r="U243" t="str">
        <f t="shared" si="13"/>
        <v/>
      </c>
      <c r="V243" t="str">
        <f t="shared" si="14"/>
        <v/>
      </c>
      <c r="W243" t="str">
        <f t="shared" si="15"/>
        <v/>
      </c>
    </row>
    <row r="244" spans="1:23" x14ac:dyDescent="0.25">
      <c r="A244">
        <v>243</v>
      </c>
      <c r="B244" t="s">
        <v>316</v>
      </c>
      <c r="C244">
        <v>-13.0822794268413</v>
      </c>
      <c r="D244">
        <v>1953.1599584176699</v>
      </c>
      <c r="E244">
        <v>-6.69800718085568E-3</v>
      </c>
      <c r="F244">
        <v>0.994655803441994</v>
      </c>
      <c r="G244">
        <v>-12.8354139069477</v>
      </c>
      <c r="H244">
        <v>2781.8055685382201</v>
      </c>
      <c r="I244">
        <v>-4.6140585999662198E-3</v>
      </c>
      <c r="J244">
        <v>0.99631852694326095</v>
      </c>
      <c r="K244">
        <v>-13.329162060302201</v>
      </c>
      <c r="L244">
        <v>2756.4702957079999</v>
      </c>
      <c r="M244">
        <v>-4.8355906758932102E-3</v>
      </c>
      <c r="N244">
        <v>0.99614177189346598</v>
      </c>
      <c r="O244">
        <v>-13.0982170764494</v>
      </c>
      <c r="P244">
        <v>1951.9696065119899</v>
      </c>
      <c r="Q244">
        <v>-6.7102566724155498E-3</v>
      </c>
      <c r="R244">
        <v>0.99464602998143903</v>
      </c>
      <c r="T244" t="str">
        <f t="shared" si="12"/>
        <v/>
      </c>
      <c r="U244" t="str">
        <f t="shared" si="13"/>
        <v/>
      </c>
      <c r="V244" t="str">
        <f t="shared" si="14"/>
        <v/>
      </c>
      <c r="W244" t="str">
        <f t="shared" si="15"/>
        <v/>
      </c>
    </row>
    <row r="245" spans="1:23" x14ac:dyDescent="0.25">
      <c r="A245">
        <v>244</v>
      </c>
      <c r="B245" t="s">
        <v>317</v>
      </c>
      <c r="C245">
        <v>-13.0822794268413</v>
      </c>
      <c r="D245">
        <v>1953.1599584176599</v>
      </c>
      <c r="E245">
        <v>-6.6980071808556904E-3</v>
      </c>
      <c r="F245">
        <v>0.994655803441994</v>
      </c>
      <c r="G245">
        <v>-12.8354139069477</v>
      </c>
      <c r="H245">
        <v>2781.8055685382301</v>
      </c>
      <c r="I245">
        <v>-4.6140585999662103E-3</v>
      </c>
      <c r="J245">
        <v>0.99631852694326095</v>
      </c>
      <c r="K245">
        <v>-13.329162060302201</v>
      </c>
      <c r="L245">
        <v>2756.4702957080099</v>
      </c>
      <c r="M245">
        <v>-4.8355906758931902E-3</v>
      </c>
      <c r="N245">
        <v>0.99614177189346598</v>
      </c>
      <c r="O245">
        <v>-13.0982170764494</v>
      </c>
      <c r="P245">
        <v>1951.9696065119899</v>
      </c>
      <c r="Q245">
        <v>-6.7102566724155403E-3</v>
      </c>
      <c r="R245">
        <v>0.99464602998143903</v>
      </c>
      <c r="T245" t="str">
        <f t="shared" si="12"/>
        <v/>
      </c>
      <c r="U245" t="str">
        <f t="shared" si="13"/>
        <v/>
      </c>
      <c r="V245" t="str">
        <f t="shared" si="14"/>
        <v/>
      </c>
      <c r="W245" t="str">
        <f t="shared" si="15"/>
        <v/>
      </c>
    </row>
    <row r="246" spans="1:23" x14ac:dyDescent="0.25">
      <c r="A246">
        <v>245</v>
      </c>
      <c r="B246" t="s">
        <v>318</v>
      </c>
      <c r="C246">
        <v>-13.0822794268413</v>
      </c>
      <c r="D246">
        <v>1953.1599584176599</v>
      </c>
      <c r="E246">
        <v>-6.6980071808556904E-3</v>
      </c>
      <c r="F246">
        <v>0.994655803441994</v>
      </c>
      <c r="G246">
        <v>-12.8354139069477</v>
      </c>
      <c r="H246">
        <v>2781.8055685382101</v>
      </c>
      <c r="I246">
        <v>-4.6140585999662302E-3</v>
      </c>
      <c r="J246">
        <v>0.99631852694326095</v>
      </c>
      <c r="K246">
        <v>-13.329162060302201</v>
      </c>
      <c r="L246">
        <v>2756.4702957080099</v>
      </c>
      <c r="M246">
        <v>-4.8355906758931902E-3</v>
      </c>
      <c r="N246">
        <v>0.99614177189346598</v>
      </c>
      <c r="O246">
        <v>-13.0982170764494</v>
      </c>
      <c r="P246">
        <v>1951.9696065119899</v>
      </c>
      <c r="Q246">
        <v>-6.7102566724155498E-3</v>
      </c>
      <c r="R246">
        <v>0.99464602998143903</v>
      </c>
      <c r="T246" t="str">
        <f t="shared" si="12"/>
        <v/>
      </c>
      <c r="U246" t="str">
        <f t="shared" si="13"/>
        <v/>
      </c>
      <c r="V246" t="str">
        <f t="shared" si="14"/>
        <v/>
      </c>
      <c r="W246" t="str">
        <f t="shared" si="15"/>
        <v/>
      </c>
    </row>
    <row r="247" spans="1:23" x14ac:dyDescent="0.25">
      <c r="A247">
        <v>246</v>
      </c>
      <c r="B247" t="s">
        <v>319</v>
      </c>
      <c r="C247">
        <v>-13.0822794268413</v>
      </c>
      <c r="D247">
        <v>1953.1599584176699</v>
      </c>
      <c r="E247">
        <v>-6.6980071808556601E-3</v>
      </c>
      <c r="F247">
        <v>0.994655803441994</v>
      </c>
      <c r="G247">
        <v>-12.8354139069477</v>
      </c>
      <c r="H247">
        <v>2781.8055685382201</v>
      </c>
      <c r="I247">
        <v>-4.6140585999662198E-3</v>
      </c>
      <c r="J247">
        <v>0.99631852694326095</v>
      </c>
      <c r="K247">
        <v>-13.329162060302201</v>
      </c>
      <c r="L247">
        <v>2756.4702957079999</v>
      </c>
      <c r="M247">
        <v>-4.8355906758932102E-3</v>
      </c>
      <c r="N247">
        <v>0.99614177189346598</v>
      </c>
      <c r="O247">
        <v>-13.0982170764494</v>
      </c>
      <c r="P247">
        <v>1951.9696065119799</v>
      </c>
      <c r="Q247">
        <v>-6.7102566724155602E-3</v>
      </c>
      <c r="R247">
        <v>0.99464602998143903</v>
      </c>
      <c r="T247" t="str">
        <f t="shared" si="12"/>
        <v/>
      </c>
      <c r="U247" t="str">
        <f t="shared" si="13"/>
        <v/>
      </c>
      <c r="V247" t="str">
        <f t="shared" si="14"/>
        <v/>
      </c>
      <c r="W247" t="str">
        <f t="shared" si="15"/>
        <v/>
      </c>
    </row>
    <row r="248" spans="1:23" x14ac:dyDescent="0.25">
      <c r="A248">
        <v>247</v>
      </c>
      <c r="B248" t="s">
        <v>320</v>
      </c>
      <c r="C248">
        <v>-13.0822794268413</v>
      </c>
      <c r="D248">
        <v>1953.1599584176699</v>
      </c>
      <c r="E248">
        <v>-6.6980071808556601E-3</v>
      </c>
      <c r="F248">
        <v>0.994655803441994</v>
      </c>
      <c r="G248">
        <v>-12.8354139069477</v>
      </c>
      <c r="H248">
        <v>2781.8055685382301</v>
      </c>
      <c r="I248">
        <v>-4.6140585999662103E-3</v>
      </c>
      <c r="J248">
        <v>0.99631852694326095</v>
      </c>
      <c r="K248">
        <v>-13.329162060302201</v>
      </c>
      <c r="L248">
        <v>2756.4702957079899</v>
      </c>
      <c r="M248">
        <v>-4.8355906758932197E-3</v>
      </c>
      <c r="N248">
        <v>0.99614177189346598</v>
      </c>
      <c r="O248">
        <v>-13.0982170764494</v>
      </c>
      <c r="P248">
        <v>1951.9696065119799</v>
      </c>
      <c r="Q248">
        <v>-6.7102566724155602E-3</v>
      </c>
      <c r="R248">
        <v>0.99464602998143903</v>
      </c>
      <c r="T248" t="str">
        <f t="shared" si="12"/>
        <v/>
      </c>
      <c r="U248" t="str">
        <f t="shared" si="13"/>
        <v/>
      </c>
      <c r="V248" t="str">
        <f t="shared" si="14"/>
        <v/>
      </c>
      <c r="W248" t="str">
        <f t="shared" si="15"/>
        <v/>
      </c>
    </row>
    <row r="249" spans="1:23" x14ac:dyDescent="0.25">
      <c r="A249">
        <v>248</v>
      </c>
      <c r="B249" t="s">
        <v>321</v>
      </c>
      <c r="C249">
        <v>-13.0822794268413</v>
      </c>
      <c r="D249">
        <v>1953.1599584176599</v>
      </c>
      <c r="E249">
        <v>-6.6980071808557E-3</v>
      </c>
      <c r="F249">
        <v>0.994655803441994</v>
      </c>
      <c r="G249">
        <v>-12.8354139069477</v>
      </c>
      <c r="H249">
        <v>2781.8055685382201</v>
      </c>
      <c r="I249">
        <v>-4.6140585999662198E-3</v>
      </c>
      <c r="J249">
        <v>0.99631852694326095</v>
      </c>
      <c r="K249">
        <v>-13.329162060302201</v>
      </c>
      <c r="L249">
        <v>2756.4702957079899</v>
      </c>
      <c r="M249">
        <v>-4.8355906758932197E-3</v>
      </c>
      <c r="N249">
        <v>0.99614177189346598</v>
      </c>
      <c r="O249">
        <v>-13.0982170764494</v>
      </c>
      <c r="P249">
        <v>1951.9696065119899</v>
      </c>
      <c r="Q249">
        <v>-6.7102566724155299E-3</v>
      </c>
      <c r="R249">
        <v>0.99464602998143903</v>
      </c>
      <c r="T249" t="str">
        <f t="shared" si="12"/>
        <v/>
      </c>
      <c r="U249" t="str">
        <f t="shared" si="13"/>
        <v/>
      </c>
      <c r="V249" t="str">
        <f t="shared" si="14"/>
        <v/>
      </c>
      <c r="W249" t="str">
        <f t="shared" si="15"/>
        <v/>
      </c>
    </row>
    <row r="250" spans="1:23" x14ac:dyDescent="0.25">
      <c r="A250">
        <v>249</v>
      </c>
      <c r="B250" t="s">
        <v>322</v>
      </c>
      <c r="C250">
        <v>3.3633140014763199</v>
      </c>
      <c r="D250">
        <v>1.16754138610571</v>
      </c>
      <c r="E250">
        <v>2.88068075487632</v>
      </c>
      <c r="F250">
        <v>3.9681734528575902E-3</v>
      </c>
      <c r="G250">
        <v>4.7225267341068502</v>
      </c>
      <c r="H250">
        <v>1.4367430178418901</v>
      </c>
      <c r="I250">
        <v>3.28696689349532</v>
      </c>
      <c r="J250">
        <v>1.0127273897980601E-3</v>
      </c>
      <c r="K250">
        <v>-13.329162060302201</v>
      </c>
      <c r="L250">
        <v>2756.4702957079899</v>
      </c>
      <c r="M250">
        <v>-4.8355906758932197E-3</v>
      </c>
      <c r="N250">
        <v>0.99614177189346598</v>
      </c>
      <c r="O250">
        <v>3.3464182034409702</v>
      </c>
      <c r="P250">
        <v>1.1675700750476501</v>
      </c>
      <c r="Q250">
        <v>2.8661390651900698</v>
      </c>
      <c r="R250">
        <v>4.1551167374717897E-3</v>
      </c>
      <c r="T250" t="str">
        <f t="shared" si="12"/>
        <v>**</v>
      </c>
      <c r="U250" t="str">
        <f t="shared" si="13"/>
        <v>**</v>
      </c>
      <c r="V250" t="str">
        <f t="shared" si="14"/>
        <v/>
      </c>
      <c r="W250" t="str">
        <f t="shared" si="15"/>
        <v>**</v>
      </c>
    </row>
    <row r="251" spans="1:23" x14ac:dyDescent="0.25">
      <c r="A251">
        <v>250</v>
      </c>
      <c r="B251" t="s">
        <v>323</v>
      </c>
      <c r="C251">
        <v>-13.097127376768499</v>
      </c>
      <c r="D251">
        <v>2265.3247796224</v>
      </c>
      <c r="E251">
        <v>-5.7815671706692804E-3</v>
      </c>
      <c r="F251">
        <v>0.99538700251670098</v>
      </c>
      <c r="G251">
        <v>-12.7649829777825</v>
      </c>
      <c r="H251">
        <v>3956.18033942692</v>
      </c>
      <c r="I251">
        <v>-3.2265927947136E-3</v>
      </c>
      <c r="J251">
        <v>0.99742555589214799</v>
      </c>
      <c r="K251">
        <v>-13.329162060302201</v>
      </c>
      <c r="L251">
        <v>2756.4702957079899</v>
      </c>
      <c r="M251">
        <v>-4.8355906758932197E-3</v>
      </c>
      <c r="N251">
        <v>0.99614177189346598</v>
      </c>
      <c r="O251">
        <v>-13.1105730417034</v>
      </c>
      <c r="P251">
        <v>2265.3465141596898</v>
      </c>
      <c r="Q251">
        <v>-5.7874470681438597E-3</v>
      </c>
      <c r="R251">
        <v>0.99538231111577502</v>
      </c>
      <c r="T251" t="str">
        <f t="shared" si="12"/>
        <v/>
      </c>
      <c r="U251" t="str">
        <f t="shared" si="13"/>
        <v/>
      </c>
      <c r="V251" t="str">
        <f t="shared" si="14"/>
        <v/>
      </c>
      <c r="W251" t="str">
        <f t="shared" si="15"/>
        <v/>
      </c>
    </row>
    <row r="252" spans="1:23" x14ac:dyDescent="0.25">
      <c r="A252">
        <v>251</v>
      </c>
      <c r="B252" t="s">
        <v>324</v>
      </c>
      <c r="C252">
        <v>-13.097127376768499</v>
      </c>
      <c r="D252">
        <v>2265.32477962242</v>
      </c>
      <c r="E252">
        <v>-5.7815671706692396E-3</v>
      </c>
      <c r="F252">
        <v>0.99538700251670098</v>
      </c>
      <c r="G252">
        <v>-12.7649829777825</v>
      </c>
      <c r="H252">
        <v>3956.18033942692</v>
      </c>
      <c r="I252">
        <v>-3.2265927947136E-3</v>
      </c>
      <c r="J252">
        <v>0.99742555589214799</v>
      </c>
      <c r="K252">
        <v>-13.329162060302201</v>
      </c>
      <c r="L252">
        <v>2756.4702957079799</v>
      </c>
      <c r="M252">
        <v>-4.8355906758932397E-3</v>
      </c>
      <c r="N252">
        <v>0.99614177189346598</v>
      </c>
      <c r="O252">
        <v>-13.1105730417034</v>
      </c>
      <c r="P252">
        <v>2265.3465141596898</v>
      </c>
      <c r="Q252">
        <v>-5.7874470681438797E-3</v>
      </c>
      <c r="R252">
        <v>0.99538231111577502</v>
      </c>
      <c r="T252" t="str">
        <f t="shared" si="12"/>
        <v/>
      </c>
      <c r="U252" t="str">
        <f t="shared" si="13"/>
        <v/>
      </c>
      <c r="V252" t="str">
        <f t="shared" si="14"/>
        <v/>
      </c>
      <c r="W252" t="str">
        <f t="shared" si="15"/>
        <v/>
      </c>
    </row>
    <row r="253" spans="1:23" x14ac:dyDescent="0.25">
      <c r="A253">
        <v>252</v>
      </c>
      <c r="B253" t="s">
        <v>325</v>
      </c>
      <c r="C253">
        <v>-13.097127376768499</v>
      </c>
      <c r="D253">
        <v>2265.32477962242</v>
      </c>
      <c r="E253">
        <v>-5.7815671706692396E-3</v>
      </c>
      <c r="F253">
        <v>0.99538700251670098</v>
      </c>
      <c r="G253">
        <v>-12.7649829777825</v>
      </c>
      <c r="H253">
        <v>3956.18033942692</v>
      </c>
      <c r="I253">
        <v>-3.2265927947136E-3</v>
      </c>
      <c r="J253">
        <v>0.99742555589214799</v>
      </c>
      <c r="K253">
        <v>-13.329162060302201</v>
      </c>
      <c r="L253">
        <v>2756.4702957079799</v>
      </c>
      <c r="M253">
        <v>-4.8355906758932397E-3</v>
      </c>
      <c r="N253">
        <v>0.99614177189346598</v>
      </c>
      <c r="O253">
        <v>-13.1105730417034</v>
      </c>
      <c r="P253">
        <v>2265.3465141596998</v>
      </c>
      <c r="Q253">
        <v>-5.7874470681438502E-3</v>
      </c>
      <c r="R253">
        <v>0.99538231111577602</v>
      </c>
      <c r="T253" t="str">
        <f t="shared" si="12"/>
        <v/>
      </c>
      <c r="U253" t="str">
        <f t="shared" si="13"/>
        <v/>
      </c>
      <c r="V253" t="str">
        <f t="shared" si="14"/>
        <v/>
      </c>
      <c r="W253" t="str">
        <f t="shared" si="15"/>
        <v/>
      </c>
    </row>
    <row r="254" spans="1:23" x14ac:dyDescent="0.25">
      <c r="A254">
        <v>253</v>
      </c>
      <c r="B254" t="s">
        <v>326</v>
      </c>
      <c r="C254">
        <v>-13.097127376768499</v>
      </c>
      <c r="D254">
        <v>2265.32477962239</v>
      </c>
      <c r="E254">
        <v>-5.7815671706693003E-3</v>
      </c>
      <c r="F254">
        <v>0.99538700251670098</v>
      </c>
      <c r="G254">
        <v>-12.7649829777825</v>
      </c>
      <c r="H254">
        <v>3956.18033942692</v>
      </c>
      <c r="I254">
        <v>-3.2265927947136099E-3</v>
      </c>
      <c r="J254">
        <v>0.99742555589214799</v>
      </c>
      <c r="K254">
        <v>-13.329162060302201</v>
      </c>
      <c r="L254">
        <v>2756.4702957079799</v>
      </c>
      <c r="M254">
        <v>-4.8355906758932301E-3</v>
      </c>
      <c r="N254">
        <v>0.99614177189346598</v>
      </c>
      <c r="O254">
        <v>-13.1105730417034</v>
      </c>
      <c r="P254">
        <v>2265.3465141596898</v>
      </c>
      <c r="Q254">
        <v>-5.7874470681438597E-3</v>
      </c>
      <c r="R254">
        <v>0.99538231111577502</v>
      </c>
      <c r="T254" t="str">
        <f t="shared" si="12"/>
        <v/>
      </c>
      <c r="U254" t="str">
        <f t="shared" si="13"/>
        <v/>
      </c>
      <c r="V254" t="str">
        <f t="shared" si="14"/>
        <v/>
      </c>
      <c r="W254" t="str">
        <f t="shared" si="15"/>
        <v/>
      </c>
    </row>
    <row r="255" spans="1:23" x14ac:dyDescent="0.25">
      <c r="A255">
        <v>254</v>
      </c>
      <c r="B255" t="s">
        <v>327</v>
      </c>
      <c r="C255">
        <v>-13.097127376768499</v>
      </c>
      <c r="D255">
        <v>2265.3247796224</v>
      </c>
      <c r="E255">
        <v>-5.7815671706692804E-3</v>
      </c>
      <c r="F255">
        <v>0.99538700251670098</v>
      </c>
      <c r="G255">
        <v>-12.7649829777825</v>
      </c>
      <c r="H255">
        <v>3956.18033942692</v>
      </c>
      <c r="I255">
        <v>-3.2265927947136E-3</v>
      </c>
      <c r="J255">
        <v>0.99742555589214799</v>
      </c>
      <c r="K255">
        <v>-13.329162060302201</v>
      </c>
      <c r="L255">
        <v>2756.4702957079699</v>
      </c>
      <c r="M255">
        <v>-4.8355906758932501E-3</v>
      </c>
      <c r="N255">
        <v>0.99614177189346598</v>
      </c>
      <c r="O255">
        <v>-13.1105730417034</v>
      </c>
      <c r="P255">
        <v>2265.3465141596898</v>
      </c>
      <c r="Q255">
        <v>-5.7874470681438597E-3</v>
      </c>
      <c r="R255">
        <v>0.99538231111577502</v>
      </c>
      <c r="T255" t="str">
        <f t="shared" si="12"/>
        <v/>
      </c>
      <c r="U255" t="str">
        <f t="shared" si="13"/>
        <v/>
      </c>
      <c r="V255" t="str">
        <f t="shared" si="14"/>
        <v/>
      </c>
      <c r="W255" t="str">
        <f t="shared" si="15"/>
        <v/>
      </c>
    </row>
    <row r="256" spans="1:23" x14ac:dyDescent="0.25">
      <c r="A256">
        <v>255</v>
      </c>
      <c r="B256" t="s">
        <v>328</v>
      </c>
      <c r="C256">
        <v>-13.097127376768499</v>
      </c>
      <c r="D256">
        <v>2265.32477962242</v>
      </c>
      <c r="E256">
        <v>-5.7815671706692396E-3</v>
      </c>
      <c r="F256">
        <v>0.99538700251670098</v>
      </c>
      <c r="G256">
        <v>-12.7649829777825</v>
      </c>
      <c r="H256">
        <v>3956.18033942692</v>
      </c>
      <c r="I256">
        <v>-3.2265927947136099E-3</v>
      </c>
      <c r="J256">
        <v>0.99742555589214799</v>
      </c>
      <c r="K256">
        <v>-13.329162060302201</v>
      </c>
      <c r="L256">
        <v>2756.4702957079699</v>
      </c>
      <c r="M256">
        <v>-4.8355906758932501E-3</v>
      </c>
      <c r="N256">
        <v>0.99614177189346598</v>
      </c>
      <c r="O256">
        <v>-13.1105730417034</v>
      </c>
      <c r="P256">
        <v>2265.3465141596898</v>
      </c>
      <c r="Q256">
        <v>-5.7874470681438597E-3</v>
      </c>
      <c r="R256">
        <v>0.99538231111577502</v>
      </c>
      <c r="T256" t="str">
        <f t="shared" si="12"/>
        <v/>
      </c>
      <c r="U256" t="str">
        <f t="shared" si="13"/>
        <v/>
      </c>
      <c r="V256" t="str">
        <f t="shared" si="14"/>
        <v/>
      </c>
      <c r="W256" t="str">
        <f t="shared" si="15"/>
        <v/>
      </c>
    </row>
    <row r="257" spans="1:23" x14ac:dyDescent="0.25">
      <c r="A257">
        <v>256</v>
      </c>
      <c r="B257" t="s">
        <v>329</v>
      </c>
      <c r="C257">
        <v>-13.097127376768499</v>
      </c>
      <c r="D257">
        <v>2265.32477962239</v>
      </c>
      <c r="E257">
        <v>-5.7815671706693003E-3</v>
      </c>
      <c r="F257">
        <v>0.99538700251670098</v>
      </c>
      <c r="G257">
        <v>-12.7649829777825</v>
      </c>
      <c r="H257">
        <v>3956.18033942693</v>
      </c>
      <c r="I257">
        <v>-3.2265927947136E-3</v>
      </c>
      <c r="J257">
        <v>0.99742555589214799</v>
      </c>
      <c r="K257">
        <v>-13.329162060302201</v>
      </c>
      <c r="L257">
        <v>2756.4702957079799</v>
      </c>
      <c r="M257">
        <v>-4.8355906758932397E-3</v>
      </c>
      <c r="N257">
        <v>0.99614177189346598</v>
      </c>
      <c r="O257">
        <v>-13.1105730417034</v>
      </c>
      <c r="P257">
        <v>2265.3465141596898</v>
      </c>
      <c r="Q257">
        <v>-5.7874470681438701E-3</v>
      </c>
      <c r="R257">
        <v>0.99538231111577502</v>
      </c>
      <c r="T257" t="str">
        <f t="shared" si="12"/>
        <v/>
      </c>
      <c r="U257" t="str">
        <f t="shared" si="13"/>
        <v/>
      </c>
      <c r="V257" t="str">
        <f t="shared" si="14"/>
        <v/>
      </c>
      <c r="W257" t="str">
        <f t="shared" si="15"/>
        <v/>
      </c>
    </row>
    <row r="258" spans="1:23" x14ac:dyDescent="0.25">
      <c r="A258">
        <v>257</v>
      </c>
      <c r="B258" t="s">
        <v>330</v>
      </c>
      <c r="C258">
        <v>-13.097127376768499</v>
      </c>
      <c r="D258">
        <v>2265.32477962242</v>
      </c>
      <c r="E258">
        <v>-5.7815671706692396E-3</v>
      </c>
      <c r="F258">
        <v>0.99538700251670098</v>
      </c>
      <c r="G258">
        <v>-12.7649829777825</v>
      </c>
      <c r="H258">
        <v>3956.18033942694</v>
      </c>
      <c r="I258">
        <v>-3.22659279471359E-3</v>
      </c>
      <c r="J258">
        <v>0.99742555589214799</v>
      </c>
      <c r="K258">
        <v>-13.329162060302201</v>
      </c>
      <c r="L258">
        <v>2756.4702957079799</v>
      </c>
      <c r="M258">
        <v>-4.8355906758932397E-3</v>
      </c>
      <c r="N258">
        <v>0.99614177189346598</v>
      </c>
      <c r="O258">
        <v>-13.1105730417034</v>
      </c>
      <c r="P258">
        <v>2265.3465141596998</v>
      </c>
      <c r="Q258">
        <v>-5.7874470681438502E-3</v>
      </c>
      <c r="R258">
        <v>0.99538231111577602</v>
      </c>
      <c r="T258" t="str">
        <f t="shared" si="12"/>
        <v/>
      </c>
      <c r="U258" t="str">
        <f t="shared" si="13"/>
        <v/>
      </c>
      <c r="V258" t="str">
        <f t="shared" si="14"/>
        <v/>
      </c>
      <c r="W258" t="str">
        <f t="shared" si="15"/>
        <v/>
      </c>
    </row>
    <row r="259" spans="1:23" x14ac:dyDescent="0.25">
      <c r="A259">
        <v>258</v>
      </c>
      <c r="B259" t="s">
        <v>331</v>
      </c>
      <c r="C259">
        <v>-13.097127376768499</v>
      </c>
      <c r="D259">
        <v>2265.3247796224</v>
      </c>
      <c r="E259">
        <v>-5.7815671706692899E-3</v>
      </c>
      <c r="F259">
        <v>0.99538700251670098</v>
      </c>
      <c r="G259">
        <v>-12.7649829777825</v>
      </c>
      <c r="H259">
        <v>3956.18033942692</v>
      </c>
      <c r="I259">
        <v>-3.2265927947136099E-3</v>
      </c>
      <c r="J259">
        <v>0.99742555589214799</v>
      </c>
      <c r="K259">
        <v>-13.329162060302201</v>
      </c>
      <c r="L259">
        <v>2756.4702957079799</v>
      </c>
      <c r="M259">
        <v>-4.8355906758932397E-3</v>
      </c>
      <c r="N259">
        <v>0.99614177189346598</v>
      </c>
      <c r="O259">
        <v>-13.1105730417034</v>
      </c>
      <c r="P259">
        <v>2265.3465141596998</v>
      </c>
      <c r="Q259">
        <v>-5.7874470681438398E-3</v>
      </c>
      <c r="R259">
        <v>0.99538231111577602</v>
      </c>
      <c r="T259" t="str">
        <f t="shared" ref="T259:T289"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332</v>
      </c>
      <c r="C260">
        <v>-13.097127376768499</v>
      </c>
      <c r="D260">
        <v>2265.3247796224</v>
      </c>
      <c r="E260">
        <v>-5.7815671706692804E-3</v>
      </c>
      <c r="F260">
        <v>0.99538700251670098</v>
      </c>
      <c r="G260">
        <v>-12.7649829777825</v>
      </c>
      <c r="H260">
        <v>3956.18033942694</v>
      </c>
      <c r="I260">
        <v>-3.22659279471359E-3</v>
      </c>
      <c r="J260">
        <v>0.99742555589214799</v>
      </c>
      <c r="K260">
        <v>-13.329162060302099</v>
      </c>
      <c r="L260">
        <v>2756.4702957079598</v>
      </c>
      <c r="M260">
        <v>-4.8355906758932501E-3</v>
      </c>
      <c r="N260">
        <v>0.99614177189346598</v>
      </c>
      <c r="O260">
        <v>-13.1105730417034</v>
      </c>
      <c r="P260">
        <v>2265.3465141596898</v>
      </c>
      <c r="Q260">
        <v>-5.7874470681438597E-3</v>
      </c>
      <c r="R260">
        <v>0.99538231111577502</v>
      </c>
      <c r="T260" t="str">
        <f t="shared" si="16"/>
        <v/>
      </c>
      <c r="U260" t="str">
        <f t="shared" si="17"/>
        <v/>
      </c>
      <c r="V260" t="str">
        <f t="shared" si="18"/>
        <v/>
      </c>
      <c r="W260" t="str">
        <f t="shared" si="19"/>
        <v/>
      </c>
    </row>
    <row r="261" spans="1:23" x14ac:dyDescent="0.25">
      <c r="A261">
        <v>260</v>
      </c>
      <c r="B261" t="s">
        <v>333</v>
      </c>
      <c r="C261">
        <v>-13.097127376768499</v>
      </c>
      <c r="D261">
        <v>2265.3247796224</v>
      </c>
      <c r="E261">
        <v>-5.7815671706692899E-3</v>
      </c>
      <c r="F261">
        <v>0.99538700251670098</v>
      </c>
      <c r="G261">
        <v>-12.7649829777825</v>
      </c>
      <c r="H261">
        <v>3956.18033942693</v>
      </c>
      <c r="I261">
        <v>-3.2265927947136E-3</v>
      </c>
      <c r="J261">
        <v>0.99742555589214799</v>
      </c>
      <c r="K261">
        <v>-13.329162060302201</v>
      </c>
      <c r="L261">
        <v>2756.4702957079699</v>
      </c>
      <c r="M261">
        <v>-4.8355906758932397E-3</v>
      </c>
      <c r="N261">
        <v>0.99614177189346598</v>
      </c>
      <c r="O261">
        <v>-13.1105730417034</v>
      </c>
      <c r="P261">
        <v>2265.3465141596998</v>
      </c>
      <c r="Q261">
        <v>-5.7874470681438398E-3</v>
      </c>
      <c r="R261">
        <v>0.99538231111577602</v>
      </c>
      <c r="T261" t="str">
        <f t="shared" si="16"/>
        <v/>
      </c>
      <c r="U261" t="str">
        <f t="shared" si="17"/>
        <v/>
      </c>
      <c r="V261" t="str">
        <f t="shared" si="18"/>
        <v/>
      </c>
      <c r="W261" t="str">
        <f t="shared" si="19"/>
        <v/>
      </c>
    </row>
    <row r="262" spans="1:23" x14ac:dyDescent="0.25">
      <c r="A262">
        <v>261</v>
      </c>
      <c r="B262" t="s">
        <v>334</v>
      </c>
      <c r="C262">
        <v>-13.097127376768499</v>
      </c>
      <c r="D262">
        <v>2265.32477962242</v>
      </c>
      <c r="E262">
        <v>-5.7815671706692396E-3</v>
      </c>
      <c r="F262">
        <v>0.99538700251670098</v>
      </c>
      <c r="G262">
        <v>-12.7649829777825</v>
      </c>
      <c r="H262">
        <v>3956.18033942692</v>
      </c>
      <c r="I262">
        <v>-3.2265927947136099E-3</v>
      </c>
      <c r="J262">
        <v>0.99742555589214799</v>
      </c>
      <c r="K262">
        <v>-13.329162060302201</v>
      </c>
      <c r="L262">
        <v>2756.4702957079799</v>
      </c>
      <c r="M262">
        <v>-4.8355906758932301E-3</v>
      </c>
      <c r="N262">
        <v>0.99614177189346598</v>
      </c>
      <c r="O262">
        <v>-13.1105730417034</v>
      </c>
      <c r="P262">
        <v>2265.3465141596998</v>
      </c>
      <c r="Q262">
        <v>-5.7874470681438398E-3</v>
      </c>
      <c r="R262">
        <v>0.99538231111577602</v>
      </c>
      <c r="T262" t="str">
        <f t="shared" si="16"/>
        <v/>
      </c>
      <c r="U262" t="str">
        <f t="shared" si="17"/>
        <v/>
      </c>
      <c r="V262" t="str">
        <f t="shared" si="18"/>
        <v/>
      </c>
      <c r="W262" t="str">
        <f t="shared" si="19"/>
        <v/>
      </c>
    </row>
    <row r="263" spans="1:23" x14ac:dyDescent="0.25">
      <c r="A263">
        <v>262</v>
      </c>
      <c r="B263" t="s">
        <v>335</v>
      </c>
      <c r="C263">
        <v>-13.097127376768499</v>
      </c>
      <c r="D263">
        <v>2265.3247796224</v>
      </c>
      <c r="E263">
        <v>-5.7815671706692899E-3</v>
      </c>
      <c r="F263">
        <v>0.99538700251670098</v>
      </c>
      <c r="G263">
        <v>-12.7649829777825</v>
      </c>
      <c r="H263">
        <v>3956.18033942694</v>
      </c>
      <c r="I263">
        <v>-3.22659279471359E-3</v>
      </c>
      <c r="J263">
        <v>0.99742555589214799</v>
      </c>
      <c r="K263">
        <v>-13.329162060302201</v>
      </c>
      <c r="L263">
        <v>2756.4702957079899</v>
      </c>
      <c r="M263">
        <v>-4.8355906758932197E-3</v>
      </c>
      <c r="N263">
        <v>0.99614177189346598</v>
      </c>
      <c r="O263">
        <v>-13.1105730417035</v>
      </c>
      <c r="P263">
        <v>2265.3465141597298</v>
      </c>
      <c r="Q263">
        <v>-5.7874470681437799E-3</v>
      </c>
      <c r="R263">
        <v>0.99538231111577602</v>
      </c>
      <c r="T263" t="str">
        <f t="shared" si="16"/>
        <v/>
      </c>
      <c r="U263" t="str">
        <f t="shared" si="17"/>
        <v/>
      </c>
      <c r="V263" t="str">
        <f t="shared" si="18"/>
        <v/>
      </c>
      <c r="W263" t="str">
        <f t="shared" si="19"/>
        <v/>
      </c>
    </row>
    <row r="264" spans="1:23" x14ac:dyDescent="0.25">
      <c r="A264">
        <v>263</v>
      </c>
      <c r="B264" t="s">
        <v>336</v>
      </c>
      <c r="C264">
        <v>-13.097127376768499</v>
      </c>
      <c r="D264">
        <v>2265.3247796224</v>
      </c>
      <c r="E264">
        <v>-5.7815671706692804E-3</v>
      </c>
      <c r="F264">
        <v>0.99538700251670098</v>
      </c>
      <c r="G264">
        <v>-12.7649829777825</v>
      </c>
      <c r="H264">
        <v>3956.1803394269</v>
      </c>
      <c r="I264">
        <v>-3.2265927947136199E-3</v>
      </c>
      <c r="J264">
        <v>0.99742555589214799</v>
      </c>
      <c r="K264">
        <v>-13.329162060302201</v>
      </c>
      <c r="L264">
        <v>2756.4702957079699</v>
      </c>
      <c r="M264">
        <v>-4.8355906758932501E-3</v>
      </c>
      <c r="N264">
        <v>0.99614177189346598</v>
      </c>
      <c r="O264">
        <v>-13.1105730417034</v>
      </c>
      <c r="P264">
        <v>2265.3465141597098</v>
      </c>
      <c r="Q264">
        <v>-5.7874470681438302E-3</v>
      </c>
      <c r="R264">
        <v>0.99538231111577602</v>
      </c>
      <c r="T264" t="str">
        <f t="shared" si="16"/>
        <v/>
      </c>
      <c r="U264" t="str">
        <f t="shared" si="17"/>
        <v/>
      </c>
      <c r="V264" t="str">
        <f t="shared" si="18"/>
        <v/>
      </c>
      <c r="W264" t="str">
        <f t="shared" si="19"/>
        <v/>
      </c>
    </row>
    <row r="265" spans="1:23" x14ac:dyDescent="0.25">
      <c r="A265">
        <v>264</v>
      </c>
      <c r="B265" t="s">
        <v>337</v>
      </c>
      <c r="C265">
        <v>-13.097127376768499</v>
      </c>
      <c r="D265">
        <v>2265.32477962241</v>
      </c>
      <c r="E265">
        <v>-5.78156717066927E-3</v>
      </c>
      <c r="F265">
        <v>0.99538700251670098</v>
      </c>
      <c r="G265">
        <v>-12.7649829777825</v>
      </c>
      <c r="H265">
        <v>3956.18033942692</v>
      </c>
      <c r="I265">
        <v>-3.2265927947136E-3</v>
      </c>
      <c r="J265">
        <v>0.99742555589214799</v>
      </c>
      <c r="K265">
        <v>-13.329162060302201</v>
      </c>
      <c r="L265">
        <v>2756.4702957079799</v>
      </c>
      <c r="M265">
        <v>-4.8355906758932301E-3</v>
      </c>
      <c r="N265">
        <v>0.99614177189346598</v>
      </c>
      <c r="O265">
        <v>-13.1105730417034</v>
      </c>
      <c r="P265">
        <v>2265.3465141596998</v>
      </c>
      <c r="Q265">
        <v>-5.7874470681438398E-3</v>
      </c>
      <c r="R265">
        <v>0.99538231111577602</v>
      </c>
      <c r="T265" t="str">
        <f t="shared" si="16"/>
        <v/>
      </c>
      <c r="U265" t="str">
        <f t="shared" si="17"/>
        <v/>
      </c>
      <c r="V265" t="str">
        <f t="shared" si="18"/>
        <v/>
      </c>
      <c r="W265" t="str">
        <f t="shared" si="19"/>
        <v/>
      </c>
    </row>
    <row r="266" spans="1:23" x14ac:dyDescent="0.25">
      <c r="A266">
        <v>265</v>
      </c>
      <c r="B266" t="s">
        <v>338</v>
      </c>
      <c r="C266">
        <v>-13.097127376768499</v>
      </c>
      <c r="D266">
        <v>2265.32477962242</v>
      </c>
      <c r="E266">
        <v>-5.7815671706692396E-3</v>
      </c>
      <c r="F266">
        <v>0.99538700251670098</v>
      </c>
      <c r="G266">
        <v>-12.7649829777825</v>
      </c>
      <c r="H266">
        <v>3956.18033942692</v>
      </c>
      <c r="I266">
        <v>-3.2265927947136E-3</v>
      </c>
      <c r="J266">
        <v>0.99742555589214799</v>
      </c>
      <c r="K266">
        <v>-13.329162060302201</v>
      </c>
      <c r="L266">
        <v>2756.4702957079799</v>
      </c>
      <c r="M266">
        <v>-4.8355906758932301E-3</v>
      </c>
      <c r="N266">
        <v>0.99614177189346598</v>
      </c>
      <c r="O266">
        <v>-13.1105730417035</v>
      </c>
      <c r="P266">
        <v>2265.3465141597298</v>
      </c>
      <c r="Q266">
        <v>-5.7874470681437903E-3</v>
      </c>
      <c r="R266">
        <v>0.99538231111577602</v>
      </c>
      <c r="T266" t="str">
        <f t="shared" si="16"/>
        <v/>
      </c>
      <c r="U266" t="str">
        <f t="shared" si="17"/>
        <v/>
      </c>
      <c r="V266" t="str">
        <f t="shared" si="18"/>
        <v/>
      </c>
      <c r="W266" t="str">
        <f t="shared" si="19"/>
        <v/>
      </c>
    </row>
    <row r="267" spans="1:23" x14ac:dyDescent="0.25">
      <c r="A267">
        <v>266</v>
      </c>
      <c r="B267" t="s">
        <v>339</v>
      </c>
      <c r="C267">
        <v>-13.097127376768499</v>
      </c>
      <c r="D267">
        <v>2265.3247796224</v>
      </c>
      <c r="E267">
        <v>-5.7815671706692804E-3</v>
      </c>
      <c r="F267">
        <v>0.99538700251670098</v>
      </c>
      <c r="G267">
        <v>-12.7649829777825</v>
      </c>
      <c r="H267">
        <v>3956.18033942694</v>
      </c>
      <c r="I267">
        <v>-3.22659279471359E-3</v>
      </c>
      <c r="J267">
        <v>0.99742555589214799</v>
      </c>
      <c r="K267">
        <v>-13.329162060302201</v>
      </c>
      <c r="L267">
        <v>2756.4702957079899</v>
      </c>
      <c r="M267">
        <v>-4.8355906758932197E-3</v>
      </c>
      <c r="N267">
        <v>0.99614177189346598</v>
      </c>
      <c r="O267">
        <v>-13.1105730417034</v>
      </c>
      <c r="P267">
        <v>2265.3465141596898</v>
      </c>
      <c r="Q267">
        <v>-5.7874470681438701E-3</v>
      </c>
      <c r="R267">
        <v>0.99538231111577502</v>
      </c>
      <c r="T267" t="str">
        <f t="shared" si="16"/>
        <v/>
      </c>
      <c r="U267" t="str">
        <f t="shared" si="17"/>
        <v/>
      </c>
      <c r="V267" t="str">
        <f t="shared" si="18"/>
        <v/>
      </c>
      <c r="W267" t="str">
        <f t="shared" si="19"/>
        <v/>
      </c>
    </row>
    <row r="268" spans="1:23" x14ac:dyDescent="0.25">
      <c r="A268">
        <v>267</v>
      </c>
      <c r="B268" t="s">
        <v>340</v>
      </c>
      <c r="C268">
        <v>-13.097127376768499</v>
      </c>
      <c r="D268">
        <v>2265.32477962242</v>
      </c>
      <c r="E268">
        <v>-5.7815671706692396E-3</v>
      </c>
      <c r="F268">
        <v>0.99538700251670098</v>
      </c>
      <c r="G268">
        <v>-12.7649829777825</v>
      </c>
      <c r="H268">
        <v>3956.18033942692</v>
      </c>
      <c r="I268">
        <v>-3.2265927947136E-3</v>
      </c>
      <c r="J268">
        <v>0.99742555589214799</v>
      </c>
      <c r="K268">
        <v>-13.329162060302201</v>
      </c>
      <c r="L268">
        <v>2756.4702957079799</v>
      </c>
      <c r="M268">
        <v>-4.8355906758932301E-3</v>
      </c>
      <c r="N268">
        <v>0.99614177189346598</v>
      </c>
      <c r="O268">
        <v>-13.1105730417034</v>
      </c>
      <c r="P268">
        <v>2265.3465141597198</v>
      </c>
      <c r="Q268">
        <v>-5.7874470681437903E-3</v>
      </c>
      <c r="R268">
        <v>0.99538231111577602</v>
      </c>
      <c r="T268" t="str">
        <f t="shared" si="16"/>
        <v/>
      </c>
      <c r="U268" t="str">
        <f t="shared" si="17"/>
        <v/>
      </c>
      <c r="V268" t="str">
        <f t="shared" si="18"/>
        <v/>
      </c>
      <c r="W268" t="str">
        <f t="shared" si="19"/>
        <v/>
      </c>
    </row>
    <row r="269" spans="1:23" x14ac:dyDescent="0.25">
      <c r="A269">
        <v>268</v>
      </c>
      <c r="B269" t="s">
        <v>341</v>
      </c>
      <c r="C269">
        <v>-13.097127376768499</v>
      </c>
      <c r="D269">
        <v>2265.3247796224</v>
      </c>
      <c r="E269">
        <v>-5.7815671706692804E-3</v>
      </c>
      <c r="F269">
        <v>0.99538700251670098</v>
      </c>
      <c r="G269">
        <v>-12.7649829777825</v>
      </c>
      <c r="H269">
        <v>3956.18033942692</v>
      </c>
      <c r="I269">
        <v>-3.2265927947136E-3</v>
      </c>
      <c r="J269">
        <v>0.99742555589214799</v>
      </c>
      <c r="K269">
        <v>-13.329162060302201</v>
      </c>
      <c r="L269">
        <v>2756.4702957079999</v>
      </c>
      <c r="M269">
        <v>-4.8355906758931998E-3</v>
      </c>
      <c r="N269">
        <v>0.99614177189346598</v>
      </c>
      <c r="O269">
        <v>-13.1105730417034</v>
      </c>
      <c r="P269">
        <v>2265.3465141597298</v>
      </c>
      <c r="Q269">
        <v>-5.7874470681437903E-3</v>
      </c>
      <c r="R269">
        <v>0.99538231111577602</v>
      </c>
      <c r="T269" t="str">
        <f t="shared" si="16"/>
        <v/>
      </c>
      <c r="U269" t="str">
        <f t="shared" si="17"/>
        <v/>
      </c>
      <c r="V269" t="str">
        <f t="shared" si="18"/>
        <v/>
      </c>
      <c r="W269" t="str">
        <f t="shared" si="19"/>
        <v/>
      </c>
    </row>
    <row r="270" spans="1:23" x14ac:dyDescent="0.25">
      <c r="A270">
        <v>269</v>
      </c>
      <c r="B270" t="s">
        <v>342</v>
      </c>
      <c r="C270">
        <v>-13.097127376768499</v>
      </c>
      <c r="D270">
        <v>2265.3247796224</v>
      </c>
      <c r="E270">
        <v>-5.7815671706692899E-3</v>
      </c>
      <c r="F270">
        <v>0.99538700251670098</v>
      </c>
      <c r="G270">
        <v>-12.7649829777825</v>
      </c>
      <c r="H270">
        <v>3956.18033942694</v>
      </c>
      <c r="I270">
        <v>-3.22659279471359E-3</v>
      </c>
      <c r="J270">
        <v>0.99742555589214799</v>
      </c>
      <c r="K270">
        <v>-13.329162060302201</v>
      </c>
      <c r="L270">
        <v>2756.4702957079799</v>
      </c>
      <c r="M270">
        <v>-4.8355906758932301E-3</v>
      </c>
      <c r="N270">
        <v>0.99614177189346598</v>
      </c>
      <c r="O270">
        <v>-13.1105730417034</v>
      </c>
      <c r="P270">
        <v>2265.3465141597298</v>
      </c>
      <c r="Q270">
        <v>-5.7874470681437903E-3</v>
      </c>
      <c r="R270">
        <v>0.99538231111577602</v>
      </c>
      <c r="T270" t="str">
        <f t="shared" si="16"/>
        <v/>
      </c>
      <c r="U270" t="str">
        <f t="shared" si="17"/>
        <v/>
      </c>
      <c r="V270" t="str">
        <f t="shared" si="18"/>
        <v/>
      </c>
      <c r="W270" t="str">
        <f t="shared" si="19"/>
        <v/>
      </c>
    </row>
    <row r="271" spans="1:23" x14ac:dyDescent="0.25">
      <c r="A271">
        <v>270</v>
      </c>
      <c r="B271" t="s">
        <v>343</v>
      </c>
      <c r="C271">
        <v>-13.097127376768499</v>
      </c>
      <c r="D271">
        <v>2265.32477962242</v>
      </c>
      <c r="E271">
        <v>-5.7815671706692396E-3</v>
      </c>
      <c r="F271">
        <v>0.99538700251670098</v>
      </c>
      <c r="G271">
        <v>-12.7649829777825</v>
      </c>
      <c r="H271">
        <v>3956.18033942693</v>
      </c>
      <c r="I271">
        <v>-3.2265927947136E-3</v>
      </c>
      <c r="J271">
        <v>0.99742555589214799</v>
      </c>
      <c r="K271">
        <v>-13.329162060302201</v>
      </c>
      <c r="L271">
        <v>2756.4702957079799</v>
      </c>
      <c r="M271">
        <v>-4.8355906758932397E-3</v>
      </c>
      <c r="N271">
        <v>0.99614177189346598</v>
      </c>
      <c r="O271">
        <v>-13.1105730417034</v>
      </c>
      <c r="P271">
        <v>2265.3465141597298</v>
      </c>
      <c r="Q271">
        <v>-5.7874470681437903E-3</v>
      </c>
      <c r="R271">
        <v>0.99538231111577602</v>
      </c>
      <c r="T271" t="str">
        <f t="shared" si="16"/>
        <v/>
      </c>
      <c r="U271" t="str">
        <f t="shared" si="17"/>
        <v/>
      </c>
      <c r="V271" t="str">
        <f t="shared" si="18"/>
        <v/>
      </c>
      <c r="W271" t="str">
        <f t="shared" si="19"/>
        <v/>
      </c>
    </row>
    <row r="272" spans="1:23" x14ac:dyDescent="0.25">
      <c r="A272">
        <v>271</v>
      </c>
      <c r="B272" t="s">
        <v>344</v>
      </c>
      <c r="C272">
        <v>-13.097127376768499</v>
      </c>
      <c r="D272">
        <v>2265.32477962239</v>
      </c>
      <c r="E272">
        <v>-5.7815671706693003E-3</v>
      </c>
      <c r="F272">
        <v>0.99538700251670098</v>
      </c>
      <c r="G272">
        <v>-12.7649829777825</v>
      </c>
      <c r="H272">
        <v>3956.18033942693</v>
      </c>
      <c r="I272">
        <v>-3.2265927947136E-3</v>
      </c>
      <c r="J272">
        <v>0.99742555589214799</v>
      </c>
      <c r="K272">
        <v>-13.329162060302201</v>
      </c>
      <c r="L272">
        <v>2756.4702957079899</v>
      </c>
      <c r="M272">
        <v>-4.8355906758932197E-3</v>
      </c>
      <c r="N272">
        <v>0.99614177189346598</v>
      </c>
      <c r="O272">
        <v>-13.1105730417034</v>
      </c>
      <c r="P272">
        <v>2265.3465141596898</v>
      </c>
      <c r="Q272">
        <v>-5.7874470681438597E-3</v>
      </c>
      <c r="R272">
        <v>0.99538231111577502</v>
      </c>
      <c r="T272" t="str">
        <f t="shared" si="16"/>
        <v/>
      </c>
      <c r="U272" t="str">
        <f t="shared" si="17"/>
        <v/>
      </c>
      <c r="V272" t="str">
        <f t="shared" si="18"/>
        <v/>
      </c>
      <c r="W272" t="str">
        <f t="shared" si="19"/>
        <v/>
      </c>
    </row>
    <row r="273" spans="1:23" x14ac:dyDescent="0.25">
      <c r="A273">
        <v>272</v>
      </c>
      <c r="B273" t="s">
        <v>345</v>
      </c>
      <c r="C273">
        <v>-13.097127376768499</v>
      </c>
      <c r="D273">
        <v>2265.32477962242</v>
      </c>
      <c r="E273">
        <v>-5.78156717066925E-3</v>
      </c>
      <c r="F273">
        <v>0.99538700251670098</v>
      </c>
      <c r="G273">
        <v>-12.7649829777825</v>
      </c>
      <c r="H273">
        <v>3956.18033942693</v>
      </c>
      <c r="I273">
        <v>-3.2265927947136E-3</v>
      </c>
      <c r="J273">
        <v>0.99742555589214799</v>
      </c>
      <c r="K273">
        <v>-13.329162060302099</v>
      </c>
      <c r="L273">
        <v>2756.4702957079498</v>
      </c>
      <c r="M273">
        <v>-4.83559067589327E-3</v>
      </c>
      <c r="N273">
        <v>0.99614177189346598</v>
      </c>
      <c r="O273">
        <v>-13.1105730417034</v>
      </c>
      <c r="P273">
        <v>2265.3465141597198</v>
      </c>
      <c r="Q273">
        <v>-5.7874470681437999E-3</v>
      </c>
      <c r="R273">
        <v>0.99538231111577602</v>
      </c>
      <c r="T273" t="str">
        <f t="shared" si="16"/>
        <v/>
      </c>
      <c r="U273" t="str">
        <f t="shared" si="17"/>
        <v/>
      </c>
      <c r="V273" t="str">
        <f t="shared" si="18"/>
        <v/>
      </c>
      <c r="W273" t="str">
        <f t="shared" si="19"/>
        <v/>
      </c>
    </row>
    <row r="274" spans="1:23" x14ac:dyDescent="0.25">
      <c r="A274">
        <v>273</v>
      </c>
      <c r="B274" t="s">
        <v>346</v>
      </c>
      <c r="C274">
        <v>-13.097127376768499</v>
      </c>
      <c r="D274">
        <v>2265.32477962242</v>
      </c>
      <c r="E274">
        <v>-5.7815671706692396E-3</v>
      </c>
      <c r="F274">
        <v>0.99538700251670098</v>
      </c>
      <c r="G274">
        <v>-12.7649829777825</v>
      </c>
      <c r="H274">
        <v>3956.18033942694</v>
      </c>
      <c r="I274">
        <v>-3.22659279471359E-3</v>
      </c>
      <c r="J274">
        <v>0.99742555589214799</v>
      </c>
      <c r="K274">
        <v>-13.329162060302201</v>
      </c>
      <c r="L274">
        <v>2756.4702957079899</v>
      </c>
      <c r="M274">
        <v>-4.8355906758932197E-3</v>
      </c>
      <c r="N274">
        <v>0.99614177189346598</v>
      </c>
      <c r="O274">
        <v>-13.1105730417034</v>
      </c>
      <c r="P274">
        <v>2265.3465141597198</v>
      </c>
      <c r="Q274">
        <v>-5.7874470681437999E-3</v>
      </c>
      <c r="R274">
        <v>0.99538231111577602</v>
      </c>
      <c r="T274" t="str">
        <f t="shared" si="16"/>
        <v/>
      </c>
      <c r="U274" t="str">
        <f t="shared" si="17"/>
        <v/>
      </c>
      <c r="V274" t="str">
        <f t="shared" si="18"/>
        <v/>
      </c>
      <c r="W274" t="str">
        <f t="shared" si="19"/>
        <v/>
      </c>
    </row>
    <row r="275" spans="1:23" x14ac:dyDescent="0.25">
      <c r="A275">
        <v>274</v>
      </c>
      <c r="B275" t="s">
        <v>347</v>
      </c>
      <c r="C275">
        <v>-13.097127376768499</v>
      </c>
      <c r="D275">
        <v>2265.32477962242</v>
      </c>
      <c r="E275">
        <v>-5.7815671706692301E-3</v>
      </c>
      <c r="F275">
        <v>0.99538700251670098</v>
      </c>
      <c r="G275">
        <v>-12.7649829777825</v>
      </c>
      <c r="H275">
        <v>3956.18033942693</v>
      </c>
      <c r="I275">
        <v>-3.2265927947136E-3</v>
      </c>
      <c r="J275">
        <v>0.99742555589214799</v>
      </c>
      <c r="K275">
        <v>-13.329162060302201</v>
      </c>
      <c r="L275">
        <v>2756.4702957079699</v>
      </c>
      <c r="M275">
        <v>-4.8355906758932501E-3</v>
      </c>
      <c r="N275">
        <v>0.99614177189346598</v>
      </c>
      <c r="O275">
        <v>-13.1105730417035</v>
      </c>
      <c r="P275">
        <v>2265.3465141597298</v>
      </c>
      <c r="Q275">
        <v>-5.7874470681437903E-3</v>
      </c>
      <c r="R275">
        <v>0.99538231111577602</v>
      </c>
      <c r="T275" t="str">
        <f t="shared" si="16"/>
        <v/>
      </c>
      <c r="U275" t="str">
        <f t="shared" si="17"/>
        <v/>
      </c>
      <c r="V275" t="str">
        <f t="shared" si="18"/>
        <v/>
      </c>
      <c r="W275" t="str">
        <f t="shared" si="19"/>
        <v/>
      </c>
    </row>
    <row r="276" spans="1:23" x14ac:dyDescent="0.25">
      <c r="A276">
        <v>275</v>
      </c>
      <c r="B276" t="s">
        <v>348</v>
      </c>
      <c r="C276">
        <v>-13.097127376768499</v>
      </c>
      <c r="D276">
        <v>2265.3247796224</v>
      </c>
      <c r="E276">
        <v>-5.7815671706692804E-3</v>
      </c>
      <c r="F276">
        <v>0.99538700251670098</v>
      </c>
      <c r="G276">
        <v>-12.7649829777825</v>
      </c>
      <c r="H276">
        <v>3956.18033942693</v>
      </c>
      <c r="I276">
        <v>-3.2265927947136E-3</v>
      </c>
      <c r="J276">
        <v>0.99742555589214799</v>
      </c>
      <c r="K276">
        <v>-13.329162060302201</v>
      </c>
      <c r="L276">
        <v>2756.4702957079799</v>
      </c>
      <c r="M276">
        <v>-4.8355906758932397E-3</v>
      </c>
      <c r="N276">
        <v>0.99614177189346598</v>
      </c>
      <c r="O276">
        <v>-13.1105730417035</v>
      </c>
      <c r="P276">
        <v>2265.3465141597298</v>
      </c>
      <c r="Q276">
        <v>-5.7874470681437799E-3</v>
      </c>
      <c r="R276">
        <v>0.99538231111577602</v>
      </c>
      <c r="T276" t="str">
        <f t="shared" si="16"/>
        <v/>
      </c>
      <c r="U276" t="str">
        <f t="shared" si="17"/>
        <v/>
      </c>
      <c r="V276" t="str">
        <f t="shared" si="18"/>
        <v/>
      </c>
      <c r="W276" t="str">
        <f t="shared" si="19"/>
        <v/>
      </c>
    </row>
    <row r="277" spans="1:23" x14ac:dyDescent="0.25">
      <c r="A277">
        <v>276</v>
      </c>
      <c r="B277" t="s">
        <v>349</v>
      </c>
      <c r="C277">
        <v>-13.097127376768499</v>
      </c>
      <c r="D277">
        <v>2265.3247796224</v>
      </c>
      <c r="E277">
        <v>-5.7815671706692804E-3</v>
      </c>
      <c r="F277">
        <v>0.99538700251670098</v>
      </c>
      <c r="G277">
        <v>-12.7649829777825</v>
      </c>
      <c r="H277">
        <v>3956.18033942693</v>
      </c>
      <c r="I277">
        <v>-3.2265927947136E-3</v>
      </c>
      <c r="J277">
        <v>0.99742555589214799</v>
      </c>
      <c r="K277">
        <v>-13.329162060302201</v>
      </c>
      <c r="L277">
        <v>2756.4702957079699</v>
      </c>
      <c r="M277">
        <v>-4.8355906758932501E-3</v>
      </c>
      <c r="N277">
        <v>0.99614177189346598</v>
      </c>
      <c r="O277">
        <v>-13.1105730417034</v>
      </c>
      <c r="P277">
        <v>2265.3465141596898</v>
      </c>
      <c r="Q277">
        <v>-5.7874470681438701E-3</v>
      </c>
      <c r="R277">
        <v>0.99538231111577502</v>
      </c>
      <c r="T277" t="str">
        <f t="shared" si="16"/>
        <v/>
      </c>
      <c r="U277" t="str">
        <f t="shared" si="17"/>
        <v/>
      </c>
      <c r="V277" t="str">
        <f t="shared" si="18"/>
        <v/>
      </c>
      <c r="W277" t="str">
        <f t="shared" si="19"/>
        <v/>
      </c>
    </row>
    <row r="278" spans="1:23" x14ac:dyDescent="0.25">
      <c r="A278">
        <v>277</v>
      </c>
      <c r="B278" t="s">
        <v>350</v>
      </c>
      <c r="C278">
        <v>-13.097127376768499</v>
      </c>
      <c r="D278">
        <v>2265.32477962243</v>
      </c>
      <c r="E278">
        <v>-5.7815671706692197E-3</v>
      </c>
      <c r="F278">
        <v>0.99538700251670098</v>
      </c>
      <c r="G278">
        <v>-12.7649829777825</v>
      </c>
      <c r="H278">
        <v>3956.18033942693</v>
      </c>
      <c r="I278">
        <v>-3.2265927947136E-3</v>
      </c>
      <c r="J278">
        <v>0.99742555589214799</v>
      </c>
      <c r="K278">
        <v>-13.329162060302201</v>
      </c>
      <c r="L278">
        <v>2756.4702957079799</v>
      </c>
      <c r="M278">
        <v>-4.8355906758932301E-3</v>
      </c>
      <c r="N278">
        <v>0.99614177189346598</v>
      </c>
      <c r="O278">
        <v>-13.1105730417035</v>
      </c>
      <c r="P278">
        <v>2265.3465141597298</v>
      </c>
      <c r="Q278">
        <v>-5.7874470681437799E-3</v>
      </c>
      <c r="R278">
        <v>0.99538231111577602</v>
      </c>
      <c r="T278" t="str">
        <f t="shared" si="16"/>
        <v/>
      </c>
      <c r="U278" t="str">
        <f t="shared" si="17"/>
        <v/>
      </c>
      <c r="V278" t="str">
        <f t="shared" si="18"/>
        <v/>
      </c>
      <c r="W278" t="str">
        <f t="shared" si="19"/>
        <v/>
      </c>
    </row>
    <row r="279" spans="1:23" x14ac:dyDescent="0.25">
      <c r="A279">
        <v>278</v>
      </c>
      <c r="B279" t="s">
        <v>351</v>
      </c>
      <c r="C279">
        <v>-13.097127376768499</v>
      </c>
      <c r="D279">
        <v>2265.32477962241</v>
      </c>
      <c r="E279">
        <v>-5.7815671706692596E-3</v>
      </c>
      <c r="F279">
        <v>0.99538700251670098</v>
      </c>
      <c r="G279">
        <v>-12.7649829777825</v>
      </c>
      <c r="H279">
        <v>3956.18033942693</v>
      </c>
      <c r="I279">
        <v>-3.2265927947136E-3</v>
      </c>
      <c r="J279">
        <v>0.99742555589214799</v>
      </c>
      <c r="K279">
        <v>-13.329162060302201</v>
      </c>
      <c r="L279">
        <v>2756.4702957079699</v>
      </c>
      <c r="M279">
        <v>-4.8355906758932501E-3</v>
      </c>
      <c r="N279">
        <v>0.99614177189346598</v>
      </c>
      <c r="O279">
        <v>-13.1105730417034</v>
      </c>
      <c r="P279">
        <v>2265.3465141597098</v>
      </c>
      <c r="Q279">
        <v>-5.7874470681438198E-3</v>
      </c>
      <c r="R279">
        <v>0.99538231111577602</v>
      </c>
      <c r="T279" t="str">
        <f t="shared" si="16"/>
        <v/>
      </c>
      <c r="U279" t="str">
        <f t="shared" si="17"/>
        <v/>
      </c>
      <c r="V279" t="str">
        <f t="shared" si="18"/>
        <v/>
      </c>
      <c r="W279" t="str">
        <f t="shared" si="19"/>
        <v/>
      </c>
    </row>
    <row r="280" spans="1:23" x14ac:dyDescent="0.25">
      <c r="A280">
        <v>279</v>
      </c>
      <c r="B280" t="s">
        <v>352</v>
      </c>
      <c r="C280">
        <v>-13.097127376768499</v>
      </c>
      <c r="D280">
        <v>2265.32477962239</v>
      </c>
      <c r="E280">
        <v>-5.7815671706693003E-3</v>
      </c>
      <c r="F280">
        <v>0.99538700251670098</v>
      </c>
      <c r="G280">
        <v>-12.7649829777825</v>
      </c>
      <c r="H280">
        <v>3956.18033942693</v>
      </c>
      <c r="I280">
        <v>-3.2265927947136E-3</v>
      </c>
      <c r="J280">
        <v>0.99742555589214799</v>
      </c>
      <c r="K280">
        <v>-13.329162060302201</v>
      </c>
      <c r="L280">
        <v>2756.4702957079799</v>
      </c>
      <c r="M280">
        <v>-4.8355906758932397E-3</v>
      </c>
      <c r="N280">
        <v>0.99614177189346598</v>
      </c>
      <c r="O280">
        <v>-13.1105730417034</v>
      </c>
      <c r="P280">
        <v>2265.3465141596998</v>
      </c>
      <c r="Q280">
        <v>-5.7874470681438398E-3</v>
      </c>
      <c r="R280">
        <v>0.99538231111577602</v>
      </c>
      <c r="T280" t="str">
        <f t="shared" si="16"/>
        <v/>
      </c>
      <c r="U280" t="str">
        <f t="shared" si="17"/>
        <v/>
      </c>
      <c r="V280" t="str">
        <f t="shared" si="18"/>
        <v/>
      </c>
      <c r="W280" t="str">
        <f t="shared" si="19"/>
        <v/>
      </c>
    </row>
    <row r="281" spans="1:23" x14ac:dyDescent="0.25">
      <c r="A281">
        <v>280</v>
      </c>
      <c r="B281" t="s">
        <v>353</v>
      </c>
      <c r="C281">
        <v>-13.097127376768499</v>
      </c>
      <c r="D281">
        <v>2265.32477962239</v>
      </c>
      <c r="E281">
        <v>-5.7815671706693003E-3</v>
      </c>
      <c r="F281">
        <v>0.99538700251670098</v>
      </c>
      <c r="G281">
        <v>-12.7649829777825</v>
      </c>
      <c r="H281">
        <v>3956.18033942692</v>
      </c>
      <c r="I281">
        <v>-3.2265927947136E-3</v>
      </c>
      <c r="J281">
        <v>0.99742555589214799</v>
      </c>
      <c r="K281">
        <v>-13.329162060302201</v>
      </c>
      <c r="L281">
        <v>2756.4702957079799</v>
      </c>
      <c r="M281">
        <v>-4.8355906758932301E-3</v>
      </c>
      <c r="N281">
        <v>0.99614177189346598</v>
      </c>
      <c r="O281">
        <v>-13.1105730417034</v>
      </c>
      <c r="P281">
        <v>2265.3465141597198</v>
      </c>
      <c r="Q281">
        <v>-5.7874470681437903E-3</v>
      </c>
      <c r="R281">
        <v>0.99538231111577602</v>
      </c>
      <c r="T281" t="str">
        <f t="shared" si="16"/>
        <v/>
      </c>
      <c r="U281" t="str">
        <f t="shared" si="17"/>
        <v/>
      </c>
      <c r="V281" t="str">
        <f t="shared" si="18"/>
        <v/>
      </c>
      <c r="W281" t="str">
        <f t="shared" si="19"/>
        <v/>
      </c>
    </row>
    <row r="282" spans="1:23" x14ac:dyDescent="0.25">
      <c r="A282">
        <v>281</v>
      </c>
      <c r="B282" t="s">
        <v>354</v>
      </c>
      <c r="C282">
        <v>-13.097127376768499</v>
      </c>
      <c r="D282">
        <v>2265.32477962241</v>
      </c>
      <c r="E282">
        <v>-5.7815671706692596E-3</v>
      </c>
      <c r="F282">
        <v>0.99538700251670098</v>
      </c>
      <c r="G282">
        <v>-12.7649829777825</v>
      </c>
      <c r="H282">
        <v>3956.18033942694</v>
      </c>
      <c r="I282">
        <v>-3.22659279471359E-3</v>
      </c>
      <c r="J282">
        <v>0.99742555589214799</v>
      </c>
      <c r="K282">
        <v>-13.329162060302201</v>
      </c>
      <c r="L282">
        <v>2756.4702957079899</v>
      </c>
      <c r="M282">
        <v>-4.8355906758932197E-3</v>
      </c>
      <c r="N282">
        <v>0.99614177189346598</v>
      </c>
      <c r="O282">
        <v>-13.1105730417034</v>
      </c>
      <c r="P282">
        <v>2265.3465141597198</v>
      </c>
      <c r="Q282">
        <v>-5.7874470681437903E-3</v>
      </c>
      <c r="R282">
        <v>0.99538231111577602</v>
      </c>
      <c r="T282" t="str">
        <f t="shared" si="16"/>
        <v/>
      </c>
      <c r="U282" t="str">
        <f t="shared" si="17"/>
        <v/>
      </c>
      <c r="V282" t="str">
        <f t="shared" si="18"/>
        <v/>
      </c>
      <c r="W282" t="str">
        <f t="shared" si="19"/>
        <v/>
      </c>
    </row>
    <row r="283" spans="1:23" x14ac:dyDescent="0.25">
      <c r="A283">
        <v>282</v>
      </c>
      <c r="B283" t="s">
        <v>355</v>
      </c>
      <c r="C283">
        <v>-13.097127376768499</v>
      </c>
      <c r="D283">
        <v>2265.3247796224</v>
      </c>
      <c r="E283">
        <v>-5.7815671706692804E-3</v>
      </c>
      <c r="F283">
        <v>0.99538700251670098</v>
      </c>
      <c r="G283">
        <v>-12.7649829777825</v>
      </c>
      <c r="H283">
        <v>3956.18033942694</v>
      </c>
      <c r="I283">
        <v>-3.22659279471359E-3</v>
      </c>
      <c r="J283">
        <v>0.99742555589214799</v>
      </c>
      <c r="K283">
        <v>-13.329162060302201</v>
      </c>
      <c r="L283">
        <v>2756.4702957080099</v>
      </c>
      <c r="M283">
        <v>-4.8355906758931798E-3</v>
      </c>
      <c r="N283">
        <v>0.99614177189346598</v>
      </c>
      <c r="O283">
        <v>-13.1105730417034</v>
      </c>
      <c r="P283">
        <v>2265.3465141597298</v>
      </c>
      <c r="Q283">
        <v>-5.7874470681437799E-3</v>
      </c>
      <c r="R283">
        <v>0.99538231111577602</v>
      </c>
      <c r="T283" t="str">
        <f t="shared" si="16"/>
        <v/>
      </c>
      <c r="U283" t="str">
        <f t="shared" si="17"/>
        <v/>
      </c>
      <c r="V283" t="str">
        <f t="shared" si="18"/>
        <v/>
      </c>
      <c r="W283" t="str">
        <f t="shared" si="19"/>
        <v/>
      </c>
    </row>
    <row r="284" spans="1:23" x14ac:dyDescent="0.25">
      <c r="A284">
        <v>283</v>
      </c>
      <c r="B284" t="s">
        <v>356</v>
      </c>
      <c r="C284">
        <v>-13.097127376768499</v>
      </c>
      <c r="D284">
        <v>2265.32477962239</v>
      </c>
      <c r="E284">
        <v>-5.7815671706693003E-3</v>
      </c>
      <c r="F284">
        <v>0.99538700251670098</v>
      </c>
      <c r="G284">
        <v>-12.7649829777825</v>
      </c>
      <c r="H284">
        <v>3956.18033942694</v>
      </c>
      <c r="I284">
        <v>-3.22659279471359E-3</v>
      </c>
      <c r="J284">
        <v>0.99742555589214799</v>
      </c>
      <c r="K284">
        <v>-13.329162060302201</v>
      </c>
      <c r="L284">
        <v>2756.4702957079799</v>
      </c>
      <c r="M284">
        <v>-4.8355906758932301E-3</v>
      </c>
      <c r="N284">
        <v>0.99614177189346598</v>
      </c>
      <c r="O284">
        <v>-13.1105730417034</v>
      </c>
      <c r="P284">
        <v>2265.3465141597198</v>
      </c>
      <c r="Q284">
        <v>-5.7874470681437999E-3</v>
      </c>
      <c r="R284">
        <v>0.99538231111577602</v>
      </c>
      <c r="T284" t="str">
        <f t="shared" si="16"/>
        <v/>
      </c>
      <c r="U284" t="str">
        <f t="shared" si="17"/>
        <v/>
      </c>
      <c r="V284" t="str">
        <f t="shared" si="18"/>
        <v/>
      </c>
      <c r="W284" t="str">
        <f t="shared" si="19"/>
        <v/>
      </c>
    </row>
    <row r="285" spans="1:23" x14ac:dyDescent="0.25">
      <c r="A285">
        <v>284</v>
      </c>
      <c r="B285" t="s">
        <v>357</v>
      </c>
      <c r="C285">
        <v>-13.097127376768499</v>
      </c>
      <c r="D285">
        <v>2265.32477962239</v>
      </c>
      <c r="E285">
        <v>-5.7815671706693099E-3</v>
      </c>
      <c r="F285">
        <v>0.99538700251670098</v>
      </c>
      <c r="G285">
        <v>-12.7649829777825</v>
      </c>
      <c r="H285">
        <v>3956.18033942694</v>
      </c>
      <c r="I285">
        <v>-3.22659279471359E-3</v>
      </c>
      <c r="J285">
        <v>0.99742555589214799</v>
      </c>
      <c r="K285">
        <v>-13.329162060302201</v>
      </c>
      <c r="L285">
        <v>2756.4702957079799</v>
      </c>
      <c r="M285">
        <v>-4.8355906758932397E-3</v>
      </c>
      <c r="N285">
        <v>0.99614177189346598</v>
      </c>
      <c r="O285">
        <v>-13.1105730417035</v>
      </c>
      <c r="P285">
        <v>2265.3465141597298</v>
      </c>
      <c r="Q285">
        <v>-5.7874470681437799E-3</v>
      </c>
      <c r="R285">
        <v>0.99538231111577602</v>
      </c>
      <c r="T285" t="str">
        <f t="shared" si="16"/>
        <v/>
      </c>
      <c r="U285" t="str">
        <f t="shared" si="17"/>
        <v/>
      </c>
      <c r="V285" t="str">
        <f t="shared" si="18"/>
        <v/>
      </c>
      <c r="W285" t="str">
        <f t="shared" si="19"/>
        <v/>
      </c>
    </row>
    <row r="286" spans="1:23" x14ac:dyDescent="0.25">
      <c r="A286">
        <v>285</v>
      </c>
      <c r="B286" t="s">
        <v>358</v>
      </c>
      <c r="C286">
        <v>-13.097127376768499</v>
      </c>
      <c r="D286">
        <v>2265.32477962241</v>
      </c>
      <c r="E286">
        <v>-5.7815671706692596E-3</v>
      </c>
      <c r="F286">
        <v>0.99538700251670098</v>
      </c>
      <c r="G286">
        <v>-12.7649829777825</v>
      </c>
      <c r="H286">
        <v>3956.18033942692</v>
      </c>
      <c r="I286">
        <v>-3.2265927947136E-3</v>
      </c>
      <c r="J286">
        <v>0.99742555589214799</v>
      </c>
      <c r="K286">
        <v>-13.329162060302201</v>
      </c>
      <c r="L286">
        <v>2756.4702957079799</v>
      </c>
      <c r="M286">
        <v>-4.8355906758932301E-3</v>
      </c>
      <c r="N286">
        <v>0.99614177189346598</v>
      </c>
      <c r="O286">
        <v>-13.1105730417034</v>
      </c>
      <c r="P286">
        <v>2265.3465141597098</v>
      </c>
      <c r="Q286">
        <v>-5.7874470681438103E-3</v>
      </c>
      <c r="R286">
        <v>0.99538231111577602</v>
      </c>
      <c r="T286" t="str">
        <f t="shared" si="16"/>
        <v/>
      </c>
      <c r="U286" t="str">
        <f t="shared" si="17"/>
        <v/>
      </c>
      <c r="V286" t="str">
        <f t="shared" si="18"/>
        <v/>
      </c>
      <c r="W286" t="str">
        <f t="shared" si="19"/>
        <v/>
      </c>
    </row>
    <row r="287" spans="1:23" x14ac:dyDescent="0.25">
      <c r="A287">
        <v>286</v>
      </c>
      <c r="B287" t="s">
        <v>359</v>
      </c>
      <c r="C287">
        <v>3.7653946912680101</v>
      </c>
      <c r="D287">
        <v>1.2396819259782501</v>
      </c>
      <c r="E287">
        <v>3.0373877462936099</v>
      </c>
      <c r="F287">
        <v>2.3863826872656201E-3</v>
      </c>
      <c r="G287">
        <v>22.3671539947455</v>
      </c>
      <c r="H287">
        <v>3956.1803390505802</v>
      </c>
      <c r="I287">
        <v>5.6537245721496304E-3</v>
      </c>
      <c r="J287">
        <v>0.99548900448489197</v>
      </c>
      <c r="K287">
        <v>-13.329162060302201</v>
      </c>
      <c r="L287">
        <v>2756.4702957079999</v>
      </c>
      <c r="M287">
        <v>-4.8355906758931998E-3</v>
      </c>
      <c r="N287">
        <v>0.99614177189346598</v>
      </c>
      <c r="O287">
        <v>3.7524994820483499</v>
      </c>
      <c r="P287">
        <v>1.2399528645059601</v>
      </c>
      <c r="Q287">
        <v>3.0263242978542499</v>
      </c>
      <c r="R287">
        <v>2.47546644075351E-3</v>
      </c>
      <c r="T287" t="str">
        <f t="shared" si="16"/>
        <v>**</v>
      </c>
      <c r="U287" t="str">
        <f t="shared" si="17"/>
        <v/>
      </c>
      <c r="V287" t="str">
        <f t="shared" si="18"/>
        <v/>
      </c>
      <c r="W287" t="str">
        <f t="shared" si="19"/>
        <v>**</v>
      </c>
    </row>
    <row r="288" spans="1:23" x14ac:dyDescent="0.25">
      <c r="A288">
        <v>287</v>
      </c>
      <c r="B288" t="s">
        <v>360</v>
      </c>
      <c r="C288">
        <v>4.3980357946197302</v>
      </c>
      <c r="D288">
        <v>1.4323689637654899</v>
      </c>
      <c r="E288">
        <v>3.0704629225265498</v>
      </c>
      <c r="F288">
        <v>2.1372722114176598E-3</v>
      </c>
      <c r="G288" t="s">
        <v>173</v>
      </c>
      <c r="H288" t="s">
        <v>173</v>
      </c>
      <c r="I288" t="s">
        <v>173</v>
      </c>
      <c r="J288" t="s">
        <v>173</v>
      </c>
      <c r="K288">
        <v>4.2299380206096702</v>
      </c>
      <c r="L288">
        <v>1.43888188866658</v>
      </c>
      <c r="M288">
        <v>2.9397395671784898</v>
      </c>
      <c r="N288">
        <v>3.2848822082295502E-3</v>
      </c>
      <c r="O288">
        <v>4.3819523963205098</v>
      </c>
      <c r="P288">
        <v>1.4325967925504399</v>
      </c>
      <c r="Q288">
        <v>3.0587478759598299</v>
      </c>
      <c r="R288">
        <v>2.2226411940560898E-3</v>
      </c>
      <c r="T288" t="str">
        <f t="shared" si="16"/>
        <v>**</v>
      </c>
      <c r="U288" t="str">
        <f t="shared" si="17"/>
        <v/>
      </c>
      <c r="V288" t="str">
        <f t="shared" si="18"/>
        <v>**</v>
      </c>
      <c r="W288" t="str">
        <f t="shared" si="19"/>
        <v>**</v>
      </c>
    </row>
    <row r="289" spans="1:23" x14ac:dyDescent="0.25">
      <c r="A289">
        <v>288</v>
      </c>
      <c r="B289" t="s">
        <v>361</v>
      </c>
      <c r="C289">
        <v>21.844739797003399</v>
      </c>
      <c r="D289">
        <v>3956.1803384043501</v>
      </c>
      <c r="E289">
        <v>5.5216744254419099E-3</v>
      </c>
      <c r="F289">
        <v>0.99559436361333098</v>
      </c>
      <c r="G289" t="s">
        <v>173</v>
      </c>
      <c r="H289" t="s">
        <v>173</v>
      </c>
      <c r="I289" t="s">
        <v>173</v>
      </c>
      <c r="J289" t="s">
        <v>173</v>
      </c>
      <c r="K289">
        <v>21.582885329290001</v>
      </c>
      <c r="L289">
        <v>3956.1803385707499</v>
      </c>
      <c r="M289">
        <v>5.4554857165806598E-3</v>
      </c>
      <c r="N289">
        <v>0.99564717376677503</v>
      </c>
      <c r="O289">
        <v>21.824815558599902</v>
      </c>
      <c r="P289">
        <v>3956.18033853923</v>
      </c>
      <c r="Q289">
        <v>5.5166381941674798E-3</v>
      </c>
      <c r="R289">
        <v>0.99559838188330796</v>
      </c>
      <c r="T289" t="str">
        <f t="shared" si="16"/>
        <v/>
      </c>
      <c r="U289" t="str">
        <f t="shared" si="17"/>
        <v/>
      </c>
      <c r="V289" t="str">
        <f t="shared" si="18"/>
        <v/>
      </c>
      <c r="W289" t="str">
        <f t="shared" si="19"/>
        <v/>
      </c>
    </row>
    <row r="290" spans="1:23" x14ac:dyDescent="0.25">
      <c r="T290" t="str">
        <f>IF(B290&lt;0.001,"***",IF(B290&lt;0.01,"**",IF(B290&lt;0.05,"*",IF(B290&lt;0.1,"^",""))))</f>
        <v>***</v>
      </c>
      <c r="U290" t="str">
        <f t="shared" si="17"/>
        <v>***</v>
      </c>
      <c r="V290" t="str">
        <f t="shared" si="18"/>
        <v>***</v>
      </c>
      <c r="W290" t="str">
        <f t="shared" si="19"/>
        <v>***</v>
      </c>
    </row>
    <row r="291" spans="1:23" x14ac:dyDescent="0.25">
      <c r="T291" t="str">
        <f>IF(B291&lt;0.001,"***",IF(B291&lt;0.01,"**",IF(B291&lt;0.05,"*",IF(B291&lt;0.1,"^",""))))</f>
        <v>***</v>
      </c>
      <c r="U291" t="str">
        <f t="shared" si="17"/>
        <v>***</v>
      </c>
      <c r="V291" t="str">
        <f t="shared" si="18"/>
        <v>***</v>
      </c>
      <c r="W291" t="str">
        <f t="shared" si="19"/>
        <v>***</v>
      </c>
    </row>
    <row r="292" spans="1:23" x14ac:dyDescent="0.25">
      <c r="T292" t="str">
        <f>IF(B292&lt;0.001,"***",IF(B292&lt;0.01,"**",IF(B292&lt;0.05,"*",IF(B292&lt;0.1,"^",""))))</f>
        <v>***</v>
      </c>
      <c r="U292" t="str">
        <f t="shared" si="17"/>
        <v>***</v>
      </c>
      <c r="V292" t="str">
        <f t="shared" si="18"/>
        <v>***</v>
      </c>
      <c r="W292" t="str">
        <f t="shared" si="19"/>
        <v>***</v>
      </c>
    </row>
    <row r="293" spans="1:23" x14ac:dyDescent="0.25">
      <c r="T293" t="str">
        <f>IF(B293&lt;0.001,"***",IF(B293&lt;0.01,"**",IF(B293&lt;0.05,"*",IF(B293&lt;0.1,"^",""))))</f>
        <v>***</v>
      </c>
      <c r="U293" t="str">
        <f t="shared" si="17"/>
        <v>***</v>
      </c>
      <c r="V293" t="str">
        <f t="shared" si="18"/>
        <v>***</v>
      </c>
      <c r="W293" t="str">
        <f t="shared" si="19"/>
        <v>***</v>
      </c>
    </row>
    <row r="294" spans="1:23" x14ac:dyDescent="0.25">
      <c r="T294" t="str">
        <f>IF(B294&lt;0.001,"***",IF(B294&lt;0.01,"**",IF(B294&lt;0.05,"*",IF(B294&lt;0.1,"^",""))))</f>
        <v>***</v>
      </c>
      <c r="U294" t="str">
        <f t="shared" si="17"/>
        <v>***</v>
      </c>
      <c r="V294" t="str">
        <f t="shared" si="18"/>
        <v>***</v>
      </c>
      <c r="W294" t="str">
        <f t="shared" si="19"/>
        <v>***</v>
      </c>
    </row>
    <row r="295" spans="1:23" x14ac:dyDescent="0.25">
      <c r="T295" t="str">
        <f>IF(B295&lt;0.001,"***",IF(B295&lt;0.01,"**",IF(B295&lt;0.05,"*",IF(B295&lt;0.1,"^",""))))</f>
        <v>***</v>
      </c>
      <c r="U295" t="str">
        <f t="shared" si="17"/>
        <v>***</v>
      </c>
      <c r="V295" t="str">
        <f t="shared" si="18"/>
        <v>***</v>
      </c>
      <c r="W295" t="str">
        <f t="shared" si="19"/>
        <v>***</v>
      </c>
    </row>
    <row r="296" spans="1:23" x14ac:dyDescent="0.25">
      <c r="T296" t="str">
        <f>IF(B296&lt;0.001,"***",IF(B296&lt;0.01,"**",IF(B296&lt;0.05,"*",IF(B296&lt;0.1,"^",""))))</f>
        <v>***</v>
      </c>
      <c r="U296" t="str">
        <f t="shared" si="17"/>
        <v>***</v>
      </c>
      <c r="V296" t="str">
        <f t="shared" si="18"/>
        <v>***</v>
      </c>
      <c r="W296" t="str">
        <f t="shared" si="19"/>
        <v>***</v>
      </c>
    </row>
    <row r="297" spans="1:23" x14ac:dyDescent="0.25">
      <c r="T297" t="str">
        <f>IF(B297&lt;0.001,"***",IF(B297&lt;0.01,"**",IF(B297&lt;0.05,"*",IF(B297&lt;0.1,"^",""))))</f>
        <v>***</v>
      </c>
      <c r="U297" t="str">
        <f t="shared" si="17"/>
        <v>***</v>
      </c>
      <c r="V297" t="str">
        <f t="shared" si="18"/>
        <v>***</v>
      </c>
      <c r="W297" t="str">
        <f t="shared" si="19"/>
        <v>***</v>
      </c>
    </row>
    <row r="298" spans="1:23" x14ac:dyDescent="0.25">
      <c r="T298" t="str">
        <f>IF(B298&lt;0.001,"***",IF(B298&lt;0.01,"**",IF(B298&lt;0.05,"*",IF(B298&lt;0.1,"^",""))))</f>
        <v>***</v>
      </c>
      <c r="U298" t="str">
        <f t="shared" si="17"/>
        <v>***</v>
      </c>
      <c r="V298" t="str">
        <f t="shared" si="18"/>
        <v>***</v>
      </c>
      <c r="W298" t="str">
        <f t="shared" si="19"/>
        <v>***</v>
      </c>
    </row>
    <row r="299" spans="1:23" x14ac:dyDescent="0.25">
      <c r="T299" t="str">
        <f>IF(B299&lt;0.001,"***",IF(B299&lt;0.01,"**",IF(B299&lt;0.05,"*",IF(B299&lt;0.1,"^",""))))</f>
        <v>***</v>
      </c>
      <c r="U299" t="str">
        <f t="shared" si="17"/>
        <v>***</v>
      </c>
      <c r="V299" t="str">
        <f t="shared" si="18"/>
        <v>***</v>
      </c>
      <c r="W299" t="str">
        <f t="shared" si="19"/>
        <v>***</v>
      </c>
    </row>
    <row r="300" spans="1:23" x14ac:dyDescent="0.25">
      <c r="T300" t="str">
        <f>IF(B300&lt;0.001,"***",IF(B300&lt;0.01,"**",IF(B300&lt;0.05,"*",IF(B300&lt;0.1,"^",""))))</f>
        <v>***</v>
      </c>
      <c r="U300" t="str">
        <f t="shared" si="17"/>
        <v>***</v>
      </c>
      <c r="V300" t="str">
        <f t="shared" si="18"/>
        <v>***</v>
      </c>
      <c r="W300" t="str">
        <f t="shared" si="19"/>
        <v>***</v>
      </c>
    </row>
    <row r="301" spans="1:23" x14ac:dyDescent="0.25">
      <c r="T301" t="str">
        <f>IF(B301&lt;0.001,"***",IF(B301&lt;0.01,"**",IF(B301&lt;0.05,"*",IF(B301&lt;0.1,"^",""))))</f>
        <v>***</v>
      </c>
      <c r="U301" t="str">
        <f t="shared" si="17"/>
        <v>***</v>
      </c>
      <c r="V301" t="str">
        <f t="shared" si="18"/>
        <v>***</v>
      </c>
      <c r="W301" t="str">
        <f t="shared" si="19"/>
        <v>***</v>
      </c>
    </row>
    <row r="302" spans="1:23" x14ac:dyDescent="0.25">
      <c r="T302" t="str">
        <f>IF(B302&lt;0.001,"***",IF(B302&lt;0.01,"**",IF(B302&lt;0.05,"*",IF(B302&lt;0.1,"^",""))))</f>
        <v>***</v>
      </c>
      <c r="U302" t="str">
        <f t="shared" si="17"/>
        <v>***</v>
      </c>
      <c r="V302" t="str">
        <f t="shared" si="18"/>
        <v>***</v>
      </c>
      <c r="W302" t="str">
        <f t="shared" si="19"/>
        <v>***</v>
      </c>
    </row>
    <row r="303" spans="1:23" x14ac:dyDescent="0.25">
      <c r="T303" t="str">
        <f>IF(B303&lt;0.001,"***",IF(B303&lt;0.01,"**",IF(B303&lt;0.05,"*",IF(B303&lt;0.1,"^",""))))</f>
        <v>***</v>
      </c>
      <c r="U303" t="str">
        <f t="shared" si="17"/>
        <v>***</v>
      </c>
      <c r="V303" t="str">
        <f t="shared" si="18"/>
        <v>***</v>
      </c>
      <c r="W303" t="str">
        <f t="shared" si="19"/>
        <v>***</v>
      </c>
    </row>
    <row r="304" spans="1:23" x14ac:dyDescent="0.25">
      <c r="T304" t="str">
        <f>IF(B304&lt;0.001,"***",IF(B304&lt;0.01,"**",IF(B304&lt;0.05,"*",IF(B304&lt;0.1,"^",""))))</f>
        <v>***</v>
      </c>
      <c r="U304" t="str">
        <f t="shared" si="17"/>
        <v>***</v>
      </c>
      <c r="V304" t="str">
        <f t="shared" si="18"/>
        <v>***</v>
      </c>
      <c r="W304" t="str">
        <f t="shared" si="19"/>
        <v>***</v>
      </c>
    </row>
    <row r="305" spans="20:23" x14ac:dyDescent="0.25">
      <c r="T305" t="str">
        <f>IF(B305&lt;0.001,"***",IF(B305&lt;0.01,"**",IF(B305&lt;0.05,"*",IF(B305&lt;0.1,"^",""))))</f>
        <v>***</v>
      </c>
      <c r="U305" t="str">
        <f t="shared" si="17"/>
        <v>***</v>
      </c>
      <c r="V305" t="str">
        <f t="shared" si="18"/>
        <v>***</v>
      </c>
      <c r="W305" t="str">
        <f t="shared" si="19"/>
        <v>***</v>
      </c>
    </row>
    <row r="306" spans="20:23" x14ac:dyDescent="0.25">
      <c r="T306" t="str">
        <f>IF(B306&lt;0.001,"***",IF(B306&lt;0.01,"**",IF(B306&lt;0.05,"*",IF(B306&lt;0.1,"^",""))))</f>
        <v>***</v>
      </c>
      <c r="U306" t="str">
        <f t="shared" si="17"/>
        <v>***</v>
      </c>
      <c r="V306" t="str">
        <f t="shared" si="18"/>
        <v>***</v>
      </c>
      <c r="W306" t="str">
        <f t="shared" si="19"/>
        <v>***</v>
      </c>
    </row>
    <row r="307" spans="20:23" x14ac:dyDescent="0.25">
      <c r="T307" t="str">
        <f>IF(B307&lt;0.001,"***",IF(B307&lt;0.01,"**",IF(B307&lt;0.05,"*",IF(B307&lt;0.1,"^",""))))</f>
        <v>***</v>
      </c>
      <c r="U307" t="str">
        <f t="shared" si="17"/>
        <v>***</v>
      </c>
      <c r="V307" t="str">
        <f t="shared" si="18"/>
        <v>***</v>
      </c>
      <c r="W307" t="str">
        <f t="shared" si="19"/>
        <v>***</v>
      </c>
    </row>
    <row r="308" spans="20:23" x14ac:dyDescent="0.25">
      <c r="T308" t="str">
        <f>IF(B308&lt;0.001,"***",IF(B308&lt;0.01,"**",IF(B308&lt;0.05,"*",IF(B308&lt;0.1,"^",""))))</f>
        <v>***</v>
      </c>
      <c r="U308" t="str">
        <f t="shared" si="17"/>
        <v>***</v>
      </c>
      <c r="V308" t="str">
        <f t="shared" si="18"/>
        <v>***</v>
      </c>
      <c r="W308" t="str">
        <f t="shared" si="19"/>
        <v>***</v>
      </c>
    </row>
    <row r="309" spans="20:23" x14ac:dyDescent="0.25">
      <c r="T309" t="str">
        <f>IF(B309&lt;0.001,"***",IF(B309&lt;0.01,"**",IF(B309&lt;0.05,"*",IF(B309&lt;0.1,"^",""))))</f>
        <v>***</v>
      </c>
      <c r="U309" t="str">
        <f t="shared" si="17"/>
        <v>***</v>
      </c>
      <c r="V309" t="str">
        <f t="shared" si="18"/>
        <v>***</v>
      </c>
      <c r="W309" t="str">
        <f t="shared" si="19"/>
        <v>***</v>
      </c>
    </row>
    <row r="310" spans="20:23" x14ac:dyDescent="0.25">
      <c r="T310" t="str">
        <f>IF(B310&lt;0.001,"***",IF(B310&lt;0.01,"**",IF(B310&lt;0.05,"*",IF(B310&lt;0.1,"^",""))))</f>
        <v>***</v>
      </c>
      <c r="U310" t="str">
        <f t="shared" si="17"/>
        <v>***</v>
      </c>
      <c r="V310" t="str">
        <f t="shared" si="18"/>
        <v>***</v>
      </c>
      <c r="W310" t="str">
        <f t="shared" si="19"/>
        <v>***</v>
      </c>
    </row>
    <row r="311" spans="20:23" x14ac:dyDescent="0.25">
      <c r="T311" t="str">
        <f>IF(B311&lt;0.001,"***",IF(B311&lt;0.01,"**",IF(B311&lt;0.05,"*",IF(B311&lt;0.1,"^",""))))</f>
        <v>***</v>
      </c>
      <c r="U311" t="str">
        <f t="shared" si="17"/>
        <v>***</v>
      </c>
      <c r="V311" t="str">
        <f t="shared" si="18"/>
        <v>***</v>
      </c>
      <c r="W311" t="str">
        <f t="shared" si="19"/>
        <v>***</v>
      </c>
    </row>
    <row r="312" spans="20:23" x14ac:dyDescent="0.25">
      <c r="T312" t="str">
        <f>IF(B312&lt;0.001,"***",IF(B312&lt;0.01,"**",IF(B312&lt;0.05,"*",IF(B312&lt;0.1,"^",""))))</f>
        <v>***</v>
      </c>
      <c r="U312" t="str">
        <f t="shared" si="17"/>
        <v>***</v>
      </c>
      <c r="V312" t="str">
        <f t="shared" si="18"/>
        <v>***</v>
      </c>
      <c r="W312" t="str">
        <f t="shared" si="19"/>
        <v>***</v>
      </c>
    </row>
    <row r="313" spans="20:23" x14ac:dyDescent="0.25">
      <c r="T313" t="str">
        <f>IF(B313&lt;0.001,"***",IF(B313&lt;0.01,"**",IF(B313&lt;0.05,"*",IF(B313&lt;0.1,"^",""))))</f>
        <v>***</v>
      </c>
      <c r="U313" t="str">
        <f t="shared" si="17"/>
        <v>***</v>
      </c>
      <c r="V313" t="str">
        <f t="shared" si="18"/>
        <v>***</v>
      </c>
      <c r="W313" t="str">
        <f t="shared" si="19"/>
        <v>***</v>
      </c>
    </row>
    <row r="314" spans="20:23" x14ac:dyDescent="0.25">
      <c r="T314" t="str">
        <f>IF(B314&lt;0.001,"***",IF(B314&lt;0.01,"**",IF(B314&lt;0.05,"*",IF(B314&lt;0.1,"^",""))))</f>
        <v>***</v>
      </c>
      <c r="U314" t="str">
        <f t="shared" si="17"/>
        <v>***</v>
      </c>
      <c r="V314" t="str">
        <f t="shared" si="18"/>
        <v>***</v>
      </c>
      <c r="W314" t="str">
        <f t="shared" si="19"/>
        <v>***</v>
      </c>
    </row>
    <row r="315" spans="20:23" x14ac:dyDescent="0.25">
      <c r="T315" t="str">
        <f>IF(B315&lt;0.001,"***",IF(B315&lt;0.01,"**",IF(B315&lt;0.05,"*",IF(B315&lt;0.1,"^",""))))</f>
        <v>***</v>
      </c>
      <c r="U315" t="str">
        <f t="shared" si="17"/>
        <v>***</v>
      </c>
      <c r="V315" t="str">
        <f t="shared" si="18"/>
        <v>***</v>
      </c>
      <c r="W315" t="str">
        <f t="shared" si="19"/>
        <v>***</v>
      </c>
    </row>
    <row r="316" spans="20:23" x14ac:dyDescent="0.25">
      <c r="T316" t="str">
        <f>IF(B316&lt;0.001,"***",IF(B316&lt;0.01,"**",IF(B316&lt;0.05,"*",IF(B316&lt;0.1,"^",""))))</f>
        <v>***</v>
      </c>
      <c r="U316" t="str">
        <f t="shared" si="17"/>
        <v>***</v>
      </c>
      <c r="V316" t="str">
        <f t="shared" si="18"/>
        <v>***</v>
      </c>
      <c r="W316" t="str">
        <f t="shared" si="19"/>
        <v>***</v>
      </c>
    </row>
    <row r="317" spans="20:23" x14ac:dyDescent="0.25">
      <c r="T317" t="str">
        <f>IF(B317&lt;0.001,"***",IF(B317&lt;0.01,"**",IF(B317&lt;0.05,"*",IF(B317&lt;0.1,"^",""))))</f>
        <v>***</v>
      </c>
      <c r="U317" t="str">
        <f t="shared" si="17"/>
        <v>***</v>
      </c>
      <c r="V317" t="str">
        <f t="shared" si="18"/>
        <v>***</v>
      </c>
      <c r="W317" t="str">
        <f t="shared" si="19"/>
        <v>***</v>
      </c>
    </row>
    <row r="318" spans="20:23" x14ac:dyDescent="0.25">
      <c r="T318" t="str">
        <f>IF(B318&lt;0.001,"***",IF(B318&lt;0.01,"**",IF(B318&lt;0.05,"*",IF(B318&lt;0.1,"^",""))))</f>
        <v>***</v>
      </c>
      <c r="U318" t="str">
        <f t="shared" si="17"/>
        <v>***</v>
      </c>
      <c r="V318" t="str">
        <f t="shared" si="18"/>
        <v>***</v>
      </c>
      <c r="W318" t="str">
        <f t="shared" si="19"/>
        <v>***</v>
      </c>
    </row>
    <row r="319" spans="20:23" x14ac:dyDescent="0.25">
      <c r="T319" t="str">
        <f>IF(B319&lt;0.001,"***",IF(B319&lt;0.01,"**",IF(B319&lt;0.05,"*",IF(B319&lt;0.1,"^",""))))</f>
        <v>***</v>
      </c>
      <c r="U319" t="str">
        <f t="shared" si="17"/>
        <v>***</v>
      </c>
      <c r="V319" t="str">
        <f t="shared" si="18"/>
        <v>***</v>
      </c>
      <c r="W319" t="str">
        <f t="shared" si="19"/>
        <v>***</v>
      </c>
    </row>
    <row r="320" spans="20:23" x14ac:dyDescent="0.25">
      <c r="T320" t="str">
        <f>IF(B320&lt;0.001,"***",IF(B320&lt;0.01,"**",IF(B320&lt;0.05,"*",IF(B320&lt;0.1,"^",""))))</f>
        <v>***</v>
      </c>
      <c r="U320" t="str">
        <f t="shared" si="17"/>
        <v>***</v>
      </c>
      <c r="V320" t="str">
        <f t="shared" si="18"/>
        <v>***</v>
      </c>
      <c r="W320" t="str">
        <f t="shared" si="19"/>
        <v>***</v>
      </c>
    </row>
    <row r="321" spans="20:23" x14ac:dyDescent="0.25">
      <c r="T321" t="str">
        <f>IF(B321&lt;0.001,"***",IF(B321&lt;0.01,"**",IF(B321&lt;0.05,"*",IF(B321&lt;0.1,"^",""))))</f>
        <v>***</v>
      </c>
      <c r="U321" t="str">
        <f t="shared" si="17"/>
        <v>***</v>
      </c>
      <c r="V321" t="str">
        <f t="shared" si="18"/>
        <v>***</v>
      </c>
      <c r="W321" t="str">
        <f t="shared" si="19"/>
        <v>***</v>
      </c>
    </row>
    <row r="322" spans="20:23" x14ac:dyDescent="0.25">
      <c r="T322" t="str">
        <f>IF(B322&lt;0.001,"***",IF(B322&lt;0.01,"**",IF(B322&lt;0.05,"*",IF(B322&lt;0.1,"^",""))))</f>
        <v>***</v>
      </c>
      <c r="U322" t="str">
        <f t="shared" si="17"/>
        <v>***</v>
      </c>
      <c r="V322" t="str">
        <f t="shared" si="18"/>
        <v>***</v>
      </c>
      <c r="W322" t="str">
        <f t="shared" si="19"/>
        <v>***</v>
      </c>
    </row>
    <row r="323" spans="20:23" x14ac:dyDescent="0.25">
      <c r="T323" t="str">
        <f>IF(B323&lt;0.001,"***",IF(B323&lt;0.01,"**",IF(B323&lt;0.05,"*",IF(B323&lt;0.1,"^",""))))</f>
        <v>***</v>
      </c>
      <c r="U323" t="str">
        <f t="shared" ref="U323:U386" si="20">IF(J323&lt;0.001,"***",IF(J323&lt;0.01,"**",IF(J323&lt;0.05,"*",IF(J323&lt;0.1,"^",""))))</f>
        <v>***</v>
      </c>
      <c r="V323" t="str">
        <f t="shared" ref="V323:V386" si="21">IF(N323&lt;0.001,"***",IF(N323&lt;0.01,"**",IF(N323&lt;0.05,"*",IF(N323&lt;0.1,"^",""))))</f>
        <v>***</v>
      </c>
      <c r="W323" t="str">
        <f t="shared" ref="W323:W386" si="22">IF(R323&lt;0.001,"***",IF(R323&lt;0.01,"**",IF(R323&lt;0.05,"*",IF(R323&lt;0.1,"^",""))))</f>
        <v>***</v>
      </c>
    </row>
    <row r="324" spans="20:23" x14ac:dyDescent="0.25">
      <c r="T324" t="str">
        <f>IF(B324&lt;0.001,"***",IF(B324&lt;0.01,"**",IF(B324&lt;0.05,"*",IF(B324&lt;0.1,"^",""))))</f>
        <v>***</v>
      </c>
      <c r="U324" t="str">
        <f t="shared" si="20"/>
        <v>***</v>
      </c>
      <c r="V324" t="str">
        <f t="shared" si="21"/>
        <v>***</v>
      </c>
      <c r="W324" t="str">
        <f t="shared" si="22"/>
        <v>***</v>
      </c>
    </row>
    <row r="325" spans="20:23" x14ac:dyDescent="0.25">
      <c r="T325" t="str">
        <f>IF(B325&lt;0.001,"***",IF(B325&lt;0.01,"**",IF(B325&lt;0.05,"*",IF(B325&lt;0.1,"^",""))))</f>
        <v>***</v>
      </c>
      <c r="U325" t="str">
        <f t="shared" si="20"/>
        <v>***</v>
      </c>
      <c r="V325" t="str">
        <f t="shared" si="21"/>
        <v>***</v>
      </c>
      <c r="W325" t="str">
        <f t="shared" si="22"/>
        <v>***</v>
      </c>
    </row>
    <row r="326" spans="20:23" x14ac:dyDescent="0.25">
      <c r="T326" t="str">
        <f>IF(B326&lt;0.001,"***",IF(B326&lt;0.01,"**",IF(B326&lt;0.05,"*",IF(B326&lt;0.1,"^",""))))</f>
        <v>***</v>
      </c>
      <c r="U326" t="str">
        <f t="shared" si="20"/>
        <v>***</v>
      </c>
      <c r="V326" t="str">
        <f t="shared" si="21"/>
        <v>***</v>
      </c>
      <c r="W326" t="str">
        <f t="shared" si="22"/>
        <v>***</v>
      </c>
    </row>
    <row r="327" spans="20:23" x14ac:dyDescent="0.25">
      <c r="T327" t="str">
        <f>IF(B327&lt;0.001,"***",IF(B327&lt;0.01,"**",IF(B327&lt;0.05,"*",IF(B327&lt;0.1,"^",""))))</f>
        <v>***</v>
      </c>
      <c r="U327" t="str">
        <f t="shared" si="20"/>
        <v>***</v>
      </c>
      <c r="V327" t="str">
        <f t="shared" si="21"/>
        <v>***</v>
      </c>
      <c r="W327" t="str">
        <f t="shared" si="22"/>
        <v>***</v>
      </c>
    </row>
    <row r="328" spans="20:23" x14ac:dyDescent="0.25">
      <c r="T328" t="str">
        <f>IF(B328&lt;0.001,"***",IF(B328&lt;0.01,"**",IF(B328&lt;0.05,"*",IF(B328&lt;0.1,"^",""))))</f>
        <v>***</v>
      </c>
      <c r="U328" t="str">
        <f t="shared" si="20"/>
        <v>***</v>
      </c>
      <c r="V328" t="str">
        <f t="shared" si="21"/>
        <v>***</v>
      </c>
      <c r="W328" t="str">
        <f t="shared" si="22"/>
        <v>***</v>
      </c>
    </row>
    <row r="329" spans="20:23" x14ac:dyDescent="0.25">
      <c r="T329" t="str">
        <f>IF(B329&lt;0.001,"***",IF(B329&lt;0.01,"**",IF(B329&lt;0.05,"*",IF(B329&lt;0.1,"^",""))))</f>
        <v>***</v>
      </c>
      <c r="U329" t="str">
        <f t="shared" si="20"/>
        <v>***</v>
      </c>
      <c r="V329" t="str">
        <f t="shared" si="21"/>
        <v>***</v>
      </c>
      <c r="W329" t="str">
        <f t="shared" si="22"/>
        <v>***</v>
      </c>
    </row>
    <row r="330" spans="20:23" x14ac:dyDescent="0.25">
      <c r="T330" t="str">
        <f>IF(B330&lt;0.001,"***",IF(B330&lt;0.01,"**",IF(B330&lt;0.05,"*",IF(B330&lt;0.1,"^",""))))</f>
        <v>***</v>
      </c>
      <c r="U330" t="str">
        <f t="shared" si="20"/>
        <v>***</v>
      </c>
      <c r="V330" t="str">
        <f t="shared" si="21"/>
        <v>***</v>
      </c>
      <c r="W330" t="str">
        <f t="shared" si="22"/>
        <v>***</v>
      </c>
    </row>
    <row r="331" spans="20:23" x14ac:dyDescent="0.25">
      <c r="T331" t="str">
        <f>IF(B331&lt;0.001,"***",IF(B331&lt;0.01,"**",IF(B331&lt;0.05,"*",IF(B331&lt;0.1,"^",""))))</f>
        <v>***</v>
      </c>
      <c r="U331" t="str">
        <f t="shared" si="20"/>
        <v>***</v>
      </c>
      <c r="V331" t="str">
        <f t="shared" si="21"/>
        <v>***</v>
      </c>
      <c r="W331" t="str">
        <f t="shared" si="22"/>
        <v>***</v>
      </c>
    </row>
    <row r="332" spans="20:23" x14ac:dyDescent="0.25">
      <c r="T332" t="str">
        <f>IF(B332&lt;0.001,"***",IF(B332&lt;0.01,"**",IF(B332&lt;0.05,"*",IF(B332&lt;0.1,"^",""))))</f>
        <v>***</v>
      </c>
      <c r="U332" t="str">
        <f t="shared" si="20"/>
        <v>***</v>
      </c>
      <c r="V332" t="str">
        <f t="shared" si="21"/>
        <v>***</v>
      </c>
      <c r="W332" t="str">
        <f t="shared" si="22"/>
        <v>***</v>
      </c>
    </row>
    <row r="333" spans="20:23" x14ac:dyDescent="0.25">
      <c r="T333" t="str">
        <f>IF(B333&lt;0.001,"***",IF(B333&lt;0.01,"**",IF(B333&lt;0.05,"*",IF(B333&lt;0.1,"^",""))))</f>
        <v>***</v>
      </c>
      <c r="U333" t="str">
        <f t="shared" si="20"/>
        <v>***</v>
      </c>
      <c r="V333" t="str">
        <f t="shared" si="21"/>
        <v>***</v>
      </c>
      <c r="W333" t="str">
        <f t="shared" si="22"/>
        <v>***</v>
      </c>
    </row>
    <row r="334" spans="20:23" x14ac:dyDescent="0.25">
      <c r="T334" t="str">
        <f>IF(B334&lt;0.001,"***",IF(B334&lt;0.01,"**",IF(B334&lt;0.05,"*",IF(B334&lt;0.1,"^",""))))</f>
        <v>***</v>
      </c>
      <c r="U334" t="str">
        <f t="shared" si="20"/>
        <v>***</v>
      </c>
      <c r="V334" t="str">
        <f t="shared" si="21"/>
        <v>***</v>
      </c>
      <c r="W334" t="str">
        <f t="shared" si="22"/>
        <v>***</v>
      </c>
    </row>
    <row r="335" spans="20:23" x14ac:dyDescent="0.25">
      <c r="T335" t="str">
        <f>IF(B335&lt;0.001,"***",IF(B335&lt;0.01,"**",IF(B335&lt;0.05,"*",IF(B335&lt;0.1,"^",""))))</f>
        <v>***</v>
      </c>
      <c r="U335" t="str">
        <f t="shared" si="20"/>
        <v>***</v>
      </c>
      <c r="V335" t="str">
        <f t="shared" si="21"/>
        <v>***</v>
      </c>
      <c r="W335" t="str">
        <f t="shared" si="22"/>
        <v>***</v>
      </c>
    </row>
    <row r="336" spans="20:23" x14ac:dyDescent="0.25">
      <c r="T336" t="str">
        <f>IF(B336&lt;0.001,"***",IF(B336&lt;0.01,"**",IF(B336&lt;0.05,"*",IF(B336&lt;0.1,"^",""))))</f>
        <v>***</v>
      </c>
      <c r="U336" t="str">
        <f t="shared" si="20"/>
        <v>***</v>
      </c>
      <c r="V336" t="str">
        <f t="shared" si="21"/>
        <v>***</v>
      </c>
      <c r="W336" t="str">
        <f t="shared" si="22"/>
        <v>***</v>
      </c>
    </row>
    <row r="337" spans="20:23" x14ac:dyDescent="0.25">
      <c r="T337" t="str">
        <f>IF(B337&lt;0.001,"***",IF(B337&lt;0.01,"**",IF(B337&lt;0.05,"*",IF(B337&lt;0.1,"^",""))))</f>
        <v>***</v>
      </c>
      <c r="U337" t="str">
        <f t="shared" si="20"/>
        <v>***</v>
      </c>
      <c r="V337" t="str">
        <f t="shared" si="21"/>
        <v>***</v>
      </c>
      <c r="W337" t="str">
        <f t="shared" si="22"/>
        <v>***</v>
      </c>
    </row>
    <row r="338" spans="20:23" x14ac:dyDescent="0.25">
      <c r="T338" t="str">
        <f>IF(B338&lt;0.001,"***",IF(B338&lt;0.01,"**",IF(B338&lt;0.05,"*",IF(B338&lt;0.1,"^",""))))</f>
        <v>***</v>
      </c>
      <c r="U338" t="str">
        <f t="shared" si="20"/>
        <v>***</v>
      </c>
      <c r="V338" t="str">
        <f t="shared" si="21"/>
        <v>***</v>
      </c>
      <c r="W338" t="str">
        <f t="shared" si="22"/>
        <v>***</v>
      </c>
    </row>
    <row r="339" spans="20:23" x14ac:dyDescent="0.25">
      <c r="T339" t="str">
        <f>IF(B339&lt;0.001,"***",IF(B339&lt;0.01,"**",IF(B339&lt;0.05,"*",IF(B339&lt;0.1,"^",""))))</f>
        <v>***</v>
      </c>
      <c r="U339" t="str">
        <f t="shared" si="20"/>
        <v>***</v>
      </c>
      <c r="V339" t="str">
        <f t="shared" si="21"/>
        <v>***</v>
      </c>
      <c r="W339" t="str">
        <f t="shared" si="22"/>
        <v>***</v>
      </c>
    </row>
    <row r="340" spans="20:23" x14ac:dyDescent="0.25">
      <c r="T340" t="str">
        <f>IF(B340&lt;0.001,"***",IF(B340&lt;0.01,"**",IF(B340&lt;0.05,"*",IF(B340&lt;0.1,"^",""))))</f>
        <v>***</v>
      </c>
      <c r="U340" t="str">
        <f t="shared" si="20"/>
        <v>***</v>
      </c>
      <c r="V340" t="str">
        <f t="shared" si="21"/>
        <v>***</v>
      </c>
      <c r="W340" t="str">
        <f t="shared" si="22"/>
        <v>***</v>
      </c>
    </row>
    <row r="341" spans="20:23" x14ac:dyDescent="0.25">
      <c r="T341" t="str">
        <f>IF(B341&lt;0.001,"***",IF(B341&lt;0.01,"**",IF(B341&lt;0.05,"*",IF(B341&lt;0.1,"^",""))))</f>
        <v>***</v>
      </c>
      <c r="U341" t="str">
        <f t="shared" si="20"/>
        <v>***</v>
      </c>
      <c r="V341" t="str">
        <f t="shared" si="21"/>
        <v>***</v>
      </c>
      <c r="W341" t="str">
        <f t="shared" si="22"/>
        <v>***</v>
      </c>
    </row>
    <row r="342" spans="20:23" x14ac:dyDescent="0.25">
      <c r="T342" t="str">
        <f>IF(B342&lt;0.001,"***",IF(B342&lt;0.01,"**",IF(B342&lt;0.05,"*",IF(B342&lt;0.1,"^",""))))</f>
        <v>***</v>
      </c>
      <c r="U342" t="str">
        <f t="shared" si="20"/>
        <v>***</v>
      </c>
      <c r="V342" t="str">
        <f t="shared" si="21"/>
        <v>***</v>
      </c>
      <c r="W342" t="str">
        <f t="shared" si="22"/>
        <v>***</v>
      </c>
    </row>
    <row r="343" spans="20:23" x14ac:dyDescent="0.25">
      <c r="T343" t="str">
        <f>IF(B343&lt;0.001,"***",IF(B343&lt;0.01,"**",IF(B343&lt;0.05,"*",IF(B343&lt;0.1,"^",""))))</f>
        <v>***</v>
      </c>
      <c r="U343" t="str">
        <f t="shared" si="20"/>
        <v>***</v>
      </c>
      <c r="V343" t="str">
        <f t="shared" si="21"/>
        <v>***</v>
      </c>
      <c r="W343" t="str">
        <f t="shared" si="22"/>
        <v>***</v>
      </c>
    </row>
    <row r="344" spans="20:23" x14ac:dyDescent="0.25">
      <c r="T344" t="str">
        <f>IF(B344&lt;0.001,"***",IF(B344&lt;0.01,"**",IF(B344&lt;0.05,"*",IF(B344&lt;0.1,"^",""))))</f>
        <v>***</v>
      </c>
      <c r="U344" t="str">
        <f t="shared" si="20"/>
        <v>***</v>
      </c>
      <c r="V344" t="str">
        <f t="shared" si="21"/>
        <v>***</v>
      </c>
      <c r="W344" t="str">
        <f t="shared" si="22"/>
        <v>***</v>
      </c>
    </row>
    <row r="345" spans="20:23" x14ac:dyDescent="0.25">
      <c r="T345" t="str">
        <f>IF(B345&lt;0.001,"***",IF(B345&lt;0.01,"**",IF(B345&lt;0.05,"*",IF(B345&lt;0.1,"^",""))))</f>
        <v>***</v>
      </c>
      <c r="U345" t="str">
        <f t="shared" si="20"/>
        <v>***</v>
      </c>
      <c r="V345" t="str">
        <f t="shared" si="21"/>
        <v>***</v>
      </c>
      <c r="W345" t="str">
        <f t="shared" si="22"/>
        <v>***</v>
      </c>
    </row>
    <row r="346" spans="20:23" x14ac:dyDescent="0.25">
      <c r="T346" t="str">
        <f>IF(B346&lt;0.001,"***",IF(B346&lt;0.01,"**",IF(B346&lt;0.05,"*",IF(B346&lt;0.1,"^",""))))</f>
        <v>***</v>
      </c>
      <c r="U346" t="str">
        <f t="shared" si="20"/>
        <v>***</v>
      </c>
      <c r="V346" t="str">
        <f t="shared" si="21"/>
        <v>***</v>
      </c>
      <c r="W346" t="str">
        <f t="shared" si="22"/>
        <v>***</v>
      </c>
    </row>
    <row r="347" spans="20:23" x14ac:dyDescent="0.25">
      <c r="T347" t="str">
        <f>IF(B347&lt;0.001,"***",IF(B347&lt;0.01,"**",IF(B347&lt;0.05,"*",IF(B347&lt;0.1,"^",""))))</f>
        <v>***</v>
      </c>
      <c r="U347" t="str">
        <f t="shared" si="20"/>
        <v>***</v>
      </c>
      <c r="V347" t="str">
        <f t="shared" si="21"/>
        <v>***</v>
      </c>
      <c r="W347" t="str">
        <f t="shared" si="22"/>
        <v>***</v>
      </c>
    </row>
    <row r="348" spans="20:23" x14ac:dyDescent="0.25">
      <c r="T348" t="str">
        <f>IF(B348&lt;0.001,"***",IF(B348&lt;0.01,"**",IF(B348&lt;0.05,"*",IF(B348&lt;0.1,"^",""))))</f>
        <v>***</v>
      </c>
      <c r="U348" t="str">
        <f t="shared" si="20"/>
        <v>***</v>
      </c>
      <c r="V348" t="str">
        <f t="shared" si="21"/>
        <v>***</v>
      </c>
      <c r="W348" t="str">
        <f t="shared" si="22"/>
        <v>***</v>
      </c>
    </row>
    <row r="349" spans="20:23" x14ac:dyDescent="0.25">
      <c r="T349" t="str">
        <f>IF(B349&lt;0.001,"***",IF(B349&lt;0.01,"**",IF(B349&lt;0.05,"*",IF(B349&lt;0.1,"^",""))))</f>
        <v>***</v>
      </c>
      <c r="U349" t="str">
        <f t="shared" si="20"/>
        <v>***</v>
      </c>
      <c r="V349" t="str">
        <f t="shared" si="21"/>
        <v>***</v>
      </c>
      <c r="W349" t="str">
        <f t="shared" si="22"/>
        <v>***</v>
      </c>
    </row>
    <row r="350" spans="20:23" x14ac:dyDescent="0.25">
      <c r="T350" t="str">
        <f>IF(B350&lt;0.001,"***",IF(B350&lt;0.01,"**",IF(B350&lt;0.05,"*",IF(B350&lt;0.1,"^",""))))</f>
        <v>***</v>
      </c>
      <c r="U350" t="str">
        <f t="shared" si="20"/>
        <v>***</v>
      </c>
      <c r="V350" t="str">
        <f t="shared" si="21"/>
        <v>***</v>
      </c>
      <c r="W350" t="str">
        <f t="shared" si="22"/>
        <v>***</v>
      </c>
    </row>
    <row r="351" spans="20:23" x14ac:dyDescent="0.25">
      <c r="T351" t="str">
        <f>IF(B351&lt;0.001,"***",IF(B351&lt;0.01,"**",IF(B351&lt;0.05,"*",IF(B351&lt;0.1,"^",""))))</f>
        <v>***</v>
      </c>
      <c r="U351" t="str">
        <f t="shared" si="20"/>
        <v>***</v>
      </c>
      <c r="V351" t="str">
        <f t="shared" si="21"/>
        <v>***</v>
      </c>
      <c r="W351" t="str">
        <f t="shared" si="22"/>
        <v>***</v>
      </c>
    </row>
    <row r="352" spans="20:23" x14ac:dyDescent="0.25">
      <c r="T352" t="str">
        <f>IF(B352&lt;0.001,"***",IF(B352&lt;0.01,"**",IF(B352&lt;0.05,"*",IF(B352&lt;0.1,"^",""))))</f>
        <v>***</v>
      </c>
      <c r="U352" t="str">
        <f t="shared" si="20"/>
        <v>***</v>
      </c>
      <c r="V352" t="str">
        <f t="shared" si="21"/>
        <v>***</v>
      </c>
      <c r="W352" t="str">
        <f t="shared" si="22"/>
        <v>***</v>
      </c>
    </row>
    <row r="353" spans="20:23" x14ac:dyDescent="0.25">
      <c r="T353" t="str">
        <f>IF(B353&lt;0.001,"***",IF(B353&lt;0.01,"**",IF(B353&lt;0.05,"*",IF(B353&lt;0.1,"^",""))))</f>
        <v>***</v>
      </c>
      <c r="U353" t="str">
        <f t="shared" si="20"/>
        <v>***</v>
      </c>
      <c r="V353" t="str">
        <f t="shared" si="21"/>
        <v>***</v>
      </c>
      <c r="W353" t="str">
        <f t="shared" si="22"/>
        <v>***</v>
      </c>
    </row>
    <row r="354" spans="20:23" x14ac:dyDescent="0.25">
      <c r="T354" t="str">
        <f>IF(B354&lt;0.001,"***",IF(B354&lt;0.01,"**",IF(B354&lt;0.05,"*",IF(B354&lt;0.1,"^",""))))</f>
        <v>***</v>
      </c>
      <c r="U354" t="str">
        <f t="shared" si="20"/>
        <v>***</v>
      </c>
      <c r="V354" t="str">
        <f t="shared" si="21"/>
        <v>***</v>
      </c>
      <c r="W354" t="str">
        <f t="shared" si="22"/>
        <v>***</v>
      </c>
    </row>
    <row r="355" spans="20:23" x14ac:dyDescent="0.25">
      <c r="T355" t="str">
        <f>IF(B355&lt;0.001,"***",IF(B355&lt;0.01,"**",IF(B355&lt;0.05,"*",IF(B355&lt;0.1,"^",""))))</f>
        <v>***</v>
      </c>
      <c r="U355" t="str">
        <f t="shared" si="20"/>
        <v>***</v>
      </c>
      <c r="V355" t="str">
        <f t="shared" si="21"/>
        <v>***</v>
      </c>
      <c r="W355" t="str">
        <f t="shared" si="22"/>
        <v>***</v>
      </c>
    </row>
    <row r="356" spans="20:23" x14ac:dyDescent="0.25">
      <c r="T356" t="str">
        <f>IF(B356&lt;0.001,"***",IF(B356&lt;0.01,"**",IF(B356&lt;0.05,"*",IF(B356&lt;0.1,"^",""))))</f>
        <v>***</v>
      </c>
      <c r="U356" t="str">
        <f t="shared" si="20"/>
        <v>***</v>
      </c>
      <c r="V356" t="str">
        <f t="shared" si="21"/>
        <v>***</v>
      </c>
      <c r="W356" t="str">
        <f t="shared" si="22"/>
        <v>***</v>
      </c>
    </row>
    <row r="357" spans="20:23" x14ac:dyDescent="0.25">
      <c r="T357" t="str">
        <f>IF(B357&lt;0.001,"***",IF(B357&lt;0.01,"**",IF(B357&lt;0.05,"*",IF(B357&lt;0.1,"^",""))))</f>
        <v>***</v>
      </c>
      <c r="U357" t="str">
        <f t="shared" si="20"/>
        <v>***</v>
      </c>
      <c r="V357" t="str">
        <f t="shared" si="21"/>
        <v>***</v>
      </c>
      <c r="W357" t="str">
        <f t="shared" si="22"/>
        <v>***</v>
      </c>
    </row>
    <row r="358" spans="20:23" x14ac:dyDescent="0.25">
      <c r="T358" t="str">
        <f>IF(B358&lt;0.001,"***",IF(B358&lt;0.01,"**",IF(B358&lt;0.05,"*",IF(B358&lt;0.1,"^",""))))</f>
        <v>***</v>
      </c>
      <c r="U358" t="str">
        <f t="shared" si="20"/>
        <v>***</v>
      </c>
      <c r="V358" t="str">
        <f t="shared" si="21"/>
        <v>***</v>
      </c>
      <c r="W358" t="str">
        <f t="shared" si="22"/>
        <v>***</v>
      </c>
    </row>
    <row r="359" spans="20:23" x14ac:dyDescent="0.25">
      <c r="T359" t="str">
        <f>IF(B359&lt;0.001,"***",IF(B359&lt;0.01,"**",IF(B359&lt;0.05,"*",IF(B359&lt;0.1,"^",""))))</f>
        <v>***</v>
      </c>
      <c r="U359" t="str">
        <f t="shared" si="20"/>
        <v>***</v>
      </c>
      <c r="V359" t="str">
        <f t="shared" si="21"/>
        <v>***</v>
      </c>
      <c r="W359" t="str">
        <f t="shared" si="22"/>
        <v>***</v>
      </c>
    </row>
    <row r="360" spans="20:23" x14ac:dyDescent="0.25">
      <c r="T360" t="str">
        <f>IF(B360&lt;0.001,"***",IF(B360&lt;0.01,"**",IF(B360&lt;0.05,"*",IF(B360&lt;0.1,"^",""))))</f>
        <v>***</v>
      </c>
      <c r="U360" t="str">
        <f t="shared" si="20"/>
        <v>***</v>
      </c>
      <c r="V360" t="str">
        <f t="shared" si="21"/>
        <v>***</v>
      </c>
      <c r="W360" t="str">
        <f t="shared" si="22"/>
        <v>***</v>
      </c>
    </row>
    <row r="361" spans="20:23" x14ac:dyDescent="0.25">
      <c r="T361" t="str">
        <f>IF(B361&lt;0.001,"***",IF(B361&lt;0.01,"**",IF(B361&lt;0.05,"*",IF(B361&lt;0.1,"^",""))))</f>
        <v>***</v>
      </c>
      <c r="U361" t="str">
        <f t="shared" si="20"/>
        <v>***</v>
      </c>
      <c r="V361" t="str">
        <f t="shared" si="21"/>
        <v>***</v>
      </c>
      <c r="W361" t="str">
        <f t="shared" si="22"/>
        <v>***</v>
      </c>
    </row>
    <row r="362" spans="20:23" x14ac:dyDescent="0.25">
      <c r="T362" t="str">
        <f>IF(B362&lt;0.001,"***",IF(B362&lt;0.01,"**",IF(B362&lt;0.05,"*",IF(B362&lt;0.1,"^",""))))</f>
        <v>***</v>
      </c>
      <c r="U362" t="str">
        <f t="shared" si="20"/>
        <v>***</v>
      </c>
      <c r="V362" t="str">
        <f t="shared" si="21"/>
        <v>***</v>
      </c>
      <c r="W362" t="str">
        <f t="shared" si="22"/>
        <v>***</v>
      </c>
    </row>
    <row r="363" spans="20:23" x14ac:dyDescent="0.25">
      <c r="T363" t="str">
        <f>IF(B363&lt;0.001,"***",IF(B363&lt;0.01,"**",IF(B363&lt;0.05,"*",IF(B363&lt;0.1,"^",""))))</f>
        <v>***</v>
      </c>
      <c r="U363" t="str">
        <f t="shared" si="20"/>
        <v>***</v>
      </c>
      <c r="V363" t="str">
        <f t="shared" si="21"/>
        <v>***</v>
      </c>
      <c r="W363" t="str">
        <f t="shared" si="22"/>
        <v>***</v>
      </c>
    </row>
    <row r="364" spans="20:23" x14ac:dyDescent="0.25">
      <c r="T364" t="str">
        <f>IF(B364&lt;0.001,"***",IF(B364&lt;0.01,"**",IF(B364&lt;0.05,"*",IF(B364&lt;0.1,"^",""))))</f>
        <v>***</v>
      </c>
      <c r="U364" t="str">
        <f t="shared" si="20"/>
        <v>***</v>
      </c>
      <c r="V364" t="str">
        <f t="shared" si="21"/>
        <v>***</v>
      </c>
      <c r="W364" t="str">
        <f t="shared" si="22"/>
        <v>***</v>
      </c>
    </row>
    <row r="365" spans="20:23" x14ac:dyDescent="0.25">
      <c r="T365" t="str">
        <f>IF(B365&lt;0.001,"***",IF(B365&lt;0.01,"**",IF(B365&lt;0.05,"*",IF(B365&lt;0.1,"^",""))))</f>
        <v>***</v>
      </c>
      <c r="U365" t="str">
        <f t="shared" si="20"/>
        <v>***</v>
      </c>
      <c r="V365" t="str">
        <f t="shared" si="21"/>
        <v>***</v>
      </c>
      <c r="W365" t="str">
        <f t="shared" si="22"/>
        <v>***</v>
      </c>
    </row>
    <row r="366" spans="20:23" x14ac:dyDescent="0.25">
      <c r="T366" t="str">
        <f>IF(B366&lt;0.001,"***",IF(B366&lt;0.01,"**",IF(B366&lt;0.05,"*",IF(B366&lt;0.1,"^",""))))</f>
        <v>***</v>
      </c>
      <c r="U366" t="str">
        <f t="shared" si="20"/>
        <v>***</v>
      </c>
      <c r="V366" t="str">
        <f t="shared" si="21"/>
        <v>***</v>
      </c>
      <c r="W366" t="str">
        <f t="shared" si="22"/>
        <v>***</v>
      </c>
    </row>
    <row r="367" spans="20:23" x14ac:dyDescent="0.25">
      <c r="T367" t="str">
        <f>IF(B367&lt;0.001,"***",IF(B367&lt;0.01,"**",IF(B367&lt;0.05,"*",IF(B367&lt;0.1,"^",""))))</f>
        <v>***</v>
      </c>
      <c r="U367" t="str">
        <f t="shared" si="20"/>
        <v>***</v>
      </c>
      <c r="V367" t="str">
        <f t="shared" si="21"/>
        <v>***</v>
      </c>
      <c r="W367" t="str">
        <f t="shared" si="22"/>
        <v>***</v>
      </c>
    </row>
    <row r="368" spans="20:23" x14ac:dyDescent="0.25">
      <c r="T368" t="str">
        <f>IF(B368&lt;0.001,"***",IF(B368&lt;0.01,"**",IF(B368&lt;0.05,"*",IF(B368&lt;0.1,"^",""))))</f>
        <v>***</v>
      </c>
      <c r="U368" t="str">
        <f t="shared" si="20"/>
        <v>***</v>
      </c>
      <c r="V368" t="str">
        <f t="shared" si="21"/>
        <v>***</v>
      </c>
      <c r="W368" t="str">
        <f t="shared" si="22"/>
        <v>***</v>
      </c>
    </row>
    <row r="369" spans="20:23" x14ac:dyDescent="0.25">
      <c r="T369" t="str">
        <f>IF(B369&lt;0.001,"***",IF(B369&lt;0.01,"**",IF(B369&lt;0.05,"*",IF(B369&lt;0.1,"^",""))))</f>
        <v>***</v>
      </c>
      <c r="U369" t="str">
        <f t="shared" si="20"/>
        <v>***</v>
      </c>
      <c r="V369" t="str">
        <f t="shared" si="21"/>
        <v>***</v>
      </c>
      <c r="W369" t="str">
        <f t="shared" si="22"/>
        <v>***</v>
      </c>
    </row>
    <row r="370" spans="20:23" x14ac:dyDescent="0.25">
      <c r="T370" t="str">
        <f>IF(B370&lt;0.001,"***",IF(B370&lt;0.01,"**",IF(B370&lt;0.05,"*",IF(B370&lt;0.1,"^",""))))</f>
        <v>***</v>
      </c>
      <c r="U370" t="str">
        <f t="shared" si="20"/>
        <v>***</v>
      </c>
      <c r="V370" t="str">
        <f t="shared" si="21"/>
        <v>***</v>
      </c>
      <c r="W370" t="str">
        <f t="shared" si="22"/>
        <v>***</v>
      </c>
    </row>
    <row r="371" spans="20:23" x14ac:dyDescent="0.25">
      <c r="T371" t="str">
        <f>IF(B371&lt;0.001,"***",IF(B371&lt;0.01,"**",IF(B371&lt;0.05,"*",IF(B371&lt;0.1,"^",""))))</f>
        <v>***</v>
      </c>
      <c r="U371" t="str">
        <f t="shared" si="20"/>
        <v>***</v>
      </c>
      <c r="V371" t="str">
        <f t="shared" si="21"/>
        <v>***</v>
      </c>
      <c r="W371" t="str">
        <f t="shared" si="22"/>
        <v>***</v>
      </c>
    </row>
    <row r="372" spans="20:23" x14ac:dyDescent="0.25">
      <c r="T372" t="str">
        <f>IF(B372&lt;0.001,"***",IF(B372&lt;0.01,"**",IF(B372&lt;0.05,"*",IF(B372&lt;0.1,"^",""))))</f>
        <v>***</v>
      </c>
      <c r="U372" t="str">
        <f t="shared" si="20"/>
        <v>***</v>
      </c>
      <c r="V372" t="str">
        <f t="shared" si="21"/>
        <v>***</v>
      </c>
      <c r="W372" t="str">
        <f t="shared" si="22"/>
        <v>***</v>
      </c>
    </row>
    <row r="373" spans="20:23" x14ac:dyDescent="0.25">
      <c r="T373" t="str">
        <f>IF(B373&lt;0.001,"***",IF(B373&lt;0.01,"**",IF(B373&lt;0.05,"*",IF(B373&lt;0.1,"^",""))))</f>
        <v>***</v>
      </c>
      <c r="U373" t="str">
        <f t="shared" si="20"/>
        <v>***</v>
      </c>
      <c r="V373" t="str">
        <f t="shared" si="21"/>
        <v>***</v>
      </c>
      <c r="W373" t="str">
        <f t="shared" si="22"/>
        <v>***</v>
      </c>
    </row>
    <row r="374" spans="20:23" x14ac:dyDescent="0.25">
      <c r="T374" t="str">
        <f>IF(B374&lt;0.001,"***",IF(B374&lt;0.01,"**",IF(B374&lt;0.05,"*",IF(B374&lt;0.1,"^",""))))</f>
        <v>***</v>
      </c>
      <c r="U374" t="str">
        <f t="shared" si="20"/>
        <v>***</v>
      </c>
      <c r="V374" t="str">
        <f t="shared" si="21"/>
        <v>***</v>
      </c>
      <c r="W374" t="str">
        <f t="shared" si="22"/>
        <v>***</v>
      </c>
    </row>
    <row r="375" spans="20:23" x14ac:dyDescent="0.25">
      <c r="T375" t="str">
        <f>IF(B375&lt;0.001,"***",IF(B375&lt;0.01,"**",IF(B375&lt;0.05,"*",IF(B375&lt;0.1,"^",""))))</f>
        <v>***</v>
      </c>
      <c r="U375" t="str">
        <f t="shared" si="20"/>
        <v>***</v>
      </c>
      <c r="V375" t="str">
        <f t="shared" si="21"/>
        <v>***</v>
      </c>
      <c r="W375" t="str">
        <f t="shared" si="22"/>
        <v>***</v>
      </c>
    </row>
    <row r="376" spans="20:23" x14ac:dyDescent="0.25">
      <c r="T376" t="str">
        <f>IF(B376&lt;0.001,"***",IF(B376&lt;0.01,"**",IF(B376&lt;0.05,"*",IF(B376&lt;0.1,"^",""))))</f>
        <v>***</v>
      </c>
      <c r="U376" t="str">
        <f t="shared" si="20"/>
        <v>***</v>
      </c>
      <c r="V376" t="str">
        <f t="shared" si="21"/>
        <v>***</v>
      </c>
      <c r="W376" t="str">
        <f t="shared" si="22"/>
        <v>***</v>
      </c>
    </row>
    <row r="377" spans="20:23" x14ac:dyDescent="0.25">
      <c r="T377" t="str">
        <f>IF(B377&lt;0.001,"***",IF(B377&lt;0.01,"**",IF(B377&lt;0.05,"*",IF(B377&lt;0.1,"^",""))))</f>
        <v>***</v>
      </c>
      <c r="U377" t="str">
        <f t="shared" si="20"/>
        <v>***</v>
      </c>
      <c r="V377" t="str">
        <f t="shared" si="21"/>
        <v>***</v>
      </c>
      <c r="W377" t="str">
        <f t="shared" si="22"/>
        <v>***</v>
      </c>
    </row>
    <row r="378" spans="20:23" x14ac:dyDescent="0.25">
      <c r="T378" t="str">
        <f>IF(B378&lt;0.001,"***",IF(B378&lt;0.01,"**",IF(B378&lt;0.05,"*",IF(B378&lt;0.1,"^",""))))</f>
        <v>***</v>
      </c>
      <c r="U378" t="str">
        <f t="shared" si="20"/>
        <v>***</v>
      </c>
      <c r="V378" t="str">
        <f t="shared" si="21"/>
        <v>***</v>
      </c>
      <c r="W378" t="str">
        <f t="shared" si="22"/>
        <v>***</v>
      </c>
    </row>
    <row r="379" spans="20:23" x14ac:dyDescent="0.25">
      <c r="T379" t="str">
        <f>IF(B379&lt;0.001,"***",IF(B379&lt;0.01,"**",IF(B379&lt;0.05,"*",IF(B379&lt;0.1,"^",""))))</f>
        <v>***</v>
      </c>
      <c r="U379" t="str">
        <f t="shared" si="20"/>
        <v>***</v>
      </c>
      <c r="V379" t="str">
        <f t="shared" si="21"/>
        <v>***</v>
      </c>
      <c r="W379" t="str">
        <f t="shared" si="22"/>
        <v>***</v>
      </c>
    </row>
    <row r="380" spans="20:23" x14ac:dyDescent="0.25">
      <c r="T380" t="str">
        <f>IF(B380&lt;0.001,"***",IF(B380&lt;0.01,"**",IF(B380&lt;0.05,"*",IF(B380&lt;0.1,"^",""))))</f>
        <v>***</v>
      </c>
      <c r="U380" t="str">
        <f t="shared" si="20"/>
        <v>***</v>
      </c>
      <c r="V380" t="str">
        <f t="shared" si="21"/>
        <v>***</v>
      </c>
      <c r="W380" t="str">
        <f t="shared" si="22"/>
        <v>***</v>
      </c>
    </row>
    <row r="381" spans="20:23" x14ac:dyDescent="0.25">
      <c r="T381" t="str">
        <f>IF(B381&lt;0.001,"***",IF(B381&lt;0.01,"**",IF(B381&lt;0.05,"*",IF(B381&lt;0.1,"^",""))))</f>
        <v>***</v>
      </c>
      <c r="U381" t="str">
        <f t="shared" si="20"/>
        <v>***</v>
      </c>
      <c r="V381" t="str">
        <f t="shared" si="21"/>
        <v>***</v>
      </c>
      <c r="W381" t="str">
        <f t="shared" si="22"/>
        <v>***</v>
      </c>
    </row>
    <row r="382" spans="20:23" x14ac:dyDescent="0.25">
      <c r="T382" t="str">
        <f>IF(B382&lt;0.001,"***",IF(B382&lt;0.01,"**",IF(B382&lt;0.05,"*",IF(B382&lt;0.1,"^",""))))</f>
        <v>***</v>
      </c>
      <c r="U382" t="str">
        <f t="shared" si="20"/>
        <v>***</v>
      </c>
      <c r="V382" t="str">
        <f t="shared" si="21"/>
        <v>***</v>
      </c>
      <c r="W382" t="str">
        <f t="shared" si="22"/>
        <v>***</v>
      </c>
    </row>
    <row r="383" spans="20:23" x14ac:dyDescent="0.25">
      <c r="T383" t="str">
        <f>IF(B383&lt;0.001,"***",IF(B383&lt;0.01,"**",IF(B383&lt;0.05,"*",IF(B383&lt;0.1,"^",""))))</f>
        <v>***</v>
      </c>
      <c r="U383" t="str">
        <f t="shared" si="20"/>
        <v>***</v>
      </c>
      <c r="V383" t="str">
        <f t="shared" si="21"/>
        <v>***</v>
      </c>
      <c r="W383" t="str">
        <f t="shared" si="22"/>
        <v>***</v>
      </c>
    </row>
    <row r="384" spans="20:23" x14ac:dyDescent="0.25">
      <c r="T384" t="str">
        <f>IF(B384&lt;0.001,"***",IF(B384&lt;0.01,"**",IF(B384&lt;0.05,"*",IF(B384&lt;0.1,"^",""))))</f>
        <v>***</v>
      </c>
      <c r="U384" t="str">
        <f t="shared" si="20"/>
        <v>***</v>
      </c>
      <c r="V384" t="str">
        <f t="shared" si="21"/>
        <v>***</v>
      </c>
      <c r="W384" t="str">
        <f t="shared" si="22"/>
        <v>***</v>
      </c>
    </row>
    <row r="385" spans="20:23" x14ac:dyDescent="0.25">
      <c r="T385" t="str">
        <f>IF(B385&lt;0.001,"***",IF(B385&lt;0.01,"**",IF(B385&lt;0.05,"*",IF(B385&lt;0.1,"^",""))))</f>
        <v>***</v>
      </c>
      <c r="U385" t="str">
        <f t="shared" si="20"/>
        <v>***</v>
      </c>
      <c r="V385" t="str">
        <f t="shared" si="21"/>
        <v>***</v>
      </c>
      <c r="W385" t="str">
        <f t="shared" si="22"/>
        <v>***</v>
      </c>
    </row>
    <row r="386" spans="20:23" x14ac:dyDescent="0.25">
      <c r="T386" t="str">
        <f>IF(B386&lt;0.001,"***",IF(B386&lt;0.01,"**",IF(B386&lt;0.05,"*",IF(B386&lt;0.1,"^",""))))</f>
        <v>***</v>
      </c>
      <c r="U386" t="str">
        <f t="shared" si="20"/>
        <v>***</v>
      </c>
      <c r="V386" t="str">
        <f t="shared" si="21"/>
        <v>***</v>
      </c>
      <c r="W386" t="str">
        <f t="shared" si="22"/>
        <v>***</v>
      </c>
    </row>
    <row r="387" spans="20:23" x14ac:dyDescent="0.25">
      <c r="T387" t="str">
        <f>IF(B387&lt;0.001,"***",IF(B387&lt;0.01,"**",IF(B387&lt;0.05,"*",IF(B387&lt;0.1,"^",""))))</f>
        <v>***</v>
      </c>
      <c r="U387" t="str">
        <f t="shared" ref="U387:U402" si="23">IF(J387&lt;0.001,"***",IF(J387&lt;0.01,"**",IF(J387&lt;0.05,"*",IF(J387&lt;0.1,"^",""))))</f>
        <v>***</v>
      </c>
      <c r="V387" t="str">
        <f t="shared" ref="V387:V402" si="24">IF(N387&lt;0.001,"***",IF(N387&lt;0.01,"**",IF(N387&lt;0.05,"*",IF(N387&lt;0.1,"^",""))))</f>
        <v>***</v>
      </c>
      <c r="W387" t="str">
        <f t="shared" ref="W387:W402" si="25">IF(R387&lt;0.001,"***",IF(R387&lt;0.01,"**",IF(R387&lt;0.05,"*",IF(R387&lt;0.1,"^",""))))</f>
        <v>***</v>
      </c>
    </row>
    <row r="388" spans="20:23" x14ac:dyDescent="0.25">
      <c r="T388" t="str">
        <f>IF(B388&lt;0.001,"***",IF(B388&lt;0.01,"**",IF(B388&lt;0.05,"*",IF(B388&lt;0.1,"^",""))))</f>
        <v>***</v>
      </c>
      <c r="U388" t="str">
        <f t="shared" si="23"/>
        <v>***</v>
      </c>
      <c r="V388" t="str">
        <f t="shared" si="24"/>
        <v>***</v>
      </c>
      <c r="W388" t="str">
        <f t="shared" si="25"/>
        <v>***</v>
      </c>
    </row>
    <row r="389" spans="20:23" x14ac:dyDescent="0.25">
      <c r="T389" t="str">
        <f>IF(B389&lt;0.001,"***",IF(B389&lt;0.01,"**",IF(B389&lt;0.05,"*",IF(B389&lt;0.1,"^",""))))</f>
        <v>***</v>
      </c>
      <c r="U389" t="str">
        <f t="shared" si="23"/>
        <v>***</v>
      </c>
      <c r="V389" t="str">
        <f t="shared" si="24"/>
        <v>***</v>
      </c>
      <c r="W389" t="str">
        <f t="shared" si="25"/>
        <v>***</v>
      </c>
    </row>
    <row r="390" spans="20:23" x14ac:dyDescent="0.25">
      <c r="T390" t="str">
        <f>IF(B390&lt;0.001,"***",IF(B390&lt;0.01,"**",IF(B390&lt;0.05,"*",IF(B390&lt;0.1,"^",""))))</f>
        <v>***</v>
      </c>
      <c r="U390" t="str">
        <f t="shared" si="23"/>
        <v>***</v>
      </c>
      <c r="V390" t="str">
        <f t="shared" si="24"/>
        <v>***</v>
      </c>
      <c r="W390" t="str">
        <f t="shared" si="25"/>
        <v>***</v>
      </c>
    </row>
    <row r="391" spans="20:23" x14ac:dyDescent="0.25">
      <c r="T391" t="str">
        <f>IF(B391&lt;0.001,"***",IF(B391&lt;0.01,"**",IF(B391&lt;0.05,"*",IF(B391&lt;0.1,"^",""))))</f>
        <v>***</v>
      </c>
      <c r="U391" t="str">
        <f t="shared" si="23"/>
        <v>***</v>
      </c>
      <c r="V391" t="str">
        <f t="shared" si="24"/>
        <v>***</v>
      </c>
      <c r="W391" t="str">
        <f t="shared" si="25"/>
        <v>***</v>
      </c>
    </row>
    <row r="392" spans="20:23" x14ac:dyDescent="0.25">
      <c r="T392" t="str">
        <f>IF(B392&lt;0.001,"***",IF(B392&lt;0.01,"**",IF(B392&lt;0.05,"*",IF(B392&lt;0.1,"^",""))))</f>
        <v>***</v>
      </c>
      <c r="U392" t="str">
        <f t="shared" si="23"/>
        <v>***</v>
      </c>
      <c r="V392" t="str">
        <f t="shared" si="24"/>
        <v>***</v>
      </c>
      <c r="W392" t="str">
        <f t="shared" si="25"/>
        <v>***</v>
      </c>
    </row>
    <row r="393" spans="20:23" x14ac:dyDescent="0.25">
      <c r="T393" t="str">
        <f>IF(B393&lt;0.001,"***",IF(B393&lt;0.01,"**",IF(B393&lt;0.05,"*",IF(B393&lt;0.1,"^",""))))</f>
        <v>***</v>
      </c>
      <c r="U393" t="str">
        <f t="shared" si="23"/>
        <v>***</v>
      </c>
      <c r="V393" t="str">
        <f t="shared" si="24"/>
        <v>***</v>
      </c>
      <c r="W393" t="str">
        <f t="shared" si="25"/>
        <v>***</v>
      </c>
    </row>
    <row r="394" spans="20:23" x14ac:dyDescent="0.25">
      <c r="T394" t="str">
        <f>IF(B394&lt;0.001,"***",IF(B394&lt;0.01,"**",IF(B394&lt;0.05,"*",IF(B394&lt;0.1,"^",""))))</f>
        <v>***</v>
      </c>
      <c r="U394" t="str">
        <f t="shared" si="23"/>
        <v>***</v>
      </c>
      <c r="V394" t="str">
        <f t="shared" si="24"/>
        <v>***</v>
      </c>
      <c r="W394" t="str">
        <f t="shared" si="25"/>
        <v>***</v>
      </c>
    </row>
    <row r="395" spans="20:23" x14ac:dyDescent="0.25">
      <c r="T395" t="str">
        <f>IF(B395&lt;0.001,"***",IF(B395&lt;0.01,"**",IF(B395&lt;0.05,"*",IF(B395&lt;0.1,"^",""))))</f>
        <v>***</v>
      </c>
      <c r="U395" t="str">
        <f t="shared" si="23"/>
        <v>***</v>
      </c>
      <c r="V395" t="str">
        <f t="shared" si="24"/>
        <v>***</v>
      </c>
      <c r="W395" t="str">
        <f t="shared" si="25"/>
        <v>***</v>
      </c>
    </row>
    <row r="396" spans="20:23" x14ac:dyDescent="0.25">
      <c r="T396" t="str">
        <f>IF(B396&lt;0.001,"***",IF(B396&lt;0.01,"**",IF(B396&lt;0.05,"*",IF(B396&lt;0.1,"^",""))))</f>
        <v>***</v>
      </c>
      <c r="U396" t="str">
        <f t="shared" si="23"/>
        <v>***</v>
      </c>
      <c r="V396" t="str">
        <f t="shared" si="24"/>
        <v>***</v>
      </c>
      <c r="W396" t="str">
        <f t="shared" si="25"/>
        <v>***</v>
      </c>
    </row>
    <row r="397" spans="20:23" x14ac:dyDescent="0.25">
      <c r="T397" t="str">
        <f>IF(B397&lt;0.001,"***",IF(B397&lt;0.01,"**",IF(B397&lt;0.05,"*",IF(B397&lt;0.1,"^",""))))</f>
        <v>***</v>
      </c>
      <c r="U397" t="str">
        <f t="shared" si="23"/>
        <v>***</v>
      </c>
      <c r="V397" t="str">
        <f t="shared" si="24"/>
        <v>***</v>
      </c>
      <c r="W397" t="str">
        <f t="shared" si="25"/>
        <v>***</v>
      </c>
    </row>
    <row r="398" spans="20:23" x14ac:dyDescent="0.25">
      <c r="T398" t="str">
        <f>IF(B398&lt;0.001,"***",IF(B398&lt;0.01,"**",IF(B398&lt;0.05,"*",IF(B398&lt;0.1,"^",""))))</f>
        <v>***</v>
      </c>
      <c r="U398" t="str">
        <f t="shared" si="23"/>
        <v>***</v>
      </c>
      <c r="V398" t="str">
        <f t="shared" si="24"/>
        <v>***</v>
      </c>
      <c r="W398" t="str">
        <f t="shared" si="25"/>
        <v>***</v>
      </c>
    </row>
    <row r="399" spans="20:23" x14ac:dyDescent="0.25">
      <c r="T399" t="str">
        <f>IF(B399&lt;0.001,"***",IF(B399&lt;0.01,"**",IF(B399&lt;0.05,"*",IF(B399&lt;0.1,"^",""))))</f>
        <v>***</v>
      </c>
      <c r="U399" t="str">
        <f t="shared" si="23"/>
        <v>***</v>
      </c>
      <c r="V399" t="str">
        <f t="shared" si="24"/>
        <v>***</v>
      </c>
      <c r="W399" t="str">
        <f t="shared" si="25"/>
        <v>***</v>
      </c>
    </row>
    <row r="400" spans="20:23" x14ac:dyDescent="0.25">
      <c r="T400" t="str">
        <f>IF(B400&lt;0.001,"***",IF(B400&lt;0.01,"**",IF(B400&lt;0.05,"*",IF(B400&lt;0.1,"^",""))))</f>
        <v>***</v>
      </c>
      <c r="U400" t="str">
        <f t="shared" si="23"/>
        <v>***</v>
      </c>
      <c r="V400" t="str">
        <f t="shared" si="24"/>
        <v>***</v>
      </c>
      <c r="W400" t="str">
        <f t="shared" si="25"/>
        <v>***</v>
      </c>
    </row>
    <row r="401" spans="20:23" x14ac:dyDescent="0.25">
      <c r="T401" t="str">
        <f>IF(B401&lt;0.001,"***",IF(B401&lt;0.01,"**",IF(B401&lt;0.05,"*",IF(B401&lt;0.1,"^",""))))</f>
        <v>***</v>
      </c>
      <c r="U401" t="str">
        <f t="shared" si="23"/>
        <v>***</v>
      </c>
      <c r="V401" t="str">
        <f t="shared" si="24"/>
        <v>***</v>
      </c>
      <c r="W401" t="str">
        <f t="shared" si="25"/>
        <v>***</v>
      </c>
    </row>
    <row r="402" spans="20:23" x14ac:dyDescent="0.25">
      <c r="T402" t="str">
        <f>IF(B402&lt;0.001,"***",IF(B402&lt;0.01,"**",IF(B402&lt;0.05,"*",IF(B402&lt;0.1,"^",""))))</f>
        <v>***</v>
      </c>
      <c r="U402" t="str">
        <f t="shared" si="23"/>
        <v>***</v>
      </c>
      <c r="V402" t="str">
        <f t="shared" si="24"/>
        <v>***</v>
      </c>
      <c r="W402" t="str">
        <f t="shared" si="25"/>
        <v>***</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A6B0-339A-47B3-80CD-CF3EA04B6DF3}">
  <dimension ref="A1:W402"/>
  <sheetViews>
    <sheetView workbookViewId="0">
      <selection activeCell="T1" sqref="T1:W1048576"/>
    </sheetView>
  </sheetViews>
  <sheetFormatPr defaultRowHeight="15" x14ac:dyDescent="0.25"/>
  <cols>
    <col min="20" max="23" width="4" bestFit="1" customWidth="1"/>
  </cols>
  <sheetData>
    <row r="1" spans="1:23" x14ac:dyDescent="0.25">
      <c r="B1" t="s">
        <v>618</v>
      </c>
      <c r="C1" t="s">
        <v>614</v>
      </c>
      <c r="D1" t="s">
        <v>615</v>
      </c>
      <c r="E1" t="s">
        <v>616</v>
      </c>
      <c r="F1" t="s">
        <v>617</v>
      </c>
      <c r="G1" t="s">
        <v>619</v>
      </c>
      <c r="H1" t="s">
        <v>620</v>
      </c>
      <c r="I1" t="s">
        <v>621</v>
      </c>
      <c r="J1" t="s">
        <v>622</v>
      </c>
      <c r="K1" t="s">
        <v>623</v>
      </c>
      <c r="L1" t="s">
        <v>624</v>
      </c>
      <c r="M1" t="s">
        <v>625</v>
      </c>
      <c r="N1" t="s">
        <v>626</v>
      </c>
      <c r="O1" t="s">
        <v>627</v>
      </c>
      <c r="P1" t="s">
        <v>628</v>
      </c>
      <c r="Q1" t="s">
        <v>629</v>
      </c>
      <c r="R1" t="s">
        <v>630</v>
      </c>
    </row>
    <row r="2" spans="1:23" x14ac:dyDescent="0.25">
      <c r="A2">
        <v>1</v>
      </c>
      <c r="B2" t="s">
        <v>175</v>
      </c>
      <c r="C2">
        <v>-2.2812908626949402</v>
      </c>
      <c r="D2">
        <v>0.33287359512200898</v>
      </c>
      <c r="E2">
        <v>-6.8533247939319804</v>
      </c>
      <c r="F2" s="1">
        <v>7.2153009504391799E-12</v>
      </c>
      <c r="G2">
        <v>-3.21410868369375</v>
      </c>
      <c r="H2">
        <v>0.48180613730209099</v>
      </c>
      <c r="I2">
        <v>-6.6709583686322196</v>
      </c>
      <c r="J2" s="1">
        <v>2.54138313186387E-11</v>
      </c>
      <c r="K2">
        <v>-1.3344420160044601</v>
      </c>
      <c r="L2">
        <v>0.48233689988348</v>
      </c>
      <c r="M2">
        <v>-2.7666181383319999</v>
      </c>
      <c r="N2">
        <v>5.6641058201269403E-3</v>
      </c>
      <c r="O2">
        <v>-2.2695458318097899</v>
      </c>
      <c r="P2">
        <v>0.32790361887752401</v>
      </c>
      <c r="Q2">
        <v>-6.9213808605677096</v>
      </c>
      <c r="R2" s="1">
        <v>4.4726220615123798E-12</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10</v>
      </c>
      <c r="C3">
        <v>-2.40474787058991E-2</v>
      </c>
      <c r="D3">
        <v>5.8479629438227702E-2</v>
      </c>
      <c r="E3">
        <v>-0.41121120186475502</v>
      </c>
      <c r="F3">
        <v>0.68091767506794898</v>
      </c>
      <c r="G3">
        <v>-2.12683316115733E-2</v>
      </c>
      <c r="H3">
        <v>8.9740235294007806E-2</v>
      </c>
      <c r="I3">
        <v>-0.236998839393432</v>
      </c>
      <c r="J3">
        <v>0.81265769064249205</v>
      </c>
      <c r="K3">
        <v>-4.80641910457692E-2</v>
      </c>
      <c r="L3">
        <v>8.1222140034433399E-2</v>
      </c>
      <c r="M3">
        <v>-0.59176218485985199</v>
      </c>
      <c r="N3">
        <v>0.55400984880744797</v>
      </c>
      <c r="O3">
        <v>-2.77229118799397E-2</v>
      </c>
      <c r="P3">
        <v>5.7644122824803301E-2</v>
      </c>
      <c r="Q3">
        <v>-0.48093214921836003</v>
      </c>
      <c r="R3">
        <v>0.63056472265222296</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12</v>
      </c>
      <c r="C4">
        <v>-0.18442577874969701</v>
      </c>
      <c r="D4">
        <v>6.7356137224535595E-2</v>
      </c>
      <c r="E4">
        <v>-2.7380694076161598</v>
      </c>
      <c r="F4">
        <v>6.1801031334909901E-3</v>
      </c>
      <c r="G4">
        <v>-0.181214699147077</v>
      </c>
      <c r="H4">
        <v>9.6254622504936896E-2</v>
      </c>
      <c r="I4">
        <v>-1.8826597043459701</v>
      </c>
      <c r="J4">
        <v>5.9746499614691299E-2</v>
      </c>
      <c r="K4">
        <v>-0.16999261466246701</v>
      </c>
      <c r="L4">
        <v>0.100245861717996</v>
      </c>
      <c r="M4">
        <v>-1.6957569295047601</v>
      </c>
      <c r="N4">
        <v>8.9931922258363398E-2</v>
      </c>
      <c r="O4">
        <v>-0.17331815233096201</v>
      </c>
      <c r="P4">
        <v>6.6251291642184504E-2</v>
      </c>
      <c r="Q4">
        <v>-2.61607204984068</v>
      </c>
      <c r="R4">
        <v>8.8947786277718995E-3</v>
      </c>
      <c r="T4" t="str">
        <f t="shared" si="0"/>
        <v>**</v>
      </c>
      <c r="U4" t="str">
        <f t="shared" si="1"/>
        <v>^</v>
      </c>
      <c r="V4" t="str">
        <f t="shared" si="2"/>
        <v>^</v>
      </c>
      <c r="W4" t="str">
        <f t="shared" si="3"/>
        <v>**</v>
      </c>
    </row>
    <row r="5" spans="1:23" x14ac:dyDescent="0.25">
      <c r="A5">
        <v>4</v>
      </c>
      <c r="B5" t="s">
        <v>120</v>
      </c>
      <c r="C5">
        <v>-0.14616145026800301</v>
      </c>
      <c r="D5">
        <v>0.16907330304295001</v>
      </c>
      <c r="E5">
        <v>-0.86448568542411197</v>
      </c>
      <c r="F5">
        <v>0.38732114054037198</v>
      </c>
      <c r="G5">
        <v>0.12724063233390401</v>
      </c>
      <c r="H5">
        <v>0.21320028399179999</v>
      </c>
      <c r="I5">
        <v>0.59681267750468003</v>
      </c>
      <c r="J5">
        <v>0.55063245288153895</v>
      </c>
      <c r="K5">
        <v>-0.50381391351874105</v>
      </c>
      <c r="L5">
        <v>0.296268647500946</v>
      </c>
      <c r="M5">
        <v>-1.70053064260582</v>
      </c>
      <c r="N5">
        <v>8.9031157633472399E-2</v>
      </c>
      <c r="O5">
        <v>-0.126635331972554</v>
      </c>
      <c r="P5">
        <v>0.16702190250403001</v>
      </c>
      <c r="Q5">
        <v>-0.758195961571556</v>
      </c>
      <c r="R5">
        <v>0.44833367848748201</v>
      </c>
      <c r="T5" t="str">
        <f t="shared" si="0"/>
        <v/>
      </c>
      <c r="U5" t="str">
        <f t="shared" si="1"/>
        <v/>
      </c>
      <c r="V5" t="str">
        <f t="shared" si="2"/>
        <v>^</v>
      </c>
      <c r="W5" t="str">
        <f t="shared" si="3"/>
        <v/>
      </c>
    </row>
    <row r="6" spans="1:23" x14ac:dyDescent="0.25">
      <c r="A6">
        <v>5</v>
      </c>
      <c r="B6" t="s">
        <v>127</v>
      </c>
      <c r="C6">
        <v>0.13500645647034901</v>
      </c>
      <c r="D6">
        <v>5.7050621557247501E-2</v>
      </c>
      <c r="E6">
        <v>2.3664327010859401</v>
      </c>
      <c r="F6">
        <v>1.7960439300286599E-2</v>
      </c>
      <c r="G6" t="s">
        <v>173</v>
      </c>
      <c r="H6" t="s">
        <v>173</v>
      </c>
      <c r="I6" t="s">
        <v>173</v>
      </c>
      <c r="J6" t="s">
        <v>173</v>
      </c>
      <c r="K6" t="s">
        <v>173</v>
      </c>
      <c r="L6" t="s">
        <v>173</v>
      </c>
      <c r="M6" t="s">
        <v>173</v>
      </c>
      <c r="N6" t="s">
        <v>173</v>
      </c>
      <c r="O6">
        <v>0.10510539732355099</v>
      </c>
      <c r="P6">
        <v>5.4069749694942097E-2</v>
      </c>
      <c r="Q6">
        <v>1.9438854057314601</v>
      </c>
      <c r="R6">
        <v>5.1909271555653301E-2</v>
      </c>
      <c r="T6" t="str">
        <f t="shared" si="0"/>
        <v>*</v>
      </c>
      <c r="U6" t="str">
        <f t="shared" si="1"/>
        <v/>
      </c>
      <c r="V6" t="str">
        <f t="shared" si="2"/>
        <v/>
      </c>
      <c r="W6" t="str">
        <f t="shared" si="3"/>
        <v>^</v>
      </c>
    </row>
    <row r="7" spans="1:23" x14ac:dyDescent="0.25">
      <c r="A7">
        <v>6</v>
      </c>
      <c r="B7" t="s">
        <v>25</v>
      </c>
      <c r="C7">
        <v>7.4853805305575297E-2</v>
      </c>
      <c r="D7">
        <v>6.9564787477710499E-2</v>
      </c>
      <c r="E7">
        <v>1.07603010114218</v>
      </c>
      <c r="F7">
        <v>0.28191379444583298</v>
      </c>
      <c r="G7">
        <v>5.0974889318033997E-2</v>
      </c>
      <c r="H7">
        <v>9.5928410187747004E-2</v>
      </c>
      <c r="I7">
        <v>0.53138469842529601</v>
      </c>
      <c r="J7">
        <v>0.59515222280403002</v>
      </c>
      <c r="K7">
        <v>6.33849453567501E-2</v>
      </c>
      <c r="L7">
        <v>0.11070142937228999</v>
      </c>
      <c r="M7">
        <v>0.57257567238437101</v>
      </c>
      <c r="N7">
        <v>0.56693203551292404</v>
      </c>
      <c r="O7">
        <v>6.3584719555182606E-2</v>
      </c>
      <c r="P7">
        <v>6.8323329303448796E-2</v>
      </c>
      <c r="Q7">
        <v>0.93064433778950895</v>
      </c>
      <c r="R7">
        <v>0.35203757141133402</v>
      </c>
      <c r="T7" t="str">
        <f t="shared" si="0"/>
        <v/>
      </c>
      <c r="U7" t="str">
        <f t="shared" si="1"/>
        <v/>
      </c>
      <c r="V7" t="str">
        <f t="shared" si="2"/>
        <v/>
      </c>
      <c r="W7" t="str">
        <f t="shared" si="3"/>
        <v/>
      </c>
    </row>
    <row r="8" spans="1:23" x14ac:dyDescent="0.25">
      <c r="A8">
        <v>7</v>
      </c>
      <c r="B8" t="s">
        <v>26</v>
      </c>
      <c r="C8">
        <v>6.7241426951653999E-2</v>
      </c>
      <c r="D8">
        <v>0.12912327494967099</v>
      </c>
      <c r="E8">
        <v>0.52075372916202001</v>
      </c>
      <c r="F8">
        <v>0.60253834014124297</v>
      </c>
      <c r="G8">
        <v>2.2397896188776301E-2</v>
      </c>
      <c r="H8">
        <v>0.16868490945894901</v>
      </c>
      <c r="I8">
        <v>0.13277948964502401</v>
      </c>
      <c r="J8">
        <v>0.89436777560745795</v>
      </c>
      <c r="K8">
        <v>8.5070326999451398E-2</v>
      </c>
      <c r="L8">
        <v>0.21823935723131899</v>
      </c>
      <c r="M8">
        <v>0.389802866351382</v>
      </c>
      <c r="N8">
        <v>0.69668232406557495</v>
      </c>
      <c r="O8">
        <v>5.3305929860675401E-2</v>
      </c>
      <c r="P8">
        <v>0.12654986511074801</v>
      </c>
      <c r="Q8">
        <v>0.42122470706725301</v>
      </c>
      <c r="R8">
        <v>0.67359100442877096</v>
      </c>
      <c r="T8" t="str">
        <f t="shared" si="0"/>
        <v/>
      </c>
      <c r="U8" t="str">
        <f t="shared" si="1"/>
        <v/>
      </c>
      <c r="V8" t="str">
        <f t="shared" si="2"/>
        <v/>
      </c>
      <c r="W8" t="str">
        <f t="shared" si="3"/>
        <v/>
      </c>
    </row>
    <row r="9" spans="1:23" x14ac:dyDescent="0.25">
      <c r="A9">
        <v>8</v>
      </c>
      <c r="B9" t="s">
        <v>30</v>
      </c>
      <c r="C9">
        <v>1.2043784684955001E-2</v>
      </c>
      <c r="D9">
        <v>7.3315458668899006E-2</v>
      </c>
      <c r="E9">
        <v>0.164273468428345</v>
      </c>
      <c r="F9">
        <v>0.869515867065212</v>
      </c>
      <c r="G9">
        <v>9.7857446114808705E-2</v>
      </c>
      <c r="H9">
        <v>0.107874360257322</v>
      </c>
      <c r="I9">
        <v>0.90714277128856802</v>
      </c>
      <c r="J9">
        <v>0.36433130246102002</v>
      </c>
      <c r="K9">
        <v>-7.9323524905590206E-2</v>
      </c>
      <c r="L9">
        <v>0.104290709433775</v>
      </c>
      <c r="M9">
        <v>-0.76060010844935899</v>
      </c>
      <c r="N9">
        <v>0.44689595497336798</v>
      </c>
      <c r="O9">
        <v>-1.9003636421366401E-3</v>
      </c>
      <c r="P9">
        <v>7.1944216335823805E-2</v>
      </c>
      <c r="Q9">
        <v>-2.6414404644649399E-2</v>
      </c>
      <c r="R9">
        <v>0.97892680491405304</v>
      </c>
      <c r="T9" t="str">
        <f t="shared" si="0"/>
        <v/>
      </c>
      <c r="U9" t="str">
        <f t="shared" si="1"/>
        <v/>
      </c>
      <c r="V9" t="str">
        <f t="shared" si="2"/>
        <v/>
      </c>
      <c r="W9" t="str">
        <f t="shared" si="3"/>
        <v/>
      </c>
    </row>
    <row r="10" spans="1:23" x14ac:dyDescent="0.25">
      <c r="A10">
        <v>9</v>
      </c>
      <c r="B10" t="s">
        <v>27</v>
      </c>
      <c r="C10">
        <v>-8.5653281388976002E-2</v>
      </c>
      <c r="D10">
        <v>0.129109828673734</v>
      </c>
      <c r="E10">
        <v>-0.663414104633548</v>
      </c>
      <c r="F10">
        <v>0.50706537495617698</v>
      </c>
      <c r="G10">
        <v>-8.3219112818039995E-2</v>
      </c>
      <c r="H10">
        <v>0.174123881219617</v>
      </c>
      <c r="I10">
        <v>-0.477930495433182</v>
      </c>
      <c r="J10">
        <v>0.63269967549837203</v>
      </c>
      <c r="K10">
        <v>-0.100609057029699</v>
      </c>
      <c r="L10">
        <v>0.210017849104643</v>
      </c>
      <c r="M10">
        <v>-0.479050030550354</v>
      </c>
      <c r="N10">
        <v>0.631903037041881</v>
      </c>
      <c r="O10">
        <v>-0.111272001583862</v>
      </c>
      <c r="P10">
        <v>0.12405536644272799</v>
      </c>
      <c r="Q10">
        <v>-0.89695435815936098</v>
      </c>
      <c r="R10">
        <v>0.36974327232455101</v>
      </c>
      <c r="T10" t="str">
        <f t="shared" si="0"/>
        <v/>
      </c>
      <c r="U10" t="str">
        <f t="shared" si="1"/>
        <v/>
      </c>
      <c r="V10" t="str">
        <f t="shared" si="2"/>
        <v/>
      </c>
      <c r="W10" t="str">
        <f t="shared" si="3"/>
        <v/>
      </c>
    </row>
    <row r="11" spans="1:23" x14ac:dyDescent="0.25">
      <c r="A11">
        <v>10</v>
      </c>
      <c r="B11" t="s">
        <v>29</v>
      </c>
      <c r="C11">
        <v>-9.7937628644706703E-2</v>
      </c>
      <c r="D11">
        <v>6.6803055344904605E-2</v>
      </c>
      <c r="E11">
        <v>-1.4660651094333099</v>
      </c>
      <c r="F11">
        <v>0.14263054986759499</v>
      </c>
      <c r="G11">
        <v>-9.4304812752650805E-2</v>
      </c>
      <c r="H11">
        <v>9.9594300732019206E-2</v>
      </c>
      <c r="I11">
        <v>-0.94688965191290397</v>
      </c>
      <c r="J11">
        <v>0.34369501150811699</v>
      </c>
      <c r="K11">
        <v>-0.10412994389264001</v>
      </c>
      <c r="L11">
        <v>9.3302821099541494E-2</v>
      </c>
      <c r="M11">
        <v>-1.11604282341632</v>
      </c>
      <c r="N11">
        <v>0.26440380455578399</v>
      </c>
      <c r="O11">
        <v>-0.106918362958366</v>
      </c>
      <c r="P11">
        <v>6.5762013779811904E-2</v>
      </c>
      <c r="Q11">
        <v>-1.62583772626484</v>
      </c>
      <c r="R11">
        <v>0.103984180481696</v>
      </c>
      <c r="T11" t="str">
        <f t="shared" si="0"/>
        <v/>
      </c>
      <c r="U11" t="str">
        <f t="shared" si="1"/>
        <v/>
      </c>
      <c r="V11" t="str">
        <f t="shared" si="2"/>
        <v/>
      </c>
      <c r="W11" t="str">
        <f t="shared" si="3"/>
        <v/>
      </c>
    </row>
    <row r="12" spans="1:23" x14ac:dyDescent="0.25">
      <c r="A12">
        <v>11</v>
      </c>
      <c r="B12" t="s">
        <v>28</v>
      </c>
      <c r="C12">
        <v>1.9299252261962101E-2</v>
      </c>
      <c r="D12">
        <v>0.21922775135400299</v>
      </c>
      <c r="E12">
        <v>8.80328888234507E-2</v>
      </c>
      <c r="F12">
        <v>0.92985053610755197</v>
      </c>
      <c r="G12">
        <v>8.2251533452772502E-2</v>
      </c>
      <c r="H12">
        <v>0.31564191390865798</v>
      </c>
      <c r="I12">
        <v>0.260584953481732</v>
      </c>
      <c r="J12">
        <v>0.79441259427322897</v>
      </c>
      <c r="K12">
        <v>-5.0890862671452201E-2</v>
      </c>
      <c r="L12">
        <v>0.31548486340239401</v>
      </c>
      <c r="M12">
        <v>-0.16130999795873599</v>
      </c>
      <c r="N12">
        <v>0.87184924915181305</v>
      </c>
      <c r="O12">
        <v>6.7386008714841697E-2</v>
      </c>
      <c r="P12">
        <v>0.21405204815184301</v>
      </c>
      <c r="Q12">
        <v>0.31481132414598501</v>
      </c>
      <c r="R12">
        <v>0.75290491317478203</v>
      </c>
      <c r="T12" t="str">
        <f t="shared" si="0"/>
        <v/>
      </c>
      <c r="U12" t="str">
        <f t="shared" si="1"/>
        <v/>
      </c>
      <c r="V12" t="str">
        <f t="shared" si="2"/>
        <v/>
      </c>
      <c r="W12" t="str">
        <f t="shared" si="3"/>
        <v/>
      </c>
    </row>
    <row r="13" spans="1:23" x14ac:dyDescent="0.25">
      <c r="A13">
        <v>12</v>
      </c>
      <c r="B13" t="s">
        <v>31</v>
      </c>
      <c r="C13">
        <v>-3.3647423949542399E-2</v>
      </c>
      <c r="D13">
        <v>1.7501971969108601E-2</v>
      </c>
      <c r="E13">
        <v>-1.9224933058361</v>
      </c>
      <c r="F13">
        <v>5.4543715110407197E-2</v>
      </c>
      <c r="G13">
        <v>4.2666088151555601E-3</v>
      </c>
      <c r="H13">
        <v>2.5688756055634601E-2</v>
      </c>
      <c r="I13">
        <v>0.166088572210943</v>
      </c>
      <c r="J13">
        <v>0.86808724730478404</v>
      </c>
      <c r="K13">
        <v>-6.9169957636498497E-2</v>
      </c>
      <c r="L13">
        <v>2.52197140789523E-2</v>
      </c>
      <c r="M13">
        <v>-2.74269396631367</v>
      </c>
      <c r="N13">
        <v>6.0937448454717697E-3</v>
      </c>
      <c r="O13">
        <v>-3.0637401329699301E-2</v>
      </c>
      <c r="P13">
        <v>1.7273845844327802E-2</v>
      </c>
      <c r="Q13">
        <v>-1.7736294283163101</v>
      </c>
      <c r="R13">
        <v>7.6124466643304203E-2</v>
      </c>
      <c r="T13" t="str">
        <f t="shared" si="0"/>
        <v>^</v>
      </c>
      <c r="U13" t="str">
        <f t="shared" si="1"/>
        <v/>
      </c>
      <c r="V13" t="str">
        <f t="shared" si="2"/>
        <v>**</v>
      </c>
      <c r="W13" t="str">
        <f t="shared" si="3"/>
        <v>^</v>
      </c>
    </row>
    <row r="14" spans="1:23" x14ac:dyDescent="0.25">
      <c r="A14">
        <v>13</v>
      </c>
      <c r="B14" t="s">
        <v>176</v>
      </c>
      <c r="C14">
        <v>9.0738111505297096E-3</v>
      </c>
      <c r="D14">
        <v>2.1241299361267001E-2</v>
      </c>
      <c r="E14">
        <v>0.42717778212172702</v>
      </c>
      <c r="F14">
        <v>0.66924984270571897</v>
      </c>
      <c r="G14">
        <v>2.4322106313534299E-2</v>
      </c>
      <c r="H14">
        <v>3.1374308283483199E-2</v>
      </c>
      <c r="I14">
        <v>0.77522366688602096</v>
      </c>
      <c r="J14">
        <v>0.43820750566748201</v>
      </c>
      <c r="K14">
        <v>-7.0147608706017097E-3</v>
      </c>
      <c r="L14">
        <v>3.0283365834147102E-2</v>
      </c>
      <c r="M14">
        <v>-0.23163742461850001</v>
      </c>
      <c r="N14">
        <v>0.816819637305775</v>
      </c>
      <c r="O14">
        <v>8.8745476074403706E-3</v>
      </c>
      <c r="P14">
        <v>2.0944350412609E-2</v>
      </c>
      <c r="Q14">
        <v>0.42372035573362399</v>
      </c>
      <c r="R14">
        <v>0.67176976805590305</v>
      </c>
      <c r="T14" t="str">
        <f t="shared" si="0"/>
        <v/>
      </c>
      <c r="U14" t="str">
        <f t="shared" si="1"/>
        <v/>
      </c>
      <c r="V14" t="str">
        <f t="shared" si="2"/>
        <v/>
      </c>
      <c r="W14" t="str">
        <f t="shared" si="3"/>
        <v/>
      </c>
    </row>
    <row r="15" spans="1:23" x14ac:dyDescent="0.25">
      <c r="A15">
        <v>14</v>
      </c>
      <c r="B15" t="s">
        <v>177</v>
      </c>
      <c r="C15">
        <v>-6.8950244169810396E-2</v>
      </c>
      <c r="D15">
        <v>8.3723572509653801E-2</v>
      </c>
      <c r="E15">
        <v>-0.82354636935565695</v>
      </c>
      <c r="F15">
        <v>0.41019735969681598</v>
      </c>
      <c r="G15">
        <v>-0.13308331740388299</v>
      </c>
      <c r="H15">
        <v>0.12387691569586599</v>
      </c>
      <c r="I15">
        <v>-1.0743189451908901</v>
      </c>
      <c r="J15">
        <v>0.28267975674809998</v>
      </c>
      <c r="K15">
        <v>-7.2506515824388197E-3</v>
      </c>
      <c r="L15">
        <v>0.11911621157196001</v>
      </c>
      <c r="M15">
        <v>-6.08704011549141E-2</v>
      </c>
      <c r="N15">
        <v>0.95146242217642796</v>
      </c>
      <c r="O15">
        <v>-4.5483320047767603E-2</v>
      </c>
      <c r="P15">
        <v>8.2318785905858102E-2</v>
      </c>
      <c r="Q15">
        <v>-0.55252661403174097</v>
      </c>
      <c r="R15">
        <v>0.58058760545132404</v>
      </c>
      <c r="T15" t="str">
        <f t="shared" si="0"/>
        <v/>
      </c>
      <c r="U15" t="str">
        <f t="shared" si="1"/>
        <v/>
      </c>
      <c r="V15" t="str">
        <f t="shared" si="2"/>
        <v/>
      </c>
      <c r="W15" t="str">
        <f t="shared" si="3"/>
        <v/>
      </c>
    </row>
    <row r="16" spans="1:23" x14ac:dyDescent="0.25">
      <c r="A16">
        <v>15</v>
      </c>
      <c r="B16" t="s">
        <v>32</v>
      </c>
      <c r="C16">
        <v>2.0379057929127701E-2</v>
      </c>
      <c r="D16">
        <v>3.3911171397329798E-2</v>
      </c>
      <c r="E16">
        <v>0.60095411303698998</v>
      </c>
      <c r="F16">
        <v>0.54787054969307403</v>
      </c>
      <c r="G16">
        <v>3.42783694625192E-2</v>
      </c>
      <c r="H16">
        <v>4.6489809625213097E-2</v>
      </c>
      <c r="I16">
        <v>0.73733082021331398</v>
      </c>
      <c r="J16">
        <v>0.46092119405701898</v>
      </c>
      <c r="K16">
        <v>-1.0441937586901E-2</v>
      </c>
      <c r="L16">
        <v>5.47314338758264E-2</v>
      </c>
      <c r="M16">
        <v>-0.19078501781245999</v>
      </c>
      <c r="N16">
        <v>0.84869402713429298</v>
      </c>
      <c r="O16">
        <v>2.8551512830608999E-2</v>
      </c>
      <c r="P16">
        <v>3.3338076880211197E-2</v>
      </c>
      <c r="Q16">
        <v>0.85642351036620901</v>
      </c>
      <c r="R16">
        <v>0.39176356494780601</v>
      </c>
      <c r="T16" t="str">
        <f t="shared" si="0"/>
        <v/>
      </c>
      <c r="U16" t="str">
        <f t="shared" si="1"/>
        <v/>
      </c>
      <c r="V16" t="str">
        <f t="shared" si="2"/>
        <v/>
      </c>
      <c r="W16" t="str">
        <f t="shared" si="3"/>
        <v/>
      </c>
    </row>
    <row r="17" spans="1:23" x14ac:dyDescent="0.25">
      <c r="A17">
        <v>16</v>
      </c>
      <c r="B17" t="s">
        <v>33</v>
      </c>
      <c r="C17">
        <v>1.41967685391834E-2</v>
      </c>
      <c r="D17">
        <v>9.0489007276611799E-3</v>
      </c>
      <c r="E17">
        <v>1.56889427417254</v>
      </c>
      <c r="F17">
        <v>0.116672576285099</v>
      </c>
      <c r="G17">
        <v>2.1901181678588798E-2</v>
      </c>
      <c r="H17">
        <v>1.6065977952693E-2</v>
      </c>
      <c r="I17">
        <v>1.3632025229387099</v>
      </c>
      <c r="J17">
        <v>0.17281869235660499</v>
      </c>
      <c r="K17">
        <v>1.12623165737039E-2</v>
      </c>
      <c r="L17">
        <v>1.1254426361376999E-2</v>
      </c>
      <c r="M17">
        <v>1.0007010763652899</v>
      </c>
      <c r="N17">
        <v>0.31697134688136203</v>
      </c>
      <c r="O17">
        <v>1.18340381832183E-2</v>
      </c>
      <c r="P17">
        <v>8.9139033298285698E-3</v>
      </c>
      <c r="Q17">
        <v>1.3275932826888599</v>
      </c>
      <c r="R17">
        <v>0.18431250485053299</v>
      </c>
      <c r="T17" t="str">
        <f t="shared" si="0"/>
        <v/>
      </c>
      <c r="U17" t="str">
        <f t="shared" si="1"/>
        <v/>
      </c>
      <c r="V17" t="str">
        <f t="shared" si="2"/>
        <v/>
      </c>
      <c r="W17" t="str">
        <f t="shared" si="3"/>
        <v/>
      </c>
    </row>
    <row r="18" spans="1:23" x14ac:dyDescent="0.25">
      <c r="A18">
        <v>17</v>
      </c>
      <c r="B18" t="s">
        <v>118</v>
      </c>
      <c r="C18">
        <v>-1.1201026279182701E-2</v>
      </c>
      <c r="D18">
        <v>1.38888613692389E-2</v>
      </c>
      <c r="E18">
        <v>-0.80647549006362096</v>
      </c>
      <c r="F18">
        <v>0.41996873485339198</v>
      </c>
      <c r="G18">
        <v>-9.6831745206364603E-3</v>
      </c>
      <c r="H18">
        <v>2.02368304984837E-2</v>
      </c>
      <c r="I18">
        <v>-0.47849264346815501</v>
      </c>
      <c r="J18">
        <v>0.63229960902879101</v>
      </c>
      <c r="K18">
        <v>-1.5904190430391801E-2</v>
      </c>
      <c r="L18">
        <v>2.0201284950576898E-2</v>
      </c>
      <c r="M18">
        <v>-0.78728607953909502</v>
      </c>
      <c r="N18">
        <v>0.43111441672150902</v>
      </c>
      <c r="O18">
        <v>-1.14668579972158E-2</v>
      </c>
      <c r="P18">
        <v>1.3705137470111799E-2</v>
      </c>
      <c r="Q18">
        <v>-0.83668317973626505</v>
      </c>
      <c r="R18">
        <v>0.40277067625896101</v>
      </c>
      <c r="T18" t="str">
        <f t="shared" si="0"/>
        <v/>
      </c>
      <c r="U18" t="str">
        <f t="shared" si="1"/>
        <v/>
      </c>
      <c r="V18" t="str">
        <f t="shared" si="2"/>
        <v/>
      </c>
      <c r="W18" t="str">
        <f t="shared" si="3"/>
        <v/>
      </c>
    </row>
    <row r="19" spans="1:23" x14ac:dyDescent="0.25">
      <c r="A19">
        <v>18</v>
      </c>
      <c r="B19" t="s">
        <v>34</v>
      </c>
      <c r="C19">
        <v>4.1935506046894503E-3</v>
      </c>
      <c r="D19">
        <v>1.1830478316269099E-3</v>
      </c>
      <c r="E19">
        <v>3.5447008080159801</v>
      </c>
      <c r="F19">
        <v>3.9305897388332398E-4</v>
      </c>
      <c r="G19">
        <v>4.4279014779937198E-3</v>
      </c>
      <c r="H19">
        <v>1.8004079293374199E-3</v>
      </c>
      <c r="I19">
        <v>2.4593879008427</v>
      </c>
      <c r="J19">
        <v>1.3917415346308601E-2</v>
      </c>
      <c r="K19">
        <v>4.0296202607512299E-3</v>
      </c>
      <c r="L19">
        <v>1.6355728724780599E-3</v>
      </c>
      <c r="M19">
        <v>2.4637363021593401</v>
      </c>
      <c r="N19">
        <v>1.3749722805796999E-2</v>
      </c>
      <c r="O19">
        <v>4.4790771569270197E-3</v>
      </c>
      <c r="P19">
        <v>1.1584102458960699E-3</v>
      </c>
      <c r="Q19">
        <v>3.8665724623855602</v>
      </c>
      <c r="R19">
        <v>1.10375678655404E-4</v>
      </c>
      <c r="T19" t="str">
        <f t="shared" si="0"/>
        <v>***</v>
      </c>
      <c r="U19" t="str">
        <f t="shared" si="1"/>
        <v>*</v>
      </c>
      <c r="V19" t="str">
        <f t="shared" si="2"/>
        <v>*</v>
      </c>
      <c r="W19" t="str">
        <f t="shared" si="3"/>
        <v>***</v>
      </c>
    </row>
    <row r="20" spans="1:23" x14ac:dyDescent="0.25">
      <c r="A20">
        <v>19</v>
      </c>
      <c r="B20" t="s">
        <v>35</v>
      </c>
      <c r="C20">
        <v>4.8012445703984403E-4</v>
      </c>
      <c r="D20">
        <v>2.9897701967169902E-4</v>
      </c>
      <c r="E20">
        <v>1.6058908392593501</v>
      </c>
      <c r="F20">
        <v>0.108297896662621</v>
      </c>
      <c r="G20" s="1">
        <v>9.1804669217540095E-6</v>
      </c>
      <c r="H20">
        <v>4.5270580456245602E-4</v>
      </c>
      <c r="I20">
        <v>2.0279101414718999E-2</v>
      </c>
      <c r="J20">
        <v>0.98382072701447998</v>
      </c>
      <c r="K20">
        <v>9.8675346623019306E-4</v>
      </c>
      <c r="L20">
        <v>4.2462839623435899E-4</v>
      </c>
      <c r="M20">
        <v>2.32380470778876</v>
      </c>
      <c r="N20">
        <v>2.0135963313418302E-2</v>
      </c>
      <c r="O20">
        <v>3.9785743142314102E-4</v>
      </c>
      <c r="P20">
        <v>2.9302152726476801E-4</v>
      </c>
      <c r="Q20">
        <v>1.35777543423847</v>
      </c>
      <c r="R20">
        <v>0.17453495217752499</v>
      </c>
      <c r="T20" t="str">
        <f t="shared" si="0"/>
        <v/>
      </c>
      <c r="U20" t="str">
        <f t="shared" si="1"/>
        <v/>
      </c>
      <c r="V20" t="str">
        <f t="shared" si="2"/>
        <v>*</v>
      </c>
      <c r="W20" t="str">
        <f t="shared" si="3"/>
        <v/>
      </c>
    </row>
    <row r="21" spans="1:23" x14ac:dyDescent="0.25">
      <c r="A21">
        <v>20</v>
      </c>
      <c r="B21" t="s">
        <v>36</v>
      </c>
      <c r="C21">
        <v>-6.6239291329528004E-4</v>
      </c>
      <c r="D21">
        <v>4.0545230080541101E-4</v>
      </c>
      <c r="E21">
        <v>-1.63371353912524</v>
      </c>
      <c r="F21">
        <v>0.1023190141439</v>
      </c>
      <c r="G21">
        <v>-7.7050117636045395E-4</v>
      </c>
      <c r="H21">
        <v>6.4068242830147702E-4</v>
      </c>
      <c r="I21">
        <v>-1.20262573519168</v>
      </c>
      <c r="J21">
        <v>0.229121184185267</v>
      </c>
      <c r="K21">
        <v>-6.8246511043003495E-4</v>
      </c>
      <c r="L21">
        <v>5.43733139202671E-4</v>
      </c>
      <c r="M21">
        <v>-1.2551471691256499</v>
      </c>
      <c r="N21">
        <v>0.20942533991088</v>
      </c>
      <c r="O21">
        <v>-5.5337196834916505E-4</v>
      </c>
      <c r="P21">
        <v>3.82757172700212E-4</v>
      </c>
      <c r="Q21">
        <v>-1.4457520533066099</v>
      </c>
      <c r="R21">
        <v>0.148246758615523</v>
      </c>
      <c r="T21" t="str">
        <f t="shared" si="0"/>
        <v/>
      </c>
      <c r="U21" t="str">
        <f t="shared" si="1"/>
        <v/>
      </c>
      <c r="V21" t="str">
        <f t="shared" si="2"/>
        <v/>
      </c>
      <c r="W21" t="str">
        <f t="shared" si="3"/>
        <v/>
      </c>
    </row>
    <row r="22" spans="1:23" x14ac:dyDescent="0.25">
      <c r="A22">
        <v>21</v>
      </c>
      <c r="B22" t="s">
        <v>37</v>
      </c>
      <c r="C22">
        <v>-2.00411673791967E-2</v>
      </c>
      <c r="D22">
        <v>5.2019040428291898E-2</v>
      </c>
      <c r="E22">
        <v>-0.38526599518542498</v>
      </c>
      <c r="F22">
        <v>0.700040352596357</v>
      </c>
      <c r="G22">
        <v>7.0197029691456803E-2</v>
      </c>
      <c r="H22">
        <v>7.4090273826222797E-2</v>
      </c>
      <c r="I22">
        <v>0.947452696100199</v>
      </c>
      <c r="J22">
        <v>0.343408149830502</v>
      </c>
      <c r="K22">
        <v>-0.12354825720971301</v>
      </c>
      <c r="L22">
        <v>7.6844683662137397E-2</v>
      </c>
      <c r="M22">
        <v>-1.6077658378153701</v>
      </c>
      <c r="N22">
        <v>0.10788647304125799</v>
      </c>
      <c r="O22">
        <v>-3.0953457638643399E-2</v>
      </c>
      <c r="P22">
        <v>5.1291321939135902E-2</v>
      </c>
      <c r="Q22">
        <v>-0.60348332755731704</v>
      </c>
      <c r="R22">
        <v>0.54618720353675698</v>
      </c>
      <c r="T22" t="str">
        <f t="shared" si="0"/>
        <v/>
      </c>
      <c r="U22" t="str">
        <f t="shared" si="1"/>
        <v/>
      </c>
      <c r="V22" t="str">
        <f t="shared" si="2"/>
        <v/>
      </c>
      <c r="W22" t="str">
        <f t="shared" si="3"/>
        <v/>
      </c>
    </row>
    <row r="23" spans="1:23" x14ac:dyDescent="0.25">
      <c r="A23">
        <v>22</v>
      </c>
      <c r="B23" t="s">
        <v>38</v>
      </c>
      <c r="C23">
        <v>-4.4421447695968203E-2</v>
      </c>
      <c r="D23">
        <v>7.7709329174814601E-2</v>
      </c>
      <c r="E23">
        <v>-0.57163596916449899</v>
      </c>
      <c r="F23">
        <v>0.56756862193728597</v>
      </c>
      <c r="G23">
        <v>8.0272480995696699E-2</v>
      </c>
      <c r="H23">
        <v>0.10953112523724599</v>
      </c>
      <c r="I23">
        <v>0.73287369979834904</v>
      </c>
      <c r="J23">
        <v>0.46363546533433397</v>
      </c>
      <c r="K23">
        <v>-0.20010186192738899</v>
      </c>
      <c r="L23">
        <v>0.115663391304701</v>
      </c>
      <c r="M23">
        <v>-1.7300362687813999</v>
      </c>
      <c r="N23">
        <v>8.3623795459692798E-2</v>
      </c>
      <c r="O23">
        <v>-4.0767316736199599E-2</v>
      </c>
      <c r="P23">
        <v>7.6573551985013005E-2</v>
      </c>
      <c r="Q23">
        <v>-0.53239422332372099</v>
      </c>
      <c r="R23">
        <v>0.594452985259594</v>
      </c>
      <c r="T23" t="str">
        <f t="shared" si="0"/>
        <v/>
      </c>
      <c r="U23" t="str">
        <f t="shared" si="1"/>
        <v/>
      </c>
      <c r="V23" t="str">
        <f t="shared" si="2"/>
        <v>^</v>
      </c>
      <c r="W23" t="str">
        <f t="shared" si="3"/>
        <v/>
      </c>
    </row>
    <row r="24" spans="1:23" x14ac:dyDescent="0.25">
      <c r="A24">
        <v>23</v>
      </c>
      <c r="B24" t="s">
        <v>40</v>
      </c>
      <c r="C24">
        <v>-0.38758075124582703</v>
      </c>
      <c r="D24">
        <v>8.0420471260648704E-2</v>
      </c>
      <c r="E24">
        <v>-4.8194289982416096</v>
      </c>
      <c r="F24" s="1">
        <v>1.43969677672634E-6</v>
      </c>
      <c r="G24">
        <v>-0.369341564501453</v>
      </c>
      <c r="H24">
        <v>0.117483592081255</v>
      </c>
      <c r="I24">
        <v>-3.14377146594228</v>
      </c>
      <c r="J24">
        <v>1.6678563758969101E-3</v>
      </c>
      <c r="K24">
        <v>-0.38051730505922199</v>
      </c>
      <c r="L24">
        <v>0.115082764249838</v>
      </c>
      <c r="M24">
        <v>-3.3064665029521101</v>
      </c>
      <c r="N24">
        <v>9.4480646166990995E-4</v>
      </c>
      <c r="O24">
        <v>-0.401423475337089</v>
      </c>
      <c r="P24">
        <v>7.9270663756002099E-2</v>
      </c>
      <c r="Q24">
        <v>-5.0639600618544698</v>
      </c>
      <c r="R24" s="1">
        <v>4.1063571135384498E-7</v>
      </c>
      <c r="T24" t="str">
        <f t="shared" si="0"/>
        <v>***</v>
      </c>
      <c r="U24" t="str">
        <f t="shared" si="1"/>
        <v>**</v>
      </c>
      <c r="V24" t="str">
        <f t="shared" si="2"/>
        <v>***</v>
      </c>
      <c r="W24" t="str">
        <f t="shared" si="3"/>
        <v>***</v>
      </c>
    </row>
    <row r="25" spans="1:23" x14ac:dyDescent="0.25">
      <c r="A25">
        <v>24</v>
      </c>
      <c r="B25" t="s">
        <v>41</v>
      </c>
      <c r="C25">
        <v>-1.9697858689506999E-2</v>
      </c>
      <c r="D25">
        <v>6.1747962086719101E-2</v>
      </c>
      <c r="E25">
        <v>-0.31900419096978799</v>
      </c>
      <c r="F25">
        <v>0.74972333475793795</v>
      </c>
      <c r="G25">
        <v>0.11414999385715099</v>
      </c>
      <c r="H25">
        <v>9.0838324107700805E-2</v>
      </c>
      <c r="I25">
        <v>1.2566281355192199</v>
      </c>
      <c r="J25">
        <v>0.20888832174371799</v>
      </c>
      <c r="K25">
        <v>-0.12460205096060301</v>
      </c>
      <c r="L25">
        <v>8.9013842532072299E-2</v>
      </c>
      <c r="M25">
        <v>-1.3998053270839099</v>
      </c>
      <c r="N25">
        <v>0.16157162217662899</v>
      </c>
      <c r="O25">
        <v>-3.3639209942597399E-2</v>
      </c>
      <c r="P25">
        <v>6.0867085276571697E-2</v>
      </c>
      <c r="Q25">
        <v>-0.55266668002493302</v>
      </c>
      <c r="R25">
        <v>0.58049167333582397</v>
      </c>
      <c r="T25" t="str">
        <f t="shared" si="0"/>
        <v/>
      </c>
      <c r="U25" t="str">
        <f t="shared" si="1"/>
        <v/>
      </c>
      <c r="V25" t="str">
        <f t="shared" si="2"/>
        <v/>
      </c>
      <c r="W25" t="str">
        <f t="shared" si="3"/>
        <v/>
      </c>
    </row>
    <row r="26" spans="1:23" x14ac:dyDescent="0.25">
      <c r="A26">
        <v>25</v>
      </c>
      <c r="B26" t="s">
        <v>39</v>
      </c>
      <c r="C26">
        <v>-8.5918633536101102E-2</v>
      </c>
      <c r="D26">
        <v>9.5284943386466994E-2</v>
      </c>
      <c r="E26">
        <v>-0.90170209985456895</v>
      </c>
      <c r="F26">
        <v>0.36721513724447802</v>
      </c>
      <c r="G26">
        <v>0.11187797445177899</v>
      </c>
      <c r="H26">
        <v>0.14382701230959599</v>
      </c>
      <c r="I26">
        <v>0.77786482980648197</v>
      </c>
      <c r="J26">
        <v>0.43664870399487299</v>
      </c>
      <c r="K26">
        <v>-0.209024123777168</v>
      </c>
      <c r="L26">
        <v>0.13532013485135</v>
      </c>
      <c r="M26">
        <v>-1.5446638743508601</v>
      </c>
      <c r="N26">
        <v>0.12242758733996199</v>
      </c>
      <c r="O26">
        <v>-7.9945997882885006E-2</v>
      </c>
      <c r="P26">
        <v>9.36378920689174E-2</v>
      </c>
      <c r="Q26">
        <v>-0.85377827412053298</v>
      </c>
      <c r="R26">
        <v>0.39322785450387898</v>
      </c>
      <c r="T26" t="str">
        <f t="shared" si="0"/>
        <v/>
      </c>
      <c r="U26" t="str">
        <f t="shared" si="1"/>
        <v/>
      </c>
      <c r="V26" t="str">
        <f t="shared" si="2"/>
        <v/>
      </c>
      <c r="W26" t="str">
        <f t="shared" si="3"/>
        <v/>
      </c>
    </row>
    <row r="27" spans="1:23" x14ac:dyDescent="0.25">
      <c r="A27">
        <v>26</v>
      </c>
      <c r="B27" t="s">
        <v>43</v>
      </c>
      <c r="C27">
        <v>-8.1233489834196301E-2</v>
      </c>
      <c r="D27">
        <v>1.6882703696532299E-2</v>
      </c>
      <c r="E27">
        <v>-4.8116398471698503</v>
      </c>
      <c r="F27" s="1">
        <v>1.4969693173341501E-6</v>
      </c>
      <c r="G27">
        <v>-8.8929746840514495E-2</v>
      </c>
      <c r="H27">
        <v>2.5463063434234001E-2</v>
      </c>
      <c r="I27">
        <v>-3.49249991346101</v>
      </c>
      <c r="J27">
        <v>4.7852175104587402E-4</v>
      </c>
      <c r="K27">
        <v>-7.8731510005576599E-2</v>
      </c>
      <c r="L27">
        <v>2.3694605269570401E-2</v>
      </c>
      <c r="M27">
        <v>-3.3227609875690498</v>
      </c>
      <c r="N27">
        <v>8.9131249112553001E-4</v>
      </c>
      <c r="O27">
        <v>-8.1795825269966496E-2</v>
      </c>
      <c r="P27">
        <v>1.6678931345581401E-2</v>
      </c>
      <c r="Q27">
        <v>-4.9041406535698604</v>
      </c>
      <c r="R27" s="1">
        <v>9.3837234669946196E-7</v>
      </c>
      <c r="T27" t="str">
        <f t="shared" si="0"/>
        <v>***</v>
      </c>
      <c r="U27" t="str">
        <f t="shared" si="1"/>
        <v>***</v>
      </c>
      <c r="V27" t="str">
        <f t="shared" si="2"/>
        <v>***</v>
      </c>
      <c r="W27" t="str">
        <f t="shared" si="3"/>
        <v>***</v>
      </c>
    </row>
    <row r="28" spans="1:23" x14ac:dyDescent="0.25">
      <c r="A28">
        <v>27</v>
      </c>
      <c r="B28" t="s">
        <v>44</v>
      </c>
      <c r="C28">
        <v>7.1167659240121806E-2</v>
      </c>
      <c r="D28">
        <v>5.4763386710084599E-2</v>
      </c>
      <c r="E28">
        <v>1.2995481747117099</v>
      </c>
      <c r="F28">
        <v>0.19375587198136399</v>
      </c>
      <c r="G28">
        <v>0.13350340740134001</v>
      </c>
      <c r="H28">
        <v>9.4240859476807201E-2</v>
      </c>
      <c r="I28">
        <v>1.4166191622455999</v>
      </c>
      <c r="J28">
        <v>0.156594302976059</v>
      </c>
      <c r="K28">
        <v>2.5424949440639701E-2</v>
      </c>
      <c r="L28">
        <v>7.1167521590647598E-2</v>
      </c>
      <c r="M28">
        <v>0.35725495102784199</v>
      </c>
      <c r="N28">
        <v>0.720900951473609</v>
      </c>
      <c r="O28">
        <v>8.6861958070113293E-2</v>
      </c>
      <c r="P28">
        <v>5.3588062560442198E-2</v>
      </c>
      <c r="Q28">
        <v>1.6209199198448601</v>
      </c>
      <c r="R28">
        <v>0.105034814149427</v>
      </c>
      <c r="T28" t="str">
        <f t="shared" si="0"/>
        <v/>
      </c>
      <c r="U28" t="str">
        <f t="shared" si="1"/>
        <v/>
      </c>
      <c r="V28" t="str">
        <f t="shared" si="2"/>
        <v/>
      </c>
      <c r="W28" t="str">
        <f t="shared" si="3"/>
        <v/>
      </c>
    </row>
    <row r="29" spans="1:23" x14ac:dyDescent="0.25">
      <c r="A29">
        <v>28</v>
      </c>
      <c r="B29" t="s">
        <v>134</v>
      </c>
      <c r="C29">
        <v>1.5631157905928901</v>
      </c>
      <c r="D29">
        <v>0.527539059221107</v>
      </c>
      <c r="E29">
        <v>2.9630332830724901</v>
      </c>
      <c r="F29">
        <v>3.0462362887741798E-3</v>
      </c>
      <c r="G29">
        <v>20.4120158296566</v>
      </c>
      <c r="H29">
        <v>3956.1629844243798</v>
      </c>
      <c r="I29">
        <v>5.1595487622779204E-3</v>
      </c>
      <c r="J29">
        <v>0.99588329396697695</v>
      </c>
      <c r="K29">
        <v>1.2800359691810601</v>
      </c>
      <c r="L29">
        <v>0.58838669398751797</v>
      </c>
      <c r="M29">
        <v>2.17550121758569</v>
      </c>
      <c r="N29">
        <v>2.95925769723667E-2</v>
      </c>
      <c r="O29">
        <v>-0.13965512826937099</v>
      </c>
      <c r="P29">
        <v>5.7110385795339003E-2</v>
      </c>
      <c r="Q29">
        <v>-2.4453543138342599</v>
      </c>
      <c r="R29">
        <v>1.4470989975986901E-2</v>
      </c>
      <c r="T29" t="str">
        <f t="shared" si="0"/>
        <v>**</v>
      </c>
      <c r="U29" t="str">
        <f t="shared" si="1"/>
        <v/>
      </c>
      <c r="V29" t="str">
        <f t="shared" si="2"/>
        <v>*</v>
      </c>
      <c r="W29" t="str">
        <f t="shared" si="3"/>
        <v>*</v>
      </c>
    </row>
    <row r="30" spans="1:23" x14ac:dyDescent="0.25">
      <c r="A30">
        <v>29</v>
      </c>
      <c r="B30" t="s">
        <v>148</v>
      </c>
      <c r="C30">
        <v>1.2767378920757899</v>
      </c>
      <c r="D30">
        <v>0.60562859390243495</v>
      </c>
      <c r="E30">
        <v>2.10812023231761</v>
      </c>
      <c r="F30">
        <v>3.5020590784761399E-2</v>
      </c>
      <c r="G30">
        <v>20.753856449949001</v>
      </c>
      <c r="H30">
        <v>3956.16301400477</v>
      </c>
      <c r="I30">
        <v>5.2459558356115696E-3</v>
      </c>
      <c r="J30">
        <v>0.99581435203032898</v>
      </c>
      <c r="K30">
        <v>0.65794668153601799</v>
      </c>
      <c r="L30">
        <v>0.70024761605487096</v>
      </c>
      <c r="M30">
        <v>0.93959146229276302</v>
      </c>
      <c r="N30">
        <v>0.34742715730325602</v>
      </c>
      <c r="O30">
        <v>-0.44334136909831501</v>
      </c>
      <c r="P30">
        <v>0.29184218557483199</v>
      </c>
      <c r="Q30">
        <v>-1.5191133804904899</v>
      </c>
      <c r="R30">
        <v>0.12873395926542699</v>
      </c>
      <c r="T30" t="str">
        <f t="shared" si="0"/>
        <v>*</v>
      </c>
      <c r="U30" t="str">
        <f t="shared" si="1"/>
        <v/>
      </c>
      <c r="V30" t="str">
        <f t="shared" si="2"/>
        <v/>
      </c>
      <c r="W30" t="str">
        <f t="shared" si="3"/>
        <v/>
      </c>
    </row>
    <row r="31" spans="1:23" x14ac:dyDescent="0.25">
      <c r="A31">
        <v>30</v>
      </c>
      <c r="B31" t="s">
        <v>46</v>
      </c>
      <c r="C31">
        <v>1.60002184530072</v>
      </c>
      <c r="D31">
        <v>0.55415401584747703</v>
      </c>
      <c r="E31">
        <v>2.8873233785985999</v>
      </c>
      <c r="F31">
        <v>3.8853467553209E-3</v>
      </c>
      <c r="G31">
        <v>20.423826810916601</v>
      </c>
      <c r="H31">
        <v>3956.16299320289</v>
      </c>
      <c r="I31">
        <v>5.1625342145930004E-3</v>
      </c>
      <c r="J31">
        <v>0.99588091195239203</v>
      </c>
      <c r="K31">
        <v>1.3424873895521601</v>
      </c>
      <c r="L31">
        <v>0.63402461294944601</v>
      </c>
      <c r="M31">
        <v>2.1174057948743998</v>
      </c>
      <c r="N31">
        <v>3.4225422815099799E-2</v>
      </c>
      <c r="O31">
        <v>-0.188068857134182</v>
      </c>
      <c r="P31">
        <v>0.16692004133857199</v>
      </c>
      <c r="Q31">
        <v>-1.1267002789240399</v>
      </c>
      <c r="R31">
        <v>0.25986922448050997</v>
      </c>
      <c r="T31" t="str">
        <f t="shared" si="0"/>
        <v>**</v>
      </c>
      <c r="U31" t="str">
        <f t="shared" si="1"/>
        <v/>
      </c>
      <c r="V31" t="str">
        <f t="shared" si="2"/>
        <v>*</v>
      </c>
      <c r="W31" t="str">
        <f t="shared" si="3"/>
        <v/>
      </c>
    </row>
    <row r="32" spans="1:23" x14ac:dyDescent="0.25">
      <c r="A32">
        <v>31</v>
      </c>
      <c r="B32" t="s">
        <v>132</v>
      </c>
      <c r="C32">
        <v>1.1850783564025</v>
      </c>
      <c r="D32">
        <v>0.57255421393348604</v>
      </c>
      <c r="E32">
        <v>2.0698098582856201</v>
      </c>
      <c r="F32">
        <v>3.8470153831810697E-2</v>
      </c>
      <c r="G32">
        <v>19.776021763416999</v>
      </c>
      <c r="H32">
        <v>3956.1629974465</v>
      </c>
      <c r="I32">
        <v>4.9987884159933297E-3</v>
      </c>
      <c r="J32">
        <v>0.99601156051061102</v>
      </c>
      <c r="K32">
        <v>1.0063300484372</v>
      </c>
      <c r="L32">
        <v>0.65971958512512796</v>
      </c>
      <c r="M32">
        <v>1.52539059189266</v>
      </c>
      <c r="N32">
        <v>0.12716170395361701</v>
      </c>
      <c r="O32">
        <v>-0.50649582250526604</v>
      </c>
      <c r="P32">
        <v>0.20426421547326801</v>
      </c>
      <c r="Q32">
        <v>-2.4796111317478999</v>
      </c>
      <c r="R32">
        <v>1.31525736633174E-2</v>
      </c>
      <c r="T32" t="str">
        <f t="shared" si="0"/>
        <v>*</v>
      </c>
      <c r="U32" t="str">
        <f t="shared" si="1"/>
        <v/>
      </c>
      <c r="V32" t="str">
        <f t="shared" si="2"/>
        <v/>
      </c>
      <c r="W32" t="str">
        <f t="shared" si="3"/>
        <v>*</v>
      </c>
    </row>
    <row r="33" spans="1:23" x14ac:dyDescent="0.25">
      <c r="A33">
        <v>32</v>
      </c>
      <c r="B33" t="s">
        <v>133</v>
      </c>
      <c r="C33">
        <v>1.11372189088249</v>
      </c>
      <c r="D33">
        <v>0.576656619059702</v>
      </c>
      <c r="E33">
        <v>1.93134328831347</v>
      </c>
      <c r="F33">
        <v>5.3440613433384E-2</v>
      </c>
      <c r="G33">
        <v>20.369997914384399</v>
      </c>
      <c r="H33">
        <v>3956.1630056059598</v>
      </c>
      <c r="I33">
        <v>5.1489278590188797E-3</v>
      </c>
      <c r="J33">
        <v>0.99589176810914504</v>
      </c>
      <c r="K33">
        <v>0.49115183817698099</v>
      </c>
      <c r="L33">
        <v>0.65578411214166199</v>
      </c>
      <c r="M33">
        <v>0.74895354901626998</v>
      </c>
      <c r="N33">
        <v>0.45388520315017999</v>
      </c>
      <c r="O33">
        <v>-0.55890949232975096</v>
      </c>
      <c r="P33">
        <v>0.22386334226863899</v>
      </c>
      <c r="Q33">
        <v>-2.4966548192559901</v>
      </c>
      <c r="R33">
        <v>1.25370928323315E-2</v>
      </c>
      <c r="T33" t="str">
        <f t="shared" si="0"/>
        <v>^</v>
      </c>
      <c r="U33" t="str">
        <f t="shared" si="1"/>
        <v/>
      </c>
      <c r="V33" t="str">
        <f t="shared" si="2"/>
        <v/>
      </c>
      <c r="W33" t="str">
        <f t="shared" si="3"/>
        <v>*</v>
      </c>
    </row>
    <row r="34" spans="1:23" x14ac:dyDescent="0.25">
      <c r="A34">
        <v>33</v>
      </c>
      <c r="B34" t="s">
        <v>45</v>
      </c>
      <c r="C34">
        <v>1.9938688054484699</v>
      </c>
      <c r="D34">
        <v>0.68597699098562004</v>
      </c>
      <c r="E34">
        <v>2.90661178384957</v>
      </c>
      <c r="F34">
        <v>3.6536632857177898E-3</v>
      </c>
      <c r="G34">
        <v>20.406848552805201</v>
      </c>
      <c r="H34">
        <v>3956.1630669922702</v>
      </c>
      <c r="I34">
        <v>5.1582425211607304E-3</v>
      </c>
      <c r="J34">
        <v>0.99588433618272798</v>
      </c>
      <c r="K34">
        <v>1.8480321123551999</v>
      </c>
      <c r="L34">
        <v>0.79631504152121402</v>
      </c>
      <c r="M34">
        <v>2.32072988201362</v>
      </c>
      <c r="N34">
        <v>2.0301426908869699E-2</v>
      </c>
      <c r="O34">
        <v>0.34196456257868002</v>
      </c>
      <c r="P34">
        <v>0.43291965179793901</v>
      </c>
      <c r="Q34">
        <v>0.78990307129390402</v>
      </c>
      <c r="R34">
        <v>0.42958437759159701</v>
      </c>
      <c r="T34" t="str">
        <f t="shared" si="0"/>
        <v>**</v>
      </c>
      <c r="U34" t="str">
        <f t="shared" si="1"/>
        <v/>
      </c>
      <c r="V34" t="str">
        <f t="shared" si="2"/>
        <v>*</v>
      </c>
      <c r="W34" t="str">
        <f t="shared" si="3"/>
        <v/>
      </c>
    </row>
    <row r="35" spans="1:23" x14ac:dyDescent="0.25">
      <c r="A35">
        <v>34</v>
      </c>
      <c r="B35" t="s">
        <v>106</v>
      </c>
      <c r="C35">
        <v>0.152872446491325</v>
      </c>
      <c r="D35">
        <v>0.160552990614244</v>
      </c>
      <c r="E35">
        <v>0.95216193673170202</v>
      </c>
      <c r="F35">
        <v>0.34101486157836502</v>
      </c>
      <c r="G35">
        <v>-3.7544949725275001E-2</v>
      </c>
      <c r="H35">
        <v>0.282256240698459</v>
      </c>
      <c r="I35">
        <v>-0.13301725280676799</v>
      </c>
      <c r="J35">
        <v>0.89417973598168699</v>
      </c>
      <c r="K35">
        <v>0.14067981399003299</v>
      </c>
      <c r="L35">
        <v>0.20955380289443601</v>
      </c>
      <c r="M35">
        <v>0.67133028390280003</v>
      </c>
      <c r="N35">
        <v>0.50201014647599296</v>
      </c>
      <c r="O35" t="s">
        <v>173</v>
      </c>
      <c r="P35" t="s">
        <v>173</v>
      </c>
      <c r="Q35" t="s">
        <v>173</v>
      </c>
      <c r="R35" t="s">
        <v>173</v>
      </c>
      <c r="T35" t="str">
        <f t="shared" si="0"/>
        <v/>
      </c>
      <c r="U35" t="str">
        <f t="shared" si="1"/>
        <v/>
      </c>
      <c r="V35" t="str">
        <f t="shared" si="2"/>
        <v/>
      </c>
      <c r="W35" t="str">
        <f t="shared" si="3"/>
        <v/>
      </c>
    </row>
    <row r="36" spans="1:23" x14ac:dyDescent="0.25">
      <c r="A36">
        <v>35</v>
      </c>
      <c r="B36" t="s">
        <v>47</v>
      </c>
      <c r="C36">
        <v>-0.99535545820785798</v>
      </c>
      <c r="D36">
        <v>0.64615778167407401</v>
      </c>
      <c r="E36">
        <v>-1.54042168404918</v>
      </c>
      <c r="F36">
        <v>0.123457599167611</v>
      </c>
      <c r="G36">
        <v>-2.2811809430033101</v>
      </c>
      <c r="H36">
        <v>1.72726559738104</v>
      </c>
      <c r="I36">
        <v>-1.3206891554270199</v>
      </c>
      <c r="J36">
        <v>0.18660503149209101</v>
      </c>
      <c r="K36">
        <v>-0.65560980289784498</v>
      </c>
      <c r="L36">
        <v>0.84943704592052605</v>
      </c>
      <c r="M36">
        <v>-0.77181682391467599</v>
      </c>
      <c r="N36">
        <v>0.44022292587968498</v>
      </c>
      <c r="O36" t="s">
        <v>173</v>
      </c>
      <c r="P36" t="s">
        <v>173</v>
      </c>
      <c r="Q36" t="s">
        <v>173</v>
      </c>
      <c r="R36" t="s">
        <v>173</v>
      </c>
      <c r="T36" t="str">
        <f t="shared" si="0"/>
        <v/>
      </c>
      <c r="U36" t="str">
        <f t="shared" si="1"/>
        <v/>
      </c>
      <c r="V36" t="str">
        <f t="shared" si="2"/>
        <v/>
      </c>
      <c r="W36" t="str">
        <f t="shared" si="3"/>
        <v/>
      </c>
    </row>
    <row r="37" spans="1:23" x14ac:dyDescent="0.25">
      <c r="A37">
        <v>36</v>
      </c>
      <c r="B37" t="s">
        <v>67</v>
      </c>
      <c r="C37">
        <v>-0.67928958513501903</v>
      </c>
      <c r="D37">
        <v>0.53647212534628497</v>
      </c>
      <c r="E37">
        <v>-1.2662159934154</v>
      </c>
      <c r="F37">
        <v>0.205435763090285</v>
      </c>
      <c r="G37">
        <v>-2.21377913464331</v>
      </c>
      <c r="H37">
        <v>1.65734042787467</v>
      </c>
      <c r="I37">
        <v>-1.3357419498190899</v>
      </c>
      <c r="J37">
        <v>0.18163363277546099</v>
      </c>
      <c r="K37">
        <v>-0.25809596993545297</v>
      </c>
      <c r="L37">
        <v>0.67415884884018495</v>
      </c>
      <c r="M37">
        <v>-0.38284147776073602</v>
      </c>
      <c r="N37">
        <v>0.70183730533401001</v>
      </c>
      <c r="O37" t="s">
        <v>173</v>
      </c>
      <c r="P37" t="s">
        <v>173</v>
      </c>
      <c r="Q37" t="s">
        <v>173</v>
      </c>
      <c r="R37" t="s">
        <v>173</v>
      </c>
      <c r="T37" t="str">
        <f t="shared" si="0"/>
        <v/>
      </c>
      <c r="U37" t="str">
        <f t="shared" si="1"/>
        <v/>
      </c>
      <c r="V37" t="str">
        <f t="shared" si="2"/>
        <v/>
      </c>
      <c r="W37" t="str">
        <f t="shared" si="3"/>
        <v/>
      </c>
    </row>
    <row r="38" spans="1:23" x14ac:dyDescent="0.25">
      <c r="A38">
        <v>37</v>
      </c>
      <c r="B38" t="s">
        <v>62</v>
      </c>
      <c r="C38">
        <v>-0.80412847188527503</v>
      </c>
      <c r="D38">
        <v>0.52634478127937701</v>
      </c>
      <c r="E38">
        <v>-1.52775994079526</v>
      </c>
      <c r="F38">
        <v>0.12657215166947799</v>
      </c>
      <c r="G38">
        <v>-2.4529269266129901</v>
      </c>
      <c r="H38">
        <v>1.6246066651673099</v>
      </c>
      <c r="I38">
        <v>-1.50985895798992</v>
      </c>
      <c r="J38">
        <v>0.13107941712194901</v>
      </c>
      <c r="K38">
        <v>-0.48932867844298</v>
      </c>
      <c r="L38">
        <v>0.66180084775371595</v>
      </c>
      <c r="M38">
        <v>-0.73938962167222699</v>
      </c>
      <c r="N38">
        <v>0.459670442449646</v>
      </c>
      <c r="O38" t="s">
        <v>173</v>
      </c>
      <c r="P38" t="s">
        <v>173</v>
      </c>
      <c r="Q38" t="s">
        <v>173</v>
      </c>
      <c r="R38" t="s">
        <v>173</v>
      </c>
      <c r="T38" t="str">
        <f t="shared" si="0"/>
        <v/>
      </c>
      <c r="U38" t="str">
        <f t="shared" si="1"/>
        <v/>
      </c>
      <c r="V38" t="str">
        <f t="shared" si="2"/>
        <v/>
      </c>
      <c r="W38" t="str">
        <f t="shared" si="3"/>
        <v/>
      </c>
    </row>
    <row r="39" spans="1:23" x14ac:dyDescent="0.25">
      <c r="A39">
        <v>38</v>
      </c>
      <c r="B39" t="s">
        <v>58</v>
      </c>
      <c r="C39">
        <v>-0.15100872864958301</v>
      </c>
      <c r="D39">
        <v>0.546473233372613</v>
      </c>
      <c r="E39">
        <v>-0.27633325738136899</v>
      </c>
      <c r="F39">
        <v>0.782292114278892</v>
      </c>
      <c r="G39">
        <v>-2.0283481237149901</v>
      </c>
      <c r="H39">
        <v>1.6382537565936901</v>
      </c>
      <c r="I39">
        <v>-1.23811596069976</v>
      </c>
      <c r="J39">
        <v>0.2156730665844</v>
      </c>
      <c r="K39">
        <v>0.53946259295026</v>
      </c>
      <c r="L39">
        <v>0.71956093000289101</v>
      </c>
      <c r="M39">
        <v>0.74971078953396297</v>
      </c>
      <c r="N39">
        <v>0.45342890783782203</v>
      </c>
      <c r="O39" t="s">
        <v>173</v>
      </c>
      <c r="P39" t="s">
        <v>173</v>
      </c>
      <c r="Q39" t="s">
        <v>173</v>
      </c>
      <c r="R39" t="s">
        <v>173</v>
      </c>
      <c r="T39" t="str">
        <f t="shared" si="0"/>
        <v/>
      </c>
      <c r="U39" t="str">
        <f t="shared" si="1"/>
        <v/>
      </c>
      <c r="V39" t="str">
        <f t="shared" si="2"/>
        <v/>
      </c>
      <c r="W39" t="str">
        <f t="shared" si="3"/>
        <v/>
      </c>
    </row>
    <row r="40" spans="1:23" x14ac:dyDescent="0.25">
      <c r="A40">
        <v>39</v>
      </c>
      <c r="B40" t="s">
        <v>65</v>
      </c>
      <c r="C40">
        <v>-0.58746406135012397</v>
      </c>
      <c r="D40">
        <v>0.574052869623072</v>
      </c>
      <c r="E40">
        <v>-1.0233622936783799</v>
      </c>
      <c r="F40">
        <v>0.30613658048940201</v>
      </c>
      <c r="G40">
        <v>-3.21532304150313</v>
      </c>
      <c r="H40">
        <v>1.7530176780889499</v>
      </c>
      <c r="I40">
        <v>-1.83416464174412</v>
      </c>
      <c r="J40">
        <v>6.6629558295369096E-2</v>
      </c>
      <c r="K40">
        <v>-1.4341590012994201E-2</v>
      </c>
      <c r="L40">
        <v>0.71049829796331199</v>
      </c>
      <c r="M40">
        <v>-2.0185255973315101E-2</v>
      </c>
      <c r="N40">
        <v>0.98389558951953404</v>
      </c>
      <c r="O40" t="s">
        <v>173</v>
      </c>
      <c r="P40" t="s">
        <v>173</v>
      </c>
      <c r="Q40" t="s">
        <v>173</v>
      </c>
      <c r="R40" t="s">
        <v>173</v>
      </c>
      <c r="T40" t="str">
        <f t="shared" si="0"/>
        <v/>
      </c>
      <c r="U40" t="str">
        <f t="shared" si="1"/>
        <v>^</v>
      </c>
      <c r="V40" t="str">
        <f t="shared" si="2"/>
        <v/>
      </c>
      <c r="W40" t="str">
        <f t="shared" si="3"/>
        <v/>
      </c>
    </row>
    <row r="41" spans="1:23" x14ac:dyDescent="0.25">
      <c r="A41">
        <v>40</v>
      </c>
      <c r="B41" t="s">
        <v>61</v>
      </c>
      <c r="C41">
        <v>-0.54450906118306597</v>
      </c>
      <c r="D41">
        <v>0.53499181336438295</v>
      </c>
      <c r="E41">
        <v>-1.0177895204766401</v>
      </c>
      <c r="F41">
        <v>0.30877799327995897</v>
      </c>
      <c r="G41">
        <v>-2.2059214604675201</v>
      </c>
      <c r="H41">
        <v>1.6303951626016899</v>
      </c>
      <c r="I41">
        <v>-1.35299804063908</v>
      </c>
      <c r="J41">
        <v>0.176056256334617</v>
      </c>
      <c r="K41">
        <v>-0.169726983503837</v>
      </c>
      <c r="L41">
        <v>0.68367309787671204</v>
      </c>
      <c r="M41">
        <v>-0.24825751376053801</v>
      </c>
      <c r="N41">
        <v>0.80393516924625097</v>
      </c>
      <c r="O41" t="s">
        <v>173</v>
      </c>
      <c r="P41" t="s">
        <v>173</v>
      </c>
      <c r="Q41" t="s">
        <v>173</v>
      </c>
      <c r="R41" t="s">
        <v>173</v>
      </c>
      <c r="T41" t="str">
        <f t="shared" si="0"/>
        <v/>
      </c>
      <c r="U41" t="str">
        <f t="shared" si="1"/>
        <v/>
      </c>
      <c r="V41" t="str">
        <f t="shared" si="2"/>
        <v/>
      </c>
      <c r="W41" t="str">
        <f t="shared" si="3"/>
        <v/>
      </c>
    </row>
    <row r="42" spans="1:23" x14ac:dyDescent="0.25">
      <c r="A42">
        <v>41</v>
      </c>
      <c r="B42" t="s">
        <v>64</v>
      </c>
      <c r="C42">
        <v>-0.39755016880295502</v>
      </c>
      <c r="D42">
        <v>0.56454868664110103</v>
      </c>
      <c r="E42">
        <v>-0.704191114442691</v>
      </c>
      <c r="F42">
        <v>0.48131376381458502</v>
      </c>
      <c r="G42">
        <v>-2.5673374495471899</v>
      </c>
      <c r="H42">
        <v>1.86439016122304</v>
      </c>
      <c r="I42">
        <v>-1.3770387244819</v>
      </c>
      <c r="J42">
        <v>0.16850027561352299</v>
      </c>
      <c r="K42">
        <v>4.0021354131471398E-2</v>
      </c>
      <c r="L42">
        <v>0.70328645719628302</v>
      </c>
      <c r="M42">
        <v>5.6906191953446997E-2</v>
      </c>
      <c r="N42">
        <v>0.95461992184261202</v>
      </c>
      <c r="O42" t="s">
        <v>173</v>
      </c>
      <c r="P42" t="s">
        <v>173</v>
      </c>
      <c r="Q42" t="s">
        <v>173</v>
      </c>
      <c r="R42" t="s">
        <v>173</v>
      </c>
      <c r="T42" t="str">
        <f t="shared" si="0"/>
        <v/>
      </c>
      <c r="U42" t="str">
        <f t="shared" si="1"/>
        <v/>
      </c>
      <c r="V42" t="str">
        <f t="shared" si="2"/>
        <v/>
      </c>
      <c r="W42" t="str">
        <f t="shared" si="3"/>
        <v/>
      </c>
    </row>
    <row r="43" spans="1:23" x14ac:dyDescent="0.25">
      <c r="A43">
        <v>42</v>
      </c>
      <c r="B43" t="s">
        <v>59</v>
      </c>
      <c r="C43">
        <v>-0.48050413929720098</v>
      </c>
      <c r="D43">
        <v>0.55810516503371599</v>
      </c>
      <c r="E43">
        <v>-0.86095626667094705</v>
      </c>
      <c r="F43">
        <v>0.389262130189855</v>
      </c>
      <c r="G43">
        <v>-2.80062850567115</v>
      </c>
      <c r="H43">
        <v>1.66596209439436</v>
      </c>
      <c r="I43">
        <v>-1.68108777210162</v>
      </c>
      <c r="J43">
        <v>9.2745867157481204E-2</v>
      </c>
      <c r="K43">
        <v>0.194715902143279</v>
      </c>
      <c r="L43">
        <v>0.69855308190515697</v>
      </c>
      <c r="M43">
        <v>0.27874174087419801</v>
      </c>
      <c r="N43">
        <v>0.78044302694207501</v>
      </c>
      <c r="O43" t="s">
        <v>173</v>
      </c>
      <c r="P43" t="s">
        <v>173</v>
      </c>
      <c r="Q43" t="s">
        <v>173</v>
      </c>
      <c r="R43" t="s">
        <v>173</v>
      </c>
      <c r="T43" t="str">
        <f t="shared" si="0"/>
        <v/>
      </c>
      <c r="U43" t="str">
        <f t="shared" si="1"/>
        <v>^</v>
      </c>
      <c r="V43" t="str">
        <f t="shared" si="2"/>
        <v/>
      </c>
      <c r="W43" t="str">
        <f t="shared" si="3"/>
        <v/>
      </c>
    </row>
    <row r="44" spans="1:23" x14ac:dyDescent="0.25">
      <c r="A44">
        <v>43</v>
      </c>
      <c r="B44" t="s">
        <v>56</v>
      </c>
      <c r="C44">
        <v>-0.70711273196666302</v>
      </c>
      <c r="D44">
        <v>0.57107607189625198</v>
      </c>
      <c r="E44">
        <v>-1.2382111014014301</v>
      </c>
      <c r="F44">
        <v>0.21563779629149499</v>
      </c>
      <c r="G44">
        <v>-2.4119718808221302</v>
      </c>
      <c r="H44">
        <v>1.6517775478168299</v>
      </c>
      <c r="I44">
        <v>-1.4602280337386</v>
      </c>
      <c r="J44">
        <v>0.144227413149318</v>
      </c>
      <c r="K44">
        <v>2.3064724586033199E-2</v>
      </c>
      <c r="L44">
        <v>0.886254304263141</v>
      </c>
      <c r="M44">
        <v>2.60249507111956E-2</v>
      </c>
      <c r="N44">
        <v>0.97923743739889402</v>
      </c>
      <c r="O44" t="s">
        <v>173</v>
      </c>
      <c r="P44" t="s">
        <v>173</v>
      </c>
      <c r="Q44" t="s">
        <v>173</v>
      </c>
      <c r="R44" t="s">
        <v>173</v>
      </c>
      <c r="T44" t="str">
        <f t="shared" si="0"/>
        <v/>
      </c>
      <c r="U44" t="str">
        <f t="shared" si="1"/>
        <v/>
      </c>
      <c r="V44" t="str">
        <f t="shared" si="2"/>
        <v/>
      </c>
      <c r="W44" t="str">
        <f t="shared" si="3"/>
        <v/>
      </c>
    </row>
    <row r="45" spans="1:23" x14ac:dyDescent="0.25">
      <c r="A45">
        <v>44</v>
      </c>
      <c r="B45" t="s">
        <v>66</v>
      </c>
      <c r="C45">
        <v>-0.45294909709162001</v>
      </c>
      <c r="D45">
        <v>0.55450013178503499</v>
      </c>
      <c r="E45">
        <v>-0.81686021540427101</v>
      </c>
      <c r="F45">
        <v>0.41400831590530601</v>
      </c>
      <c r="G45">
        <v>-2.1387194154082301</v>
      </c>
      <c r="H45">
        <v>1.65669527687392</v>
      </c>
      <c r="I45">
        <v>-1.2909552198662999</v>
      </c>
      <c r="J45">
        <v>0.19671920577484001</v>
      </c>
      <c r="K45">
        <v>1.1917032110852099E-2</v>
      </c>
      <c r="L45">
        <v>0.695154765009659</v>
      </c>
      <c r="M45">
        <v>1.7142991331846099E-2</v>
      </c>
      <c r="N45">
        <v>0.986322541820431</v>
      </c>
      <c r="O45" t="s">
        <v>173</v>
      </c>
      <c r="P45" t="s">
        <v>173</v>
      </c>
      <c r="Q45" t="s">
        <v>173</v>
      </c>
      <c r="R45" t="s">
        <v>173</v>
      </c>
      <c r="T45" t="str">
        <f t="shared" si="0"/>
        <v/>
      </c>
      <c r="U45" t="str">
        <f t="shared" si="1"/>
        <v/>
      </c>
      <c r="V45" t="str">
        <f t="shared" si="2"/>
        <v/>
      </c>
      <c r="W45" t="str">
        <f t="shared" si="3"/>
        <v/>
      </c>
    </row>
    <row r="46" spans="1:23" x14ac:dyDescent="0.25">
      <c r="A46">
        <v>45</v>
      </c>
      <c r="B46" t="s">
        <v>60</v>
      </c>
      <c r="C46">
        <v>-0.59929745343281204</v>
      </c>
      <c r="D46">
        <v>0.54498251313978796</v>
      </c>
      <c r="E46">
        <v>-1.09966363871035</v>
      </c>
      <c r="F46">
        <v>0.27147870308409799</v>
      </c>
      <c r="G46">
        <v>-2.3844586865957802</v>
      </c>
      <c r="H46">
        <v>1.6492092907317599</v>
      </c>
      <c r="I46">
        <v>-1.44581933899838</v>
      </c>
      <c r="J46">
        <v>0.148227880409839</v>
      </c>
      <c r="K46">
        <v>-9.6732118029472805E-2</v>
      </c>
      <c r="L46">
        <v>0.71340970957528405</v>
      </c>
      <c r="M46">
        <v>-0.13559125525087201</v>
      </c>
      <c r="N46">
        <v>0.89214441890447305</v>
      </c>
      <c r="O46" t="s">
        <v>173</v>
      </c>
      <c r="P46" t="s">
        <v>173</v>
      </c>
      <c r="Q46" t="s">
        <v>173</v>
      </c>
      <c r="R46" t="s">
        <v>173</v>
      </c>
      <c r="T46" t="str">
        <f t="shared" si="0"/>
        <v/>
      </c>
      <c r="U46" t="str">
        <f t="shared" si="1"/>
        <v/>
      </c>
      <c r="V46" t="str">
        <f t="shared" si="2"/>
        <v/>
      </c>
      <c r="W46" t="str">
        <f t="shared" si="3"/>
        <v/>
      </c>
    </row>
    <row r="47" spans="1:23" x14ac:dyDescent="0.25">
      <c r="A47">
        <v>46</v>
      </c>
      <c r="B47" t="s">
        <v>48</v>
      </c>
      <c r="C47">
        <v>-0.64973532945842005</v>
      </c>
      <c r="D47">
        <v>0.59626883856596602</v>
      </c>
      <c r="E47">
        <v>-1.0896684304701201</v>
      </c>
      <c r="F47">
        <v>0.27585922734416901</v>
      </c>
      <c r="G47">
        <v>-2.0258603275509901</v>
      </c>
      <c r="H47">
        <v>1.66459434960769</v>
      </c>
      <c r="I47">
        <v>-1.2170294390512899</v>
      </c>
      <c r="J47">
        <v>0.22359301524820899</v>
      </c>
      <c r="K47">
        <v>-0.60979831427531395</v>
      </c>
      <c r="L47">
        <v>0.81212749840849996</v>
      </c>
      <c r="M47">
        <v>-0.75086524649185804</v>
      </c>
      <c r="N47">
        <v>0.45273375765392099</v>
      </c>
      <c r="O47" t="s">
        <v>173</v>
      </c>
      <c r="P47" t="s">
        <v>173</v>
      </c>
      <c r="Q47" t="s">
        <v>173</v>
      </c>
      <c r="R47" t="s">
        <v>173</v>
      </c>
      <c r="T47" t="str">
        <f t="shared" si="0"/>
        <v/>
      </c>
      <c r="U47" t="str">
        <f t="shared" si="1"/>
        <v/>
      </c>
      <c r="V47" t="str">
        <f t="shared" si="2"/>
        <v/>
      </c>
      <c r="W47" t="str">
        <f t="shared" si="3"/>
        <v/>
      </c>
    </row>
    <row r="48" spans="1:23" x14ac:dyDescent="0.25">
      <c r="A48">
        <v>47</v>
      </c>
      <c r="B48" t="s">
        <v>57</v>
      </c>
      <c r="C48">
        <v>-0.75174821098262001</v>
      </c>
      <c r="D48">
        <v>0.59997215796530301</v>
      </c>
      <c r="E48">
        <v>-1.2529718271128401</v>
      </c>
      <c r="F48">
        <v>0.21021595981482</v>
      </c>
      <c r="G48">
        <v>-2.7791122417976801</v>
      </c>
      <c r="H48">
        <v>1.6894640949366</v>
      </c>
      <c r="I48">
        <v>-1.6449667383443101</v>
      </c>
      <c r="J48">
        <v>9.9976670538491394E-2</v>
      </c>
      <c r="K48">
        <v>1.6409372389515699E-2</v>
      </c>
      <c r="L48">
        <v>0.77389691573180897</v>
      </c>
      <c r="M48">
        <v>2.12035634926891E-2</v>
      </c>
      <c r="N48">
        <v>0.98308327166644105</v>
      </c>
      <c r="O48" t="s">
        <v>173</v>
      </c>
      <c r="P48" t="s">
        <v>173</v>
      </c>
      <c r="Q48" t="s">
        <v>173</v>
      </c>
      <c r="R48" t="s">
        <v>173</v>
      </c>
      <c r="T48" t="str">
        <f t="shared" si="0"/>
        <v/>
      </c>
      <c r="U48" t="str">
        <f t="shared" si="1"/>
        <v>^</v>
      </c>
      <c r="V48" t="str">
        <f t="shared" si="2"/>
        <v/>
      </c>
      <c r="W48" t="str">
        <f t="shared" si="3"/>
        <v/>
      </c>
    </row>
    <row r="49" spans="1:23" x14ac:dyDescent="0.25">
      <c r="A49">
        <v>48</v>
      </c>
      <c r="B49" t="s">
        <v>54</v>
      </c>
      <c r="C49">
        <v>-7.0286480099662693E-2</v>
      </c>
      <c r="D49">
        <v>0.58611816118992699</v>
      </c>
      <c r="E49">
        <v>-0.11991861838399299</v>
      </c>
      <c r="F49">
        <v>0.90454761556895702</v>
      </c>
      <c r="G49">
        <v>-1.8496995303796699</v>
      </c>
      <c r="H49">
        <v>1.66033965430582</v>
      </c>
      <c r="I49">
        <v>-1.1140488788440199</v>
      </c>
      <c r="J49">
        <v>0.26525821801037403</v>
      </c>
      <c r="K49">
        <v>1.09486978506414</v>
      </c>
      <c r="L49">
        <v>1.09914103642368</v>
      </c>
      <c r="M49">
        <v>0.99611400974215403</v>
      </c>
      <c r="N49">
        <v>0.31919475359066302</v>
      </c>
      <c r="O49" t="s">
        <v>173</v>
      </c>
      <c r="P49" t="s">
        <v>173</v>
      </c>
      <c r="Q49" t="s">
        <v>173</v>
      </c>
      <c r="R49" t="s">
        <v>173</v>
      </c>
      <c r="T49" t="str">
        <f t="shared" si="0"/>
        <v/>
      </c>
      <c r="U49" t="str">
        <f t="shared" si="1"/>
        <v/>
      </c>
      <c r="V49" t="str">
        <f t="shared" si="2"/>
        <v/>
      </c>
      <c r="W49" t="str">
        <f t="shared" si="3"/>
        <v/>
      </c>
    </row>
    <row r="50" spans="1:23" x14ac:dyDescent="0.25">
      <c r="A50">
        <v>49</v>
      </c>
      <c r="B50" t="s">
        <v>55</v>
      </c>
      <c r="C50">
        <v>-0.47517421815180899</v>
      </c>
      <c r="D50">
        <v>0.61960552187317997</v>
      </c>
      <c r="E50">
        <v>-0.76689797197944798</v>
      </c>
      <c r="F50">
        <v>0.44314217954586599</v>
      </c>
      <c r="G50">
        <v>-1.8740359354192</v>
      </c>
      <c r="H50">
        <v>1.74114256599497</v>
      </c>
      <c r="I50">
        <v>-1.0763253808273201</v>
      </c>
      <c r="J50">
        <v>0.281781761381941</v>
      </c>
      <c r="K50">
        <v>-0.10754010514761</v>
      </c>
      <c r="L50">
        <v>0.77254832905784099</v>
      </c>
      <c r="M50">
        <v>-0.1392017833742</v>
      </c>
      <c r="N50">
        <v>0.88929069929669102</v>
      </c>
      <c r="O50" t="s">
        <v>173</v>
      </c>
      <c r="P50" t="s">
        <v>173</v>
      </c>
      <c r="Q50" t="s">
        <v>173</v>
      </c>
      <c r="R50" t="s">
        <v>173</v>
      </c>
      <c r="T50" t="str">
        <f t="shared" si="0"/>
        <v/>
      </c>
      <c r="U50" t="str">
        <f t="shared" si="1"/>
        <v/>
      </c>
      <c r="V50" t="str">
        <f t="shared" si="2"/>
        <v/>
      </c>
      <c r="W50" t="str">
        <f t="shared" si="3"/>
        <v/>
      </c>
    </row>
    <row r="51" spans="1:23" x14ac:dyDescent="0.25">
      <c r="A51">
        <v>50</v>
      </c>
      <c r="B51" t="s">
        <v>51</v>
      </c>
      <c r="C51">
        <v>1.08600418517749</v>
      </c>
      <c r="D51">
        <v>1.4305703595621699</v>
      </c>
      <c r="E51">
        <v>0.75914070071315198</v>
      </c>
      <c r="F51">
        <v>0.44776839426009302</v>
      </c>
      <c r="G51" t="s">
        <v>173</v>
      </c>
      <c r="H51" t="s">
        <v>173</v>
      </c>
      <c r="I51" t="s">
        <v>173</v>
      </c>
      <c r="J51" t="s">
        <v>173</v>
      </c>
      <c r="K51">
        <v>1.2445337889247601</v>
      </c>
      <c r="L51">
        <v>1.4909082091383199</v>
      </c>
      <c r="M51">
        <v>0.83474876675609899</v>
      </c>
      <c r="N51">
        <v>0.40385917769110702</v>
      </c>
      <c r="O51" t="s">
        <v>173</v>
      </c>
      <c r="P51" t="s">
        <v>173</v>
      </c>
      <c r="Q51" t="s">
        <v>173</v>
      </c>
      <c r="R51" t="s">
        <v>173</v>
      </c>
      <c r="T51" t="str">
        <f t="shared" si="0"/>
        <v/>
      </c>
      <c r="U51" t="str">
        <f t="shared" si="1"/>
        <v/>
      </c>
      <c r="V51" t="str">
        <f t="shared" si="2"/>
        <v/>
      </c>
      <c r="W51" t="str">
        <f t="shared" si="3"/>
        <v/>
      </c>
    </row>
    <row r="52" spans="1:23" x14ac:dyDescent="0.25">
      <c r="A52">
        <v>51</v>
      </c>
      <c r="B52" t="s">
        <v>52</v>
      </c>
      <c r="C52">
        <v>-0.680798638934064</v>
      </c>
      <c r="D52">
        <v>0.681065745681385</v>
      </c>
      <c r="E52">
        <v>-0.99960781062766102</v>
      </c>
      <c r="F52">
        <v>0.31750034177418301</v>
      </c>
      <c r="G52">
        <v>-2.4881369876354298</v>
      </c>
      <c r="H52">
        <v>1.6979497108314101</v>
      </c>
      <c r="I52">
        <v>-1.4653773146303</v>
      </c>
      <c r="J52">
        <v>0.14281800319169599</v>
      </c>
      <c r="K52" t="s">
        <v>173</v>
      </c>
      <c r="L52" t="s">
        <v>173</v>
      </c>
      <c r="M52" t="s">
        <v>173</v>
      </c>
      <c r="N52" t="s">
        <v>173</v>
      </c>
      <c r="O52" t="s">
        <v>173</v>
      </c>
      <c r="P52" t="s">
        <v>173</v>
      </c>
      <c r="Q52" t="s">
        <v>173</v>
      </c>
      <c r="R52" t="s">
        <v>173</v>
      </c>
      <c r="T52" t="str">
        <f t="shared" si="0"/>
        <v/>
      </c>
      <c r="U52" t="str">
        <f t="shared" si="1"/>
        <v/>
      </c>
      <c r="V52" t="str">
        <f t="shared" si="2"/>
        <v/>
      </c>
      <c r="W52" t="str">
        <f t="shared" si="3"/>
        <v/>
      </c>
    </row>
    <row r="53" spans="1:23" x14ac:dyDescent="0.25">
      <c r="A53">
        <v>52</v>
      </c>
      <c r="B53" t="s">
        <v>50</v>
      </c>
      <c r="C53">
        <v>-1.1423818893326001</v>
      </c>
      <c r="D53">
        <v>0.71057915149714901</v>
      </c>
      <c r="E53">
        <v>-1.6076771840627</v>
      </c>
      <c r="F53">
        <v>0.107905898077896</v>
      </c>
      <c r="G53">
        <v>-2.1822201924585598</v>
      </c>
      <c r="H53">
        <v>1.8510668374185499</v>
      </c>
      <c r="I53">
        <v>-1.17889864825293</v>
      </c>
      <c r="J53">
        <v>0.23843853606806001</v>
      </c>
      <c r="K53">
        <v>-0.91435670669632996</v>
      </c>
      <c r="L53">
        <v>0.88593037228457105</v>
      </c>
      <c r="M53">
        <v>-1.0320864204468501</v>
      </c>
      <c r="N53">
        <v>0.30203163473698402</v>
      </c>
      <c r="O53" t="s">
        <v>173</v>
      </c>
      <c r="P53" t="s">
        <v>173</v>
      </c>
      <c r="Q53" t="s">
        <v>173</v>
      </c>
      <c r="R53" t="s">
        <v>173</v>
      </c>
      <c r="T53" t="str">
        <f t="shared" si="0"/>
        <v/>
      </c>
      <c r="U53" t="str">
        <f t="shared" si="1"/>
        <v/>
      </c>
      <c r="V53" t="str">
        <f t="shared" si="2"/>
        <v/>
      </c>
      <c r="W53" t="str">
        <f t="shared" si="3"/>
        <v/>
      </c>
    </row>
    <row r="54" spans="1:23" x14ac:dyDescent="0.25">
      <c r="A54">
        <v>53</v>
      </c>
      <c r="B54" t="s">
        <v>63</v>
      </c>
      <c r="C54">
        <v>-1.82539485028129</v>
      </c>
      <c r="D54">
        <v>0.94262019776139305</v>
      </c>
      <c r="E54">
        <v>-1.93651149701266</v>
      </c>
      <c r="F54">
        <v>5.28050858178876E-2</v>
      </c>
      <c r="G54">
        <v>-3.74844314882318</v>
      </c>
      <c r="H54">
        <v>1.9578518832271701</v>
      </c>
      <c r="I54">
        <v>-1.9145693200471099</v>
      </c>
      <c r="J54">
        <v>5.5547450867885602E-2</v>
      </c>
      <c r="K54">
        <v>-1.27219340576943</v>
      </c>
      <c r="L54">
        <v>1.34913796578169</v>
      </c>
      <c r="M54">
        <v>-0.94296761193902201</v>
      </c>
      <c r="N54">
        <v>0.34569746953409097</v>
      </c>
      <c r="O54" t="s">
        <v>173</v>
      </c>
      <c r="P54" t="s">
        <v>173</v>
      </c>
      <c r="Q54" t="s">
        <v>173</v>
      </c>
      <c r="R54" t="s">
        <v>173</v>
      </c>
      <c r="T54" t="str">
        <f t="shared" si="0"/>
        <v>^</v>
      </c>
      <c r="U54" t="str">
        <f t="shared" si="1"/>
        <v>^</v>
      </c>
      <c r="V54" t="str">
        <f t="shared" si="2"/>
        <v/>
      </c>
      <c r="W54" t="str">
        <f t="shared" si="3"/>
        <v/>
      </c>
    </row>
    <row r="55" spans="1:23" x14ac:dyDescent="0.25">
      <c r="A55">
        <v>54</v>
      </c>
      <c r="B55" t="s">
        <v>53</v>
      </c>
      <c r="C55">
        <v>-0.253998289138056</v>
      </c>
      <c r="D55">
        <v>0.81109818268032796</v>
      </c>
      <c r="E55">
        <v>-0.31315356705485597</v>
      </c>
      <c r="F55">
        <v>0.75416399355168495</v>
      </c>
      <c r="G55">
        <v>-1.9187161590075801</v>
      </c>
      <c r="H55">
        <v>1.73930426988732</v>
      </c>
      <c r="I55">
        <v>-1.1031515257142901</v>
      </c>
      <c r="J55">
        <v>0.26996136804224402</v>
      </c>
      <c r="K55" t="s">
        <v>173</v>
      </c>
      <c r="L55" t="s">
        <v>173</v>
      </c>
      <c r="M55" t="s">
        <v>173</v>
      </c>
      <c r="N55" t="s">
        <v>173</v>
      </c>
      <c r="O55" t="s">
        <v>173</v>
      </c>
      <c r="P55" t="s">
        <v>173</v>
      </c>
      <c r="Q55" t="s">
        <v>173</v>
      </c>
      <c r="R55" t="s">
        <v>173</v>
      </c>
      <c r="T55" t="str">
        <f t="shared" si="0"/>
        <v/>
      </c>
      <c r="U55" t="str">
        <f t="shared" si="1"/>
        <v/>
      </c>
      <c r="V55" t="str">
        <f t="shared" si="2"/>
        <v/>
      </c>
      <c r="W55" t="str">
        <f t="shared" si="3"/>
        <v/>
      </c>
    </row>
    <row r="56" spans="1:23" x14ac:dyDescent="0.25">
      <c r="A56">
        <v>55</v>
      </c>
      <c r="B56" t="s">
        <v>49</v>
      </c>
      <c r="C56">
        <v>1.2634748650988501</v>
      </c>
      <c r="D56">
        <v>1.6867739831712401</v>
      </c>
      <c r="E56">
        <v>0.74904811059714904</v>
      </c>
      <c r="F56">
        <v>0.453828208420749</v>
      </c>
      <c r="G56" t="s">
        <v>173</v>
      </c>
      <c r="H56" t="s">
        <v>173</v>
      </c>
      <c r="I56" t="s">
        <v>173</v>
      </c>
      <c r="J56" t="s">
        <v>173</v>
      </c>
      <c r="K56">
        <v>1.6384665312829001</v>
      </c>
      <c r="L56">
        <v>1.7210137816394999</v>
      </c>
      <c r="M56">
        <v>0.95203568313208597</v>
      </c>
      <c r="N56">
        <v>0.34107888539537501</v>
      </c>
      <c r="O56" t="s">
        <v>173</v>
      </c>
      <c r="P56" t="s">
        <v>173</v>
      </c>
      <c r="Q56" t="s">
        <v>173</v>
      </c>
      <c r="R56" t="s">
        <v>173</v>
      </c>
      <c r="T56" t="str">
        <f t="shared" si="0"/>
        <v/>
      </c>
      <c r="U56" t="str">
        <f t="shared" si="1"/>
        <v/>
      </c>
      <c r="V56" t="str">
        <f t="shared" si="2"/>
        <v/>
      </c>
      <c r="W56" t="str">
        <f t="shared" si="3"/>
        <v/>
      </c>
    </row>
    <row r="57" spans="1:23" x14ac:dyDescent="0.25">
      <c r="A57">
        <v>56</v>
      </c>
      <c r="B57" t="s">
        <v>74</v>
      </c>
      <c r="C57">
        <v>-1.0905148810499601</v>
      </c>
      <c r="D57">
        <v>0.56102885125566304</v>
      </c>
      <c r="E57">
        <v>-1.9437768282490799</v>
      </c>
      <c r="F57">
        <v>5.1922369207743999E-2</v>
      </c>
      <c r="G57">
        <v>-18.4227941335784</v>
      </c>
      <c r="H57">
        <v>3956.1633199448602</v>
      </c>
      <c r="I57">
        <v>-4.6567324560895804E-3</v>
      </c>
      <c r="J57">
        <v>0.99628447849811297</v>
      </c>
      <c r="K57">
        <v>-0.91146072715426696</v>
      </c>
      <c r="L57">
        <v>0.63838430191806494</v>
      </c>
      <c r="M57">
        <v>-1.4277618112095301</v>
      </c>
      <c r="N57">
        <v>0.153360428191084</v>
      </c>
      <c r="O57" t="s">
        <v>173</v>
      </c>
      <c r="P57" t="s">
        <v>173</v>
      </c>
      <c r="Q57" t="s">
        <v>173</v>
      </c>
      <c r="R57" t="s">
        <v>173</v>
      </c>
      <c r="T57" t="str">
        <f t="shared" si="0"/>
        <v>^</v>
      </c>
      <c r="U57" t="str">
        <f t="shared" si="1"/>
        <v/>
      </c>
      <c r="V57" t="str">
        <f t="shared" si="2"/>
        <v/>
      </c>
      <c r="W57" t="str">
        <f t="shared" si="3"/>
        <v/>
      </c>
    </row>
    <row r="58" spans="1:23" x14ac:dyDescent="0.25">
      <c r="A58">
        <v>57</v>
      </c>
      <c r="B58" t="s">
        <v>79</v>
      </c>
      <c r="C58">
        <v>-1.29726786747357</v>
      </c>
      <c r="D58">
        <v>0.54492237928338605</v>
      </c>
      <c r="E58">
        <v>-2.3806470734044298</v>
      </c>
      <c r="F58">
        <v>1.7282260666532399E-2</v>
      </c>
      <c r="G58">
        <v>-18.486978731070401</v>
      </c>
      <c r="H58">
        <v>3956.1633173229602</v>
      </c>
      <c r="I58">
        <v>-4.6729564095903198E-3</v>
      </c>
      <c r="J58">
        <v>0.996271533796944</v>
      </c>
      <c r="K58">
        <v>-1.3834240591128999</v>
      </c>
      <c r="L58">
        <v>0.59471189390724699</v>
      </c>
      <c r="M58">
        <v>-2.32620883033603</v>
      </c>
      <c r="N58">
        <v>2.00074128239889E-2</v>
      </c>
      <c r="O58" t="s">
        <v>173</v>
      </c>
      <c r="P58" t="s">
        <v>173</v>
      </c>
      <c r="Q58" t="s">
        <v>173</v>
      </c>
      <c r="R58" t="s">
        <v>173</v>
      </c>
      <c r="T58" t="str">
        <f t="shared" si="0"/>
        <v>*</v>
      </c>
      <c r="U58" t="str">
        <f t="shared" si="1"/>
        <v/>
      </c>
      <c r="V58" t="str">
        <f t="shared" si="2"/>
        <v>*</v>
      </c>
      <c r="W58" t="str">
        <f t="shared" si="3"/>
        <v/>
      </c>
    </row>
    <row r="59" spans="1:23" x14ac:dyDescent="0.25">
      <c r="A59">
        <v>58</v>
      </c>
      <c r="B59" t="s">
        <v>84</v>
      </c>
      <c r="C59">
        <v>-0.807911686850463</v>
      </c>
      <c r="D59">
        <v>0.58187031501753195</v>
      </c>
      <c r="E59">
        <v>-1.3884737990562701</v>
      </c>
      <c r="F59">
        <v>0.16499281772917901</v>
      </c>
      <c r="G59">
        <v>-18.016126107576</v>
      </c>
      <c r="H59">
        <v>3956.1633404087602</v>
      </c>
      <c r="I59">
        <v>-4.5539388941697699E-3</v>
      </c>
      <c r="J59">
        <v>0.99636649502432895</v>
      </c>
      <c r="K59">
        <v>-0.935280647538555</v>
      </c>
      <c r="L59">
        <v>0.64153777548364799</v>
      </c>
      <c r="M59">
        <v>-1.45787307198466</v>
      </c>
      <c r="N59">
        <v>0.144875532210748</v>
      </c>
      <c r="O59" t="s">
        <v>173</v>
      </c>
      <c r="P59" t="s">
        <v>173</v>
      </c>
      <c r="Q59" t="s">
        <v>173</v>
      </c>
      <c r="R59" t="s">
        <v>173</v>
      </c>
      <c r="T59" t="str">
        <f t="shared" si="0"/>
        <v/>
      </c>
      <c r="U59" t="str">
        <f t="shared" si="1"/>
        <v/>
      </c>
      <c r="V59" t="str">
        <f t="shared" si="2"/>
        <v/>
      </c>
      <c r="W59" t="str">
        <f t="shared" si="3"/>
        <v/>
      </c>
    </row>
    <row r="60" spans="1:23" x14ac:dyDescent="0.25">
      <c r="A60">
        <v>59</v>
      </c>
      <c r="B60" t="s">
        <v>72</v>
      </c>
      <c r="C60">
        <v>-1.36252828887711</v>
      </c>
      <c r="D60">
        <v>0.55377182276377301</v>
      </c>
      <c r="E60">
        <v>-2.4604507359673602</v>
      </c>
      <c r="F60">
        <v>1.38762621079251E-2</v>
      </c>
      <c r="G60">
        <v>-18.4514135290196</v>
      </c>
      <c r="H60">
        <v>3956.16331842816</v>
      </c>
      <c r="I60">
        <v>-4.6639665867865597E-3</v>
      </c>
      <c r="J60">
        <v>0.99627870655959905</v>
      </c>
      <c r="K60">
        <v>-1.63459274535613</v>
      </c>
      <c r="L60">
        <v>0.63451734752862698</v>
      </c>
      <c r="M60">
        <v>-2.5761198676800299</v>
      </c>
      <c r="N60">
        <v>9.9916001785688106E-3</v>
      </c>
      <c r="O60" t="s">
        <v>173</v>
      </c>
      <c r="P60" t="s">
        <v>173</v>
      </c>
      <c r="Q60" t="s">
        <v>173</v>
      </c>
      <c r="R60" t="s">
        <v>173</v>
      </c>
      <c r="T60" t="str">
        <f t="shared" si="0"/>
        <v>*</v>
      </c>
      <c r="U60" t="str">
        <f t="shared" si="1"/>
        <v/>
      </c>
      <c r="V60" t="str">
        <f t="shared" si="2"/>
        <v>**</v>
      </c>
      <c r="W60" t="str">
        <f t="shared" si="3"/>
        <v/>
      </c>
    </row>
    <row r="61" spans="1:23" x14ac:dyDescent="0.25">
      <c r="A61">
        <v>60</v>
      </c>
      <c r="B61" t="s">
        <v>75</v>
      </c>
      <c r="C61">
        <v>-0.85642909970231296</v>
      </c>
      <c r="D61">
        <v>0.60153364092982997</v>
      </c>
      <c r="E61">
        <v>-1.4237426495024901</v>
      </c>
      <c r="F61">
        <v>0.154520982776327</v>
      </c>
      <c r="G61">
        <v>-17.528994841561001</v>
      </c>
      <c r="H61">
        <v>3956.1633461885299</v>
      </c>
      <c r="I61">
        <v>-4.4308066446368801E-3</v>
      </c>
      <c r="J61">
        <v>0.99646473935374602</v>
      </c>
      <c r="K61">
        <v>-1.18127824994707</v>
      </c>
      <c r="L61">
        <v>0.67351813160009699</v>
      </c>
      <c r="M61">
        <v>-1.75389227776343</v>
      </c>
      <c r="N61">
        <v>7.9448967052194494E-2</v>
      </c>
      <c r="O61" t="s">
        <v>173</v>
      </c>
      <c r="P61" t="s">
        <v>173</v>
      </c>
      <c r="Q61" t="s">
        <v>173</v>
      </c>
      <c r="R61" t="s">
        <v>173</v>
      </c>
      <c r="T61" t="str">
        <f t="shared" si="0"/>
        <v/>
      </c>
      <c r="U61" t="str">
        <f t="shared" si="1"/>
        <v/>
      </c>
      <c r="V61" t="str">
        <f t="shared" si="2"/>
        <v>^</v>
      </c>
      <c r="W61" t="str">
        <f t="shared" si="3"/>
        <v/>
      </c>
    </row>
    <row r="62" spans="1:23" x14ac:dyDescent="0.25">
      <c r="A62">
        <v>61</v>
      </c>
      <c r="B62" t="s">
        <v>78</v>
      </c>
      <c r="C62">
        <v>-1.0301444197585901</v>
      </c>
      <c r="D62">
        <v>0.54251891116574702</v>
      </c>
      <c r="E62">
        <v>-1.89881753162309</v>
      </c>
      <c r="F62">
        <v>5.7588471295975302E-2</v>
      </c>
      <c r="G62">
        <v>-18.164617699980901</v>
      </c>
      <c r="H62">
        <v>3956.1633121762502</v>
      </c>
      <c r="I62">
        <v>-4.5914731689852099E-3</v>
      </c>
      <c r="J62">
        <v>0.99633654731905397</v>
      </c>
      <c r="K62">
        <v>-1.17014449069311</v>
      </c>
      <c r="L62">
        <v>0.59292437961389299</v>
      </c>
      <c r="M62">
        <v>-1.97351387617944</v>
      </c>
      <c r="N62">
        <v>4.8437045207073898E-2</v>
      </c>
      <c r="O62" t="s">
        <v>173</v>
      </c>
      <c r="P62" t="s">
        <v>173</v>
      </c>
      <c r="Q62" t="s">
        <v>173</v>
      </c>
      <c r="R62" t="s">
        <v>173</v>
      </c>
      <c r="T62" t="str">
        <f t="shared" si="0"/>
        <v>^</v>
      </c>
      <c r="U62" t="str">
        <f t="shared" si="1"/>
        <v/>
      </c>
      <c r="V62" t="str">
        <f t="shared" si="2"/>
        <v>*</v>
      </c>
      <c r="W62" t="str">
        <f t="shared" si="3"/>
        <v/>
      </c>
    </row>
    <row r="63" spans="1:23" x14ac:dyDescent="0.25">
      <c r="A63">
        <v>62</v>
      </c>
      <c r="B63" t="s">
        <v>71</v>
      </c>
      <c r="C63">
        <v>-0.60279314255350402</v>
      </c>
      <c r="D63">
        <v>0.59529086872701797</v>
      </c>
      <c r="E63">
        <v>-1.01260270267967</v>
      </c>
      <c r="F63">
        <v>0.311249968405577</v>
      </c>
      <c r="G63">
        <v>-17.764676012738299</v>
      </c>
      <c r="H63">
        <v>3956.16332642202</v>
      </c>
      <c r="I63">
        <v>-4.4903798319178099E-3</v>
      </c>
      <c r="J63">
        <v>0.99641720730025596</v>
      </c>
      <c r="K63">
        <v>-0.79309957170992096</v>
      </c>
      <c r="L63">
        <v>0.79337019113989704</v>
      </c>
      <c r="M63">
        <v>-0.99965889891881698</v>
      </c>
      <c r="N63">
        <v>0.317475608967691</v>
      </c>
      <c r="O63" t="s">
        <v>173</v>
      </c>
      <c r="P63" t="s">
        <v>173</v>
      </c>
      <c r="Q63" t="s">
        <v>173</v>
      </c>
      <c r="R63" t="s">
        <v>173</v>
      </c>
      <c r="T63" t="str">
        <f t="shared" si="0"/>
        <v/>
      </c>
      <c r="U63" t="str">
        <f t="shared" si="1"/>
        <v/>
      </c>
      <c r="V63" t="str">
        <f t="shared" si="2"/>
        <v/>
      </c>
      <c r="W63" t="str">
        <f t="shared" si="3"/>
        <v/>
      </c>
    </row>
    <row r="64" spans="1:23" x14ac:dyDescent="0.25">
      <c r="A64">
        <v>63</v>
      </c>
      <c r="B64" t="s">
        <v>70</v>
      </c>
      <c r="C64">
        <v>-1.0232505398574201</v>
      </c>
      <c r="D64">
        <v>0.57075788502545499</v>
      </c>
      <c r="E64">
        <v>-1.7927926476421501</v>
      </c>
      <c r="F64">
        <v>7.3006085573404003E-2</v>
      </c>
      <c r="G64">
        <v>-18.138661777835299</v>
      </c>
      <c r="H64">
        <v>3956.1633344439401</v>
      </c>
      <c r="I64">
        <v>-4.5849122608040199E-3</v>
      </c>
      <c r="J64">
        <v>0.99634178211129598</v>
      </c>
      <c r="K64">
        <v>-1.1510263693853999</v>
      </c>
      <c r="L64">
        <v>0.62489825958214396</v>
      </c>
      <c r="M64">
        <v>-1.8419420309396599</v>
      </c>
      <c r="N64">
        <v>6.5483629697256102E-2</v>
      </c>
      <c r="O64" t="s">
        <v>173</v>
      </c>
      <c r="P64" t="s">
        <v>173</v>
      </c>
      <c r="Q64" t="s">
        <v>173</v>
      </c>
      <c r="R64" t="s">
        <v>173</v>
      </c>
      <c r="T64" t="str">
        <f t="shared" si="0"/>
        <v>^</v>
      </c>
      <c r="U64" t="str">
        <f t="shared" si="1"/>
        <v/>
      </c>
      <c r="V64" t="str">
        <f t="shared" si="2"/>
        <v>^</v>
      </c>
      <c r="W64" t="str">
        <f t="shared" si="3"/>
        <v/>
      </c>
    </row>
    <row r="65" spans="1:23" x14ac:dyDescent="0.25">
      <c r="A65">
        <v>64</v>
      </c>
      <c r="B65" t="s">
        <v>83</v>
      </c>
      <c r="C65">
        <v>-1.46045454216217</v>
      </c>
      <c r="D65">
        <v>0.84360490224801499</v>
      </c>
      <c r="E65">
        <v>-1.7312067986688899</v>
      </c>
      <c r="F65">
        <v>8.3414887214926806E-2</v>
      </c>
      <c r="G65">
        <v>-18.491031628627599</v>
      </c>
      <c r="H65">
        <v>3956.1634843438701</v>
      </c>
      <c r="I65">
        <v>-4.6739806637930903E-3</v>
      </c>
      <c r="J65">
        <v>0.99627071656925303</v>
      </c>
      <c r="K65">
        <v>-1.6432152975241801</v>
      </c>
      <c r="L65">
        <v>0.98610567339325805</v>
      </c>
      <c r="M65">
        <v>-1.6663683638182101</v>
      </c>
      <c r="N65">
        <v>9.5640067928130595E-2</v>
      </c>
      <c r="O65" t="s">
        <v>173</v>
      </c>
      <c r="P65" t="s">
        <v>173</v>
      </c>
      <c r="Q65" t="s">
        <v>173</v>
      </c>
      <c r="R65" t="s">
        <v>173</v>
      </c>
      <c r="T65" t="str">
        <f t="shared" si="0"/>
        <v>^</v>
      </c>
      <c r="U65" t="str">
        <f t="shared" si="1"/>
        <v/>
      </c>
      <c r="V65" t="str">
        <f t="shared" si="2"/>
        <v>^</v>
      </c>
      <c r="W65" t="str">
        <f t="shared" si="3"/>
        <v/>
      </c>
    </row>
    <row r="66" spans="1:23" x14ac:dyDescent="0.25">
      <c r="A66">
        <v>65</v>
      </c>
      <c r="B66" t="s">
        <v>76</v>
      </c>
      <c r="C66">
        <v>-1.22569690227998</v>
      </c>
      <c r="D66">
        <v>0.56162651527769203</v>
      </c>
      <c r="E66">
        <v>-2.1824056894356998</v>
      </c>
      <c r="F66">
        <v>2.9079604804348701E-2</v>
      </c>
      <c r="G66">
        <v>-18.298548317294099</v>
      </c>
      <c r="H66">
        <v>3956.1633204029199</v>
      </c>
      <c r="I66">
        <v>-4.6253268218033302E-3</v>
      </c>
      <c r="J66">
        <v>0.99630953629896701</v>
      </c>
      <c r="K66">
        <v>-1.7102496881229901</v>
      </c>
      <c r="L66">
        <v>0.70635704764079299</v>
      </c>
      <c r="M66">
        <v>-2.4212254890570701</v>
      </c>
      <c r="N66">
        <v>1.54682789733588E-2</v>
      </c>
      <c r="O66" t="s">
        <v>173</v>
      </c>
      <c r="P66" t="s">
        <v>173</v>
      </c>
      <c r="Q66" t="s">
        <v>173</v>
      </c>
      <c r="R66" t="s">
        <v>173</v>
      </c>
      <c r="T66" t="str">
        <f t="shared" si="0"/>
        <v>*</v>
      </c>
      <c r="U66" t="str">
        <f t="shared" si="1"/>
        <v/>
      </c>
      <c r="V66" t="str">
        <f t="shared" si="2"/>
        <v>*</v>
      </c>
      <c r="W66" t="str">
        <f t="shared" si="3"/>
        <v/>
      </c>
    </row>
    <row r="67" spans="1:23" x14ac:dyDescent="0.25">
      <c r="A67">
        <v>66</v>
      </c>
      <c r="B67" t="s">
        <v>82</v>
      </c>
      <c r="C67">
        <v>-1.1092413558965299</v>
      </c>
      <c r="D67">
        <v>0.58713618772584997</v>
      </c>
      <c r="E67">
        <v>-1.8892403144029499</v>
      </c>
      <c r="F67">
        <v>5.8859635055169099E-2</v>
      </c>
      <c r="G67">
        <v>-18.259996749879701</v>
      </c>
      <c r="H67">
        <v>3956.16334464499</v>
      </c>
      <c r="I67">
        <v>-4.61558210800273E-3</v>
      </c>
      <c r="J67">
        <v>0.99631731137266399</v>
      </c>
      <c r="K67">
        <v>-1.1953644630754701</v>
      </c>
      <c r="L67">
        <v>0.64527321068314303</v>
      </c>
      <c r="M67">
        <v>-1.85249355355997</v>
      </c>
      <c r="N67">
        <v>6.3954982399721305E-2</v>
      </c>
      <c r="O67" t="s">
        <v>173</v>
      </c>
      <c r="P67" t="s">
        <v>173</v>
      </c>
      <c r="Q67" t="s">
        <v>173</v>
      </c>
      <c r="R67" t="s">
        <v>173</v>
      </c>
      <c r="T67" t="str">
        <f t="shared" ref="T67:T130" si="4">IF(F67&lt;0.001,"***",IF(F67&lt;0.01,"**",IF(F67&lt;0.05,"*",IF(F67&lt;0.1,"^",""))))</f>
        <v>^</v>
      </c>
      <c r="U67" t="str">
        <f t="shared" ref="U67:U130" si="5">IF(J67&lt;0.001,"***",IF(J67&lt;0.01,"**",IF(J67&lt;0.05,"*",IF(J67&lt;0.1,"^",""))))</f>
        <v/>
      </c>
      <c r="V67" t="str">
        <f t="shared" ref="V67:V130" si="6">IF(N67&lt;0.001,"***",IF(N67&lt;0.01,"**",IF(N67&lt;0.05,"*",IF(N67&lt;0.1,"^",""))))</f>
        <v>^</v>
      </c>
      <c r="W67" t="str">
        <f t="shared" ref="W67:W130" si="7">IF(R67&lt;0.001,"***",IF(R67&lt;0.01,"**",IF(R67&lt;0.05,"*",IF(R67&lt;0.1,"^",""))))</f>
        <v/>
      </c>
    </row>
    <row r="68" spans="1:23" x14ac:dyDescent="0.25">
      <c r="A68">
        <v>67</v>
      </c>
      <c r="B68" t="s">
        <v>77</v>
      </c>
      <c r="C68">
        <v>-1.0014361539144401</v>
      </c>
      <c r="D68">
        <v>0.55671100062293299</v>
      </c>
      <c r="E68">
        <v>-1.79884383961136</v>
      </c>
      <c r="F68">
        <v>7.2043386368159698E-2</v>
      </c>
      <c r="G68">
        <v>-17.9968702760425</v>
      </c>
      <c r="H68">
        <v>3956.16332752374</v>
      </c>
      <c r="I68">
        <v>-4.5490716095655196E-3</v>
      </c>
      <c r="J68">
        <v>0.99637037851534205</v>
      </c>
      <c r="K68">
        <v>-1.1950037518085099</v>
      </c>
      <c r="L68">
        <v>0.60825814860010996</v>
      </c>
      <c r="M68">
        <v>-1.96463254057308</v>
      </c>
      <c r="N68">
        <v>4.9456782874553601E-2</v>
      </c>
      <c r="O68" t="s">
        <v>173</v>
      </c>
      <c r="P68" t="s">
        <v>173</v>
      </c>
      <c r="Q68" t="s">
        <v>173</v>
      </c>
      <c r="R68" t="s">
        <v>173</v>
      </c>
      <c r="T68" t="str">
        <f t="shared" si="4"/>
        <v>^</v>
      </c>
      <c r="U68" t="str">
        <f t="shared" si="5"/>
        <v/>
      </c>
      <c r="V68" t="str">
        <f t="shared" si="6"/>
        <v>*</v>
      </c>
      <c r="W68" t="str">
        <f t="shared" si="7"/>
        <v/>
      </c>
    </row>
    <row r="69" spans="1:23" x14ac:dyDescent="0.25">
      <c r="A69">
        <v>68</v>
      </c>
      <c r="B69" t="s">
        <v>80</v>
      </c>
      <c r="C69">
        <v>-1.05295077872981</v>
      </c>
      <c r="D69">
        <v>0.56728500794636905</v>
      </c>
      <c r="E69">
        <v>-1.8561230492263601</v>
      </c>
      <c r="F69">
        <v>6.3436021091265102E-2</v>
      </c>
      <c r="G69">
        <v>-18.1687005495249</v>
      </c>
      <c r="H69">
        <v>3956.1633273421098</v>
      </c>
      <c r="I69">
        <v>-4.5925051738779799E-3</v>
      </c>
      <c r="J69">
        <v>0.99633572390696501</v>
      </c>
      <c r="K69">
        <v>-1.14717861218004</v>
      </c>
      <c r="L69">
        <v>0.73387118025803699</v>
      </c>
      <c r="M69">
        <v>-1.5631879859033</v>
      </c>
      <c r="N69">
        <v>0.11800838512289399</v>
      </c>
      <c r="O69" t="s">
        <v>173</v>
      </c>
      <c r="P69" t="s">
        <v>173</v>
      </c>
      <c r="Q69" t="s">
        <v>173</v>
      </c>
      <c r="R69" t="s">
        <v>173</v>
      </c>
      <c r="T69" t="str">
        <f t="shared" si="4"/>
        <v>^</v>
      </c>
      <c r="U69" t="str">
        <f t="shared" si="5"/>
        <v/>
      </c>
      <c r="V69" t="str">
        <f t="shared" si="6"/>
        <v/>
      </c>
      <c r="W69" t="str">
        <f t="shared" si="7"/>
        <v/>
      </c>
    </row>
    <row r="70" spans="1:23" x14ac:dyDescent="0.25">
      <c r="A70">
        <v>69</v>
      </c>
      <c r="B70" t="s">
        <v>81</v>
      </c>
      <c r="C70">
        <v>-1.2236340708137801</v>
      </c>
      <c r="D70">
        <v>0.56519193252653099</v>
      </c>
      <c r="E70">
        <v>-2.1649885647586502</v>
      </c>
      <c r="F70">
        <v>3.038856100722E-2</v>
      </c>
      <c r="G70">
        <v>-18.248468717753301</v>
      </c>
      <c r="H70">
        <v>3956.1633272804102</v>
      </c>
      <c r="I70">
        <v>-4.6126681858450602E-3</v>
      </c>
      <c r="J70">
        <v>0.99631963632141596</v>
      </c>
      <c r="K70">
        <v>-1.3963772403406101</v>
      </c>
      <c r="L70">
        <v>0.63490352456758303</v>
      </c>
      <c r="M70">
        <v>-2.19935342348532</v>
      </c>
      <c r="N70">
        <v>2.7852801743688801E-2</v>
      </c>
      <c r="O70" t="s">
        <v>173</v>
      </c>
      <c r="P70" t="s">
        <v>173</v>
      </c>
      <c r="Q70" t="s">
        <v>173</v>
      </c>
      <c r="R70" t="s">
        <v>173</v>
      </c>
      <c r="T70" t="str">
        <f t="shared" si="4"/>
        <v>*</v>
      </c>
      <c r="U70" t="str">
        <f t="shared" si="5"/>
        <v/>
      </c>
      <c r="V70" t="str">
        <f t="shared" si="6"/>
        <v>*</v>
      </c>
      <c r="W70" t="str">
        <f t="shared" si="7"/>
        <v/>
      </c>
    </row>
    <row r="71" spans="1:23" x14ac:dyDescent="0.25">
      <c r="A71">
        <v>70</v>
      </c>
      <c r="B71" t="s">
        <v>68</v>
      </c>
      <c r="C71">
        <v>-0.50803113463414296</v>
      </c>
      <c r="D71">
        <v>0.690578172808061</v>
      </c>
      <c r="E71">
        <v>-0.73566057347043401</v>
      </c>
      <c r="F71">
        <v>0.46193728921497501</v>
      </c>
      <c r="G71">
        <v>-17.743204741008</v>
      </c>
      <c r="H71">
        <v>3956.1633624435499</v>
      </c>
      <c r="I71">
        <v>-4.4849524944917301E-3</v>
      </c>
      <c r="J71">
        <v>0.99642153764538999</v>
      </c>
      <c r="K71">
        <v>-0.53228619185689197</v>
      </c>
      <c r="L71">
        <v>0.87361034249398495</v>
      </c>
      <c r="M71">
        <v>-0.60929474614199297</v>
      </c>
      <c r="N71">
        <v>0.54232908889548703</v>
      </c>
      <c r="O71" t="s">
        <v>173</v>
      </c>
      <c r="P71" t="s">
        <v>173</v>
      </c>
      <c r="Q71" t="s">
        <v>173</v>
      </c>
      <c r="R71" t="s">
        <v>173</v>
      </c>
      <c r="T71" t="str">
        <f t="shared" si="4"/>
        <v/>
      </c>
      <c r="U71" t="str">
        <f t="shared" si="5"/>
        <v/>
      </c>
      <c r="V71" t="str">
        <f t="shared" si="6"/>
        <v/>
      </c>
      <c r="W71" t="str">
        <f t="shared" si="7"/>
        <v/>
      </c>
    </row>
    <row r="72" spans="1:23" x14ac:dyDescent="0.25">
      <c r="A72">
        <v>71</v>
      </c>
      <c r="B72" t="s">
        <v>69</v>
      </c>
      <c r="C72">
        <v>-0.31953327067436499</v>
      </c>
      <c r="D72">
        <v>1.4735236730413499</v>
      </c>
      <c r="E72">
        <v>-0.21684977073686801</v>
      </c>
      <c r="F72">
        <v>0.82832542324514702</v>
      </c>
      <c r="G72" t="s">
        <v>173</v>
      </c>
      <c r="H72" t="s">
        <v>173</v>
      </c>
      <c r="I72" t="s">
        <v>173</v>
      </c>
      <c r="J72" t="s">
        <v>173</v>
      </c>
      <c r="K72">
        <v>-0.61392768252785901</v>
      </c>
      <c r="L72">
        <v>1.7296715164416201</v>
      </c>
      <c r="M72">
        <v>-0.35493888677248098</v>
      </c>
      <c r="N72">
        <v>0.72263537526200305</v>
      </c>
      <c r="O72" t="s">
        <v>173</v>
      </c>
      <c r="P72" t="s">
        <v>173</v>
      </c>
      <c r="Q72" t="s">
        <v>173</v>
      </c>
      <c r="R72" t="s">
        <v>173</v>
      </c>
      <c r="T72" t="str">
        <f t="shared" si="4"/>
        <v/>
      </c>
      <c r="U72" t="str">
        <f t="shared" si="5"/>
        <v/>
      </c>
      <c r="V72" t="str">
        <f t="shared" si="6"/>
        <v/>
      </c>
      <c r="W72" t="str">
        <f t="shared" si="7"/>
        <v/>
      </c>
    </row>
    <row r="73" spans="1:23" x14ac:dyDescent="0.25">
      <c r="A73">
        <v>72</v>
      </c>
      <c r="B73" t="s">
        <v>73</v>
      </c>
      <c r="C73">
        <v>-1.2344599184632301</v>
      </c>
      <c r="D73">
        <v>0.91344167701546097</v>
      </c>
      <c r="E73">
        <v>-1.3514381372400901</v>
      </c>
      <c r="F73">
        <v>0.176555124082305</v>
      </c>
      <c r="G73" t="s">
        <v>173</v>
      </c>
      <c r="H73" t="s">
        <v>173</v>
      </c>
      <c r="I73" t="s">
        <v>173</v>
      </c>
      <c r="J73" t="s">
        <v>173</v>
      </c>
      <c r="K73">
        <v>-1.2059400592029399</v>
      </c>
      <c r="L73">
        <v>0.95960839563212497</v>
      </c>
      <c r="M73">
        <v>-1.2567001963426401</v>
      </c>
      <c r="N73">
        <v>0.208862217007383</v>
      </c>
      <c r="O73" t="s">
        <v>173</v>
      </c>
      <c r="P73" t="s">
        <v>173</v>
      </c>
      <c r="Q73" t="s">
        <v>173</v>
      </c>
      <c r="R73" t="s">
        <v>173</v>
      </c>
      <c r="T73" t="str">
        <f t="shared" si="4"/>
        <v/>
      </c>
      <c r="U73" t="str">
        <f t="shared" si="5"/>
        <v/>
      </c>
      <c r="V73" t="str">
        <f t="shared" si="6"/>
        <v/>
      </c>
      <c r="W73" t="str">
        <f t="shared" si="7"/>
        <v/>
      </c>
    </row>
    <row r="74" spans="1:23" x14ac:dyDescent="0.25">
      <c r="A74">
        <v>73</v>
      </c>
      <c r="B74" t="s">
        <v>178</v>
      </c>
      <c r="C74">
        <v>1.54429532066394</v>
      </c>
      <c r="D74">
        <v>0.14073410360768701</v>
      </c>
      <c r="E74">
        <v>10.973142124590099</v>
      </c>
      <c r="F74" s="1">
        <v>5.14526736609075E-28</v>
      </c>
      <c r="G74">
        <v>1.5779277802824101</v>
      </c>
      <c r="H74">
        <v>0.205337361683018</v>
      </c>
      <c r="I74">
        <v>7.6845624554106804</v>
      </c>
      <c r="J74" s="1">
        <v>1.5352076889802601E-14</v>
      </c>
      <c r="K74">
        <v>1.57377500599996</v>
      </c>
      <c r="L74">
        <v>0.194759983863874</v>
      </c>
      <c r="M74">
        <v>8.0805870629972105</v>
      </c>
      <c r="N74" s="1">
        <v>6.4455720885516499E-16</v>
      </c>
      <c r="O74">
        <v>1.4938041809582501</v>
      </c>
      <c r="P74">
        <v>0.14029317877842301</v>
      </c>
      <c r="Q74">
        <v>10.6477320848047</v>
      </c>
      <c r="R74" s="1">
        <v>1.78664766159315E-26</v>
      </c>
      <c r="T74" t="str">
        <f t="shared" si="4"/>
        <v>***</v>
      </c>
      <c r="U74" t="str">
        <f t="shared" si="5"/>
        <v>***</v>
      </c>
      <c r="V74" t="str">
        <f t="shared" si="6"/>
        <v>***</v>
      </c>
      <c r="W74" t="str">
        <f t="shared" si="7"/>
        <v>***</v>
      </c>
    </row>
    <row r="75" spans="1:23" x14ac:dyDescent="0.25">
      <c r="A75">
        <v>74</v>
      </c>
      <c r="B75" t="s">
        <v>179</v>
      </c>
      <c r="C75">
        <v>0.41951620793524402</v>
      </c>
      <c r="D75">
        <v>0.197742817173783</v>
      </c>
      <c r="E75">
        <v>2.1215243816748099</v>
      </c>
      <c r="F75">
        <v>3.38776983639077E-2</v>
      </c>
      <c r="G75">
        <v>0.65781068857769998</v>
      </c>
      <c r="H75">
        <v>0.271711487960411</v>
      </c>
      <c r="I75">
        <v>2.4209896074528299</v>
      </c>
      <c r="J75">
        <v>1.5478319783282801E-2</v>
      </c>
      <c r="K75">
        <v>0.24471090772936099</v>
      </c>
      <c r="L75">
        <v>0.29101437060666302</v>
      </c>
      <c r="M75">
        <v>0.84088942830975799</v>
      </c>
      <c r="N75">
        <v>0.40040988138769701</v>
      </c>
      <c r="O75">
        <v>0.36996330860795901</v>
      </c>
      <c r="P75">
        <v>0.197421809603752</v>
      </c>
      <c r="Q75">
        <v>1.87397384995364</v>
      </c>
      <c r="R75">
        <v>6.0934029480939102E-2</v>
      </c>
      <c r="T75" t="str">
        <f t="shared" si="4"/>
        <v>*</v>
      </c>
      <c r="U75" t="str">
        <f t="shared" si="5"/>
        <v>*</v>
      </c>
      <c r="V75" t="str">
        <f t="shared" si="6"/>
        <v/>
      </c>
      <c r="W75" t="str">
        <f t="shared" si="7"/>
        <v>^</v>
      </c>
    </row>
    <row r="76" spans="1:23" x14ac:dyDescent="0.25">
      <c r="A76">
        <v>75</v>
      </c>
      <c r="B76" t="s">
        <v>180</v>
      </c>
      <c r="C76">
        <v>1.60683961508497</v>
      </c>
      <c r="D76">
        <v>0.14565173479944199</v>
      </c>
      <c r="E76">
        <v>11.032066437777299</v>
      </c>
      <c r="F76" s="1">
        <v>2.67643575065126E-28</v>
      </c>
      <c r="G76">
        <v>1.71001699881952</v>
      </c>
      <c r="H76">
        <v>0.210243672479274</v>
      </c>
      <c r="I76">
        <v>8.1335004219358602</v>
      </c>
      <c r="J76" s="1">
        <v>4.1706863652343298E-16</v>
      </c>
      <c r="K76">
        <v>1.57952012098613</v>
      </c>
      <c r="L76">
        <v>0.20346477062587801</v>
      </c>
      <c r="M76">
        <v>7.7631135656918397</v>
      </c>
      <c r="N76" s="1">
        <v>8.2869345249976199E-15</v>
      </c>
      <c r="O76">
        <v>1.5571747725767</v>
      </c>
      <c r="P76">
        <v>0.145210839334278</v>
      </c>
      <c r="Q76">
        <v>10.723543639824699</v>
      </c>
      <c r="R76" s="1">
        <v>7.8920484801282702E-27</v>
      </c>
      <c r="T76" t="str">
        <f t="shared" si="4"/>
        <v>***</v>
      </c>
      <c r="U76" t="str">
        <f t="shared" si="5"/>
        <v>***</v>
      </c>
      <c r="V76" t="str">
        <f t="shared" si="6"/>
        <v>***</v>
      </c>
      <c r="W76" t="str">
        <f t="shared" si="7"/>
        <v>***</v>
      </c>
    </row>
    <row r="77" spans="1:23" x14ac:dyDescent="0.25">
      <c r="A77">
        <v>76</v>
      </c>
      <c r="B77" t="s">
        <v>181</v>
      </c>
      <c r="C77">
        <v>0.88682812231487396</v>
      </c>
      <c r="D77">
        <v>0.18265900569217999</v>
      </c>
      <c r="E77">
        <v>4.8551021010667998</v>
      </c>
      <c r="F77" s="1">
        <v>1.2032473094008699E-6</v>
      </c>
      <c r="G77">
        <v>1.07071384130826</v>
      </c>
      <c r="H77">
        <v>0.25717713103976902</v>
      </c>
      <c r="I77">
        <v>4.1633322410097398</v>
      </c>
      <c r="J77" s="1">
        <v>3.1363648177636203E-5</v>
      </c>
      <c r="K77">
        <v>0.77691553069157304</v>
      </c>
      <c r="L77">
        <v>0.26121155537075302</v>
      </c>
      <c r="M77">
        <v>2.97427703605551</v>
      </c>
      <c r="N77">
        <v>2.9367979760160298E-3</v>
      </c>
      <c r="O77">
        <v>0.835398533847175</v>
      </c>
      <c r="P77">
        <v>0.18229196194894201</v>
      </c>
      <c r="Q77">
        <v>4.5827502480946603</v>
      </c>
      <c r="R77" s="1">
        <v>4.5890001542964098E-6</v>
      </c>
      <c r="T77" t="str">
        <f t="shared" si="4"/>
        <v>***</v>
      </c>
      <c r="U77" t="str">
        <f t="shared" si="5"/>
        <v>***</v>
      </c>
      <c r="V77" t="str">
        <f t="shared" si="6"/>
        <v>**</v>
      </c>
      <c r="W77" t="str">
        <f t="shared" si="7"/>
        <v>***</v>
      </c>
    </row>
    <row r="78" spans="1:23" x14ac:dyDescent="0.25">
      <c r="A78">
        <v>77</v>
      </c>
      <c r="B78" t="s">
        <v>188</v>
      </c>
      <c r="C78">
        <v>1.7961516548023</v>
      </c>
      <c r="D78">
        <v>0.11076330990019501</v>
      </c>
      <c r="E78">
        <v>16.2161247837461</v>
      </c>
      <c r="F78" s="1">
        <v>3.8791040083857999E-59</v>
      </c>
      <c r="G78">
        <v>1.9544024667577</v>
      </c>
      <c r="H78">
        <v>0.15866346868759501</v>
      </c>
      <c r="I78">
        <v>12.3179108771779</v>
      </c>
      <c r="J78" s="1">
        <v>7.2549423768212297E-35</v>
      </c>
      <c r="K78">
        <v>1.6554785077710199</v>
      </c>
      <c r="L78">
        <v>0.156489626705825</v>
      </c>
      <c r="M78">
        <v>10.578838627323501</v>
      </c>
      <c r="N78" s="1">
        <v>3.7355975461458801E-26</v>
      </c>
      <c r="O78">
        <v>1.78463858863364</v>
      </c>
      <c r="P78">
        <v>0.110457695257275</v>
      </c>
      <c r="Q78">
        <v>16.156761052065299</v>
      </c>
      <c r="R78" s="1">
        <v>1.0177016364227999E-58</v>
      </c>
      <c r="T78" t="str">
        <f t="shared" si="4"/>
        <v>***</v>
      </c>
      <c r="U78" t="str">
        <f t="shared" si="5"/>
        <v>***</v>
      </c>
      <c r="V78" t="str">
        <f t="shared" si="6"/>
        <v>***</v>
      </c>
      <c r="W78" t="str">
        <f t="shared" si="7"/>
        <v>***</v>
      </c>
    </row>
    <row r="79" spans="1:23" x14ac:dyDescent="0.25">
      <c r="A79">
        <v>78</v>
      </c>
      <c r="B79" t="s">
        <v>199</v>
      </c>
      <c r="C79">
        <v>1.5768472213148801</v>
      </c>
      <c r="D79">
        <v>0.11592000996704301</v>
      </c>
      <c r="E79">
        <v>13.602890663684301</v>
      </c>
      <c r="F79" s="1">
        <v>3.8491405662789901E-42</v>
      </c>
      <c r="G79">
        <v>1.6974375687159</v>
      </c>
      <c r="H79">
        <v>0.16630440525679999</v>
      </c>
      <c r="I79">
        <v>10.2068106139149</v>
      </c>
      <c r="J79" s="1">
        <v>1.8484093935516099E-24</v>
      </c>
      <c r="K79">
        <v>1.4925516001153301</v>
      </c>
      <c r="L79">
        <v>0.16331350380078999</v>
      </c>
      <c r="M79">
        <v>9.1391805660843595</v>
      </c>
      <c r="N79" s="1">
        <v>6.2927323672091201E-20</v>
      </c>
      <c r="O79">
        <v>1.5552416457507501</v>
      </c>
      <c r="P79">
        <v>0.115562186080589</v>
      </c>
      <c r="Q79">
        <v>13.4580497176315</v>
      </c>
      <c r="R79" s="1">
        <v>2.76108004363159E-41</v>
      </c>
      <c r="T79" t="str">
        <f t="shared" si="4"/>
        <v>***</v>
      </c>
      <c r="U79" t="str">
        <f t="shared" si="5"/>
        <v>***</v>
      </c>
      <c r="V79" t="str">
        <f t="shared" si="6"/>
        <v>***</v>
      </c>
      <c r="W79" t="str">
        <f t="shared" si="7"/>
        <v>***</v>
      </c>
    </row>
    <row r="80" spans="1:23" x14ac:dyDescent="0.25">
      <c r="A80">
        <v>79</v>
      </c>
      <c r="B80" t="s">
        <v>210</v>
      </c>
      <c r="C80">
        <v>1.8764219624645999</v>
      </c>
      <c r="D80">
        <v>0.11594213144311399</v>
      </c>
      <c r="E80">
        <v>16.184125124396601</v>
      </c>
      <c r="F80" s="1">
        <v>6.5271028706257397E-59</v>
      </c>
      <c r="G80">
        <v>1.9352767774214801</v>
      </c>
      <c r="H80">
        <v>0.16739507926462499</v>
      </c>
      <c r="I80">
        <v>11.561133014920401</v>
      </c>
      <c r="J80" s="1">
        <v>6.4847464368869604E-31</v>
      </c>
      <c r="K80">
        <v>1.8618550920471799</v>
      </c>
      <c r="L80">
        <v>0.162284595294865</v>
      </c>
      <c r="M80">
        <v>11.4727777375558</v>
      </c>
      <c r="N80" s="1">
        <v>1.8076210748779799E-30</v>
      </c>
      <c r="O80">
        <v>1.8467730907761299</v>
      </c>
      <c r="P80">
        <v>0.11552157970782299</v>
      </c>
      <c r="Q80">
        <v>15.9863905553143</v>
      </c>
      <c r="R80" s="1">
        <v>1.5897938264135401E-57</v>
      </c>
      <c r="T80" t="str">
        <f t="shared" si="4"/>
        <v>***</v>
      </c>
      <c r="U80" t="str">
        <f t="shared" si="5"/>
        <v>***</v>
      </c>
      <c r="V80" t="str">
        <f t="shared" si="6"/>
        <v>***</v>
      </c>
      <c r="W80" t="str">
        <f t="shared" si="7"/>
        <v>***</v>
      </c>
    </row>
    <row r="81" spans="1:23" x14ac:dyDescent="0.25">
      <c r="A81">
        <v>80</v>
      </c>
      <c r="B81" t="s">
        <v>221</v>
      </c>
      <c r="C81">
        <v>1.33236955134585</v>
      </c>
      <c r="D81">
        <v>0.12818442123531801</v>
      </c>
      <c r="E81">
        <v>10.3941613068558</v>
      </c>
      <c r="F81" s="1">
        <v>2.6359565863065702E-25</v>
      </c>
      <c r="G81">
        <v>1.3420364722832501</v>
      </c>
      <c r="H81">
        <v>0.18638186708306101</v>
      </c>
      <c r="I81">
        <v>7.2004669407307098</v>
      </c>
      <c r="J81" s="1">
        <v>6.0006705771942103E-13</v>
      </c>
      <c r="K81">
        <v>1.3678715412209399</v>
      </c>
      <c r="L81">
        <v>0.178077070483707</v>
      </c>
      <c r="M81">
        <v>7.6813457089417403</v>
      </c>
      <c r="N81" s="1">
        <v>1.5742600637665498E-14</v>
      </c>
      <c r="O81">
        <v>1.3009836127268299</v>
      </c>
      <c r="P81">
        <v>0.12778070539084399</v>
      </c>
      <c r="Q81">
        <v>10.1813776089864</v>
      </c>
      <c r="R81" s="1">
        <v>2.4013737012696901E-24</v>
      </c>
      <c r="T81" t="str">
        <f t="shared" si="4"/>
        <v>***</v>
      </c>
      <c r="U81" t="str">
        <f t="shared" si="5"/>
        <v>***</v>
      </c>
      <c r="V81" t="str">
        <f t="shared" si="6"/>
        <v>***</v>
      </c>
      <c r="W81" t="str">
        <f t="shared" si="7"/>
        <v>***</v>
      </c>
    </row>
    <row r="82" spans="1:23" x14ac:dyDescent="0.25">
      <c r="A82">
        <v>81</v>
      </c>
      <c r="B82" t="s">
        <v>232</v>
      </c>
      <c r="C82">
        <v>1.2677541561549599</v>
      </c>
      <c r="D82">
        <v>0.13333950499154401</v>
      </c>
      <c r="E82">
        <v>9.5077160833569998</v>
      </c>
      <c r="F82" s="1">
        <v>1.9489435179746901E-21</v>
      </c>
      <c r="G82">
        <v>1.45983129758423</v>
      </c>
      <c r="H82">
        <v>0.188289183957807</v>
      </c>
      <c r="I82">
        <v>7.7531341253853503</v>
      </c>
      <c r="J82" s="1">
        <v>8.9651837714360893E-15</v>
      </c>
      <c r="K82">
        <v>1.11942740382254</v>
      </c>
      <c r="L82">
        <v>0.19110620452308699</v>
      </c>
      <c r="M82">
        <v>5.8576193620511301</v>
      </c>
      <c r="N82" s="1">
        <v>4.6954932403813297E-9</v>
      </c>
      <c r="O82">
        <v>1.2331936109760799</v>
      </c>
      <c r="P82">
        <v>0.13294452193318501</v>
      </c>
      <c r="Q82">
        <v>9.2760016963757597</v>
      </c>
      <c r="R82" s="1">
        <v>1.75957799731531E-20</v>
      </c>
      <c r="T82" t="str">
        <f t="shared" si="4"/>
        <v>***</v>
      </c>
      <c r="U82" t="str">
        <f t="shared" si="5"/>
        <v>***</v>
      </c>
      <c r="V82" t="str">
        <f t="shared" si="6"/>
        <v>***</v>
      </c>
      <c r="W82" t="str">
        <f t="shared" si="7"/>
        <v>***</v>
      </c>
    </row>
    <row r="83" spans="1:23" x14ac:dyDescent="0.25">
      <c r="A83">
        <v>82</v>
      </c>
      <c r="B83" t="s">
        <v>234</v>
      </c>
      <c r="C83">
        <v>0.85656335337610301</v>
      </c>
      <c r="D83">
        <v>0.149513177850124</v>
      </c>
      <c r="E83">
        <v>5.72901576765857</v>
      </c>
      <c r="F83" s="1">
        <v>1.01015006211978E-8</v>
      </c>
      <c r="G83">
        <v>0.76747429507146303</v>
      </c>
      <c r="H83">
        <v>0.224852184589937</v>
      </c>
      <c r="I83">
        <v>3.4132392196727199</v>
      </c>
      <c r="J83">
        <v>6.4195564764984504E-4</v>
      </c>
      <c r="K83">
        <v>0.969513349085662</v>
      </c>
      <c r="L83">
        <v>0.202245270729978</v>
      </c>
      <c r="M83">
        <v>4.7937504080383704</v>
      </c>
      <c r="N83" s="1">
        <v>1.6369191088288099E-6</v>
      </c>
      <c r="O83">
        <v>0.82066174134023395</v>
      </c>
      <c r="P83">
        <v>0.14915448258703301</v>
      </c>
      <c r="Q83">
        <v>5.5020923750070398</v>
      </c>
      <c r="R83" s="1">
        <v>3.7531021073791999E-8</v>
      </c>
      <c r="T83" t="str">
        <f t="shared" si="4"/>
        <v>***</v>
      </c>
      <c r="U83" t="str">
        <f t="shared" si="5"/>
        <v>***</v>
      </c>
      <c r="V83" t="str">
        <f t="shared" si="6"/>
        <v>***</v>
      </c>
      <c r="W83" t="str">
        <f t="shared" si="7"/>
        <v>***</v>
      </c>
    </row>
    <row r="84" spans="1:23" x14ac:dyDescent="0.25">
      <c r="A84">
        <v>83</v>
      </c>
      <c r="B84" t="s">
        <v>235</v>
      </c>
      <c r="C84">
        <v>1.6762586179432599</v>
      </c>
      <c r="D84">
        <v>0.130406396338063</v>
      </c>
      <c r="E84">
        <v>12.8541134868703</v>
      </c>
      <c r="F84" s="1">
        <v>8.1555465665858498E-38</v>
      </c>
      <c r="G84">
        <v>1.8684015413335699</v>
      </c>
      <c r="H84">
        <v>0.18509007358032101</v>
      </c>
      <c r="I84">
        <v>10.094552912491899</v>
      </c>
      <c r="J84" s="1">
        <v>5.839656527859E-24</v>
      </c>
      <c r="K84">
        <v>1.53818847333579</v>
      </c>
      <c r="L84">
        <v>0.18591928173662101</v>
      </c>
      <c r="M84">
        <v>8.2734209113115593</v>
      </c>
      <c r="N84" s="1">
        <v>1.3016915806174699E-16</v>
      </c>
      <c r="O84">
        <v>1.6345165980145999</v>
      </c>
      <c r="P84">
        <v>0.129969043302337</v>
      </c>
      <c r="Q84">
        <v>12.576199350889601</v>
      </c>
      <c r="R84" s="1">
        <v>2.8543528026440599E-36</v>
      </c>
      <c r="T84" t="str">
        <f t="shared" si="4"/>
        <v>***</v>
      </c>
      <c r="U84" t="str">
        <f t="shared" si="5"/>
        <v>***</v>
      </c>
      <c r="V84" t="str">
        <f t="shared" si="6"/>
        <v>***</v>
      </c>
      <c r="W84" t="str">
        <f t="shared" si="7"/>
        <v>***</v>
      </c>
    </row>
    <row r="85" spans="1:23" x14ac:dyDescent="0.25">
      <c r="A85">
        <v>84</v>
      </c>
      <c r="B85" t="s">
        <v>236</v>
      </c>
      <c r="C85">
        <v>0.57357012850108702</v>
      </c>
      <c r="D85">
        <v>0.17524361790537499</v>
      </c>
      <c r="E85">
        <v>3.2729872582908799</v>
      </c>
      <c r="F85">
        <v>1.0641727469456999E-3</v>
      </c>
      <c r="G85">
        <v>0.446829646706907</v>
      </c>
      <c r="H85">
        <v>0.27080750925994701</v>
      </c>
      <c r="I85">
        <v>1.6499898689219801</v>
      </c>
      <c r="J85">
        <v>9.8945008192474704E-2</v>
      </c>
      <c r="K85">
        <v>0.71674474281270895</v>
      </c>
      <c r="L85">
        <v>0.232394039161468</v>
      </c>
      <c r="M85">
        <v>3.0841786880545299</v>
      </c>
      <c r="N85">
        <v>2.0411495993238201E-3</v>
      </c>
      <c r="O85">
        <v>0.52759485473698697</v>
      </c>
      <c r="P85">
        <v>0.17490195224993399</v>
      </c>
      <c r="Q85">
        <v>3.0165178144098501</v>
      </c>
      <c r="R85">
        <v>2.55696192756569E-3</v>
      </c>
      <c r="T85" t="str">
        <f t="shared" si="4"/>
        <v>**</v>
      </c>
      <c r="U85" t="str">
        <f t="shared" si="5"/>
        <v>^</v>
      </c>
      <c r="V85" t="str">
        <f t="shared" si="6"/>
        <v>**</v>
      </c>
      <c r="W85" t="str">
        <f t="shared" si="7"/>
        <v>**</v>
      </c>
    </row>
    <row r="86" spans="1:23" x14ac:dyDescent="0.25">
      <c r="A86">
        <v>85</v>
      </c>
      <c r="B86" t="s">
        <v>182</v>
      </c>
      <c r="C86">
        <v>0.83348350863390996</v>
      </c>
      <c r="D86">
        <v>0.19001757409460601</v>
      </c>
      <c r="E86">
        <v>4.3863495921642297</v>
      </c>
      <c r="F86" s="1">
        <v>1.1526880671715799E-5</v>
      </c>
      <c r="G86">
        <v>0.89605873585224805</v>
      </c>
      <c r="H86">
        <v>0.27802442557652102</v>
      </c>
      <c r="I86">
        <v>3.2229496886618798</v>
      </c>
      <c r="J86">
        <v>1.2687783675552E-3</v>
      </c>
      <c r="K86">
        <v>0.84141884577710602</v>
      </c>
      <c r="L86">
        <v>0.261557302879801</v>
      </c>
      <c r="M86">
        <v>3.2169579534308799</v>
      </c>
      <c r="N86">
        <v>1.29557584326265E-3</v>
      </c>
      <c r="O86">
        <v>0.78355363049367099</v>
      </c>
      <c r="P86">
        <v>0.18966286455862599</v>
      </c>
      <c r="Q86">
        <v>4.1312970375994196</v>
      </c>
      <c r="R86" s="1">
        <v>3.6072210258545E-5</v>
      </c>
      <c r="T86" t="str">
        <f t="shared" si="4"/>
        <v>***</v>
      </c>
      <c r="U86" t="str">
        <f t="shared" si="5"/>
        <v>**</v>
      </c>
      <c r="V86" t="str">
        <f t="shared" si="6"/>
        <v>**</v>
      </c>
      <c r="W86" t="str">
        <f t="shared" si="7"/>
        <v>***</v>
      </c>
    </row>
    <row r="87" spans="1:23" x14ac:dyDescent="0.25">
      <c r="A87">
        <v>86</v>
      </c>
      <c r="B87" t="s">
        <v>183</v>
      </c>
      <c r="C87">
        <v>1.2310811843257901</v>
      </c>
      <c r="D87">
        <v>0.17237485283951701</v>
      </c>
      <c r="E87">
        <v>7.1418838887823997</v>
      </c>
      <c r="F87" s="1">
        <v>9.2060350853420609E-13</v>
      </c>
      <c r="G87">
        <v>1.6554509612761601</v>
      </c>
      <c r="H87">
        <v>0.22991204586141301</v>
      </c>
      <c r="I87">
        <v>7.2003663621611</v>
      </c>
      <c r="J87" s="1">
        <v>6.0050988022129495E-13</v>
      </c>
      <c r="K87">
        <v>0.80239270703592702</v>
      </c>
      <c r="L87">
        <v>0.27043200650049198</v>
      </c>
      <c r="M87">
        <v>2.9670774455259101</v>
      </c>
      <c r="N87">
        <v>3.0064522000655099E-3</v>
      </c>
      <c r="O87">
        <v>1.1817429350800499</v>
      </c>
      <c r="P87">
        <v>0.17198339241039201</v>
      </c>
      <c r="Q87">
        <v>6.8712619196401299</v>
      </c>
      <c r="R87" s="1">
        <v>6.36364286630145E-12</v>
      </c>
      <c r="T87" t="str">
        <f t="shared" si="4"/>
        <v>***</v>
      </c>
      <c r="U87" t="str">
        <f t="shared" si="5"/>
        <v>***</v>
      </c>
      <c r="V87" t="str">
        <f t="shared" si="6"/>
        <v>**</v>
      </c>
      <c r="W87" t="str">
        <f t="shared" si="7"/>
        <v>***</v>
      </c>
    </row>
    <row r="88" spans="1:23" x14ac:dyDescent="0.25">
      <c r="A88">
        <v>87</v>
      </c>
      <c r="B88" t="s">
        <v>184</v>
      </c>
      <c r="C88">
        <v>0.96664490796496205</v>
      </c>
      <c r="D88">
        <v>0.192318670759103</v>
      </c>
      <c r="E88">
        <v>5.0262665821758601</v>
      </c>
      <c r="F88" s="1">
        <v>5.00120550705576E-7</v>
      </c>
      <c r="G88">
        <v>1.2420939199397001</v>
      </c>
      <c r="H88">
        <v>0.266214109636768</v>
      </c>
      <c r="I88">
        <v>4.6657704267984004</v>
      </c>
      <c r="J88" s="1">
        <v>3.0746283079240198E-6</v>
      </c>
      <c r="K88">
        <v>0.76016513810702002</v>
      </c>
      <c r="L88">
        <v>0.28089970405120701</v>
      </c>
      <c r="M88">
        <v>2.7061799181121402</v>
      </c>
      <c r="N88">
        <v>6.8062159891778698E-3</v>
      </c>
      <c r="O88">
        <v>0.91571747154537597</v>
      </c>
      <c r="P88">
        <v>0.191951330565997</v>
      </c>
      <c r="Q88">
        <v>4.7705711069844998</v>
      </c>
      <c r="R88" s="1">
        <v>1.8370432036950101E-6</v>
      </c>
      <c r="T88" t="str">
        <f t="shared" si="4"/>
        <v>***</v>
      </c>
      <c r="U88" t="str">
        <f t="shared" si="5"/>
        <v>***</v>
      </c>
      <c r="V88" t="str">
        <f t="shared" si="6"/>
        <v>**</v>
      </c>
      <c r="W88" t="str">
        <f t="shared" si="7"/>
        <v>***</v>
      </c>
    </row>
    <row r="89" spans="1:23" x14ac:dyDescent="0.25">
      <c r="A89">
        <v>88</v>
      </c>
      <c r="B89" t="s">
        <v>185</v>
      </c>
      <c r="C89">
        <v>0.70339709583851695</v>
      </c>
      <c r="D89">
        <v>0.21581348412634099</v>
      </c>
      <c r="E89">
        <v>3.25928242475681</v>
      </c>
      <c r="F89">
        <v>1.1169441673824099E-3</v>
      </c>
      <c r="G89">
        <v>0.50353879675826996</v>
      </c>
      <c r="H89">
        <v>0.35440752595249497</v>
      </c>
      <c r="I89">
        <v>1.4207903610539101</v>
      </c>
      <c r="J89">
        <v>0.155377713710358</v>
      </c>
      <c r="K89">
        <v>0.88725476728028996</v>
      </c>
      <c r="L89">
        <v>0.27607838268203</v>
      </c>
      <c r="M89">
        <v>3.21377848805415</v>
      </c>
      <c r="N89">
        <v>1.3100069277423099E-3</v>
      </c>
      <c r="O89">
        <v>0.653273550213059</v>
      </c>
      <c r="P89">
        <v>0.21547831891538699</v>
      </c>
      <c r="Q89">
        <v>3.03173680536083</v>
      </c>
      <c r="R89">
        <v>2.43151113479661E-3</v>
      </c>
      <c r="T89" t="str">
        <f t="shared" si="4"/>
        <v>**</v>
      </c>
      <c r="U89" t="str">
        <f t="shared" si="5"/>
        <v/>
      </c>
      <c r="V89" t="str">
        <f t="shared" si="6"/>
        <v>**</v>
      </c>
      <c r="W89" t="str">
        <f t="shared" si="7"/>
        <v>**</v>
      </c>
    </row>
    <row r="90" spans="1:23" x14ac:dyDescent="0.25">
      <c r="A90">
        <v>89</v>
      </c>
      <c r="B90" t="s">
        <v>186</v>
      </c>
      <c r="C90">
        <v>0.83053284795312499</v>
      </c>
      <c r="D90">
        <v>0.21087138949526199</v>
      </c>
      <c r="E90">
        <v>3.9385753085853499</v>
      </c>
      <c r="F90" s="1">
        <v>8.1966867773364296E-5</v>
      </c>
      <c r="G90">
        <v>0.311245791782152</v>
      </c>
      <c r="H90">
        <v>0.38824509318730799</v>
      </c>
      <c r="I90">
        <v>0.80167347184473703</v>
      </c>
      <c r="J90">
        <v>0.42274186504175898</v>
      </c>
      <c r="K90">
        <v>1.16463849911483</v>
      </c>
      <c r="L90">
        <v>0.25955150676348299</v>
      </c>
      <c r="M90">
        <v>4.4871190063100297</v>
      </c>
      <c r="N90" s="1">
        <v>7.2192753583502797E-6</v>
      </c>
      <c r="O90">
        <v>0.78049705304543304</v>
      </c>
      <c r="P90">
        <v>0.21052389081366599</v>
      </c>
      <c r="Q90">
        <v>3.70740370619622</v>
      </c>
      <c r="R90">
        <v>2.0939499710454E-4</v>
      </c>
      <c r="T90" t="str">
        <f t="shared" si="4"/>
        <v>***</v>
      </c>
      <c r="U90" t="str">
        <f t="shared" si="5"/>
        <v/>
      </c>
      <c r="V90" t="str">
        <f t="shared" si="6"/>
        <v>***</v>
      </c>
      <c r="W90" t="str">
        <f t="shared" si="7"/>
        <v>***</v>
      </c>
    </row>
    <row r="91" spans="1:23" x14ac:dyDescent="0.25">
      <c r="A91">
        <v>90</v>
      </c>
      <c r="B91" t="s">
        <v>187</v>
      </c>
      <c r="C91">
        <v>0.86323762397368797</v>
      </c>
      <c r="D91">
        <v>0.213696646920401</v>
      </c>
      <c r="E91">
        <v>4.0395468829945296</v>
      </c>
      <c r="F91" s="1">
        <v>5.35545626452438E-5</v>
      </c>
      <c r="G91">
        <v>0.93782809758760499</v>
      </c>
      <c r="H91">
        <v>0.31215271460391403</v>
      </c>
      <c r="I91">
        <v>3.0043887293359002</v>
      </c>
      <c r="J91">
        <v>2.66115078520486E-3</v>
      </c>
      <c r="K91">
        <v>0.87203783569035098</v>
      </c>
      <c r="L91">
        <v>0.29435116053314397</v>
      </c>
      <c r="M91">
        <v>2.9625765161274402</v>
      </c>
      <c r="N91">
        <v>3.0507597414663299E-3</v>
      </c>
      <c r="O91">
        <v>0.80925663478880105</v>
      </c>
      <c r="P91">
        <v>0.213345532527944</v>
      </c>
      <c r="Q91">
        <v>3.7931735677793301</v>
      </c>
      <c r="R91">
        <v>1.4873411618271401E-4</v>
      </c>
      <c r="T91" t="str">
        <f t="shared" si="4"/>
        <v>***</v>
      </c>
      <c r="U91" t="str">
        <f t="shared" si="5"/>
        <v>**</v>
      </c>
      <c r="V91" t="str">
        <f t="shared" si="6"/>
        <v>**</v>
      </c>
      <c r="W91" t="str">
        <f t="shared" si="7"/>
        <v>***</v>
      </c>
    </row>
    <row r="92" spans="1:23" x14ac:dyDescent="0.25">
      <c r="A92">
        <v>91</v>
      </c>
      <c r="B92" t="s">
        <v>189</v>
      </c>
      <c r="C92">
        <v>1.76997853525459</v>
      </c>
      <c r="D92">
        <v>0.16812485302573099</v>
      </c>
      <c r="E92">
        <v>10.5277625728761</v>
      </c>
      <c r="F92" s="1">
        <v>6.4345719785121803E-26</v>
      </c>
      <c r="G92">
        <v>1.92730252596119</v>
      </c>
      <c r="H92">
        <v>0.24075779755639601</v>
      </c>
      <c r="I92">
        <v>8.0051510087008904</v>
      </c>
      <c r="J92" s="1">
        <v>1.1932015841033701E-15</v>
      </c>
      <c r="K92">
        <v>1.7036621487358301</v>
      </c>
      <c r="L92">
        <v>0.23652255788351301</v>
      </c>
      <c r="M92">
        <v>7.2029584153866502</v>
      </c>
      <c r="N92" s="1">
        <v>5.8919946802952998E-13</v>
      </c>
      <c r="O92">
        <v>1.7160542775699501</v>
      </c>
      <c r="P92">
        <v>0.16766161841226099</v>
      </c>
      <c r="Q92">
        <v>10.235224339481</v>
      </c>
      <c r="R92" s="1">
        <v>1.37875263410831E-24</v>
      </c>
      <c r="T92" t="str">
        <f t="shared" si="4"/>
        <v>***</v>
      </c>
      <c r="U92" t="str">
        <f t="shared" si="5"/>
        <v>***</v>
      </c>
      <c r="V92" t="str">
        <f t="shared" si="6"/>
        <v>***</v>
      </c>
      <c r="W92" t="str">
        <f t="shared" si="7"/>
        <v>***</v>
      </c>
    </row>
    <row r="93" spans="1:23" x14ac:dyDescent="0.25">
      <c r="A93">
        <v>92</v>
      </c>
      <c r="B93" t="s">
        <v>190</v>
      </c>
      <c r="C93">
        <v>1.1548829924226101</v>
      </c>
      <c r="D93">
        <v>0.20997996614404901</v>
      </c>
      <c r="E93">
        <v>5.4999675141882003</v>
      </c>
      <c r="F93" s="1">
        <v>3.7986122844878803E-8</v>
      </c>
      <c r="G93">
        <v>1.2515198868938899</v>
      </c>
      <c r="H93">
        <v>0.30636284679398901</v>
      </c>
      <c r="I93">
        <v>4.0850902777237401</v>
      </c>
      <c r="J93" s="1">
        <v>4.4059682701632002E-5</v>
      </c>
      <c r="K93">
        <v>1.1542037846423501</v>
      </c>
      <c r="L93">
        <v>0.28969141439322599</v>
      </c>
      <c r="M93">
        <v>3.9842526471138</v>
      </c>
      <c r="N93" s="1">
        <v>6.7692824719881703E-5</v>
      </c>
      <c r="O93">
        <v>1.10052217884105</v>
      </c>
      <c r="P93">
        <v>0.20958929272089699</v>
      </c>
      <c r="Q93">
        <v>5.2508511506195203</v>
      </c>
      <c r="R93" s="1">
        <v>1.51397988173322E-7</v>
      </c>
      <c r="T93" t="str">
        <f t="shared" si="4"/>
        <v>***</v>
      </c>
      <c r="U93" t="str">
        <f t="shared" si="5"/>
        <v>***</v>
      </c>
      <c r="V93" t="str">
        <f t="shared" si="6"/>
        <v>***</v>
      </c>
      <c r="W93" t="str">
        <f t="shared" si="7"/>
        <v>***</v>
      </c>
    </row>
    <row r="94" spans="1:23" x14ac:dyDescent="0.25">
      <c r="A94">
        <v>93</v>
      </c>
      <c r="B94" t="s">
        <v>191</v>
      </c>
      <c r="C94">
        <v>0.364692231128804</v>
      </c>
      <c r="D94">
        <v>0.29046784332584002</v>
      </c>
      <c r="E94">
        <v>1.2555339240072101</v>
      </c>
      <c r="F94">
        <v>0.20928500106607301</v>
      </c>
      <c r="G94">
        <v>0.37780974101553699</v>
      </c>
      <c r="H94">
        <v>0.44053684628112999</v>
      </c>
      <c r="I94">
        <v>0.85761212530775799</v>
      </c>
      <c r="J94">
        <v>0.39110667739243099</v>
      </c>
      <c r="K94">
        <v>0.43912397783891999</v>
      </c>
      <c r="L94">
        <v>0.38774942697250098</v>
      </c>
      <c r="M94">
        <v>1.1324942019064901</v>
      </c>
      <c r="N94">
        <v>0.25742672064017302</v>
      </c>
      <c r="O94">
        <v>0.31060625048471502</v>
      </c>
      <c r="P94">
        <v>0.29017598331025801</v>
      </c>
      <c r="Q94">
        <v>1.0704064717603201</v>
      </c>
      <c r="R94">
        <v>0.28443638748214101</v>
      </c>
      <c r="T94" t="str">
        <f t="shared" si="4"/>
        <v/>
      </c>
      <c r="U94" t="str">
        <f t="shared" si="5"/>
        <v/>
      </c>
      <c r="V94" t="str">
        <f t="shared" si="6"/>
        <v/>
      </c>
      <c r="W94" t="str">
        <f t="shared" si="7"/>
        <v/>
      </c>
    </row>
    <row r="95" spans="1:23" x14ac:dyDescent="0.25">
      <c r="A95">
        <v>94</v>
      </c>
      <c r="B95" t="s">
        <v>192</v>
      </c>
      <c r="C95">
        <v>0.72384177821868101</v>
      </c>
      <c r="D95">
        <v>0.25635641059058101</v>
      </c>
      <c r="E95">
        <v>2.8235758823082699</v>
      </c>
      <c r="F95">
        <v>4.7491182399750096E-3</v>
      </c>
      <c r="G95">
        <v>0.41676654623897302</v>
      </c>
      <c r="H95">
        <v>0.44078519850616699</v>
      </c>
      <c r="I95">
        <v>0.94550939471517204</v>
      </c>
      <c r="J95">
        <v>0.34439887681051901</v>
      </c>
      <c r="K95">
        <v>0.99677118025782196</v>
      </c>
      <c r="L95">
        <v>0.32030665927242002</v>
      </c>
      <c r="M95">
        <v>3.1119277461230399</v>
      </c>
      <c r="N95">
        <v>1.85869985124687E-3</v>
      </c>
      <c r="O95">
        <v>0.66828513101234099</v>
      </c>
      <c r="P95">
        <v>0.25601232613580199</v>
      </c>
      <c r="Q95">
        <v>2.6103631067273199</v>
      </c>
      <c r="R95">
        <v>9.0446163263465298E-3</v>
      </c>
      <c r="T95" t="str">
        <f t="shared" si="4"/>
        <v>**</v>
      </c>
      <c r="U95" t="str">
        <f t="shared" si="5"/>
        <v/>
      </c>
      <c r="V95" t="str">
        <f t="shared" si="6"/>
        <v>**</v>
      </c>
      <c r="W95" t="str">
        <f t="shared" si="7"/>
        <v>**</v>
      </c>
    </row>
    <row r="96" spans="1:23" x14ac:dyDescent="0.25">
      <c r="A96">
        <v>95</v>
      </c>
      <c r="B96" t="s">
        <v>193</v>
      </c>
      <c r="C96">
        <v>0.67478937956895202</v>
      </c>
      <c r="D96">
        <v>0.268437432321674</v>
      </c>
      <c r="E96">
        <v>2.5137678219196302</v>
      </c>
      <c r="F96">
        <v>1.1944904336927201E-2</v>
      </c>
      <c r="G96">
        <v>0.61731736309418805</v>
      </c>
      <c r="H96">
        <v>0.41321286823914499</v>
      </c>
      <c r="I96">
        <v>1.4939451564633199</v>
      </c>
      <c r="J96">
        <v>0.13518995444663301</v>
      </c>
      <c r="K96">
        <v>0.81248153219323005</v>
      </c>
      <c r="L96">
        <v>0.354978185978853</v>
      </c>
      <c r="M96">
        <v>2.2888210157275202</v>
      </c>
      <c r="N96">
        <v>2.2089753895397399E-2</v>
      </c>
      <c r="O96">
        <v>0.61616265490971001</v>
      </c>
      <c r="P96">
        <v>0.26810104102492299</v>
      </c>
      <c r="Q96">
        <v>2.2982479014411199</v>
      </c>
      <c r="R96">
        <v>2.15476837927541E-2</v>
      </c>
      <c r="T96" t="str">
        <f t="shared" si="4"/>
        <v>*</v>
      </c>
      <c r="U96" t="str">
        <f t="shared" si="5"/>
        <v/>
      </c>
      <c r="V96" t="str">
        <f t="shared" si="6"/>
        <v>*</v>
      </c>
      <c r="W96" t="str">
        <f t="shared" si="7"/>
        <v>*</v>
      </c>
    </row>
    <row r="97" spans="1:23" x14ac:dyDescent="0.25">
      <c r="A97">
        <v>96</v>
      </c>
      <c r="B97" t="s">
        <v>194</v>
      </c>
      <c r="C97">
        <v>1.26473144103464</v>
      </c>
      <c r="D97">
        <v>0.22179380288964101</v>
      </c>
      <c r="E97">
        <v>5.7022848454604196</v>
      </c>
      <c r="F97" s="1">
        <v>1.1821207175038399E-8</v>
      </c>
      <c r="G97">
        <v>1.2430144968004699</v>
      </c>
      <c r="H97">
        <v>0.33423089002782602</v>
      </c>
      <c r="I97">
        <v>3.7190293712737899</v>
      </c>
      <c r="J97">
        <v>1.99989798594644E-4</v>
      </c>
      <c r="K97">
        <v>1.3825410877333</v>
      </c>
      <c r="L97">
        <v>0.29836687275926499</v>
      </c>
      <c r="M97">
        <v>4.6336950042332203</v>
      </c>
      <c r="N97" s="1">
        <v>3.5919608402773799E-6</v>
      </c>
      <c r="O97">
        <v>1.20197270622872</v>
      </c>
      <c r="P97">
        <v>0.22137773567181701</v>
      </c>
      <c r="Q97">
        <v>5.4295103461108498</v>
      </c>
      <c r="R97" s="1">
        <v>5.6508877295208198E-8</v>
      </c>
      <c r="T97" t="str">
        <f t="shared" si="4"/>
        <v>***</v>
      </c>
      <c r="U97" t="str">
        <f t="shared" si="5"/>
        <v>***</v>
      </c>
      <c r="V97" t="str">
        <f t="shared" si="6"/>
        <v>***</v>
      </c>
      <c r="W97" t="str">
        <f t="shared" si="7"/>
        <v>***</v>
      </c>
    </row>
    <row r="98" spans="1:23" x14ac:dyDescent="0.25">
      <c r="A98">
        <v>97</v>
      </c>
      <c r="B98" t="s">
        <v>195</v>
      </c>
      <c r="C98">
        <v>0.89045174493712398</v>
      </c>
      <c r="D98">
        <v>0.26311776026672101</v>
      </c>
      <c r="E98">
        <v>3.3842327634382401</v>
      </c>
      <c r="F98">
        <v>7.1377464657439605E-4</v>
      </c>
      <c r="G98">
        <v>0.75714487772907602</v>
      </c>
      <c r="H98">
        <v>0.4142078475164</v>
      </c>
      <c r="I98">
        <v>1.8279346522982001</v>
      </c>
      <c r="J98">
        <v>6.75593596488967E-2</v>
      </c>
      <c r="K98">
        <v>1.0955046029226401</v>
      </c>
      <c r="L98">
        <v>0.34340811742299898</v>
      </c>
      <c r="M98">
        <v>3.19009524627291</v>
      </c>
      <c r="N98">
        <v>1.42225911307363E-3</v>
      </c>
      <c r="O98">
        <v>0.83063988541661204</v>
      </c>
      <c r="P98">
        <v>0.26275435199056102</v>
      </c>
      <c r="Q98">
        <v>3.1612792675892698</v>
      </c>
      <c r="R98">
        <v>1.57077820131444E-3</v>
      </c>
      <c r="T98" t="str">
        <f t="shared" si="4"/>
        <v>***</v>
      </c>
      <c r="U98" t="str">
        <f t="shared" si="5"/>
        <v>^</v>
      </c>
      <c r="V98" t="str">
        <f t="shared" si="6"/>
        <v>**</v>
      </c>
      <c r="W98" t="str">
        <f t="shared" si="7"/>
        <v>**</v>
      </c>
    </row>
    <row r="99" spans="1:23" x14ac:dyDescent="0.25">
      <c r="A99">
        <v>98</v>
      </c>
      <c r="B99" t="s">
        <v>196</v>
      </c>
      <c r="C99">
        <v>0.60074748910722697</v>
      </c>
      <c r="D99">
        <v>0.301218468062599</v>
      </c>
      <c r="E99">
        <v>1.9943912900532399</v>
      </c>
      <c r="F99">
        <v>4.6109309628462998E-2</v>
      </c>
      <c r="G99">
        <v>0.46081713977609001</v>
      </c>
      <c r="H99">
        <v>0.47851911454040402</v>
      </c>
      <c r="I99">
        <v>0.96300675516104395</v>
      </c>
      <c r="J99">
        <v>0.33554413327587501</v>
      </c>
      <c r="K99">
        <v>0.80536023712221105</v>
      </c>
      <c r="L99">
        <v>0.39023842257302899</v>
      </c>
      <c r="M99">
        <v>2.0637645873312098</v>
      </c>
      <c r="N99">
        <v>3.9040042203122398E-2</v>
      </c>
      <c r="O99">
        <v>0.54118470367139704</v>
      </c>
      <c r="P99">
        <v>0.30089296889143302</v>
      </c>
      <c r="Q99">
        <v>1.79859537982978</v>
      </c>
      <c r="R99">
        <v>7.2082708736408194E-2</v>
      </c>
      <c r="T99" t="str">
        <f t="shared" si="4"/>
        <v>*</v>
      </c>
      <c r="U99" t="str">
        <f t="shared" si="5"/>
        <v/>
      </c>
      <c r="V99" t="str">
        <f t="shared" si="6"/>
        <v>*</v>
      </c>
      <c r="W99" t="str">
        <f t="shared" si="7"/>
        <v>^</v>
      </c>
    </row>
    <row r="100" spans="1:23" x14ac:dyDescent="0.25">
      <c r="A100">
        <v>99</v>
      </c>
      <c r="B100" t="s">
        <v>197</v>
      </c>
      <c r="C100">
        <v>0.86714863199578196</v>
      </c>
      <c r="D100">
        <v>0.27658585412962899</v>
      </c>
      <c r="E100">
        <v>3.13518793187944</v>
      </c>
      <c r="F100">
        <v>1.71744048731661E-3</v>
      </c>
      <c r="G100">
        <v>0.99114458436283503</v>
      </c>
      <c r="H100">
        <v>0.39290427565298203</v>
      </c>
      <c r="I100">
        <v>2.5226108387739399</v>
      </c>
      <c r="J100">
        <v>1.16487233619526E-2</v>
      </c>
      <c r="K100">
        <v>0.86326200356436</v>
      </c>
      <c r="L100">
        <v>0.39072142870903598</v>
      </c>
      <c r="M100">
        <v>2.2094053208615199</v>
      </c>
      <c r="N100">
        <v>2.71464612718289E-2</v>
      </c>
      <c r="O100">
        <v>0.80749998315271998</v>
      </c>
      <c r="P100">
        <v>0.27622350600401402</v>
      </c>
      <c r="Q100">
        <v>2.9233572292033099</v>
      </c>
      <c r="R100">
        <v>3.46278986614614E-3</v>
      </c>
      <c r="T100" t="str">
        <f t="shared" si="4"/>
        <v>**</v>
      </c>
      <c r="U100" t="str">
        <f t="shared" si="5"/>
        <v>*</v>
      </c>
      <c r="V100" t="str">
        <f t="shared" si="6"/>
        <v>*</v>
      </c>
      <c r="W100" t="str">
        <f t="shared" si="7"/>
        <v>**</v>
      </c>
    </row>
    <row r="101" spans="1:23" x14ac:dyDescent="0.25">
      <c r="A101">
        <v>100</v>
      </c>
      <c r="B101" t="s">
        <v>198</v>
      </c>
      <c r="C101">
        <v>0.43838193169387002</v>
      </c>
      <c r="D101">
        <v>0.337833802472842</v>
      </c>
      <c r="E101">
        <v>1.2976260175419001</v>
      </c>
      <c r="F101">
        <v>0.194415877297792</v>
      </c>
      <c r="G101">
        <v>3.2792857191362199E-2</v>
      </c>
      <c r="H101">
        <v>0.60238520559173903</v>
      </c>
      <c r="I101">
        <v>5.4438350887367697E-2</v>
      </c>
      <c r="J101">
        <v>0.95658592455149205</v>
      </c>
      <c r="K101">
        <v>0.79293714388999303</v>
      </c>
      <c r="L101">
        <v>0.413406919178751</v>
      </c>
      <c r="M101">
        <v>1.91805484403888</v>
      </c>
      <c r="N101">
        <v>5.5104057353363697E-2</v>
      </c>
      <c r="O101">
        <v>0.377493629454968</v>
      </c>
      <c r="P101">
        <v>0.33752404706613498</v>
      </c>
      <c r="Q101">
        <v>1.1184199547743701</v>
      </c>
      <c r="R101">
        <v>0.26338767570132499</v>
      </c>
      <c r="T101" t="str">
        <f t="shared" si="4"/>
        <v/>
      </c>
      <c r="U101" t="str">
        <f t="shared" si="5"/>
        <v/>
      </c>
      <c r="V101" t="str">
        <f t="shared" si="6"/>
        <v>^</v>
      </c>
      <c r="W101" t="str">
        <f t="shared" si="7"/>
        <v/>
      </c>
    </row>
    <row r="102" spans="1:23" x14ac:dyDescent="0.25">
      <c r="A102">
        <v>101</v>
      </c>
      <c r="B102" t="s">
        <v>200</v>
      </c>
      <c r="C102">
        <v>1.72031274381927</v>
      </c>
      <c r="D102">
        <v>0.21406366677942201</v>
      </c>
      <c r="E102">
        <v>8.0364536854912902</v>
      </c>
      <c r="F102" s="1">
        <v>9.2475880437960792E-16</v>
      </c>
      <c r="G102">
        <v>2.0925613130382099</v>
      </c>
      <c r="H102">
        <v>0.284187988276974</v>
      </c>
      <c r="I102">
        <v>7.3632996444549397</v>
      </c>
      <c r="J102" s="1">
        <v>1.79419007971962E-13</v>
      </c>
      <c r="K102">
        <v>1.41286786737745</v>
      </c>
      <c r="L102">
        <v>0.33466094808312502</v>
      </c>
      <c r="M102">
        <v>4.2217888745911001</v>
      </c>
      <c r="N102" s="1">
        <v>2.42371077047893E-5</v>
      </c>
      <c r="O102">
        <v>1.65834111119682</v>
      </c>
      <c r="P102">
        <v>0.21355459185671699</v>
      </c>
      <c r="Q102">
        <v>7.7654200585369297</v>
      </c>
      <c r="R102" s="1">
        <v>8.1375077101242799E-15</v>
      </c>
      <c r="T102" t="str">
        <f t="shared" si="4"/>
        <v>***</v>
      </c>
      <c r="U102" t="str">
        <f t="shared" si="5"/>
        <v>***</v>
      </c>
      <c r="V102" t="str">
        <f t="shared" si="6"/>
        <v>***</v>
      </c>
      <c r="W102" t="str">
        <f t="shared" si="7"/>
        <v>***</v>
      </c>
    </row>
    <row r="103" spans="1:23" x14ac:dyDescent="0.25">
      <c r="A103">
        <v>102</v>
      </c>
      <c r="B103" t="s">
        <v>201</v>
      </c>
      <c r="C103">
        <v>1.0936725838880601</v>
      </c>
      <c r="D103">
        <v>0.27819002859581499</v>
      </c>
      <c r="E103">
        <v>3.9313867193890801</v>
      </c>
      <c r="F103" s="1">
        <v>8.4457289980868996E-5</v>
      </c>
      <c r="G103">
        <v>1.3766694470602201</v>
      </c>
      <c r="H103">
        <v>0.37780556522818498</v>
      </c>
      <c r="I103">
        <v>3.6438569829662102</v>
      </c>
      <c r="J103">
        <v>2.6858269808899997E-4</v>
      </c>
      <c r="K103">
        <v>0.92674936925985196</v>
      </c>
      <c r="L103">
        <v>0.41477582726142997</v>
      </c>
      <c r="M103">
        <v>2.2343379443752598</v>
      </c>
      <c r="N103">
        <v>2.5460845467188801E-2</v>
      </c>
      <c r="O103">
        <v>1.0276011428088501</v>
      </c>
      <c r="P103">
        <v>0.27775307767615798</v>
      </c>
      <c r="Q103">
        <v>3.6996930921750799</v>
      </c>
      <c r="R103">
        <v>2.1586035182553001E-4</v>
      </c>
      <c r="T103" t="str">
        <f t="shared" si="4"/>
        <v>***</v>
      </c>
      <c r="U103" t="str">
        <f t="shared" si="5"/>
        <v>***</v>
      </c>
      <c r="V103" t="str">
        <f t="shared" si="6"/>
        <v>*</v>
      </c>
      <c r="W103" t="str">
        <f t="shared" si="7"/>
        <v>***</v>
      </c>
    </row>
    <row r="104" spans="1:23" x14ac:dyDescent="0.25">
      <c r="A104">
        <v>103</v>
      </c>
      <c r="B104" t="s">
        <v>202</v>
      </c>
      <c r="C104">
        <v>0.76946548163843598</v>
      </c>
      <c r="D104">
        <v>0.325594549823296</v>
      </c>
      <c r="E104">
        <v>2.3632627820583401</v>
      </c>
      <c r="F104">
        <v>1.8114819667314E-2</v>
      </c>
      <c r="G104">
        <v>1.34565444220259</v>
      </c>
      <c r="H104">
        <v>0.39671630152665999</v>
      </c>
      <c r="I104">
        <v>3.3919817184829402</v>
      </c>
      <c r="J104">
        <v>6.9389069788523198E-4</v>
      </c>
      <c r="K104">
        <v>0.103043736911013</v>
      </c>
      <c r="L104">
        <v>0.60230722692805405</v>
      </c>
      <c r="M104">
        <v>0.171081687723666</v>
      </c>
      <c r="N104">
        <v>0.86415953466381301</v>
      </c>
      <c r="O104">
        <v>0.70233518846786303</v>
      </c>
      <c r="P104">
        <v>0.32520657688887</v>
      </c>
      <c r="Q104">
        <v>2.15965862433301</v>
      </c>
      <c r="R104">
        <v>3.0799106470717399E-2</v>
      </c>
      <c r="T104" t="str">
        <f t="shared" si="4"/>
        <v>*</v>
      </c>
      <c r="U104" t="str">
        <f t="shared" si="5"/>
        <v>***</v>
      </c>
      <c r="V104" t="str">
        <f t="shared" si="6"/>
        <v/>
      </c>
      <c r="W104" t="str">
        <f t="shared" si="7"/>
        <v>*</v>
      </c>
    </row>
    <row r="105" spans="1:23" x14ac:dyDescent="0.25">
      <c r="A105">
        <v>104</v>
      </c>
      <c r="B105" t="s">
        <v>203</v>
      </c>
      <c r="C105">
        <v>0.72403928372932203</v>
      </c>
      <c r="D105">
        <v>0.33957324235504299</v>
      </c>
      <c r="E105">
        <v>2.1322035820840699</v>
      </c>
      <c r="F105">
        <v>3.2990114125230299E-2</v>
      </c>
      <c r="G105">
        <v>0.93185299783998299</v>
      </c>
      <c r="H105">
        <v>0.48260354981886699</v>
      </c>
      <c r="I105">
        <v>1.9308871602575901</v>
      </c>
      <c r="J105">
        <v>5.3497008363373899E-2</v>
      </c>
      <c r="K105">
        <v>0.65585685909835201</v>
      </c>
      <c r="L105">
        <v>0.47936926271858499</v>
      </c>
      <c r="M105">
        <v>1.3681662761998401</v>
      </c>
      <c r="N105">
        <v>0.171260035039769</v>
      </c>
      <c r="O105">
        <v>0.65802484186378396</v>
      </c>
      <c r="P105">
        <v>0.33918955299797598</v>
      </c>
      <c r="Q105">
        <v>1.9399914768828701</v>
      </c>
      <c r="R105">
        <v>5.2380725706773899E-2</v>
      </c>
      <c r="T105" t="str">
        <f t="shared" si="4"/>
        <v>*</v>
      </c>
      <c r="U105" t="str">
        <f t="shared" si="5"/>
        <v>^</v>
      </c>
      <c r="V105" t="str">
        <f t="shared" si="6"/>
        <v/>
      </c>
      <c r="W105" t="str">
        <f t="shared" si="7"/>
        <v>^</v>
      </c>
    </row>
    <row r="106" spans="1:23" x14ac:dyDescent="0.25">
      <c r="A106">
        <v>105</v>
      </c>
      <c r="B106" t="s">
        <v>204</v>
      </c>
      <c r="C106">
        <v>0.87200710669397397</v>
      </c>
      <c r="D106">
        <v>0.32630473396971998</v>
      </c>
      <c r="E106">
        <v>2.67237038238892</v>
      </c>
      <c r="F106">
        <v>7.5317465453009699E-3</v>
      </c>
      <c r="G106">
        <v>0.75977450104620703</v>
      </c>
      <c r="H106">
        <v>0.53234319188155499</v>
      </c>
      <c r="I106">
        <v>1.4272268578486</v>
      </c>
      <c r="J106">
        <v>0.15351451531612101</v>
      </c>
      <c r="K106">
        <v>1.04723987826681</v>
      </c>
      <c r="L106">
        <v>0.41615250959012201</v>
      </c>
      <c r="M106">
        <v>2.5164809874587899</v>
      </c>
      <c r="N106">
        <v>1.18533295279055E-2</v>
      </c>
      <c r="O106">
        <v>0.80802323249743302</v>
      </c>
      <c r="P106">
        <v>0.325893183808388</v>
      </c>
      <c r="Q106">
        <v>2.47941126922285</v>
      </c>
      <c r="R106">
        <v>1.31599468538063E-2</v>
      </c>
      <c r="T106" t="str">
        <f t="shared" si="4"/>
        <v>**</v>
      </c>
      <c r="U106" t="str">
        <f t="shared" si="5"/>
        <v/>
      </c>
      <c r="V106" t="str">
        <f t="shared" si="6"/>
        <v>*</v>
      </c>
      <c r="W106" t="str">
        <f t="shared" si="7"/>
        <v>*</v>
      </c>
    </row>
    <row r="107" spans="1:23" x14ac:dyDescent="0.25">
      <c r="A107">
        <v>106</v>
      </c>
      <c r="B107" t="s">
        <v>205</v>
      </c>
      <c r="C107">
        <v>0.59627178549420601</v>
      </c>
      <c r="D107">
        <v>0.37520380042254398</v>
      </c>
      <c r="E107">
        <v>1.5891944186671401</v>
      </c>
      <c r="F107">
        <v>0.11201650617251301</v>
      </c>
      <c r="G107">
        <v>0.51212008736846804</v>
      </c>
      <c r="H107">
        <v>0.605875323339223</v>
      </c>
      <c r="I107">
        <v>0.845256553024752</v>
      </c>
      <c r="J107">
        <v>0.39796761314213602</v>
      </c>
      <c r="K107">
        <v>0.76647904219590701</v>
      </c>
      <c r="L107">
        <v>0.48049565647158099</v>
      </c>
      <c r="M107">
        <v>1.5951841226295</v>
      </c>
      <c r="N107">
        <v>0.110671068194577</v>
      </c>
      <c r="O107">
        <v>0.53172878445747895</v>
      </c>
      <c r="P107">
        <v>0.37483821037096399</v>
      </c>
      <c r="Q107">
        <v>1.41855544537801</v>
      </c>
      <c r="R107">
        <v>0.15602866320634201</v>
      </c>
      <c r="T107" t="str">
        <f t="shared" si="4"/>
        <v/>
      </c>
      <c r="U107" t="str">
        <f t="shared" si="5"/>
        <v/>
      </c>
      <c r="V107" t="str">
        <f t="shared" si="6"/>
        <v/>
      </c>
      <c r="W107" t="str">
        <f t="shared" si="7"/>
        <v/>
      </c>
    </row>
    <row r="108" spans="1:23" x14ac:dyDescent="0.25">
      <c r="A108">
        <v>107</v>
      </c>
      <c r="B108" t="s">
        <v>206</v>
      </c>
      <c r="C108">
        <v>0.87115487926021695</v>
      </c>
      <c r="D108">
        <v>0.34069999306738402</v>
      </c>
      <c r="E108">
        <v>2.55695596415207</v>
      </c>
      <c r="F108">
        <v>1.05592583728595E-2</v>
      </c>
      <c r="G108">
        <v>1.4411773302926001</v>
      </c>
      <c r="H108">
        <v>0.42140141103258599</v>
      </c>
      <c r="I108">
        <v>3.4199632287922102</v>
      </c>
      <c r="J108">
        <v>6.2629600858782298E-4</v>
      </c>
      <c r="K108">
        <v>0.28397980354179703</v>
      </c>
      <c r="L108">
        <v>0.60384437225693699</v>
      </c>
      <c r="M108">
        <v>0.47028641250789599</v>
      </c>
      <c r="N108">
        <v>0.63815040373758503</v>
      </c>
      <c r="O108">
        <v>0.80501104573817805</v>
      </c>
      <c r="P108">
        <v>0.34027051715157403</v>
      </c>
      <c r="Q108">
        <v>2.3657972265037102</v>
      </c>
      <c r="R108">
        <v>1.7991295287518999E-2</v>
      </c>
      <c r="T108" t="str">
        <f t="shared" si="4"/>
        <v>*</v>
      </c>
      <c r="U108" t="str">
        <f t="shared" si="5"/>
        <v>***</v>
      </c>
      <c r="V108" t="str">
        <f t="shared" si="6"/>
        <v/>
      </c>
      <c r="W108" t="str">
        <f t="shared" si="7"/>
        <v>*</v>
      </c>
    </row>
    <row r="109" spans="1:23" x14ac:dyDescent="0.25">
      <c r="A109">
        <v>108</v>
      </c>
      <c r="B109" t="s">
        <v>207</v>
      </c>
      <c r="C109">
        <v>0.81622481199692298</v>
      </c>
      <c r="D109">
        <v>0.357012168392836</v>
      </c>
      <c r="E109">
        <v>2.2862660835100601</v>
      </c>
      <c r="F109">
        <v>2.2238696797605699E-2</v>
      </c>
      <c r="G109">
        <v>1.1709367771725601</v>
      </c>
      <c r="H109">
        <v>0.48517877869402698</v>
      </c>
      <c r="I109">
        <v>2.4134130110233101</v>
      </c>
      <c r="J109">
        <v>1.58038998799306E-2</v>
      </c>
      <c r="K109">
        <v>0.61390493018818104</v>
      </c>
      <c r="L109">
        <v>0.53077177198112402</v>
      </c>
      <c r="M109">
        <v>1.1566269394786399</v>
      </c>
      <c r="N109">
        <v>0.24742481094834001</v>
      </c>
      <c r="O109">
        <v>0.74658951639483295</v>
      </c>
      <c r="P109">
        <v>0.35658067821699801</v>
      </c>
      <c r="Q109">
        <v>2.0937464142139901</v>
      </c>
      <c r="R109">
        <v>3.6282575920823602E-2</v>
      </c>
      <c r="T109" t="str">
        <f t="shared" si="4"/>
        <v>*</v>
      </c>
      <c r="U109" t="str">
        <f t="shared" si="5"/>
        <v>*</v>
      </c>
      <c r="V109" t="str">
        <f t="shared" si="6"/>
        <v/>
      </c>
      <c r="W109" t="str">
        <f t="shared" si="7"/>
        <v>*</v>
      </c>
    </row>
    <row r="110" spans="1:23" x14ac:dyDescent="0.25">
      <c r="A110">
        <v>109</v>
      </c>
      <c r="B110" t="s">
        <v>208</v>
      </c>
      <c r="C110">
        <v>0.74318253426653003</v>
      </c>
      <c r="D110">
        <v>0.37627145502801401</v>
      </c>
      <c r="E110">
        <v>1.9751233433617701</v>
      </c>
      <c r="F110">
        <v>4.82541523621925E-2</v>
      </c>
      <c r="G110">
        <v>0.99149102685523705</v>
      </c>
      <c r="H110">
        <v>0.53476915766227495</v>
      </c>
      <c r="I110">
        <v>1.85405424499331</v>
      </c>
      <c r="J110">
        <v>6.3731399770790106E-2</v>
      </c>
      <c r="K110">
        <v>0.65528302837012697</v>
      </c>
      <c r="L110">
        <v>0.53114871093502802</v>
      </c>
      <c r="M110">
        <v>1.2337091569262699</v>
      </c>
      <c r="N110">
        <v>0.21731130054190001</v>
      </c>
      <c r="O110">
        <v>0.67364326507127403</v>
      </c>
      <c r="P110">
        <v>0.37587091327382199</v>
      </c>
      <c r="Q110">
        <v>1.7922197256602399</v>
      </c>
      <c r="R110">
        <v>7.3097776095230299E-2</v>
      </c>
      <c r="T110" t="str">
        <f t="shared" si="4"/>
        <v>*</v>
      </c>
      <c r="U110" t="str">
        <f t="shared" si="5"/>
        <v>^</v>
      </c>
      <c r="V110" t="str">
        <f t="shared" si="6"/>
        <v/>
      </c>
      <c r="W110" t="str">
        <f t="shared" si="7"/>
        <v>^</v>
      </c>
    </row>
    <row r="111" spans="1:23" x14ac:dyDescent="0.25">
      <c r="A111">
        <v>110</v>
      </c>
      <c r="B111" t="s">
        <v>209</v>
      </c>
      <c r="C111">
        <v>1.02389525777448</v>
      </c>
      <c r="D111">
        <v>0.341902213556252</v>
      </c>
      <c r="E111">
        <v>2.9947020439691201</v>
      </c>
      <c r="F111">
        <v>2.7471304858423099E-3</v>
      </c>
      <c r="G111">
        <v>1.27202411205217</v>
      </c>
      <c r="H111">
        <v>0.48664663445760498</v>
      </c>
      <c r="I111">
        <v>2.6138557671726401</v>
      </c>
      <c r="J111">
        <v>8.9526821559417595E-3</v>
      </c>
      <c r="K111">
        <v>0.92866892266025403</v>
      </c>
      <c r="L111">
        <v>0.48230609591742102</v>
      </c>
      <c r="M111">
        <v>1.9254762287293601</v>
      </c>
      <c r="N111">
        <v>5.4169807067692997E-2</v>
      </c>
      <c r="O111">
        <v>0.95314397794474004</v>
      </c>
      <c r="P111">
        <v>0.34146424629911698</v>
      </c>
      <c r="Q111">
        <v>2.7913434225549998</v>
      </c>
      <c r="R111">
        <v>5.2489746913073898E-3</v>
      </c>
      <c r="T111" t="str">
        <f t="shared" si="4"/>
        <v>**</v>
      </c>
      <c r="U111" t="str">
        <f t="shared" si="5"/>
        <v>**</v>
      </c>
      <c r="V111" t="str">
        <f t="shared" si="6"/>
        <v>^</v>
      </c>
      <c r="W111" t="str">
        <f t="shared" si="7"/>
        <v>**</v>
      </c>
    </row>
    <row r="112" spans="1:23" x14ac:dyDescent="0.25">
      <c r="A112">
        <v>111</v>
      </c>
      <c r="B112" t="s">
        <v>211</v>
      </c>
      <c r="C112">
        <v>1.5294231447986</v>
      </c>
      <c r="D112">
        <v>0.290120942655406</v>
      </c>
      <c r="E112">
        <v>5.27167439482362</v>
      </c>
      <c r="F112" s="1">
        <v>1.35184749963518E-7</v>
      </c>
      <c r="G112">
        <v>0.38421946696921699</v>
      </c>
      <c r="H112">
        <v>0.73298788437076201</v>
      </c>
      <c r="I112">
        <v>0.524182561760966</v>
      </c>
      <c r="J112">
        <v>0.60015156852940199</v>
      </c>
      <c r="K112">
        <v>2.0416768793831102</v>
      </c>
      <c r="L112">
        <v>0.33340053052489099</v>
      </c>
      <c r="M112">
        <v>6.12379613244401</v>
      </c>
      <c r="N112" s="1">
        <v>9.1371793377228698E-10</v>
      </c>
      <c r="O112">
        <v>1.4555706211122701</v>
      </c>
      <c r="P112">
        <v>0.28958035155587297</v>
      </c>
      <c r="Q112">
        <v>5.0264826784403898</v>
      </c>
      <c r="R112" s="1">
        <v>4.9955758299844498E-7</v>
      </c>
      <c r="T112" t="str">
        <f t="shared" si="4"/>
        <v>***</v>
      </c>
      <c r="U112" t="str">
        <f t="shared" si="5"/>
        <v/>
      </c>
      <c r="V112" t="str">
        <f t="shared" si="6"/>
        <v>***</v>
      </c>
      <c r="W112" t="str">
        <f t="shared" si="7"/>
        <v>***</v>
      </c>
    </row>
    <row r="113" spans="1:23" x14ac:dyDescent="0.25">
      <c r="A113">
        <v>112</v>
      </c>
      <c r="B113" t="s">
        <v>212</v>
      </c>
      <c r="C113">
        <v>0.966531076264323</v>
      </c>
      <c r="D113">
        <v>0.37801162587801102</v>
      </c>
      <c r="E113">
        <v>2.5568818790145702</v>
      </c>
      <c r="F113">
        <v>1.05615074194785E-2</v>
      </c>
      <c r="G113">
        <v>1.3750001529470099</v>
      </c>
      <c r="H113">
        <v>0.488264794081748</v>
      </c>
      <c r="I113">
        <v>2.8160952204897298</v>
      </c>
      <c r="J113">
        <v>4.8611256615161899E-3</v>
      </c>
      <c r="K113">
        <v>0.64791179032475699</v>
      </c>
      <c r="L113">
        <v>0.60686021579015803</v>
      </c>
      <c r="M113">
        <v>1.06764584902167</v>
      </c>
      <c r="N113">
        <v>0.28568029358460001</v>
      </c>
      <c r="O113">
        <v>0.89167699773250897</v>
      </c>
      <c r="P113">
        <v>0.37756127978519</v>
      </c>
      <c r="Q113">
        <v>2.3616749001375901</v>
      </c>
      <c r="R113">
        <v>1.81925881232212E-2</v>
      </c>
      <c r="T113" t="str">
        <f t="shared" si="4"/>
        <v>*</v>
      </c>
      <c r="U113" t="str">
        <f t="shared" si="5"/>
        <v>**</v>
      </c>
      <c r="V113" t="str">
        <f t="shared" si="6"/>
        <v/>
      </c>
      <c r="W113" t="str">
        <f t="shared" si="7"/>
        <v>*</v>
      </c>
    </row>
    <row r="114" spans="1:23" x14ac:dyDescent="0.25">
      <c r="A114">
        <v>113</v>
      </c>
      <c r="B114" t="s">
        <v>213</v>
      </c>
      <c r="C114">
        <v>0.307551645585383</v>
      </c>
      <c r="D114">
        <v>0.51779422020619703</v>
      </c>
      <c r="E114">
        <v>0.59396500305258204</v>
      </c>
      <c r="F114">
        <v>0.552535520600684</v>
      </c>
      <c r="G114">
        <v>0.90654687131586298</v>
      </c>
      <c r="H114">
        <v>0.61038301868018197</v>
      </c>
      <c r="I114">
        <v>1.4852098495074</v>
      </c>
      <c r="J114">
        <v>0.13748824368715101</v>
      </c>
      <c r="K114">
        <v>-0.42073264235893398</v>
      </c>
      <c r="L114">
        <v>1.0174466040377099</v>
      </c>
      <c r="M114">
        <v>-0.41351815484888199</v>
      </c>
      <c r="N114">
        <v>0.67922702392120704</v>
      </c>
      <c r="O114">
        <v>0.228778352367627</v>
      </c>
      <c r="P114">
        <v>0.517449494692929</v>
      </c>
      <c r="Q114">
        <v>0.44212692197794301</v>
      </c>
      <c r="R114">
        <v>0.65839736379513802</v>
      </c>
      <c r="T114" t="str">
        <f t="shared" si="4"/>
        <v/>
      </c>
      <c r="U114" t="str">
        <f t="shared" si="5"/>
        <v/>
      </c>
      <c r="V114" t="str">
        <f t="shared" si="6"/>
        <v/>
      </c>
      <c r="W114" t="str">
        <f t="shared" si="7"/>
        <v/>
      </c>
    </row>
    <row r="115" spans="1:23" x14ac:dyDescent="0.25">
      <c r="A115">
        <v>114</v>
      </c>
      <c r="B115" t="s">
        <v>214</v>
      </c>
      <c r="C115">
        <v>1.19376737120509</v>
      </c>
      <c r="D115">
        <v>0.36010949200439601</v>
      </c>
      <c r="E115">
        <v>3.3150122329752998</v>
      </c>
      <c r="F115">
        <v>9.1639114268200999E-4</v>
      </c>
      <c r="G115">
        <v>1.51727218918539</v>
      </c>
      <c r="H115">
        <v>0.49037987488927798</v>
      </c>
      <c r="I115">
        <v>3.0940751586267101</v>
      </c>
      <c r="J115">
        <v>1.9742746532543601E-3</v>
      </c>
      <c r="K115">
        <v>1.0194860692419301</v>
      </c>
      <c r="L115">
        <v>0.53463756493606496</v>
      </c>
      <c r="M115">
        <v>1.9068732466710301</v>
      </c>
      <c r="N115">
        <v>5.6537003351956903E-2</v>
      </c>
      <c r="O115">
        <v>1.1128980588899899</v>
      </c>
      <c r="P115">
        <v>0.35960152560582098</v>
      </c>
      <c r="Q115">
        <v>3.0948090584851999</v>
      </c>
      <c r="R115">
        <v>1.9693963598575101E-3</v>
      </c>
      <c r="T115" t="str">
        <f t="shared" si="4"/>
        <v>***</v>
      </c>
      <c r="U115" t="str">
        <f t="shared" si="5"/>
        <v>**</v>
      </c>
      <c r="V115" t="str">
        <f t="shared" si="6"/>
        <v>^</v>
      </c>
      <c r="W115" t="str">
        <f t="shared" si="7"/>
        <v>**</v>
      </c>
    </row>
    <row r="116" spans="1:23" x14ac:dyDescent="0.25">
      <c r="A116">
        <v>115</v>
      </c>
      <c r="B116" t="s">
        <v>215</v>
      </c>
      <c r="C116">
        <v>0.63125318265224994</v>
      </c>
      <c r="D116">
        <v>0.46781772220298401</v>
      </c>
      <c r="E116">
        <v>1.34935713781778</v>
      </c>
      <c r="F116">
        <v>0.177222281118668</v>
      </c>
      <c r="G116">
        <v>1.33488208412742</v>
      </c>
      <c r="H116">
        <v>0.53990553139613195</v>
      </c>
      <c r="I116">
        <v>2.47243639211396</v>
      </c>
      <c r="J116">
        <v>1.3419559221882701E-2</v>
      </c>
      <c r="K116">
        <v>-0.35262059418215902</v>
      </c>
      <c r="L116">
        <v>1.01795750440579</v>
      </c>
      <c r="M116">
        <v>-0.34640011263338</v>
      </c>
      <c r="N116">
        <v>0.72904204047543497</v>
      </c>
      <c r="O116">
        <v>0.54945705426757996</v>
      </c>
      <c r="P116">
        <v>0.46740762016521797</v>
      </c>
      <c r="Q116">
        <v>1.17554149860321</v>
      </c>
      <c r="R116">
        <v>0.239778144790741</v>
      </c>
      <c r="T116" t="str">
        <f t="shared" si="4"/>
        <v/>
      </c>
      <c r="U116" t="str">
        <f t="shared" si="5"/>
        <v>*</v>
      </c>
      <c r="V116" t="str">
        <f t="shared" si="6"/>
        <v/>
      </c>
      <c r="W116" t="str">
        <f t="shared" si="7"/>
        <v/>
      </c>
    </row>
    <row r="117" spans="1:23" x14ac:dyDescent="0.25">
      <c r="A117">
        <v>116</v>
      </c>
      <c r="B117" t="s">
        <v>216</v>
      </c>
      <c r="C117">
        <v>1.01707063238615</v>
      </c>
      <c r="D117">
        <v>0.40269144413564401</v>
      </c>
      <c r="E117">
        <v>2.52568224926963</v>
      </c>
      <c r="F117">
        <v>1.1547387025261299E-2</v>
      </c>
      <c r="G117">
        <v>1.0927597537056599</v>
      </c>
      <c r="H117">
        <v>0.61310435554218601</v>
      </c>
      <c r="I117">
        <v>1.7823389180448701</v>
      </c>
      <c r="J117">
        <v>7.4693979819275905E-2</v>
      </c>
      <c r="K117">
        <v>1.0906011622187</v>
      </c>
      <c r="L117">
        <v>0.53567708663647096</v>
      </c>
      <c r="M117">
        <v>2.0359302076305199</v>
      </c>
      <c r="N117">
        <v>4.1757363999343003E-2</v>
      </c>
      <c r="O117">
        <v>0.93617057554915095</v>
      </c>
      <c r="P117">
        <v>0.40219807953165898</v>
      </c>
      <c r="Q117">
        <v>2.3276356183482498</v>
      </c>
      <c r="R117">
        <v>1.9931460444796399E-2</v>
      </c>
      <c r="T117" t="str">
        <f t="shared" si="4"/>
        <v>*</v>
      </c>
      <c r="U117" t="str">
        <f t="shared" si="5"/>
        <v>^</v>
      </c>
      <c r="V117" t="str">
        <f t="shared" si="6"/>
        <v>*</v>
      </c>
      <c r="W117" t="str">
        <f t="shared" si="7"/>
        <v>*</v>
      </c>
    </row>
    <row r="118" spans="1:23" x14ac:dyDescent="0.25">
      <c r="A118">
        <v>117</v>
      </c>
      <c r="B118" t="s">
        <v>217</v>
      </c>
      <c r="C118">
        <v>0.49018412228764802</v>
      </c>
      <c r="D118">
        <v>0.51923153716672399</v>
      </c>
      <c r="E118">
        <v>0.94405691334240005</v>
      </c>
      <c r="F118">
        <v>0.345140565573475</v>
      </c>
      <c r="G118">
        <v>0.71402500287906001</v>
      </c>
      <c r="H118">
        <v>0.73707154018693299</v>
      </c>
      <c r="I118">
        <v>0.96873229252342696</v>
      </c>
      <c r="J118">
        <v>0.332678776147248</v>
      </c>
      <c r="K118">
        <v>0.44338960401231198</v>
      </c>
      <c r="L118">
        <v>0.73321439026735902</v>
      </c>
      <c r="M118">
        <v>0.60472026994810402</v>
      </c>
      <c r="N118">
        <v>0.545364877532871</v>
      </c>
      <c r="O118">
        <v>0.40896026903238902</v>
      </c>
      <c r="P118">
        <v>0.51882718477503698</v>
      </c>
      <c r="Q118">
        <v>0.78823986297039095</v>
      </c>
      <c r="R118">
        <v>0.43055641613247903</v>
      </c>
      <c r="T118" t="str">
        <f t="shared" si="4"/>
        <v/>
      </c>
      <c r="U118" t="str">
        <f t="shared" si="5"/>
        <v/>
      </c>
      <c r="V118" t="str">
        <f t="shared" si="6"/>
        <v/>
      </c>
      <c r="W118" t="str">
        <f t="shared" si="7"/>
        <v/>
      </c>
    </row>
    <row r="119" spans="1:23" x14ac:dyDescent="0.25">
      <c r="A119">
        <v>118</v>
      </c>
      <c r="B119" t="s">
        <v>218</v>
      </c>
      <c r="C119">
        <v>1.2546733645289601</v>
      </c>
      <c r="D119">
        <v>0.38109529575775403</v>
      </c>
      <c r="E119">
        <v>3.2922824776260202</v>
      </c>
      <c r="F119">
        <v>9.9377740533721599E-4</v>
      </c>
      <c r="G119">
        <v>0.75540433321504297</v>
      </c>
      <c r="H119">
        <v>0.73766971373599999</v>
      </c>
      <c r="I119">
        <v>1.0240414092497101</v>
      </c>
      <c r="J119">
        <v>0.30581571653053602</v>
      </c>
      <c r="K119">
        <v>1.6408302535802199</v>
      </c>
      <c r="L119">
        <v>0.45345530053654798</v>
      </c>
      <c r="M119">
        <v>3.6185049587880398</v>
      </c>
      <c r="N119">
        <v>2.96309823152476E-4</v>
      </c>
      <c r="O119">
        <v>1.1685826278020699</v>
      </c>
      <c r="P119">
        <v>0.38050947796045098</v>
      </c>
      <c r="Q119">
        <v>3.0710999212574901</v>
      </c>
      <c r="R119">
        <v>2.1327176593709599E-3</v>
      </c>
      <c r="T119" t="str">
        <f t="shared" si="4"/>
        <v>***</v>
      </c>
      <c r="U119" t="str">
        <f t="shared" si="5"/>
        <v/>
      </c>
      <c r="V119" t="str">
        <f t="shared" si="6"/>
        <v>***</v>
      </c>
      <c r="W119" t="str">
        <f t="shared" si="7"/>
        <v>**</v>
      </c>
    </row>
    <row r="120" spans="1:23" x14ac:dyDescent="0.25">
      <c r="A120">
        <v>119</v>
      </c>
      <c r="B120" t="s">
        <v>219</v>
      </c>
      <c r="C120">
        <v>1.1893748901964101</v>
      </c>
      <c r="D120">
        <v>0.40458933583294499</v>
      </c>
      <c r="E120">
        <v>2.9397089464748101</v>
      </c>
      <c r="F120">
        <v>3.2852068268261802E-3</v>
      </c>
      <c r="G120">
        <v>1.7718298909749901</v>
      </c>
      <c r="H120">
        <v>0.49641848826233698</v>
      </c>
      <c r="I120">
        <v>3.56922623324748</v>
      </c>
      <c r="J120">
        <v>3.5803714579193897E-4</v>
      </c>
      <c r="K120">
        <v>0.58207101060958499</v>
      </c>
      <c r="L120">
        <v>0.73463003107844405</v>
      </c>
      <c r="M120">
        <v>0.79233217536056799</v>
      </c>
      <c r="N120">
        <v>0.42816701544484298</v>
      </c>
      <c r="O120">
        <v>1.10042557008762</v>
      </c>
      <c r="P120">
        <v>0.404049159472541</v>
      </c>
      <c r="Q120">
        <v>2.7234942686779702</v>
      </c>
      <c r="R120">
        <v>6.459533638522E-3</v>
      </c>
      <c r="T120" t="str">
        <f t="shared" si="4"/>
        <v>**</v>
      </c>
      <c r="U120" t="str">
        <f t="shared" si="5"/>
        <v>***</v>
      </c>
      <c r="V120" t="str">
        <f t="shared" si="6"/>
        <v/>
      </c>
      <c r="W120" t="str">
        <f t="shared" si="7"/>
        <v>**</v>
      </c>
    </row>
    <row r="121" spans="1:23" x14ac:dyDescent="0.25">
      <c r="A121">
        <v>120</v>
      </c>
      <c r="B121" t="s">
        <v>220</v>
      </c>
      <c r="C121">
        <v>1.2613794499401301</v>
      </c>
      <c r="D121">
        <v>0.40537408162883098</v>
      </c>
      <c r="E121">
        <v>3.1116430652689702</v>
      </c>
      <c r="F121">
        <v>1.8604930001062199E-3</v>
      </c>
      <c r="G121">
        <v>1.6528576582564301</v>
      </c>
      <c r="H121">
        <v>0.54642013791067701</v>
      </c>
      <c r="I121">
        <v>3.0248842302489001</v>
      </c>
      <c r="J121">
        <v>2.4872831445948598E-3</v>
      </c>
      <c r="K121">
        <v>1.0329966263972601</v>
      </c>
      <c r="L121">
        <v>0.61140767256947304</v>
      </c>
      <c r="M121">
        <v>1.68953821278696</v>
      </c>
      <c r="N121">
        <v>9.1116335293121506E-2</v>
      </c>
      <c r="O121">
        <v>1.1694035354928101</v>
      </c>
      <c r="P121">
        <v>0.40482466940093398</v>
      </c>
      <c r="Q121">
        <v>2.88866668432859</v>
      </c>
      <c r="R121">
        <v>3.8687892355401799E-3</v>
      </c>
      <c r="T121" t="str">
        <f t="shared" si="4"/>
        <v>**</v>
      </c>
      <c r="U121" t="str">
        <f t="shared" si="5"/>
        <v>**</v>
      </c>
      <c r="V121" t="str">
        <f t="shared" si="6"/>
        <v>^</v>
      </c>
      <c r="W121" t="str">
        <f t="shared" si="7"/>
        <v>**</v>
      </c>
    </row>
    <row r="122" spans="1:23" x14ac:dyDescent="0.25">
      <c r="A122">
        <v>121</v>
      </c>
      <c r="B122" t="s">
        <v>222</v>
      </c>
      <c r="C122">
        <v>1.8378759256430901</v>
      </c>
      <c r="D122">
        <v>0.33713440196332101</v>
      </c>
      <c r="E122">
        <v>5.4514636149266202</v>
      </c>
      <c r="F122" s="1">
        <v>4.9956943912642697E-8</v>
      </c>
      <c r="G122">
        <v>2.5793387470082498</v>
      </c>
      <c r="H122">
        <v>0.42360822087799399</v>
      </c>
      <c r="I122">
        <v>6.0889723567266199</v>
      </c>
      <c r="J122" s="1">
        <v>1.1363773637066699E-9</v>
      </c>
      <c r="K122">
        <v>1.0858683003915399</v>
      </c>
      <c r="L122">
        <v>0.61229547193090705</v>
      </c>
      <c r="M122">
        <v>1.7734383972613601</v>
      </c>
      <c r="N122">
        <v>7.6156091182843694E-2</v>
      </c>
      <c r="O122">
        <v>1.74744708417818</v>
      </c>
      <c r="P122">
        <v>0.33641398705026798</v>
      </c>
      <c r="Q122">
        <v>5.1943354065034004</v>
      </c>
      <c r="R122" s="1">
        <v>2.05452447010371E-7</v>
      </c>
      <c r="T122" t="str">
        <f t="shared" si="4"/>
        <v>***</v>
      </c>
      <c r="U122" t="str">
        <f t="shared" si="5"/>
        <v>***</v>
      </c>
      <c r="V122" t="str">
        <f t="shared" si="6"/>
        <v>^</v>
      </c>
      <c r="W122" t="str">
        <f t="shared" si="7"/>
        <v>***</v>
      </c>
    </row>
    <row r="123" spans="1:23" x14ac:dyDescent="0.25">
      <c r="A123">
        <v>122</v>
      </c>
      <c r="B123" t="s">
        <v>223</v>
      </c>
      <c r="C123">
        <v>1.1322919794855599</v>
      </c>
      <c r="D123">
        <v>0.47283897539435499</v>
      </c>
      <c r="E123">
        <v>2.39466718779095</v>
      </c>
      <c r="F123">
        <v>1.6635457398381299E-2</v>
      </c>
      <c r="G123">
        <v>1.29471057261177</v>
      </c>
      <c r="H123">
        <v>0.74654484522057296</v>
      </c>
      <c r="I123">
        <v>1.7342703266931501</v>
      </c>
      <c r="J123">
        <v>8.2870129875364601E-2</v>
      </c>
      <c r="K123">
        <v>1.1541914149356101</v>
      </c>
      <c r="L123">
        <v>0.61330467637960495</v>
      </c>
      <c r="M123">
        <v>1.8819217582832</v>
      </c>
      <c r="N123">
        <v>5.9846639718417603E-2</v>
      </c>
      <c r="O123">
        <v>1.04169783193065</v>
      </c>
      <c r="P123">
        <v>0.47227765520359799</v>
      </c>
      <c r="Q123">
        <v>2.20568942962498</v>
      </c>
      <c r="R123">
        <v>2.7405752535322601E-2</v>
      </c>
      <c r="T123" t="str">
        <f t="shared" si="4"/>
        <v>*</v>
      </c>
      <c r="U123" t="str">
        <f t="shared" si="5"/>
        <v>^</v>
      </c>
      <c r="V123" t="str">
        <f t="shared" si="6"/>
        <v>^</v>
      </c>
      <c r="W123" t="str">
        <f t="shared" si="7"/>
        <v>*</v>
      </c>
    </row>
    <row r="124" spans="1:23" x14ac:dyDescent="0.25">
      <c r="A124">
        <v>123</v>
      </c>
      <c r="B124" t="s">
        <v>224</v>
      </c>
      <c r="C124">
        <v>1.5638633471624701</v>
      </c>
      <c r="D124">
        <v>0.409201505520501</v>
      </c>
      <c r="E124">
        <v>3.8217438745080998</v>
      </c>
      <c r="F124">
        <v>1.32511279891797E-4</v>
      </c>
      <c r="G124">
        <v>2.1362196775279498</v>
      </c>
      <c r="H124">
        <v>0.55855553021953297</v>
      </c>
      <c r="I124">
        <v>3.8245430614362301</v>
      </c>
      <c r="J124">
        <v>1.3101484674296699E-4</v>
      </c>
      <c r="K124">
        <v>1.2194668787164999</v>
      </c>
      <c r="L124">
        <v>0.61414270050517406</v>
      </c>
      <c r="M124">
        <v>1.9856409230515999</v>
      </c>
      <c r="N124">
        <v>4.7073209055787602E-2</v>
      </c>
      <c r="O124">
        <v>1.4708617157178201</v>
      </c>
      <c r="P124">
        <v>0.40848487385825</v>
      </c>
      <c r="Q124">
        <v>3.6007740062077001</v>
      </c>
      <c r="R124">
        <v>3.1727126709364401E-4</v>
      </c>
      <c r="T124" t="str">
        <f t="shared" si="4"/>
        <v>***</v>
      </c>
      <c r="U124" t="str">
        <f t="shared" si="5"/>
        <v>***</v>
      </c>
      <c r="V124" t="str">
        <f t="shared" si="6"/>
        <v>*</v>
      </c>
      <c r="W124" t="str">
        <f t="shared" si="7"/>
        <v>***</v>
      </c>
    </row>
    <row r="125" spans="1:23" x14ac:dyDescent="0.25">
      <c r="A125">
        <v>124</v>
      </c>
      <c r="B125" t="s">
        <v>225</v>
      </c>
      <c r="C125">
        <v>-0.358369037166683</v>
      </c>
      <c r="D125">
        <v>1.0122466819350899</v>
      </c>
      <c r="E125">
        <v>-0.35403330389939802</v>
      </c>
      <c r="F125">
        <v>0.72331392461609001</v>
      </c>
      <c r="G125">
        <v>-13.3607716694461</v>
      </c>
      <c r="H125">
        <v>706.56246182529298</v>
      </c>
      <c r="I125">
        <v>-1.89095407572753E-2</v>
      </c>
      <c r="J125">
        <v>0.98491326847885996</v>
      </c>
      <c r="K125">
        <v>0.14894660875374899</v>
      </c>
      <c r="L125">
        <v>1.02204134602519</v>
      </c>
      <c r="M125">
        <v>0.14573442584589799</v>
      </c>
      <c r="N125">
        <v>0.88413104359525796</v>
      </c>
      <c r="O125">
        <v>-0.45967396462563298</v>
      </c>
      <c r="P125">
        <v>1.01193160970887</v>
      </c>
      <c r="Q125">
        <v>-0.454253983387156</v>
      </c>
      <c r="R125">
        <v>0.64964603242744601</v>
      </c>
      <c r="T125" t="str">
        <f t="shared" si="4"/>
        <v/>
      </c>
      <c r="U125" t="str">
        <f t="shared" si="5"/>
        <v/>
      </c>
      <c r="V125" t="str">
        <f t="shared" si="6"/>
        <v/>
      </c>
      <c r="W125" t="str">
        <f t="shared" si="7"/>
        <v/>
      </c>
    </row>
    <row r="126" spans="1:23" x14ac:dyDescent="0.25">
      <c r="A126">
        <v>125</v>
      </c>
      <c r="B126" t="s">
        <v>226</v>
      </c>
      <c r="C126">
        <v>1.08479834915322</v>
      </c>
      <c r="D126">
        <v>0.52495379355355798</v>
      </c>
      <c r="E126">
        <v>2.0664644440607098</v>
      </c>
      <c r="F126">
        <v>3.8784646365784103E-2</v>
      </c>
      <c r="G126">
        <v>1.9745823789372801</v>
      </c>
      <c r="H126">
        <v>0.63216867439716296</v>
      </c>
      <c r="I126">
        <v>3.1235055751856899</v>
      </c>
      <c r="J126">
        <v>1.7871047951018501E-3</v>
      </c>
      <c r="K126">
        <v>0.179019024051044</v>
      </c>
      <c r="L126">
        <v>1.0222790069379999</v>
      </c>
      <c r="M126">
        <v>0.17511757830893501</v>
      </c>
      <c r="N126">
        <v>0.860987246201109</v>
      </c>
      <c r="O126">
        <v>0.98166925855408005</v>
      </c>
      <c r="P126">
        <v>0.52433429757654704</v>
      </c>
      <c r="Q126">
        <v>1.8722201906137299</v>
      </c>
      <c r="R126">
        <v>6.1176146868274502E-2</v>
      </c>
      <c r="T126" t="str">
        <f t="shared" si="4"/>
        <v>*</v>
      </c>
      <c r="U126" t="str">
        <f t="shared" si="5"/>
        <v>**</v>
      </c>
      <c r="V126" t="str">
        <f t="shared" si="6"/>
        <v/>
      </c>
      <c r="W126" t="str">
        <f t="shared" si="7"/>
        <v>^</v>
      </c>
    </row>
    <row r="127" spans="1:23" x14ac:dyDescent="0.25">
      <c r="A127">
        <v>126</v>
      </c>
      <c r="B127" t="s">
        <v>227</v>
      </c>
      <c r="C127">
        <v>2.16325172345547</v>
      </c>
      <c r="D127">
        <v>0.35722124574946001</v>
      </c>
      <c r="E127">
        <v>6.0557756549919297</v>
      </c>
      <c r="F127" s="1">
        <v>1.39742648021581E-9</v>
      </c>
      <c r="G127">
        <v>2.1206714718770701</v>
      </c>
      <c r="H127">
        <v>0.63676876308474095</v>
      </c>
      <c r="I127">
        <v>3.33036353982529</v>
      </c>
      <c r="J127">
        <v>8.6732664444028702E-4</v>
      </c>
      <c r="K127">
        <v>2.2883685549393298</v>
      </c>
      <c r="L127">
        <v>0.43688463738496203</v>
      </c>
      <c r="M127">
        <v>5.2379240630586104</v>
      </c>
      <c r="N127" s="1">
        <v>1.62392849090035E-7</v>
      </c>
      <c r="O127">
        <v>2.0507516821473799</v>
      </c>
      <c r="P127">
        <v>0.356247890975738</v>
      </c>
      <c r="Q127">
        <v>5.7565300289371901</v>
      </c>
      <c r="R127" s="1">
        <v>8.5860514532018298E-9</v>
      </c>
      <c r="T127" t="str">
        <f t="shared" si="4"/>
        <v>***</v>
      </c>
      <c r="U127" t="str">
        <f t="shared" si="5"/>
        <v>***</v>
      </c>
      <c r="V127" t="str">
        <f t="shared" si="6"/>
        <v>***</v>
      </c>
      <c r="W127" t="str">
        <f t="shared" si="7"/>
        <v>***</v>
      </c>
    </row>
    <row r="128" spans="1:23" x14ac:dyDescent="0.25">
      <c r="A128">
        <v>127</v>
      </c>
      <c r="B128" t="s">
        <v>228</v>
      </c>
      <c r="C128">
        <v>1.00482060457684</v>
      </c>
      <c r="D128">
        <v>0.60160510711272697</v>
      </c>
      <c r="E128">
        <v>1.6702328366181201</v>
      </c>
      <c r="F128">
        <v>9.4873305617314399E-2</v>
      </c>
      <c r="G128">
        <v>1.0654136223866899</v>
      </c>
      <c r="H128">
        <v>1.03689860249086</v>
      </c>
      <c r="I128">
        <v>1.02750029735534</v>
      </c>
      <c r="J128">
        <v>0.30418494549272801</v>
      </c>
      <c r="K128">
        <v>1.0831194456115001</v>
      </c>
      <c r="L128">
        <v>0.74124601461179995</v>
      </c>
      <c r="M128">
        <v>1.46121452832194</v>
      </c>
      <c r="N128">
        <v>0.14395657722354799</v>
      </c>
      <c r="O128">
        <v>0.89045833005806496</v>
      </c>
      <c r="P128">
        <v>0.60104105715108602</v>
      </c>
      <c r="Q128">
        <v>1.48152662694759</v>
      </c>
      <c r="R128">
        <v>0.13846629487145001</v>
      </c>
      <c r="T128" t="str">
        <f t="shared" si="4"/>
        <v>^</v>
      </c>
      <c r="U128" t="str">
        <f t="shared" si="5"/>
        <v/>
      </c>
      <c r="V128" t="str">
        <f t="shared" si="6"/>
        <v/>
      </c>
      <c r="W128" t="str">
        <f t="shared" si="7"/>
        <v/>
      </c>
    </row>
    <row r="129" spans="1:23" x14ac:dyDescent="0.25">
      <c r="A129">
        <v>128</v>
      </c>
      <c r="B129" t="s">
        <v>229</v>
      </c>
      <c r="C129">
        <v>-7.4356477232368504E-2</v>
      </c>
      <c r="D129">
        <v>1.01427773963197</v>
      </c>
      <c r="E129">
        <v>-7.33097792911718E-2</v>
      </c>
      <c r="F129">
        <v>0.94155960989252396</v>
      </c>
      <c r="G129">
        <v>1.1157632034718501</v>
      </c>
      <c r="H129">
        <v>1.0381884197676201</v>
      </c>
      <c r="I129">
        <v>1.07472129550587</v>
      </c>
      <c r="J129">
        <v>0.28249952652635801</v>
      </c>
      <c r="K129">
        <v>-15.320936062961501</v>
      </c>
      <c r="L129">
        <v>1559.64642680101</v>
      </c>
      <c r="M129">
        <v>-9.8233393156846992E-3</v>
      </c>
      <c r="N129">
        <v>0.99216223527945402</v>
      </c>
      <c r="O129">
        <v>-0.19573757532816699</v>
      </c>
      <c r="P129">
        <v>1.0139214725692001</v>
      </c>
      <c r="Q129">
        <v>-0.19305003456745401</v>
      </c>
      <c r="R129">
        <v>0.84691978311196203</v>
      </c>
      <c r="T129" t="str">
        <f t="shared" si="4"/>
        <v/>
      </c>
      <c r="U129" t="str">
        <f t="shared" si="5"/>
        <v/>
      </c>
      <c r="V129" t="str">
        <f t="shared" si="6"/>
        <v/>
      </c>
      <c r="W129" t="str">
        <f t="shared" si="7"/>
        <v/>
      </c>
    </row>
    <row r="130" spans="1:23" x14ac:dyDescent="0.25">
      <c r="A130">
        <v>129</v>
      </c>
      <c r="B130" t="s">
        <v>230</v>
      </c>
      <c r="C130">
        <v>1.63021550360101</v>
      </c>
      <c r="D130">
        <v>0.479970899076749</v>
      </c>
      <c r="E130">
        <v>3.3964882177999201</v>
      </c>
      <c r="F130">
        <v>6.8256495838922896E-4</v>
      </c>
      <c r="G130">
        <v>2.3937690106082301</v>
      </c>
      <c r="H130">
        <v>0.64783413829502001</v>
      </c>
      <c r="I130">
        <v>3.6950337580359398</v>
      </c>
      <c r="J130">
        <v>2.1985757449839E-4</v>
      </c>
      <c r="K130">
        <v>1.1297494200407701</v>
      </c>
      <c r="L130">
        <v>0.74224534170942902</v>
      </c>
      <c r="M130">
        <v>1.52207007111543</v>
      </c>
      <c r="N130">
        <v>0.12799152419711099</v>
      </c>
      <c r="O130">
        <v>1.5059075087471701</v>
      </c>
      <c r="P130">
        <v>0.47920850133036802</v>
      </c>
      <c r="Q130">
        <v>3.1424891348264898</v>
      </c>
      <c r="R130">
        <v>1.67517930279782E-3</v>
      </c>
      <c r="T130" t="str">
        <f t="shared" si="4"/>
        <v>***</v>
      </c>
      <c r="U130" t="str">
        <f t="shared" si="5"/>
        <v>***</v>
      </c>
      <c r="V130" t="str">
        <f t="shared" si="6"/>
        <v/>
      </c>
      <c r="W130" t="str">
        <f t="shared" si="7"/>
        <v>**</v>
      </c>
    </row>
    <row r="131" spans="1:23" x14ac:dyDescent="0.25">
      <c r="A131">
        <v>130</v>
      </c>
      <c r="B131" t="s">
        <v>231</v>
      </c>
      <c r="C131">
        <v>2.09406052365863</v>
      </c>
      <c r="D131">
        <v>0.41890375731304502</v>
      </c>
      <c r="E131">
        <v>4.99890604250119</v>
      </c>
      <c r="F131" s="1">
        <v>5.7656487137853496E-7</v>
      </c>
      <c r="G131">
        <v>1.3546411614490299</v>
      </c>
      <c r="H131">
        <v>1.0439071967737601</v>
      </c>
      <c r="I131">
        <v>1.2976643571723701</v>
      </c>
      <c r="J131">
        <v>0.194402696629529</v>
      </c>
      <c r="K131">
        <v>2.39044444005332</v>
      </c>
      <c r="L131">
        <v>0.471038009928543</v>
      </c>
      <c r="M131">
        <v>5.0748440458466302</v>
      </c>
      <c r="N131" s="1">
        <v>3.8781394214147698E-7</v>
      </c>
      <c r="O131">
        <v>1.9662349982491201</v>
      </c>
      <c r="P131">
        <v>0.41804754775048097</v>
      </c>
      <c r="Q131">
        <v>4.7033764671733103</v>
      </c>
      <c r="R131" s="1">
        <v>2.5589394901583698E-6</v>
      </c>
      <c r="T131" t="str">
        <f t="shared" ref="T131:T194" si="8">IF(F131&lt;0.001,"***",IF(F131&lt;0.01,"**",IF(F131&lt;0.05,"*",IF(F131&lt;0.1,"^",""))))</f>
        <v>***</v>
      </c>
      <c r="U131" t="str">
        <f t="shared" ref="U131:U194" si="9">IF(J131&lt;0.001,"***",IF(J131&lt;0.01,"**",IF(J131&lt;0.05,"*",IF(J131&lt;0.1,"^",""))))</f>
        <v/>
      </c>
      <c r="V131" t="str">
        <f t="shared" ref="V131:V194" si="10">IF(N131&lt;0.001,"***",IF(N131&lt;0.01,"**",IF(N131&lt;0.05,"*",IF(N131&lt;0.1,"^",""))))</f>
        <v>***</v>
      </c>
      <c r="W131" t="str">
        <f t="shared" ref="W131:W194" si="11">IF(R131&lt;0.001,"***",IF(R131&lt;0.01,"**",IF(R131&lt;0.05,"*",IF(R131&lt;0.1,"^",""))))</f>
        <v>***</v>
      </c>
    </row>
    <row r="132" spans="1:23" x14ac:dyDescent="0.25">
      <c r="A132">
        <v>131</v>
      </c>
      <c r="B132" t="s">
        <v>233</v>
      </c>
      <c r="C132">
        <v>2.0627569933131999</v>
      </c>
      <c r="D132">
        <v>0.44932202559905898</v>
      </c>
      <c r="E132">
        <v>4.5908210054092704</v>
      </c>
      <c r="F132" s="1">
        <v>4.4150585355549704E-6</v>
      </c>
      <c r="G132">
        <v>2.1317801971633701</v>
      </c>
      <c r="H132">
        <v>0.771786792550059</v>
      </c>
      <c r="I132">
        <v>2.76213614659012</v>
      </c>
      <c r="J132">
        <v>5.7424527298093903E-3</v>
      </c>
      <c r="K132">
        <v>2.1482455119309201</v>
      </c>
      <c r="L132">
        <v>0.55684223380503495</v>
      </c>
      <c r="M132">
        <v>3.8579069285952898</v>
      </c>
      <c r="N132">
        <v>1.14362177091746E-4</v>
      </c>
      <c r="O132">
        <v>1.9405674974115801</v>
      </c>
      <c r="P132">
        <v>0.44859650141771601</v>
      </c>
      <c r="Q132">
        <v>4.32586409229393</v>
      </c>
      <c r="R132" s="1">
        <v>1.51935082685569E-5</v>
      </c>
      <c r="T132" t="str">
        <f t="shared" si="8"/>
        <v>***</v>
      </c>
      <c r="U132" t="str">
        <f t="shared" si="9"/>
        <v>**</v>
      </c>
      <c r="V132" t="str">
        <f t="shared" si="10"/>
        <v>***</v>
      </c>
      <c r="W132" t="str">
        <f t="shared" si="11"/>
        <v>***</v>
      </c>
    </row>
    <row r="133" spans="1:23" x14ac:dyDescent="0.25">
      <c r="A133">
        <v>132</v>
      </c>
      <c r="B133" t="s">
        <v>237</v>
      </c>
      <c r="C133">
        <v>-13.335996268503999</v>
      </c>
      <c r="D133">
        <v>550.16151302115395</v>
      </c>
      <c r="E133">
        <v>-2.42401475800639E-2</v>
      </c>
      <c r="F133">
        <v>0.98066105439109696</v>
      </c>
      <c r="G133">
        <v>-13.2955797104434</v>
      </c>
      <c r="H133">
        <v>962.68216299656501</v>
      </c>
      <c r="I133">
        <v>-1.38109754408017E-2</v>
      </c>
      <c r="J133">
        <v>0.98898078623366403</v>
      </c>
      <c r="K133">
        <v>-15.241210851764601</v>
      </c>
      <c r="L133">
        <v>1815.2328897375</v>
      </c>
      <c r="M133">
        <v>-8.3962839908484806E-3</v>
      </c>
      <c r="N133">
        <v>0.99330081334842502</v>
      </c>
      <c r="O133">
        <v>-13.4581090744819</v>
      </c>
      <c r="P133">
        <v>550.29201020877201</v>
      </c>
      <c r="Q133">
        <v>-2.44563046978933E-2</v>
      </c>
      <c r="R133">
        <v>0.980488637079589</v>
      </c>
      <c r="T133" t="str">
        <f t="shared" si="8"/>
        <v/>
      </c>
      <c r="U133" t="str">
        <f t="shared" si="9"/>
        <v/>
      </c>
      <c r="V133" t="str">
        <f t="shared" si="10"/>
        <v/>
      </c>
      <c r="W133" t="str">
        <f t="shared" si="11"/>
        <v/>
      </c>
    </row>
    <row r="134" spans="1:23" x14ac:dyDescent="0.25">
      <c r="A134">
        <v>133</v>
      </c>
      <c r="B134" t="s">
        <v>238</v>
      </c>
      <c r="C134">
        <v>1.4542987116800401</v>
      </c>
      <c r="D134">
        <v>0.60874412080836904</v>
      </c>
      <c r="E134">
        <v>2.3890147961492199</v>
      </c>
      <c r="F134">
        <v>1.6893621981475902E-2</v>
      </c>
      <c r="G134">
        <v>1.51447678983361</v>
      </c>
      <c r="H134">
        <v>1.0495564842020699</v>
      </c>
      <c r="I134">
        <v>1.44296835151755</v>
      </c>
      <c r="J134">
        <v>0.149029386782464</v>
      </c>
      <c r="K134">
        <v>1.5343366594310399</v>
      </c>
      <c r="L134">
        <v>0.75070670460430899</v>
      </c>
      <c r="M134">
        <v>2.04385634232449</v>
      </c>
      <c r="N134">
        <v>4.0967741167797E-2</v>
      </c>
      <c r="O134">
        <v>1.3318853902788399</v>
      </c>
      <c r="P134">
        <v>0.60812654697039603</v>
      </c>
      <c r="Q134">
        <v>2.1901451217910402</v>
      </c>
      <c r="R134">
        <v>2.8513713718948501E-2</v>
      </c>
      <c r="T134" t="str">
        <f t="shared" si="8"/>
        <v>*</v>
      </c>
      <c r="U134" t="str">
        <f t="shared" si="9"/>
        <v/>
      </c>
      <c r="V134" t="str">
        <f t="shared" si="10"/>
        <v>*</v>
      </c>
      <c r="W134" t="str">
        <f t="shared" si="11"/>
        <v>*</v>
      </c>
    </row>
    <row r="135" spans="1:23" x14ac:dyDescent="0.25">
      <c r="A135">
        <v>134</v>
      </c>
      <c r="B135" t="s">
        <v>239</v>
      </c>
      <c r="C135">
        <v>1.0917287277871699</v>
      </c>
      <c r="D135">
        <v>0.73368749249894505</v>
      </c>
      <c r="E135">
        <v>1.4880023701490801</v>
      </c>
      <c r="F135">
        <v>0.136750268575214</v>
      </c>
      <c r="G135">
        <v>1.6239040321778599</v>
      </c>
      <c r="H135">
        <v>1.05195642169328</v>
      </c>
      <c r="I135">
        <v>1.54369895814119</v>
      </c>
      <c r="J135">
        <v>0.12266127883451</v>
      </c>
      <c r="K135">
        <v>0.85052315868463602</v>
      </c>
      <c r="L135">
        <v>1.0320597503115501</v>
      </c>
      <c r="M135">
        <v>0.82410263400727402</v>
      </c>
      <c r="N135">
        <v>0.40988124364095402</v>
      </c>
      <c r="O135">
        <v>0.98036132403841303</v>
      </c>
      <c r="P135">
        <v>0.73322289260055196</v>
      </c>
      <c r="Q135">
        <v>1.3370577131891299</v>
      </c>
      <c r="R135">
        <v>0.18120379892706001</v>
      </c>
      <c r="T135" t="str">
        <f t="shared" si="8"/>
        <v/>
      </c>
      <c r="U135" t="str">
        <f t="shared" si="9"/>
        <v/>
      </c>
      <c r="V135" t="str">
        <f t="shared" si="10"/>
        <v/>
      </c>
      <c r="W135" t="str">
        <f t="shared" si="11"/>
        <v/>
      </c>
    </row>
    <row r="136" spans="1:23" x14ac:dyDescent="0.25">
      <c r="A136">
        <v>135</v>
      </c>
      <c r="B136" t="s">
        <v>240</v>
      </c>
      <c r="C136">
        <v>2.1332723604692001</v>
      </c>
      <c r="D136">
        <v>0.49158584998162702</v>
      </c>
      <c r="E136">
        <v>4.3395723464150402</v>
      </c>
      <c r="F136" s="1">
        <v>1.42760263124095E-5</v>
      </c>
      <c r="G136">
        <v>1.69101173056453</v>
      </c>
      <c r="H136">
        <v>1.05508868845351</v>
      </c>
      <c r="I136">
        <v>1.6027199884429799</v>
      </c>
      <c r="J136">
        <v>0.108996488468807</v>
      </c>
      <c r="K136">
        <v>2.3934262168461702</v>
      </c>
      <c r="L136">
        <v>0.56624683270098197</v>
      </c>
      <c r="M136">
        <v>4.2268249085466802</v>
      </c>
      <c r="N136" s="1">
        <v>2.37011948801001E-5</v>
      </c>
      <c r="O136">
        <v>2.01915733656078</v>
      </c>
      <c r="P136">
        <v>0.49085030183716499</v>
      </c>
      <c r="Q136">
        <v>4.1135909033842601</v>
      </c>
      <c r="R136" s="1">
        <v>3.8955153837477102E-5</v>
      </c>
      <c r="T136" t="str">
        <f t="shared" si="8"/>
        <v>***</v>
      </c>
      <c r="U136" t="str">
        <f t="shared" si="9"/>
        <v/>
      </c>
      <c r="V136" t="str">
        <f t="shared" si="10"/>
        <v>***</v>
      </c>
      <c r="W136" t="str">
        <f t="shared" si="11"/>
        <v>***</v>
      </c>
    </row>
    <row r="137" spans="1:23" x14ac:dyDescent="0.25">
      <c r="A137">
        <v>136</v>
      </c>
      <c r="B137" t="s">
        <v>241</v>
      </c>
      <c r="C137">
        <v>0.57312326986942896</v>
      </c>
      <c r="D137">
        <v>1.0213497062366801</v>
      </c>
      <c r="E137">
        <v>0.56114303100080098</v>
      </c>
      <c r="F137">
        <v>0.57470003552285298</v>
      </c>
      <c r="G137">
        <v>1.7802183480479901</v>
      </c>
      <c r="H137">
        <v>1.05907513597658</v>
      </c>
      <c r="I137">
        <v>1.68091789484458</v>
      </c>
      <c r="J137">
        <v>9.2778863593141095E-2</v>
      </c>
      <c r="K137">
        <v>-15.219785494558399</v>
      </c>
      <c r="L137">
        <v>2047.3337964917901</v>
      </c>
      <c r="M137">
        <v>-7.4339541117517099E-3</v>
      </c>
      <c r="N137">
        <v>0.994068617420232</v>
      </c>
      <c r="O137">
        <v>0.449219207972888</v>
      </c>
      <c r="P137">
        <v>1.02086218417727</v>
      </c>
      <c r="Q137">
        <v>0.44003903262899502</v>
      </c>
      <c r="R137">
        <v>0.65990883741093098</v>
      </c>
      <c r="T137" t="str">
        <f t="shared" si="8"/>
        <v/>
      </c>
      <c r="U137" t="str">
        <f t="shared" si="9"/>
        <v>^</v>
      </c>
      <c r="V137" t="str">
        <f t="shared" si="10"/>
        <v/>
      </c>
      <c r="W137" t="str">
        <f t="shared" si="11"/>
        <v/>
      </c>
    </row>
    <row r="138" spans="1:23" x14ac:dyDescent="0.25">
      <c r="A138">
        <v>137</v>
      </c>
      <c r="B138" t="s">
        <v>242</v>
      </c>
      <c r="C138">
        <v>0.60975371496521902</v>
      </c>
      <c r="D138">
        <v>1.0218504211675801</v>
      </c>
      <c r="E138">
        <v>0.596715235747033</v>
      </c>
      <c r="F138">
        <v>0.55069751873447903</v>
      </c>
      <c r="G138">
        <v>-13.226116316826801</v>
      </c>
      <c r="H138">
        <v>1109.4796079103401</v>
      </c>
      <c r="I138">
        <v>-1.19210089329516E-2</v>
      </c>
      <c r="J138">
        <v>0.99048863630110695</v>
      </c>
      <c r="K138">
        <v>1.0767548193951899</v>
      </c>
      <c r="L138">
        <v>1.03706365607054</v>
      </c>
      <c r="M138">
        <v>1.0382726393816899</v>
      </c>
      <c r="N138">
        <v>0.29914314293647898</v>
      </c>
      <c r="O138">
        <v>0.487562007761212</v>
      </c>
      <c r="P138">
        <v>1.02133934949641</v>
      </c>
      <c r="Q138">
        <v>0.47737513295812201</v>
      </c>
      <c r="R138">
        <v>0.63309501841860405</v>
      </c>
      <c r="T138" t="str">
        <f t="shared" si="8"/>
        <v/>
      </c>
      <c r="U138" t="str">
        <f t="shared" si="9"/>
        <v/>
      </c>
      <c r="V138" t="str">
        <f t="shared" si="10"/>
        <v/>
      </c>
      <c r="W138" t="str">
        <f t="shared" si="11"/>
        <v/>
      </c>
    </row>
    <row r="139" spans="1:23" x14ac:dyDescent="0.25">
      <c r="A139">
        <v>138</v>
      </c>
      <c r="B139" t="s">
        <v>243</v>
      </c>
      <c r="C139">
        <v>-13.280406045876401</v>
      </c>
      <c r="D139">
        <v>633.05948982019902</v>
      </c>
      <c r="E139">
        <v>-2.0978132797043001E-2</v>
      </c>
      <c r="F139">
        <v>0.98326309933737799</v>
      </c>
      <c r="G139">
        <v>-13.226116316826801</v>
      </c>
      <c r="H139">
        <v>1109.4796079103301</v>
      </c>
      <c r="I139">
        <v>-1.1921008932951701E-2</v>
      </c>
      <c r="J139">
        <v>0.99048863630110695</v>
      </c>
      <c r="K139">
        <v>-15.1915963291084</v>
      </c>
      <c r="L139">
        <v>2087.0718857073598</v>
      </c>
      <c r="M139">
        <v>-7.2789042069624603E-3</v>
      </c>
      <c r="N139">
        <v>0.99419232599787599</v>
      </c>
      <c r="O139">
        <v>-13.4033798771116</v>
      </c>
      <c r="P139">
        <v>632.63492870637697</v>
      </c>
      <c r="Q139">
        <v>-2.1186594778317101E-2</v>
      </c>
      <c r="R139">
        <v>0.98309680770090802</v>
      </c>
      <c r="T139" t="str">
        <f t="shared" si="8"/>
        <v/>
      </c>
      <c r="U139" t="str">
        <f t="shared" si="9"/>
        <v/>
      </c>
      <c r="V139" t="str">
        <f t="shared" si="10"/>
        <v/>
      </c>
      <c r="W139" t="str">
        <f t="shared" si="11"/>
        <v/>
      </c>
    </row>
    <row r="140" spans="1:23" x14ac:dyDescent="0.25">
      <c r="A140">
        <v>139</v>
      </c>
      <c r="B140" t="s">
        <v>244</v>
      </c>
      <c r="C140">
        <v>2.8046118965428701</v>
      </c>
      <c r="D140">
        <v>0.78715606064469801</v>
      </c>
      <c r="E140">
        <v>3.5629680526702998</v>
      </c>
      <c r="F140">
        <v>3.6668531918862698E-4</v>
      </c>
      <c r="G140">
        <v>-13.1489051094147</v>
      </c>
      <c r="H140">
        <v>1935.5176130177799</v>
      </c>
      <c r="I140">
        <v>-6.7934825397499097E-3</v>
      </c>
      <c r="J140">
        <v>0.99457962686045398</v>
      </c>
      <c r="K140">
        <v>3.5107825840304399</v>
      </c>
      <c r="L140">
        <v>0.83157056935614004</v>
      </c>
      <c r="M140">
        <v>4.2218696926091699</v>
      </c>
      <c r="N140" s="1">
        <v>2.4228417099264299E-5</v>
      </c>
      <c r="O140">
        <v>2.6809304712205999</v>
      </c>
      <c r="P140">
        <v>0.78533052723390995</v>
      </c>
      <c r="Q140">
        <v>3.4137606756016101</v>
      </c>
      <c r="R140">
        <v>6.4072831580142204E-4</v>
      </c>
      <c r="T140" t="str">
        <f t="shared" si="8"/>
        <v>***</v>
      </c>
      <c r="U140" t="str">
        <f t="shared" si="9"/>
        <v/>
      </c>
      <c r="V140" t="str">
        <f t="shared" si="10"/>
        <v>***</v>
      </c>
      <c r="W140" t="str">
        <f t="shared" si="11"/>
        <v>***</v>
      </c>
    </row>
    <row r="141" spans="1:23" x14ac:dyDescent="0.25">
      <c r="A141">
        <v>140</v>
      </c>
      <c r="B141" t="s">
        <v>245</v>
      </c>
      <c r="C141">
        <v>-13.022090227381399</v>
      </c>
      <c r="D141">
        <v>1174.1622143755901</v>
      </c>
      <c r="E141">
        <v>-1.10905376343646E-2</v>
      </c>
      <c r="F141">
        <v>0.99115121265108697</v>
      </c>
      <c r="G141">
        <v>-13.1489051094147</v>
      </c>
      <c r="H141">
        <v>1935.5176130177799</v>
      </c>
      <c r="I141">
        <v>-6.7934825397499296E-3</v>
      </c>
      <c r="J141">
        <v>0.99457962686045398</v>
      </c>
      <c r="K141">
        <v>-14.755258704666399</v>
      </c>
      <c r="L141">
        <v>4024.6953009204299</v>
      </c>
      <c r="M141">
        <v>-3.66618031961125E-3</v>
      </c>
      <c r="N141">
        <v>0.9970748178787</v>
      </c>
      <c r="O141">
        <v>-13.1501543411756</v>
      </c>
      <c r="P141">
        <v>1176.4647859660099</v>
      </c>
      <c r="Q141">
        <v>-1.1177686317553399E-2</v>
      </c>
      <c r="R141">
        <v>0.99108168237221195</v>
      </c>
      <c r="T141" t="str">
        <f t="shared" si="8"/>
        <v/>
      </c>
      <c r="U141" t="str">
        <f t="shared" si="9"/>
        <v/>
      </c>
      <c r="V141" t="str">
        <f t="shared" si="10"/>
        <v/>
      </c>
      <c r="W141" t="str">
        <f t="shared" si="11"/>
        <v/>
      </c>
    </row>
    <row r="142" spans="1:23" x14ac:dyDescent="0.25">
      <c r="A142">
        <v>141</v>
      </c>
      <c r="B142" t="s">
        <v>246</v>
      </c>
      <c r="C142">
        <v>2.2185600315796301</v>
      </c>
      <c r="D142">
        <v>1.0637573727187</v>
      </c>
      <c r="E142">
        <v>2.0855883949453098</v>
      </c>
      <c r="F142">
        <v>3.7015923468948997E-2</v>
      </c>
      <c r="G142">
        <v>3.28282824008748</v>
      </c>
      <c r="H142">
        <v>1.18136155712248</v>
      </c>
      <c r="I142">
        <v>2.7788514196142202</v>
      </c>
      <c r="J142">
        <v>5.4551470911139797E-3</v>
      </c>
      <c r="K142">
        <v>-14.755258704666399</v>
      </c>
      <c r="L142">
        <v>4024.6953009204199</v>
      </c>
      <c r="M142">
        <v>-3.66618031961127E-3</v>
      </c>
      <c r="N142">
        <v>0.9970748178787</v>
      </c>
      <c r="O142">
        <v>2.0919672150333999</v>
      </c>
      <c r="P142">
        <v>1.0620228866251</v>
      </c>
      <c r="Q142">
        <v>1.96979485223831</v>
      </c>
      <c r="R142">
        <v>4.8861886799965601E-2</v>
      </c>
      <c r="T142" t="str">
        <f t="shared" si="8"/>
        <v>*</v>
      </c>
      <c r="U142" t="str">
        <f t="shared" si="9"/>
        <v>**</v>
      </c>
      <c r="V142" t="str">
        <f t="shared" si="10"/>
        <v/>
      </c>
      <c r="W142" t="str">
        <f t="shared" si="11"/>
        <v>*</v>
      </c>
    </row>
    <row r="143" spans="1:23" x14ac:dyDescent="0.25">
      <c r="A143">
        <v>142</v>
      </c>
      <c r="B143" t="s">
        <v>247</v>
      </c>
      <c r="C143">
        <v>-12.983393720940599</v>
      </c>
      <c r="D143">
        <v>1233.8674581432699</v>
      </c>
      <c r="E143">
        <v>-1.05225189587851E-2</v>
      </c>
      <c r="F143">
        <v>0.99160439951389501</v>
      </c>
      <c r="G143">
        <v>-13.081084067428501</v>
      </c>
      <c r="H143">
        <v>2240.7459129302001</v>
      </c>
      <c r="I143">
        <v>-5.8378256954276899E-3</v>
      </c>
      <c r="J143">
        <v>0.995342115465921</v>
      </c>
      <c r="K143">
        <v>-14.755258704666399</v>
      </c>
      <c r="L143">
        <v>4024.6953009204499</v>
      </c>
      <c r="M143">
        <v>-3.66618031961124E-3</v>
      </c>
      <c r="N143">
        <v>0.9970748178787</v>
      </c>
      <c r="O143">
        <v>-13.118766410115301</v>
      </c>
      <c r="P143">
        <v>1236.6485552962899</v>
      </c>
      <c r="Q143">
        <v>-1.06083222706488E-2</v>
      </c>
      <c r="R143">
        <v>0.99153594219710095</v>
      </c>
      <c r="T143" t="str">
        <f t="shared" si="8"/>
        <v/>
      </c>
      <c r="U143" t="str">
        <f t="shared" si="9"/>
        <v/>
      </c>
      <c r="V143" t="str">
        <f t="shared" si="10"/>
        <v/>
      </c>
      <c r="W143" t="str">
        <f t="shared" si="11"/>
        <v/>
      </c>
    </row>
    <row r="144" spans="1:23" x14ac:dyDescent="0.25">
      <c r="A144">
        <v>143</v>
      </c>
      <c r="B144" t="s">
        <v>248</v>
      </c>
      <c r="C144">
        <v>-12.9833937209405</v>
      </c>
      <c r="D144">
        <v>1233.8674581432499</v>
      </c>
      <c r="E144">
        <v>-1.0522518958785299E-2</v>
      </c>
      <c r="F144">
        <v>0.99160439951389501</v>
      </c>
      <c r="G144">
        <v>-13.081084067428501</v>
      </c>
      <c r="H144">
        <v>2240.7459129302101</v>
      </c>
      <c r="I144">
        <v>-5.8378256954276803E-3</v>
      </c>
      <c r="J144">
        <v>0.995342115465921</v>
      </c>
      <c r="K144">
        <v>-14.755258704666399</v>
      </c>
      <c r="L144">
        <v>4024.6953009204799</v>
      </c>
      <c r="M144">
        <v>-3.6661803196112101E-3</v>
      </c>
      <c r="N144">
        <v>0.9970748178787</v>
      </c>
      <c r="O144">
        <v>-13.118766410115301</v>
      </c>
      <c r="P144">
        <v>1236.6485552962799</v>
      </c>
      <c r="Q144">
        <v>-1.06083222706488E-2</v>
      </c>
      <c r="R144">
        <v>0.99153594219710095</v>
      </c>
      <c r="T144" t="str">
        <f t="shared" si="8"/>
        <v/>
      </c>
      <c r="U144" t="str">
        <f t="shared" si="9"/>
        <v/>
      </c>
      <c r="V144" t="str">
        <f t="shared" si="10"/>
        <v/>
      </c>
      <c r="W144" t="str">
        <f t="shared" si="11"/>
        <v/>
      </c>
    </row>
    <row r="145" spans="1:23" x14ac:dyDescent="0.25">
      <c r="A145">
        <v>144</v>
      </c>
      <c r="B145" t="s">
        <v>249</v>
      </c>
      <c r="C145">
        <v>-12.9833937209405</v>
      </c>
      <c r="D145">
        <v>1233.8674581432599</v>
      </c>
      <c r="E145">
        <v>-1.05225189587852E-2</v>
      </c>
      <c r="F145">
        <v>0.99160439951389501</v>
      </c>
      <c r="G145">
        <v>-13.081084067428501</v>
      </c>
      <c r="H145">
        <v>2240.7459129302001</v>
      </c>
      <c r="I145">
        <v>-5.8378256954277003E-3</v>
      </c>
      <c r="J145">
        <v>0.995342115465921</v>
      </c>
      <c r="K145">
        <v>-14.755258704666399</v>
      </c>
      <c r="L145">
        <v>4024.6953009204499</v>
      </c>
      <c r="M145">
        <v>-3.66618031961124E-3</v>
      </c>
      <c r="N145">
        <v>0.9970748178787</v>
      </c>
      <c r="O145">
        <v>-13.118766410115301</v>
      </c>
      <c r="P145">
        <v>1236.6485552962899</v>
      </c>
      <c r="Q145">
        <v>-1.06083222706488E-2</v>
      </c>
      <c r="R145">
        <v>0.99153594219710095</v>
      </c>
      <c r="T145" t="str">
        <f t="shared" si="8"/>
        <v/>
      </c>
      <c r="U145" t="str">
        <f t="shared" si="9"/>
        <v/>
      </c>
      <c r="V145" t="str">
        <f t="shared" si="10"/>
        <v/>
      </c>
      <c r="W145" t="str">
        <f t="shared" si="11"/>
        <v/>
      </c>
    </row>
    <row r="146" spans="1:23" x14ac:dyDescent="0.25">
      <c r="A146">
        <v>145</v>
      </c>
      <c r="B146" t="s">
        <v>250</v>
      </c>
      <c r="C146">
        <v>-12.9833937209405</v>
      </c>
      <c r="D146">
        <v>1233.8674581432699</v>
      </c>
      <c r="E146">
        <v>-1.05225189587851E-2</v>
      </c>
      <c r="F146">
        <v>0.99160439951389501</v>
      </c>
      <c r="G146">
        <v>-13.081084067428501</v>
      </c>
      <c r="H146">
        <v>2240.7459129302001</v>
      </c>
      <c r="I146">
        <v>-5.8378256954276899E-3</v>
      </c>
      <c r="J146">
        <v>0.995342115465921</v>
      </c>
      <c r="K146">
        <v>-14.755258704666399</v>
      </c>
      <c r="L146">
        <v>4024.6953009204099</v>
      </c>
      <c r="M146">
        <v>-3.6661803196112799E-3</v>
      </c>
      <c r="N146">
        <v>0.9970748178787</v>
      </c>
      <c r="O146">
        <v>-13.118766410115301</v>
      </c>
      <c r="P146">
        <v>1236.6485552962799</v>
      </c>
      <c r="Q146">
        <v>-1.0608322270648901E-2</v>
      </c>
      <c r="R146">
        <v>0.99153594219710095</v>
      </c>
      <c r="T146" t="str">
        <f t="shared" si="8"/>
        <v/>
      </c>
      <c r="U146" t="str">
        <f t="shared" si="9"/>
        <v/>
      </c>
      <c r="V146" t="str">
        <f t="shared" si="10"/>
        <v/>
      </c>
      <c r="W146" t="str">
        <f t="shared" si="11"/>
        <v/>
      </c>
    </row>
    <row r="147" spans="1:23" x14ac:dyDescent="0.25">
      <c r="A147">
        <v>146</v>
      </c>
      <c r="B147" t="s">
        <v>251</v>
      </c>
      <c r="C147">
        <v>2.3671127884812502</v>
      </c>
      <c r="D147">
        <v>1.0699247386234401</v>
      </c>
      <c r="E147">
        <v>2.2124105584536302</v>
      </c>
      <c r="F147">
        <v>2.6938310004718101E-2</v>
      </c>
      <c r="G147">
        <v>-13.081084067428501</v>
      </c>
      <c r="H147">
        <v>2240.7459129302001</v>
      </c>
      <c r="I147">
        <v>-5.8378256954276899E-3</v>
      </c>
      <c r="J147">
        <v>0.995342115465921</v>
      </c>
      <c r="K147">
        <v>3.0093279866081799</v>
      </c>
      <c r="L147">
        <v>1.1061465205832099</v>
      </c>
      <c r="M147">
        <v>2.7205509673542498</v>
      </c>
      <c r="N147">
        <v>6.5173224118636602E-3</v>
      </c>
      <c r="O147">
        <v>2.23355076812385</v>
      </c>
      <c r="P147">
        <v>1.06798698127194</v>
      </c>
      <c r="Q147">
        <v>2.0913651638934501</v>
      </c>
      <c r="R147">
        <v>3.6495342470550002E-2</v>
      </c>
      <c r="T147" t="str">
        <f t="shared" si="8"/>
        <v>*</v>
      </c>
      <c r="U147" t="str">
        <f t="shared" si="9"/>
        <v/>
      </c>
      <c r="V147" t="str">
        <f t="shared" si="10"/>
        <v>**</v>
      </c>
      <c r="W147" t="str">
        <f t="shared" si="11"/>
        <v>*</v>
      </c>
    </row>
    <row r="148" spans="1:23" x14ac:dyDescent="0.25">
      <c r="A148">
        <v>147</v>
      </c>
      <c r="B148" t="s">
        <v>252</v>
      </c>
      <c r="C148">
        <v>2.5239910140658601</v>
      </c>
      <c r="D148">
        <v>1.07755891322596</v>
      </c>
      <c r="E148">
        <v>2.3423229886425601</v>
      </c>
      <c r="F148">
        <v>1.9164122178348099E-2</v>
      </c>
      <c r="G148">
        <v>-13.081084067428501</v>
      </c>
      <c r="H148">
        <v>2240.7459129302101</v>
      </c>
      <c r="I148">
        <v>-5.8378256954276699E-3</v>
      </c>
      <c r="J148">
        <v>0.995342115465921</v>
      </c>
      <c r="K148">
        <v>3.2805485681320299</v>
      </c>
      <c r="L148">
        <v>1.1213873366210401</v>
      </c>
      <c r="M148">
        <v>2.92543750138731</v>
      </c>
      <c r="N148">
        <v>3.4397226116895199E-3</v>
      </c>
      <c r="O148">
        <v>2.3848005504611902</v>
      </c>
      <c r="P148">
        <v>1.0753167604969101</v>
      </c>
      <c r="Q148">
        <v>2.2177656278315099</v>
      </c>
      <c r="R148">
        <v>2.65708168751045E-2</v>
      </c>
      <c r="T148" t="str">
        <f t="shared" si="8"/>
        <v>*</v>
      </c>
      <c r="U148" t="str">
        <f t="shared" si="9"/>
        <v/>
      </c>
      <c r="V148" t="str">
        <f t="shared" si="10"/>
        <v>**</v>
      </c>
      <c r="W148" t="str">
        <f t="shared" si="11"/>
        <v>*</v>
      </c>
    </row>
    <row r="149" spans="1:23" x14ac:dyDescent="0.25">
      <c r="A149">
        <v>148</v>
      </c>
      <c r="B149" t="s">
        <v>253</v>
      </c>
      <c r="C149">
        <v>-12.9966668973877</v>
      </c>
      <c r="D149">
        <v>1379.09642734968</v>
      </c>
      <c r="E149">
        <v>-9.4240450773731398E-3</v>
      </c>
      <c r="F149">
        <v>0.99248081123243503</v>
      </c>
      <c r="G149">
        <v>-13.081084067428501</v>
      </c>
      <c r="H149">
        <v>2240.7459129301901</v>
      </c>
      <c r="I149">
        <v>-5.8378256954277098E-3</v>
      </c>
      <c r="J149">
        <v>0.995342115465921</v>
      </c>
      <c r="K149">
        <v>-14.738716444658801</v>
      </c>
      <c r="L149">
        <v>4775.2789007244201</v>
      </c>
      <c r="M149">
        <v>-3.0864619116640199E-3</v>
      </c>
      <c r="N149">
        <v>0.99753736360312495</v>
      </c>
      <c r="O149">
        <v>-13.095411684171999</v>
      </c>
      <c r="P149">
        <v>1382.9553965105299</v>
      </c>
      <c r="Q149">
        <v>-9.4691497044765392E-3</v>
      </c>
      <c r="R149">
        <v>0.99244482455257998</v>
      </c>
      <c r="T149" t="str">
        <f t="shared" si="8"/>
        <v/>
      </c>
      <c r="U149" t="str">
        <f t="shared" si="9"/>
        <v/>
      </c>
      <c r="V149" t="str">
        <f t="shared" si="10"/>
        <v/>
      </c>
      <c r="W149" t="str">
        <f t="shared" si="11"/>
        <v/>
      </c>
    </row>
    <row r="150" spans="1:23" x14ac:dyDescent="0.25">
      <c r="A150">
        <v>149</v>
      </c>
      <c r="B150" t="s">
        <v>254</v>
      </c>
      <c r="C150">
        <v>-12.9966668973877</v>
      </c>
      <c r="D150">
        <v>1379.09642734968</v>
      </c>
      <c r="E150">
        <v>-9.4240450773731606E-3</v>
      </c>
      <c r="F150">
        <v>0.99248081123243503</v>
      </c>
      <c r="G150">
        <v>-13.081084067428501</v>
      </c>
      <c r="H150">
        <v>2240.7459129301901</v>
      </c>
      <c r="I150">
        <v>-5.8378256954277202E-3</v>
      </c>
      <c r="J150">
        <v>0.995342115465921</v>
      </c>
      <c r="K150">
        <v>-14.738716444658699</v>
      </c>
      <c r="L150">
        <v>4775.27890072439</v>
      </c>
      <c r="M150">
        <v>-3.0864619116640398E-3</v>
      </c>
      <c r="N150">
        <v>0.99753736360312495</v>
      </c>
      <c r="O150">
        <v>-13.095411684171999</v>
      </c>
      <c r="P150">
        <v>1382.9553965105499</v>
      </c>
      <c r="Q150">
        <v>-9.4691497044764594E-3</v>
      </c>
      <c r="R150">
        <v>0.99244482455257998</v>
      </c>
      <c r="T150" t="str">
        <f t="shared" si="8"/>
        <v/>
      </c>
      <c r="U150" t="str">
        <f t="shared" si="9"/>
        <v/>
      </c>
      <c r="V150" t="str">
        <f t="shared" si="10"/>
        <v/>
      </c>
      <c r="W150" t="str">
        <f t="shared" si="11"/>
        <v/>
      </c>
    </row>
    <row r="151" spans="1:23" x14ac:dyDescent="0.25">
      <c r="A151">
        <v>150</v>
      </c>
      <c r="B151" t="s">
        <v>255</v>
      </c>
      <c r="C151">
        <v>-12.9966668973877</v>
      </c>
      <c r="D151">
        <v>1379.09642734968</v>
      </c>
      <c r="E151">
        <v>-9.4240450773731901E-3</v>
      </c>
      <c r="F151">
        <v>0.99248081123243503</v>
      </c>
      <c r="G151">
        <v>-13.081084067428501</v>
      </c>
      <c r="H151">
        <v>2240.7459129302101</v>
      </c>
      <c r="I151">
        <v>-5.8378256954276803E-3</v>
      </c>
      <c r="J151">
        <v>0.995342115465921</v>
      </c>
      <c r="K151">
        <v>-14.738716444658801</v>
      </c>
      <c r="L151">
        <v>4775.2789007244101</v>
      </c>
      <c r="M151">
        <v>-3.0864619116640298E-3</v>
      </c>
      <c r="N151">
        <v>0.99753736360312495</v>
      </c>
      <c r="O151">
        <v>-13.095411684171999</v>
      </c>
      <c r="P151">
        <v>1382.9553965105499</v>
      </c>
      <c r="Q151">
        <v>-9.4691497044764698E-3</v>
      </c>
      <c r="R151">
        <v>0.99244482455257998</v>
      </c>
      <c r="T151" t="str">
        <f t="shared" si="8"/>
        <v/>
      </c>
      <c r="U151" t="str">
        <f t="shared" si="9"/>
        <v/>
      </c>
      <c r="V151" t="str">
        <f t="shared" si="10"/>
        <v/>
      </c>
      <c r="W151" t="str">
        <f t="shared" si="11"/>
        <v/>
      </c>
    </row>
    <row r="152" spans="1:23" x14ac:dyDescent="0.25">
      <c r="A152">
        <v>151</v>
      </c>
      <c r="B152" t="s">
        <v>256</v>
      </c>
      <c r="C152">
        <v>-12.9966668973877</v>
      </c>
      <c r="D152">
        <v>1379.09642734967</v>
      </c>
      <c r="E152">
        <v>-9.4240450773732595E-3</v>
      </c>
      <c r="F152">
        <v>0.99248081123243503</v>
      </c>
      <c r="G152">
        <v>-13.081084067428501</v>
      </c>
      <c r="H152">
        <v>2240.7459129302001</v>
      </c>
      <c r="I152">
        <v>-5.8378256954276899E-3</v>
      </c>
      <c r="J152">
        <v>0.995342115465921</v>
      </c>
      <c r="K152">
        <v>-14.738716444658699</v>
      </c>
      <c r="L152">
        <v>4775.27890072437</v>
      </c>
      <c r="M152">
        <v>-3.0864619116640498E-3</v>
      </c>
      <c r="N152">
        <v>0.99753736360312495</v>
      </c>
      <c r="O152">
        <v>-13.095411684171999</v>
      </c>
      <c r="P152">
        <v>1382.9553965105399</v>
      </c>
      <c r="Q152">
        <v>-9.4691497044765306E-3</v>
      </c>
      <c r="R152">
        <v>0.99244482455257998</v>
      </c>
      <c r="T152" t="str">
        <f t="shared" si="8"/>
        <v/>
      </c>
      <c r="U152" t="str">
        <f t="shared" si="9"/>
        <v/>
      </c>
      <c r="V152" t="str">
        <f t="shared" si="10"/>
        <v/>
      </c>
      <c r="W152" t="str">
        <f t="shared" si="11"/>
        <v/>
      </c>
    </row>
    <row r="153" spans="1:23" x14ac:dyDescent="0.25">
      <c r="A153">
        <v>152</v>
      </c>
      <c r="B153" t="s">
        <v>257</v>
      </c>
      <c r="C153">
        <v>-12.9966668973877</v>
      </c>
      <c r="D153">
        <v>1379.09642734966</v>
      </c>
      <c r="E153">
        <v>-9.4240450773732908E-3</v>
      </c>
      <c r="F153">
        <v>0.99248081123243403</v>
      </c>
      <c r="G153">
        <v>-13.081084067428501</v>
      </c>
      <c r="H153">
        <v>2240.7459129302101</v>
      </c>
      <c r="I153">
        <v>-5.8378256954276803E-3</v>
      </c>
      <c r="J153">
        <v>0.995342115465921</v>
      </c>
      <c r="K153">
        <v>-14.738716444658801</v>
      </c>
      <c r="L153">
        <v>4775.27890072438</v>
      </c>
      <c r="M153">
        <v>-3.0864619116640498E-3</v>
      </c>
      <c r="N153">
        <v>0.99753736360312495</v>
      </c>
      <c r="O153">
        <v>-13.095411684171999</v>
      </c>
      <c r="P153">
        <v>1382.9553965105499</v>
      </c>
      <c r="Q153">
        <v>-9.4691497044764508E-3</v>
      </c>
      <c r="R153">
        <v>0.99244482455257998</v>
      </c>
      <c r="T153" t="str">
        <f t="shared" si="8"/>
        <v/>
      </c>
      <c r="U153" t="str">
        <f t="shared" si="9"/>
        <v/>
      </c>
      <c r="V153" t="str">
        <f t="shared" si="10"/>
        <v/>
      </c>
      <c r="W153" t="str">
        <f t="shared" si="11"/>
        <v/>
      </c>
    </row>
    <row r="154" spans="1:23" x14ac:dyDescent="0.25">
      <c r="A154">
        <v>153</v>
      </c>
      <c r="B154" t="s">
        <v>258</v>
      </c>
      <c r="C154">
        <v>-12.9966668973877</v>
      </c>
      <c r="D154">
        <v>1379.09642734968</v>
      </c>
      <c r="E154">
        <v>-9.4240450773732005E-3</v>
      </c>
      <c r="F154">
        <v>0.99248081123243503</v>
      </c>
      <c r="G154">
        <v>-13.081084067428501</v>
      </c>
      <c r="H154">
        <v>2240.7459129302101</v>
      </c>
      <c r="I154">
        <v>-5.8378256954276803E-3</v>
      </c>
      <c r="J154">
        <v>0.995342115465921</v>
      </c>
      <c r="K154">
        <v>-14.738716444658699</v>
      </c>
      <c r="L154">
        <v>4775.27890072439</v>
      </c>
      <c r="M154">
        <v>-3.0864619116640398E-3</v>
      </c>
      <c r="N154">
        <v>0.99753736360312495</v>
      </c>
      <c r="O154">
        <v>-13.095411684171999</v>
      </c>
      <c r="P154">
        <v>1382.9553965105499</v>
      </c>
      <c r="Q154">
        <v>-9.4691497044764594E-3</v>
      </c>
      <c r="R154">
        <v>0.99244482455257998</v>
      </c>
      <c r="T154" t="str">
        <f t="shared" si="8"/>
        <v/>
      </c>
      <c r="U154" t="str">
        <f t="shared" si="9"/>
        <v/>
      </c>
      <c r="V154" t="str">
        <f t="shared" si="10"/>
        <v/>
      </c>
      <c r="W154" t="str">
        <f t="shared" si="11"/>
        <v/>
      </c>
    </row>
    <row r="155" spans="1:23" x14ac:dyDescent="0.25">
      <c r="A155">
        <v>154</v>
      </c>
      <c r="B155" t="s">
        <v>259</v>
      </c>
      <c r="C155">
        <v>2.6044948546880602</v>
      </c>
      <c r="D155">
        <v>1.08522188360651</v>
      </c>
      <c r="E155">
        <v>2.39996529192035</v>
      </c>
      <c r="F155">
        <v>1.6396626456222502E-2</v>
      </c>
      <c r="G155">
        <v>3.7615953702485601</v>
      </c>
      <c r="H155">
        <v>1.2553857519578699</v>
      </c>
      <c r="I155">
        <v>2.99636614831901</v>
      </c>
      <c r="J155">
        <v>2.7321815571715201E-3</v>
      </c>
      <c r="K155">
        <v>-14.738716444658699</v>
      </c>
      <c r="L155">
        <v>4775.27890072431</v>
      </c>
      <c r="M155">
        <v>-3.0864619116640801E-3</v>
      </c>
      <c r="N155">
        <v>0.99753736360312495</v>
      </c>
      <c r="O155">
        <v>2.5112474883273799</v>
      </c>
      <c r="P155">
        <v>1.0846332006993999</v>
      </c>
      <c r="Q155">
        <v>2.3152965322360299</v>
      </c>
      <c r="R155">
        <v>2.05967094123654E-2</v>
      </c>
      <c r="T155" t="str">
        <f t="shared" si="8"/>
        <v>*</v>
      </c>
      <c r="U155" t="str">
        <f t="shared" si="9"/>
        <v>**</v>
      </c>
      <c r="V155" t="str">
        <f t="shared" si="10"/>
        <v/>
      </c>
      <c r="W155" t="str">
        <f t="shared" si="11"/>
        <v>*</v>
      </c>
    </row>
    <row r="156" spans="1:23" x14ac:dyDescent="0.25">
      <c r="A156">
        <v>155</v>
      </c>
      <c r="B156" t="s">
        <v>260</v>
      </c>
      <c r="C156">
        <v>-12.9743909520346</v>
      </c>
      <c r="D156">
        <v>1473.60104586792</v>
      </c>
      <c r="E156">
        <v>-8.80454787163437E-3</v>
      </c>
      <c r="F156">
        <v>0.99297507795055695</v>
      </c>
      <c r="G156">
        <v>-13.136472836826499</v>
      </c>
      <c r="H156">
        <v>2789.9218369934501</v>
      </c>
      <c r="I156">
        <v>-4.7085451150068701E-3</v>
      </c>
      <c r="J156">
        <v>0.99624313843074996</v>
      </c>
      <c r="K156">
        <v>-14.738716444658699</v>
      </c>
      <c r="L156">
        <v>4775.27890072439</v>
      </c>
      <c r="M156">
        <v>-3.0864619116640398E-3</v>
      </c>
      <c r="N156">
        <v>0.99753736360312495</v>
      </c>
      <c r="O156">
        <v>-13.082740701935601</v>
      </c>
      <c r="P156">
        <v>1479.5407487981499</v>
      </c>
      <c r="Q156">
        <v>-8.8424335136175793E-3</v>
      </c>
      <c r="R156">
        <v>0.99294485075842098</v>
      </c>
      <c r="T156" t="str">
        <f t="shared" si="8"/>
        <v/>
      </c>
      <c r="U156" t="str">
        <f t="shared" si="9"/>
        <v/>
      </c>
      <c r="V156" t="str">
        <f t="shared" si="10"/>
        <v/>
      </c>
      <c r="W156" t="str">
        <f t="shared" si="11"/>
        <v/>
      </c>
    </row>
    <row r="157" spans="1:23" x14ac:dyDescent="0.25">
      <c r="A157">
        <v>156</v>
      </c>
      <c r="B157" t="s">
        <v>261</v>
      </c>
      <c r="C157">
        <v>-12.974390952034501</v>
      </c>
      <c r="D157">
        <v>1473.6010458679</v>
      </c>
      <c r="E157">
        <v>-8.8045478716345001E-3</v>
      </c>
      <c r="F157">
        <v>0.99297507795055695</v>
      </c>
      <c r="G157">
        <v>-13.136472836826499</v>
      </c>
      <c r="H157">
        <v>2789.9218369934401</v>
      </c>
      <c r="I157">
        <v>-4.7085451150068796E-3</v>
      </c>
      <c r="J157">
        <v>0.99624313843074996</v>
      </c>
      <c r="K157">
        <v>-14.738716444658699</v>
      </c>
      <c r="L157">
        <v>4775.27890072439</v>
      </c>
      <c r="M157">
        <v>-3.0864619116640398E-3</v>
      </c>
      <c r="N157">
        <v>0.99753736360312495</v>
      </c>
      <c r="O157">
        <v>-13.0827407019357</v>
      </c>
      <c r="P157">
        <v>1479.5407487981799</v>
      </c>
      <c r="Q157">
        <v>-8.8424335136174492E-3</v>
      </c>
      <c r="R157">
        <v>0.99294485075842098</v>
      </c>
      <c r="T157" t="str">
        <f t="shared" si="8"/>
        <v/>
      </c>
      <c r="U157" t="str">
        <f t="shared" si="9"/>
        <v/>
      </c>
      <c r="V157" t="str">
        <f t="shared" si="10"/>
        <v/>
      </c>
      <c r="W157" t="str">
        <f t="shared" si="11"/>
        <v/>
      </c>
    </row>
    <row r="158" spans="1:23" x14ac:dyDescent="0.25">
      <c r="A158">
        <v>157</v>
      </c>
      <c r="B158" t="s">
        <v>262</v>
      </c>
      <c r="C158">
        <v>-12.9743909520346</v>
      </c>
      <c r="D158">
        <v>1473.60104586792</v>
      </c>
      <c r="E158">
        <v>-8.8045478716343804E-3</v>
      </c>
      <c r="F158">
        <v>0.99297507795055695</v>
      </c>
      <c r="G158">
        <v>-13.136472836826499</v>
      </c>
      <c r="H158">
        <v>2789.9218369934401</v>
      </c>
      <c r="I158">
        <v>-4.70854511500689E-3</v>
      </c>
      <c r="J158">
        <v>0.99624313843074996</v>
      </c>
      <c r="K158">
        <v>-14.738716444658699</v>
      </c>
      <c r="L158">
        <v>4775.27890072439</v>
      </c>
      <c r="M158">
        <v>-3.0864619116640398E-3</v>
      </c>
      <c r="N158">
        <v>0.99753736360312495</v>
      </c>
      <c r="O158">
        <v>-13.0827407019357</v>
      </c>
      <c r="P158">
        <v>1479.5407487981699</v>
      </c>
      <c r="Q158">
        <v>-8.8424335136174908E-3</v>
      </c>
      <c r="R158">
        <v>0.99294485075842098</v>
      </c>
      <c r="T158" t="str">
        <f t="shared" si="8"/>
        <v/>
      </c>
      <c r="U158" t="str">
        <f t="shared" si="9"/>
        <v/>
      </c>
      <c r="V158" t="str">
        <f t="shared" si="10"/>
        <v/>
      </c>
      <c r="W158" t="str">
        <f t="shared" si="11"/>
        <v/>
      </c>
    </row>
    <row r="159" spans="1:23" x14ac:dyDescent="0.25">
      <c r="A159">
        <v>158</v>
      </c>
      <c r="B159" t="s">
        <v>263</v>
      </c>
      <c r="C159">
        <v>-12.9743909520346</v>
      </c>
      <c r="D159">
        <v>1473.60104586792</v>
      </c>
      <c r="E159">
        <v>-8.8045478716343804E-3</v>
      </c>
      <c r="F159">
        <v>0.99297507795055695</v>
      </c>
      <c r="G159">
        <v>-13.136472836826499</v>
      </c>
      <c r="H159">
        <v>2789.9218369934501</v>
      </c>
      <c r="I159">
        <v>-4.7085451150068701E-3</v>
      </c>
      <c r="J159">
        <v>0.99624313843074996</v>
      </c>
      <c r="K159">
        <v>-14.738716444658699</v>
      </c>
      <c r="L159">
        <v>4775.27890072436</v>
      </c>
      <c r="M159">
        <v>-3.0864619116640602E-3</v>
      </c>
      <c r="N159">
        <v>0.99753736360312495</v>
      </c>
      <c r="O159">
        <v>-13.0827407019357</v>
      </c>
      <c r="P159">
        <v>1479.54074879819</v>
      </c>
      <c r="Q159">
        <v>-8.8424335136174093E-3</v>
      </c>
      <c r="R159">
        <v>0.99294485075842098</v>
      </c>
      <c r="T159" t="str">
        <f t="shared" si="8"/>
        <v/>
      </c>
      <c r="U159" t="str">
        <f t="shared" si="9"/>
        <v/>
      </c>
      <c r="V159" t="str">
        <f t="shared" si="10"/>
        <v/>
      </c>
      <c r="W159" t="str">
        <f t="shared" si="11"/>
        <v/>
      </c>
    </row>
    <row r="160" spans="1:23" x14ac:dyDescent="0.25">
      <c r="A160">
        <v>159</v>
      </c>
      <c r="B160" t="s">
        <v>264</v>
      </c>
      <c r="C160">
        <v>-12.974390952034501</v>
      </c>
      <c r="D160">
        <v>1473.6010458679</v>
      </c>
      <c r="E160">
        <v>-8.8045478716344602E-3</v>
      </c>
      <c r="F160">
        <v>0.99297507795055695</v>
      </c>
      <c r="G160">
        <v>-13.136472836826499</v>
      </c>
      <c r="H160">
        <v>2789.9218369934501</v>
      </c>
      <c r="I160">
        <v>-4.7085451150068701E-3</v>
      </c>
      <c r="J160">
        <v>0.99624313843074996</v>
      </c>
      <c r="K160">
        <v>-14.738716444658699</v>
      </c>
      <c r="L160">
        <v>4775.27890072438</v>
      </c>
      <c r="M160">
        <v>-3.0864619116640398E-3</v>
      </c>
      <c r="N160">
        <v>0.99753736360312495</v>
      </c>
      <c r="O160">
        <v>-13.0827407019357</v>
      </c>
      <c r="P160">
        <v>1479.54074879819</v>
      </c>
      <c r="Q160">
        <v>-8.8424335136173902E-3</v>
      </c>
      <c r="R160">
        <v>0.99294485075842098</v>
      </c>
      <c r="T160" t="str">
        <f t="shared" si="8"/>
        <v/>
      </c>
      <c r="U160" t="str">
        <f t="shared" si="9"/>
        <v/>
      </c>
      <c r="V160" t="str">
        <f t="shared" si="10"/>
        <v/>
      </c>
      <c r="W160" t="str">
        <f t="shared" si="11"/>
        <v/>
      </c>
    </row>
    <row r="161" spans="1:23" x14ac:dyDescent="0.25">
      <c r="A161">
        <v>160</v>
      </c>
      <c r="B161" t="s">
        <v>265</v>
      </c>
      <c r="C161">
        <v>-12.9743909520346</v>
      </c>
      <c r="D161">
        <v>1473.60104586792</v>
      </c>
      <c r="E161">
        <v>-8.80454787163437E-3</v>
      </c>
      <c r="F161">
        <v>0.99297507795055695</v>
      </c>
      <c r="G161">
        <v>-13.136472836826499</v>
      </c>
      <c r="H161">
        <v>2789.9218369934401</v>
      </c>
      <c r="I161">
        <v>-4.7085451150068796E-3</v>
      </c>
      <c r="J161">
        <v>0.99624313843074996</v>
      </c>
      <c r="K161">
        <v>-14.738716444658699</v>
      </c>
      <c r="L161">
        <v>4775.27890072436</v>
      </c>
      <c r="M161">
        <v>-3.0864619116640602E-3</v>
      </c>
      <c r="N161">
        <v>0.99753736360312495</v>
      </c>
      <c r="O161">
        <v>-13.0827407019357</v>
      </c>
      <c r="P161">
        <v>1479.5407487981699</v>
      </c>
      <c r="Q161">
        <v>-8.8424335136174908E-3</v>
      </c>
      <c r="R161">
        <v>0.99294485075842098</v>
      </c>
      <c r="T161" t="str">
        <f t="shared" si="8"/>
        <v/>
      </c>
      <c r="U161" t="str">
        <f t="shared" si="9"/>
        <v/>
      </c>
      <c r="V161" t="str">
        <f t="shared" si="10"/>
        <v/>
      </c>
      <c r="W161" t="str">
        <f t="shared" si="11"/>
        <v/>
      </c>
    </row>
    <row r="162" spans="1:23" x14ac:dyDescent="0.25">
      <c r="A162">
        <v>161</v>
      </c>
      <c r="B162" t="s">
        <v>266</v>
      </c>
      <c r="C162">
        <v>-12.9743909520346</v>
      </c>
      <c r="D162">
        <v>1473.60104586792</v>
      </c>
      <c r="E162">
        <v>-8.8045478716343595E-3</v>
      </c>
      <c r="F162">
        <v>0.99297507795055695</v>
      </c>
      <c r="G162">
        <v>-13.136472836826499</v>
      </c>
      <c r="H162">
        <v>2789.9218369934501</v>
      </c>
      <c r="I162">
        <v>-4.7085451150068701E-3</v>
      </c>
      <c r="J162">
        <v>0.99624313843074996</v>
      </c>
      <c r="K162">
        <v>-14.738716444658699</v>
      </c>
      <c r="L162">
        <v>4775.27890072435</v>
      </c>
      <c r="M162">
        <v>-3.0864619116640602E-3</v>
      </c>
      <c r="N162">
        <v>0.99753736360312495</v>
      </c>
      <c r="O162">
        <v>-13.0827407019357</v>
      </c>
      <c r="P162">
        <v>1479.5407487981699</v>
      </c>
      <c r="Q162">
        <v>-8.8424335136174995E-3</v>
      </c>
      <c r="R162">
        <v>0.99294485075842098</v>
      </c>
      <c r="T162" t="str">
        <f t="shared" si="8"/>
        <v/>
      </c>
      <c r="U162" t="str">
        <f t="shared" si="9"/>
        <v/>
      </c>
      <c r="V162" t="str">
        <f t="shared" si="10"/>
        <v/>
      </c>
      <c r="W162" t="str">
        <f t="shared" si="11"/>
        <v/>
      </c>
    </row>
    <row r="163" spans="1:23" x14ac:dyDescent="0.25">
      <c r="A163">
        <v>162</v>
      </c>
      <c r="B163" t="s">
        <v>267</v>
      </c>
      <c r="C163">
        <v>-12.9743909520346</v>
      </c>
      <c r="D163">
        <v>1473.60104586792</v>
      </c>
      <c r="E163">
        <v>-8.8045478716343804E-3</v>
      </c>
      <c r="F163">
        <v>0.99297507795055695</v>
      </c>
      <c r="G163">
        <v>-13.136472836826499</v>
      </c>
      <c r="H163">
        <v>2789.9218369934501</v>
      </c>
      <c r="I163">
        <v>-4.7085451150068701E-3</v>
      </c>
      <c r="J163">
        <v>0.99624313843074996</v>
      </c>
      <c r="K163">
        <v>-14.738716444658699</v>
      </c>
      <c r="L163">
        <v>4775.27890072434</v>
      </c>
      <c r="M163">
        <v>-3.0864619116640702E-3</v>
      </c>
      <c r="N163">
        <v>0.99753736360312495</v>
      </c>
      <c r="O163">
        <v>-13.0827407019357</v>
      </c>
      <c r="P163">
        <v>1479.54074879819</v>
      </c>
      <c r="Q163">
        <v>-8.8424335136174093E-3</v>
      </c>
      <c r="R163">
        <v>0.99294485075842098</v>
      </c>
      <c r="T163" t="str">
        <f t="shared" si="8"/>
        <v/>
      </c>
      <c r="U163" t="str">
        <f t="shared" si="9"/>
        <v/>
      </c>
      <c r="V163" t="str">
        <f t="shared" si="10"/>
        <v/>
      </c>
      <c r="W163" t="str">
        <f t="shared" si="11"/>
        <v/>
      </c>
    </row>
    <row r="164" spans="1:23" x14ac:dyDescent="0.25">
      <c r="A164">
        <v>163</v>
      </c>
      <c r="B164" t="s">
        <v>268</v>
      </c>
      <c r="C164">
        <v>-12.9743909520346</v>
      </c>
      <c r="D164">
        <v>1473.60104586791</v>
      </c>
      <c r="E164">
        <v>-8.8045478716344307E-3</v>
      </c>
      <c r="F164">
        <v>0.99297507795055695</v>
      </c>
      <c r="G164">
        <v>-13.136472836826499</v>
      </c>
      <c r="H164">
        <v>2789.9218369934501</v>
      </c>
      <c r="I164">
        <v>-4.7085451150068701E-3</v>
      </c>
      <c r="J164">
        <v>0.99624313843074996</v>
      </c>
      <c r="K164">
        <v>-14.738716444658699</v>
      </c>
      <c r="L164">
        <v>4775.27890072434</v>
      </c>
      <c r="M164">
        <v>-3.0864619116640602E-3</v>
      </c>
      <c r="N164">
        <v>0.99753736360312495</v>
      </c>
      <c r="O164">
        <v>-13.082740701935601</v>
      </c>
      <c r="P164">
        <v>1479.5407487981499</v>
      </c>
      <c r="Q164">
        <v>-8.8424335136175602E-3</v>
      </c>
      <c r="R164">
        <v>0.99294485075842098</v>
      </c>
      <c r="T164" t="str">
        <f t="shared" si="8"/>
        <v/>
      </c>
      <c r="U164" t="str">
        <f t="shared" si="9"/>
        <v/>
      </c>
      <c r="V164" t="str">
        <f t="shared" si="10"/>
        <v/>
      </c>
      <c r="W164" t="str">
        <f t="shared" si="11"/>
        <v/>
      </c>
    </row>
    <row r="165" spans="1:23" x14ac:dyDescent="0.25">
      <c r="A165">
        <v>164</v>
      </c>
      <c r="B165" t="s">
        <v>269</v>
      </c>
      <c r="C165">
        <v>-12.9743909520346</v>
      </c>
      <c r="D165">
        <v>1473.60104586792</v>
      </c>
      <c r="E165">
        <v>-8.8045478716343595E-3</v>
      </c>
      <c r="F165">
        <v>0.99297507795055695</v>
      </c>
      <c r="G165">
        <v>-13.136472836826499</v>
      </c>
      <c r="H165">
        <v>2789.9218369934501</v>
      </c>
      <c r="I165">
        <v>-4.7085451150068701E-3</v>
      </c>
      <c r="J165">
        <v>0.99624313843074996</v>
      </c>
      <c r="K165">
        <v>-14.738716444658699</v>
      </c>
      <c r="L165">
        <v>4775.27890072434</v>
      </c>
      <c r="M165">
        <v>-3.0864619116640602E-3</v>
      </c>
      <c r="N165">
        <v>0.99753736360312495</v>
      </c>
      <c r="O165">
        <v>-13.0827407019357</v>
      </c>
      <c r="P165">
        <v>1479.5407487981799</v>
      </c>
      <c r="Q165">
        <v>-8.8424335136174405E-3</v>
      </c>
      <c r="R165">
        <v>0.99294485075842098</v>
      </c>
      <c r="T165" t="str">
        <f t="shared" si="8"/>
        <v/>
      </c>
      <c r="U165" t="str">
        <f t="shared" si="9"/>
        <v/>
      </c>
      <c r="V165" t="str">
        <f t="shared" si="10"/>
        <v/>
      </c>
      <c r="W165" t="str">
        <f t="shared" si="11"/>
        <v/>
      </c>
    </row>
    <row r="166" spans="1:23" x14ac:dyDescent="0.25">
      <c r="A166">
        <v>165</v>
      </c>
      <c r="B166" t="s">
        <v>270</v>
      </c>
      <c r="C166">
        <v>2.7826245037702702</v>
      </c>
      <c r="D166">
        <v>1.0981877561453499</v>
      </c>
      <c r="E166">
        <v>2.5338331156935401</v>
      </c>
      <c r="F166">
        <v>1.12822448642412E-2</v>
      </c>
      <c r="G166">
        <v>-13.136472836826499</v>
      </c>
      <c r="H166">
        <v>2789.9218369934401</v>
      </c>
      <c r="I166">
        <v>-4.7085451150068796E-3</v>
      </c>
      <c r="J166">
        <v>0.99624313843074996</v>
      </c>
      <c r="K166">
        <v>3.4278785843242101</v>
      </c>
      <c r="L166">
        <v>1.1413174463975799</v>
      </c>
      <c r="M166">
        <v>3.0034400991099002</v>
      </c>
      <c r="N166">
        <v>2.6694609307315199E-3</v>
      </c>
      <c r="O166">
        <v>2.6823648373924298</v>
      </c>
      <c r="P166">
        <v>1.09756502912014</v>
      </c>
      <c r="Q166">
        <v>2.4439233815082</v>
      </c>
      <c r="R166">
        <v>1.45285116036993E-2</v>
      </c>
      <c r="T166" t="str">
        <f t="shared" si="8"/>
        <v>*</v>
      </c>
      <c r="U166" t="str">
        <f t="shared" si="9"/>
        <v/>
      </c>
      <c r="V166" t="str">
        <f t="shared" si="10"/>
        <v>**</v>
      </c>
      <c r="W166" t="str">
        <f t="shared" si="11"/>
        <v>*</v>
      </c>
    </row>
    <row r="167" spans="1:23" x14ac:dyDescent="0.25">
      <c r="A167">
        <v>166</v>
      </c>
      <c r="B167" t="s">
        <v>271</v>
      </c>
      <c r="C167">
        <v>-13.0017229044101</v>
      </c>
      <c r="D167">
        <v>1599.1546487824301</v>
      </c>
      <c r="E167">
        <v>-8.1303724529140208E-3</v>
      </c>
      <c r="F167">
        <v>0.993512972814934</v>
      </c>
      <c r="G167">
        <v>-13.136472836826499</v>
      </c>
      <c r="H167">
        <v>2789.9218369934501</v>
      </c>
      <c r="I167">
        <v>-4.7085451150068597E-3</v>
      </c>
      <c r="J167">
        <v>0.99624313843074996</v>
      </c>
      <c r="K167">
        <v>-14.7286782413299</v>
      </c>
      <c r="L167">
        <v>5351.2473904832596</v>
      </c>
      <c r="M167">
        <v>-2.7523822328834198E-3</v>
      </c>
      <c r="N167">
        <v>0.99780391948372904</v>
      </c>
      <c r="O167">
        <v>-13.122379284743101</v>
      </c>
      <c r="P167">
        <v>1601.5939072881299</v>
      </c>
      <c r="Q167">
        <v>-8.1933249277666795E-3</v>
      </c>
      <c r="R167">
        <v>0.993462745680181</v>
      </c>
      <c r="T167" t="str">
        <f t="shared" si="8"/>
        <v/>
      </c>
      <c r="U167" t="str">
        <f t="shared" si="9"/>
        <v/>
      </c>
      <c r="V167" t="str">
        <f t="shared" si="10"/>
        <v/>
      </c>
      <c r="W167" t="str">
        <f t="shared" si="11"/>
        <v/>
      </c>
    </row>
    <row r="168" spans="1:23" x14ac:dyDescent="0.25">
      <c r="A168">
        <v>167</v>
      </c>
      <c r="B168" t="s">
        <v>272</v>
      </c>
      <c r="C168">
        <v>-13.0017229044101</v>
      </c>
      <c r="D168">
        <v>1599.1546487824401</v>
      </c>
      <c r="E168">
        <v>-8.1303724529139896E-3</v>
      </c>
      <c r="F168">
        <v>0.993512972814934</v>
      </c>
      <c r="G168">
        <v>-13.136472836826499</v>
      </c>
      <c r="H168">
        <v>2789.9218369934101</v>
      </c>
      <c r="I168">
        <v>-4.7085451150069204E-3</v>
      </c>
      <c r="J168">
        <v>0.99624313843074996</v>
      </c>
      <c r="K168">
        <v>-14.7286782413299</v>
      </c>
      <c r="L168">
        <v>5351.2473904832304</v>
      </c>
      <c r="M168">
        <v>-2.7523822328834398E-3</v>
      </c>
      <c r="N168">
        <v>0.99780391948372904</v>
      </c>
      <c r="O168">
        <v>-13.122379284743101</v>
      </c>
      <c r="P168">
        <v>1601.5939072881099</v>
      </c>
      <c r="Q168">
        <v>-8.1933249277668097E-3</v>
      </c>
      <c r="R168">
        <v>0.993462745680181</v>
      </c>
      <c r="T168" t="str">
        <f t="shared" si="8"/>
        <v/>
      </c>
      <c r="U168" t="str">
        <f t="shared" si="9"/>
        <v/>
      </c>
      <c r="V168" t="str">
        <f t="shared" si="10"/>
        <v/>
      </c>
      <c r="W168" t="str">
        <f t="shared" si="11"/>
        <v/>
      </c>
    </row>
    <row r="169" spans="1:23" x14ac:dyDescent="0.25">
      <c r="A169">
        <v>168</v>
      </c>
      <c r="B169" t="s">
        <v>273</v>
      </c>
      <c r="C169">
        <v>-13.0017229044101</v>
      </c>
      <c r="D169">
        <v>1599.1546487824501</v>
      </c>
      <c r="E169">
        <v>-8.1303724529139497E-3</v>
      </c>
      <c r="F169">
        <v>0.993512972814934</v>
      </c>
      <c r="G169">
        <v>-13.136472836826499</v>
      </c>
      <c r="H169">
        <v>2789.9218369934501</v>
      </c>
      <c r="I169">
        <v>-4.7085451150068597E-3</v>
      </c>
      <c r="J169">
        <v>0.99624313843074996</v>
      </c>
      <c r="K169">
        <v>-14.7286782413299</v>
      </c>
      <c r="L169">
        <v>5351.2473904832104</v>
      </c>
      <c r="M169">
        <v>-2.7523822328834502E-3</v>
      </c>
      <c r="N169">
        <v>0.99780391948372904</v>
      </c>
      <c r="O169">
        <v>-13.122379284743101</v>
      </c>
      <c r="P169">
        <v>1601.5939072881099</v>
      </c>
      <c r="Q169">
        <v>-8.1933249277667906E-3</v>
      </c>
      <c r="R169">
        <v>0.993462745680181</v>
      </c>
      <c r="T169" t="str">
        <f t="shared" si="8"/>
        <v/>
      </c>
      <c r="U169" t="str">
        <f t="shared" si="9"/>
        <v/>
      </c>
      <c r="V169" t="str">
        <f t="shared" si="10"/>
        <v/>
      </c>
      <c r="W169" t="str">
        <f t="shared" si="11"/>
        <v/>
      </c>
    </row>
    <row r="170" spans="1:23" x14ac:dyDescent="0.25">
      <c r="A170">
        <v>169</v>
      </c>
      <c r="B170" t="s">
        <v>274</v>
      </c>
      <c r="C170">
        <v>-13.0017229044101</v>
      </c>
      <c r="D170">
        <v>1599.1546487824601</v>
      </c>
      <c r="E170">
        <v>-8.1303724529138994E-3</v>
      </c>
      <c r="F170">
        <v>0.993512972814934</v>
      </c>
      <c r="G170">
        <v>-13.136472836826499</v>
      </c>
      <c r="H170">
        <v>2789.9218369934601</v>
      </c>
      <c r="I170">
        <v>-4.7085451150068597E-3</v>
      </c>
      <c r="J170">
        <v>0.99624313843074996</v>
      </c>
      <c r="K170">
        <v>-14.7286782413299</v>
      </c>
      <c r="L170">
        <v>5351.2473904832596</v>
      </c>
      <c r="M170">
        <v>-2.7523822328834198E-3</v>
      </c>
      <c r="N170">
        <v>0.99780391948372904</v>
      </c>
      <c r="O170">
        <v>-13.122379284743101</v>
      </c>
      <c r="P170">
        <v>1601.5939072881199</v>
      </c>
      <c r="Q170">
        <v>-8.1933249277667507E-3</v>
      </c>
      <c r="R170">
        <v>0.993462745680181</v>
      </c>
      <c r="T170" t="str">
        <f t="shared" si="8"/>
        <v/>
      </c>
      <c r="U170" t="str">
        <f t="shared" si="9"/>
        <v/>
      </c>
      <c r="V170" t="str">
        <f t="shared" si="10"/>
        <v/>
      </c>
      <c r="W170" t="str">
        <f t="shared" si="11"/>
        <v/>
      </c>
    </row>
    <row r="171" spans="1:23" x14ac:dyDescent="0.25">
      <c r="A171">
        <v>170</v>
      </c>
      <c r="B171" t="s">
        <v>275</v>
      </c>
      <c r="C171">
        <v>-13.0017229044101</v>
      </c>
      <c r="D171">
        <v>1599.1546487824601</v>
      </c>
      <c r="E171">
        <v>-8.1303724529138907E-3</v>
      </c>
      <c r="F171">
        <v>0.993512972814934</v>
      </c>
      <c r="G171">
        <v>-13.136472836826499</v>
      </c>
      <c r="H171">
        <v>2789.9218369934501</v>
      </c>
      <c r="I171">
        <v>-4.7085451150068597E-3</v>
      </c>
      <c r="J171">
        <v>0.99624313843074996</v>
      </c>
      <c r="K171">
        <v>-14.7286782413299</v>
      </c>
      <c r="L171">
        <v>5351.2473904831704</v>
      </c>
      <c r="M171">
        <v>-2.7523822328834602E-3</v>
      </c>
      <c r="N171">
        <v>0.99780391948372904</v>
      </c>
      <c r="O171">
        <v>-13.122379284743101</v>
      </c>
      <c r="P171">
        <v>1601.5939072881099</v>
      </c>
      <c r="Q171">
        <v>-8.1933249277667906E-3</v>
      </c>
      <c r="R171">
        <v>0.993462745680181</v>
      </c>
      <c r="T171" t="str">
        <f t="shared" si="8"/>
        <v/>
      </c>
      <c r="U171" t="str">
        <f t="shared" si="9"/>
        <v/>
      </c>
      <c r="V171" t="str">
        <f t="shared" si="10"/>
        <v/>
      </c>
      <c r="W171" t="str">
        <f t="shared" si="11"/>
        <v/>
      </c>
    </row>
    <row r="172" spans="1:23" x14ac:dyDescent="0.25">
      <c r="A172">
        <v>171</v>
      </c>
      <c r="B172" t="s">
        <v>276</v>
      </c>
      <c r="C172">
        <v>2.9504063624697801</v>
      </c>
      <c r="D172">
        <v>1.11626064327046</v>
      </c>
      <c r="E172">
        <v>2.6431159964805202</v>
      </c>
      <c r="F172">
        <v>8.2146887301499608E-3</v>
      </c>
      <c r="G172">
        <v>4.4413514226964903</v>
      </c>
      <c r="H172">
        <v>1.4533593932420501</v>
      </c>
      <c r="I172">
        <v>3.05592095344638</v>
      </c>
      <c r="J172">
        <v>2.2437039953552601E-3</v>
      </c>
      <c r="K172">
        <v>-14.7286782413299</v>
      </c>
      <c r="L172">
        <v>5351.2473904832204</v>
      </c>
      <c r="M172">
        <v>-2.7523822328834398E-3</v>
      </c>
      <c r="N172">
        <v>0.99780391948372904</v>
      </c>
      <c r="O172">
        <v>2.83135017881968</v>
      </c>
      <c r="P172">
        <v>1.1147851840211001</v>
      </c>
      <c r="Q172">
        <v>2.5398168359278102</v>
      </c>
      <c r="R172">
        <v>1.10910536510055E-2</v>
      </c>
      <c r="T172" t="str">
        <f t="shared" si="8"/>
        <v>**</v>
      </c>
      <c r="U172" t="str">
        <f t="shared" si="9"/>
        <v>**</v>
      </c>
      <c r="V172" t="str">
        <f t="shared" si="10"/>
        <v/>
      </c>
      <c r="W172" t="str">
        <f t="shared" si="11"/>
        <v>*</v>
      </c>
    </row>
    <row r="173" spans="1:23" x14ac:dyDescent="0.25">
      <c r="A173">
        <v>172</v>
      </c>
      <c r="B173" t="s">
        <v>277</v>
      </c>
      <c r="C173">
        <v>-12.9936461877498</v>
      </c>
      <c r="D173">
        <v>1750.1522529533599</v>
      </c>
      <c r="E173">
        <v>-7.4242947525412096E-3</v>
      </c>
      <c r="F173">
        <v>0.99407632426113302</v>
      </c>
      <c r="G173">
        <v>-13.310392546904801</v>
      </c>
      <c r="H173">
        <v>3956.1803444798302</v>
      </c>
      <c r="I173">
        <v>-3.3644554565054399E-3</v>
      </c>
      <c r="J173">
        <v>0.997315558000197</v>
      </c>
      <c r="K173">
        <v>-14.7286782413299</v>
      </c>
      <c r="L173">
        <v>5351.2473904831904</v>
      </c>
      <c r="M173">
        <v>-2.7523822328834602E-3</v>
      </c>
      <c r="N173">
        <v>0.99780391948372904</v>
      </c>
      <c r="O173">
        <v>-13.11714541417</v>
      </c>
      <c r="P173">
        <v>1753.2795665282099</v>
      </c>
      <c r="Q173">
        <v>-7.4814910665639703E-3</v>
      </c>
      <c r="R173">
        <v>0.99403068947266904</v>
      </c>
      <c r="T173" t="str">
        <f t="shared" si="8"/>
        <v/>
      </c>
      <c r="U173" t="str">
        <f t="shared" si="9"/>
        <v/>
      </c>
      <c r="V173" t="str">
        <f t="shared" si="10"/>
        <v/>
      </c>
      <c r="W173" t="str">
        <f t="shared" si="11"/>
        <v/>
      </c>
    </row>
    <row r="174" spans="1:23" x14ac:dyDescent="0.25">
      <c r="A174">
        <v>173</v>
      </c>
      <c r="B174" t="s">
        <v>278</v>
      </c>
      <c r="C174">
        <v>-12.9936461877498</v>
      </c>
      <c r="D174">
        <v>1750.15225295338</v>
      </c>
      <c r="E174">
        <v>-7.4242947525411402E-3</v>
      </c>
      <c r="F174">
        <v>0.99407632426113302</v>
      </c>
      <c r="G174">
        <v>-13.3103925469047</v>
      </c>
      <c r="H174">
        <v>3956.1803444798302</v>
      </c>
      <c r="I174">
        <v>-3.3644554565054499E-3</v>
      </c>
      <c r="J174">
        <v>0.997315558000197</v>
      </c>
      <c r="K174">
        <v>-14.7286782413299</v>
      </c>
      <c r="L174">
        <v>5351.2473904832596</v>
      </c>
      <c r="M174">
        <v>-2.7523822328834298E-3</v>
      </c>
      <c r="N174">
        <v>0.99780391948372904</v>
      </c>
      <c r="O174">
        <v>-13.117145414169901</v>
      </c>
      <c r="P174">
        <v>1753.2795665282099</v>
      </c>
      <c r="Q174">
        <v>-7.4814910665639703E-3</v>
      </c>
      <c r="R174">
        <v>0.99403068947266904</v>
      </c>
      <c r="T174" t="str">
        <f t="shared" si="8"/>
        <v/>
      </c>
      <c r="U174" t="str">
        <f t="shared" si="9"/>
        <v/>
      </c>
      <c r="V174" t="str">
        <f t="shared" si="10"/>
        <v/>
      </c>
      <c r="W174" t="str">
        <f t="shared" si="11"/>
        <v/>
      </c>
    </row>
    <row r="175" spans="1:23" x14ac:dyDescent="0.25">
      <c r="A175">
        <v>174</v>
      </c>
      <c r="B175" t="s">
        <v>279</v>
      </c>
      <c r="C175">
        <v>-12.9936461877498</v>
      </c>
      <c r="D175">
        <v>1750.15225295337</v>
      </c>
      <c r="E175">
        <v>-7.4242947525411896E-3</v>
      </c>
      <c r="F175">
        <v>0.99407632426113302</v>
      </c>
      <c r="G175">
        <v>-13.310392546904801</v>
      </c>
      <c r="H175">
        <v>3956.1803444799002</v>
      </c>
      <c r="I175">
        <v>-3.3644554565054E-3</v>
      </c>
      <c r="J175">
        <v>0.997315558000197</v>
      </c>
      <c r="K175">
        <v>-14.7286782413299</v>
      </c>
      <c r="L175">
        <v>5351.2473904832696</v>
      </c>
      <c r="M175">
        <v>-2.7523822328834198E-3</v>
      </c>
      <c r="N175">
        <v>0.99780391948372904</v>
      </c>
      <c r="O175">
        <v>-13.117145414169901</v>
      </c>
      <c r="P175">
        <v>1753.2795665281899</v>
      </c>
      <c r="Q175">
        <v>-7.4814910665640597E-3</v>
      </c>
      <c r="R175">
        <v>0.99403068947266904</v>
      </c>
      <c r="T175" t="str">
        <f t="shared" si="8"/>
        <v/>
      </c>
      <c r="U175" t="str">
        <f t="shared" si="9"/>
        <v/>
      </c>
      <c r="V175" t="str">
        <f t="shared" si="10"/>
        <v/>
      </c>
      <c r="W175" t="str">
        <f t="shared" si="11"/>
        <v/>
      </c>
    </row>
    <row r="176" spans="1:23" x14ac:dyDescent="0.25">
      <c r="A176">
        <v>175</v>
      </c>
      <c r="B176" t="s">
        <v>280</v>
      </c>
      <c r="C176">
        <v>-12.9936461877498</v>
      </c>
      <c r="D176">
        <v>1750.15225295337</v>
      </c>
      <c r="E176">
        <v>-7.4242947525411697E-3</v>
      </c>
      <c r="F176">
        <v>0.99407632426113302</v>
      </c>
      <c r="G176">
        <v>-13.310392546904801</v>
      </c>
      <c r="H176">
        <v>3956.1803444798302</v>
      </c>
      <c r="I176">
        <v>-3.3644554565054399E-3</v>
      </c>
      <c r="J176">
        <v>0.997315558000197</v>
      </c>
      <c r="K176">
        <v>-14.7286782413299</v>
      </c>
      <c r="L176">
        <v>5351.2473904831904</v>
      </c>
      <c r="M176">
        <v>-2.7523822328834602E-3</v>
      </c>
      <c r="N176">
        <v>0.99780391948372904</v>
      </c>
      <c r="O176">
        <v>-13.117145414169901</v>
      </c>
      <c r="P176">
        <v>1753.2795665282099</v>
      </c>
      <c r="Q176">
        <v>-7.4814910665639799E-3</v>
      </c>
      <c r="R176">
        <v>0.99403068947266904</v>
      </c>
      <c r="T176" t="str">
        <f t="shared" si="8"/>
        <v/>
      </c>
      <c r="U176" t="str">
        <f t="shared" si="9"/>
        <v/>
      </c>
      <c r="V176" t="str">
        <f t="shared" si="10"/>
        <v/>
      </c>
      <c r="W176" t="str">
        <f t="shared" si="11"/>
        <v/>
      </c>
    </row>
    <row r="177" spans="1:23" x14ac:dyDescent="0.25">
      <c r="A177">
        <v>176</v>
      </c>
      <c r="B177" t="s">
        <v>281</v>
      </c>
      <c r="C177">
        <v>-12.9936461877498</v>
      </c>
      <c r="D177">
        <v>1750.15225295337</v>
      </c>
      <c r="E177">
        <v>-7.4242947525411697E-3</v>
      </c>
      <c r="F177">
        <v>0.99407632426113302</v>
      </c>
      <c r="G177">
        <v>-13.310392546904801</v>
      </c>
      <c r="H177">
        <v>3956.1803444798402</v>
      </c>
      <c r="I177">
        <v>-3.3644554565054399E-3</v>
      </c>
      <c r="J177">
        <v>0.997315558000197</v>
      </c>
      <c r="K177">
        <v>-14.7286782413299</v>
      </c>
      <c r="L177">
        <v>5351.2473904831704</v>
      </c>
      <c r="M177">
        <v>-2.7523822328834602E-3</v>
      </c>
      <c r="N177">
        <v>0.99780391948372904</v>
      </c>
      <c r="O177">
        <v>-13.117145414169901</v>
      </c>
      <c r="P177">
        <v>1753.2795665281899</v>
      </c>
      <c r="Q177">
        <v>-7.4814910665640597E-3</v>
      </c>
      <c r="R177">
        <v>0.99403068947266904</v>
      </c>
      <c r="T177" t="str">
        <f t="shared" si="8"/>
        <v/>
      </c>
      <c r="U177" t="str">
        <f t="shared" si="9"/>
        <v/>
      </c>
      <c r="V177" t="str">
        <f t="shared" si="10"/>
        <v/>
      </c>
      <c r="W177" t="str">
        <f t="shared" si="11"/>
        <v/>
      </c>
    </row>
    <row r="178" spans="1:23" x14ac:dyDescent="0.25">
      <c r="A178">
        <v>177</v>
      </c>
      <c r="B178" t="s">
        <v>282</v>
      </c>
      <c r="C178">
        <v>-12.993646187749899</v>
      </c>
      <c r="D178">
        <v>1750.15225295338</v>
      </c>
      <c r="E178">
        <v>-7.4242947525411601E-3</v>
      </c>
      <c r="F178">
        <v>0.99407632426113302</v>
      </c>
      <c r="G178">
        <v>-13.310392546904801</v>
      </c>
      <c r="H178">
        <v>3956.1803444798802</v>
      </c>
      <c r="I178">
        <v>-3.36445545650541E-3</v>
      </c>
      <c r="J178">
        <v>0.997315558000197</v>
      </c>
      <c r="K178">
        <v>-14.7286782413299</v>
      </c>
      <c r="L178">
        <v>5351.2473904831904</v>
      </c>
      <c r="M178">
        <v>-2.7523822328834602E-3</v>
      </c>
      <c r="N178">
        <v>0.99780391948372904</v>
      </c>
      <c r="O178">
        <v>-13.117145414169901</v>
      </c>
      <c r="P178">
        <v>1753.2795665281899</v>
      </c>
      <c r="Q178">
        <v>-7.4814910665640397E-3</v>
      </c>
      <c r="R178">
        <v>0.99403068947266904</v>
      </c>
      <c r="T178" t="str">
        <f t="shared" si="8"/>
        <v/>
      </c>
      <c r="U178" t="str">
        <f t="shared" si="9"/>
        <v/>
      </c>
      <c r="V178" t="str">
        <f t="shared" si="10"/>
        <v/>
      </c>
      <c r="W178" t="str">
        <f t="shared" si="11"/>
        <v/>
      </c>
    </row>
    <row r="179" spans="1:23" x14ac:dyDescent="0.25">
      <c r="A179">
        <v>178</v>
      </c>
      <c r="B179" t="s">
        <v>283</v>
      </c>
      <c r="C179">
        <v>-12.993646187749899</v>
      </c>
      <c r="D179">
        <v>1750.15225295338</v>
      </c>
      <c r="E179">
        <v>-7.4242947525411601E-3</v>
      </c>
      <c r="F179">
        <v>0.99407632426113302</v>
      </c>
      <c r="G179">
        <v>-13.3103925469047</v>
      </c>
      <c r="H179">
        <v>3956.1803444798202</v>
      </c>
      <c r="I179">
        <v>-3.3644554565054499E-3</v>
      </c>
      <c r="J179">
        <v>0.997315558000197</v>
      </c>
      <c r="K179">
        <v>-14.7286782413299</v>
      </c>
      <c r="L179">
        <v>5351.2473904831904</v>
      </c>
      <c r="M179">
        <v>-2.7523822328834602E-3</v>
      </c>
      <c r="N179">
        <v>0.99780391948372904</v>
      </c>
      <c r="O179">
        <v>-13.117145414169901</v>
      </c>
      <c r="P179">
        <v>1753.2795665281999</v>
      </c>
      <c r="Q179">
        <v>-7.4814910665640302E-3</v>
      </c>
      <c r="R179">
        <v>0.99403068947266904</v>
      </c>
      <c r="T179" t="str">
        <f t="shared" si="8"/>
        <v/>
      </c>
      <c r="U179" t="str">
        <f t="shared" si="9"/>
        <v/>
      </c>
      <c r="V179" t="str">
        <f t="shared" si="10"/>
        <v/>
      </c>
      <c r="W179" t="str">
        <f t="shared" si="11"/>
        <v/>
      </c>
    </row>
    <row r="180" spans="1:23" x14ac:dyDescent="0.25">
      <c r="A180">
        <v>179</v>
      </c>
      <c r="B180" t="s">
        <v>284</v>
      </c>
      <c r="C180">
        <v>-12.9936461877498</v>
      </c>
      <c r="D180">
        <v>1750.15225295337</v>
      </c>
      <c r="E180">
        <v>-7.4242947525411697E-3</v>
      </c>
      <c r="F180">
        <v>0.99407632426113302</v>
      </c>
      <c r="G180">
        <v>-13.310392546904801</v>
      </c>
      <c r="H180">
        <v>3956.1803444798902</v>
      </c>
      <c r="I180">
        <v>-3.3644554565054E-3</v>
      </c>
      <c r="J180">
        <v>0.997315558000197</v>
      </c>
      <c r="K180">
        <v>-14.7286782413299</v>
      </c>
      <c r="L180">
        <v>5351.2473904832104</v>
      </c>
      <c r="M180">
        <v>-2.7523822328834502E-3</v>
      </c>
      <c r="N180">
        <v>0.99780391948372904</v>
      </c>
      <c r="O180">
        <v>-13.117145414169901</v>
      </c>
      <c r="P180">
        <v>1753.2795665281899</v>
      </c>
      <c r="Q180">
        <v>-7.4814910665640597E-3</v>
      </c>
      <c r="R180">
        <v>0.99403068947266904</v>
      </c>
      <c r="T180" t="str">
        <f t="shared" si="8"/>
        <v/>
      </c>
      <c r="U180" t="str">
        <f t="shared" si="9"/>
        <v/>
      </c>
      <c r="V180" t="str">
        <f t="shared" si="10"/>
        <v/>
      </c>
      <c r="W180" t="str">
        <f t="shared" si="11"/>
        <v/>
      </c>
    </row>
    <row r="181" spans="1:23" x14ac:dyDescent="0.25">
      <c r="A181">
        <v>180</v>
      </c>
      <c r="B181" t="s">
        <v>285</v>
      </c>
      <c r="C181">
        <v>-12.9936461877498</v>
      </c>
      <c r="D181">
        <v>1750.15225295337</v>
      </c>
      <c r="E181">
        <v>-7.4242947525411896E-3</v>
      </c>
      <c r="F181">
        <v>0.99407632426113302</v>
      </c>
      <c r="G181">
        <v>-13.3103925469047</v>
      </c>
      <c r="H181">
        <v>3956.1803444797802</v>
      </c>
      <c r="I181">
        <v>-3.3644554565054798E-3</v>
      </c>
      <c r="J181">
        <v>0.997315558000197</v>
      </c>
      <c r="K181">
        <v>-14.7286782413299</v>
      </c>
      <c r="L181">
        <v>5351.2473904831504</v>
      </c>
      <c r="M181">
        <v>-2.7523822328834702E-3</v>
      </c>
      <c r="N181">
        <v>0.99780391948372904</v>
      </c>
      <c r="O181">
        <v>-13.117145414169901</v>
      </c>
      <c r="P181">
        <v>1753.2795665281801</v>
      </c>
      <c r="Q181">
        <v>-7.4814910665640597E-3</v>
      </c>
      <c r="R181">
        <v>0.99403068947266904</v>
      </c>
      <c r="T181" t="str">
        <f t="shared" si="8"/>
        <v/>
      </c>
      <c r="U181" t="str">
        <f t="shared" si="9"/>
        <v/>
      </c>
      <c r="V181" t="str">
        <f t="shared" si="10"/>
        <v/>
      </c>
      <c r="W181" t="str">
        <f t="shared" si="11"/>
        <v/>
      </c>
    </row>
    <row r="182" spans="1:23" x14ac:dyDescent="0.25">
      <c r="A182">
        <v>181</v>
      </c>
      <c r="B182" t="s">
        <v>286</v>
      </c>
      <c r="C182">
        <v>-12.9936461877498</v>
      </c>
      <c r="D182">
        <v>1750.15225295337</v>
      </c>
      <c r="E182">
        <v>-7.4242947525411697E-3</v>
      </c>
      <c r="F182">
        <v>0.99407632426113302</v>
      </c>
      <c r="G182">
        <v>-13.3103925469047</v>
      </c>
      <c r="H182">
        <v>3956.1803444798202</v>
      </c>
      <c r="I182">
        <v>-3.3644554565054499E-3</v>
      </c>
      <c r="J182">
        <v>0.997315558000197</v>
      </c>
      <c r="K182">
        <v>-14.7286782413299</v>
      </c>
      <c r="L182">
        <v>5351.2473904831904</v>
      </c>
      <c r="M182">
        <v>-2.7523822328834502E-3</v>
      </c>
      <c r="N182">
        <v>0.99780391948372904</v>
      </c>
      <c r="O182">
        <v>-13.117145414169901</v>
      </c>
      <c r="P182">
        <v>1753.2795665281899</v>
      </c>
      <c r="Q182">
        <v>-7.4814910665640397E-3</v>
      </c>
      <c r="R182">
        <v>0.99403068947266904</v>
      </c>
      <c r="T182" t="str">
        <f t="shared" si="8"/>
        <v/>
      </c>
      <c r="U182" t="str">
        <f t="shared" si="9"/>
        <v/>
      </c>
      <c r="V182" t="str">
        <f t="shared" si="10"/>
        <v/>
      </c>
      <c r="W182" t="str">
        <f t="shared" si="11"/>
        <v/>
      </c>
    </row>
    <row r="183" spans="1:23" x14ac:dyDescent="0.25">
      <c r="A183">
        <v>182</v>
      </c>
      <c r="B183" t="s">
        <v>287</v>
      </c>
      <c r="C183">
        <v>-12.9936461877498</v>
      </c>
      <c r="D183">
        <v>1750.15225295338</v>
      </c>
      <c r="E183">
        <v>-7.4242947525411601E-3</v>
      </c>
      <c r="F183">
        <v>0.99407632426113302</v>
      </c>
      <c r="G183">
        <v>-13.3103925469047</v>
      </c>
      <c r="H183">
        <v>3956.1803444798102</v>
      </c>
      <c r="I183">
        <v>-3.3644554565054599E-3</v>
      </c>
      <c r="J183">
        <v>0.997315558000197</v>
      </c>
      <c r="K183">
        <v>-14.7286782413299</v>
      </c>
      <c r="L183">
        <v>5351.2473904831904</v>
      </c>
      <c r="M183">
        <v>-2.7523822328834502E-3</v>
      </c>
      <c r="N183">
        <v>0.99780391948372904</v>
      </c>
      <c r="O183">
        <v>-13.117145414169901</v>
      </c>
      <c r="P183">
        <v>1753.2795665281899</v>
      </c>
      <c r="Q183">
        <v>-7.4814910665640397E-3</v>
      </c>
      <c r="R183">
        <v>0.99403068947266904</v>
      </c>
      <c r="T183" t="str">
        <f t="shared" si="8"/>
        <v/>
      </c>
      <c r="U183" t="str">
        <f t="shared" si="9"/>
        <v/>
      </c>
      <c r="V183" t="str">
        <f t="shared" si="10"/>
        <v/>
      </c>
      <c r="W183" t="str">
        <f t="shared" si="11"/>
        <v/>
      </c>
    </row>
    <row r="184" spans="1:23" x14ac:dyDescent="0.25">
      <c r="A184">
        <v>183</v>
      </c>
      <c r="B184" t="s">
        <v>288</v>
      </c>
      <c r="C184">
        <v>-12.9936461877498</v>
      </c>
      <c r="D184">
        <v>1750.15225295338</v>
      </c>
      <c r="E184">
        <v>-7.4242947525411601E-3</v>
      </c>
      <c r="F184">
        <v>0.99407632426113302</v>
      </c>
      <c r="G184">
        <v>-13.310392546904801</v>
      </c>
      <c r="H184">
        <v>3956.1803444798402</v>
      </c>
      <c r="I184">
        <v>-3.3644554565054399E-3</v>
      </c>
      <c r="J184">
        <v>0.997315558000197</v>
      </c>
      <c r="K184">
        <v>-14.7286782413299</v>
      </c>
      <c r="L184">
        <v>5351.2473904831904</v>
      </c>
      <c r="M184">
        <v>-2.7523822328834502E-3</v>
      </c>
      <c r="N184">
        <v>0.99780391948372904</v>
      </c>
      <c r="O184">
        <v>-13.117145414169901</v>
      </c>
      <c r="P184">
        <v>1753.2795665281899</v>
      </c>
      <c r="Q184">
        <v>-7.4814910665640597E-3</v>
      </c>
      <c r="R184">
        <v>0.99403068947266904</v>
      </c>
      <c r="T184" t="str">
        <f t="shared" si="8"/>
        <v/>
      </c>
      <c r="U184" t="str">
        <f t="shared" si="9"/>
        <v/>
      </c>
      <c r="V184" t="str">
        <f t="shared" si="10"/>
        <v/>
      </c>
      <c r="W184" t="str">
        <f t="shared" si="11"/>
        <v/>
      </c>
    </row>
    <row r="185" spans="1:23" x14ac:dyDescent="0.25">
      <c r="A185">
        <v>184</v>
      </c>
      <c r="B185" t="s">
        <v>289</v>
      </c>
      <c r="C185">
        <v>-12.9936461877498</v>
      </c>
      <c r="D185">
        <v>1750.15225295337</v>
      </c>
      <c r="E185">
        <v>-7.4242947525412E-3</v>
      </c>
      <c r="F185">
        <v>0.99407632426113302</v>
      </c>
      <c r="G185">
        <v>-13.3103925469047</v>
      </c>
      <c r="H185">
        <v>3956.1803444798102</v>
      </c>
      <c r="I185">
        <v>-3.3644554565054599E-3</v>
      </c>
      <c r="J185">
        <v>0.997315558000197</v>
      </c>
      <c r="K185">
        <v>-14.7286782413299</v>
      </c>
      <c r="L185">
        <v>5351.2473904832204</v>
      </c>
      <c r="M185">
        <v>-2.7523822328834398E-3</v>
      </c>
      <c r="N185">
        <v>0.99780391948372904</v>
      </c>
      <c r="O185">
        <v>-13.11714541417</v>
      </c>
      <c r="P185">
        <v>1753.2795665282099</v>
      </c>
      <c r="Q185">
        <v>-7.4814910665639903E-3</v>
      </c>
      <c r="R185">
        <v>0.99403068947266904</v>
      </c>
      <c r="T185" t="str">
        <f t="shared" si="8"/>
        <v/>
      </c>
      <c r="U185" t="str">
        <f t="shared" si="9"/>
        <v/>
      </c>
      <c r="V185" t="str">
        <f t="shared" si="10"/>
        <v/>
      </c>
      <c r="W185" t="str">
        <f t="shared" si="11"/>
        <v/>
      </c>
    </row>
    <row r="186" spans="1:23" x14ac:dyDescent="0.25">
      <c r="A186">
        <v>185</v>
      </c>
      <c r="B186" t="s">
        <v>290</v>
      </c>
      <c r="C186">
        <v>-12.9936461877498</v>
      </c>
      <c r="D186">
        <v>1750.1522529533599</v>
      </c>
      <c r="E186">
        <v>-7.4242947525412096E-3</v>
      </c>
      <c r="F186">
        <v>0.99407632426113302</v>
      </c>
      <c r="G186">
        <v>-13.310392546904801</v>
      </c>
      <c r="H186">
        <v>3956.1803444798402</v>
      </c>
      <c r="I186">
        <v>-3.3644554565054399E-3</v>
      </c>
      <c r="J186">
        <v>0.997315558000197</v>
      </c>
      <c r="K186">
        <v>-14.7286782413299</v>
      </c>
      <c r="L186">
        <v>5351.2473904831804</v>
      </c>
      <c r="M186">
        <v>-2.7523822328834602E-3</v>
      </c>
      <c r="N186">
        <v>0.99780391948372904</v>
      </c>
      <c r="O186">
        <v>-13.11714541417</v>
      </c>
      <c r="P186">
        <v>1753.2795665281999</v>
      </c>
      <c r="Q186">
        <v>-7.4814910665639998E-3</v>
      </c>
      <c r="R186">
        <v>0.99403068947266904</v>
      </c>
      <c r="T186" t="str">
        <f t="shared" si="8"/>
        <v/>
      </c>
      <c r="U186" t="str">
        <f t="shared" si="9"/>
        <v/>
      </c>
      <c r="V186" t="str">
        <f t="shared" si="10"/>
        <v/>
      </c>
      <c r="W186" t="str">
        <f t="shared" si="11"/>
        <v/>
      </c>
    </row>
    <row r="187" spans="1:23" x14ac:dyDescent="0.25">
      <c r="A187">
        <v>186</v>
      </c>
      <c r="B187" t="s">
        <v>291</v>
      </c>
      <c r="C187">
        <v>-12.9936461877498</v>
      </c>
      <c r="D187">
        <v>1750.15225295338</v>
      </c>
      <c r="E187">
        <v>-7.4242947525411497E-3</v>
      </c>
      <c r="F187">
        <v>0.99407632426113302</v>
      </c>
      <c r="G187">
        <v>-13.310392546904801</v>
      </c>
      <c r="H187">
        <v>3956.1803444798402</v>
      </c>
      <c r="I187">
        <v>-3.3644554565054399E-3</v>
      </c>
      <c r="J187">
        <v>0.997315558000197</v>
      </c>
      <c r="K187">
        <v>-14.7286782413299</v>
      </c>
      <c r="L187">
        <v>5351.2473904832104</v>
      </c>
      <c r="M187">
        <v>-2.7523822328834398E-3</v>
      </c>
      <c r="N187">
        <v>0.99780391948372904</v>
      </c>
      <c r="O187">
        <v>-13.11714541417</v>
      </c>
      <c r="P187">
        <v>1753.2795665281999</v>
      </c>
      <c r="Q187">
        <v>-7.4814910665640102E-3</v>
      </c>
      <c r="R187">
        <v>0.99403068947266904</v>
      </c>
      <c r="T187" t="str">
        <f t="shared" si="8"/>
        <v/>
      </c>
      <c r="U187" t="str">
        <f t="shared" si="9"/>
        <v/>
      </c>
      <c r="V187" t="str">
        <f t="shared" si="10"/>
        <v/>
      </c>
      <c r="W187" t="str">
        <f t="shared" si="11"/>
        <v/>
      </c>
    </row>
    <row r="188" spans="1:23" x14ac:dyDescent="0.25">
      <c r="A188">
        <v>187</v>
      </c>
      <c r="B188" t="s">
        <v>292</v>
      </c>
      <c r="C188">
        <v>-12.9936461877498</v>
      </c>
      <c r="D188">
        <v>1750.15225295337</v>
      </c>
      <c r="E188">
        <v>-7.4242947525412E-3</v>
      </c>
      <c r="F188">
        <v>0.99407632426113302</v>
      </c>
      <c r="G188">
        <v>-13.3103925469047</v>
      </c>
      <c r="H188">
        <v>3956.1803444798202</v>
      </c>
      <c r="I188">
        <v>-3.3644554565054499E-3</v>
      </c>
      <c r="J188">
        <v>0.997315558000197</v>
      </c>
      <c r="K188">
        <v>-14.7286782413299</v>
      </c>
      <c r="L188">
        <v>5351.2473904832004</v>
      </c>
      <c r="M188">
        <v>-2.7523822328834502E-3</v>
      </c>
      <c r="N188">
        <v>0.99780391948372904</v>
      </c>
      <c r="O188">
        <v>-13.117145414169901</v>
      </c>
      <c r="P188">
        <v>1753.2795665281999</v>
      </c>
      <c r="Q188">
        <v>-7.4814910665639998E-3</v>
      </c>
      <c r="R188">
        <v>0.99403068947266904</v>
      </c>
      <c r="T188" t="str">
        <f t="shared" si="8"/>
        <v/>
      </c>
      <c r="U188" t="str">
        <f t="shared" si="9"/>
        <v/>
      </c>
      <c r="V188" t="str">
        <f t="shared" si="10"/>
        <v/>
      </c>
      <c r="W188" t="str">
        <f t="shared" si="11"/>
        <v/>
      </c>
    </row>
    <row r="189" spans="1:23" x14ac:dyDescent="0.25">
      <c r="A189">
        <v>188</v>
      </c>
      <c r="B189" t="s">
        <v>293</v>
      </c>
      <c r="C189">
        <v>-12.9936461877498</v>
      </c>
      <c r="D189">
        <v>1750.15225295338</v>
      </c>
      <c r="E189">
        <v>-7.4242947525411601E-3</v>
      </c>
      <c r="F189">
        <v>0.99407632426113302</v>
      </c>
      <c r="G189">
        <v>-13.310392546904801</v>
      </c>
      <c r="H189">
        <v>3956.1803444798402</v>
      </c>
      <c r="I189">
        <v>-3.3644554565054399E-3</v>
      </c>
      <c r="J189">
        <v>0.997315558000197</v>
      </c>
      <c r="K189">
        <v>-14.7286782413299</v>
      </c>
      <c r="L189">
        <v>5351.2473904832304</v>
      </c>
      <c r="M189">
        <v>-2.7523822328834398E-3</v>
      </c>
      <c r="N189">
        <v>0.99780391948372904</v>
      </c>
      <c r="O189">
        <v>-13.117145414169901</v>
      </c>
      <c r="P189">
        <v>1753.2795665281801</v>
      </c>
      <c r="Q189">
        <v>-7.48149106656409E-3</v>
      </c>
      <c r="R189">
        <v>0.99403068947266904</v>
      </c>
      <c r="T189" t="str">
        <f t="shared" si="8"/>
        <v/>
      </c>
      <c r="U189" t="str">
        <f t="shared" si="9"/>
        <v/>
      </c>
      <c r="V189" t="str">
        <f t="shared" si="10"/>
        <v/>
      </c>
      <c r="W189" t="str">
        <f t="shared" si="11"/>
        <v/>
      </c>
    </row>
    <row r="190" spans="1:23" x14ac:dyDescent="0.25">
      <c r="A190">
        <v>189</v>
      </c>
      <c r="B190" t="s">
        <v>294</v>
      </c>
      <c r="C190">
        <v>-12.9936461877498</v>
      </c>
      <c r="D190">
        <v>1750.15225295338</v>
      </c>
      <c r="E190">
        <v>-7.4242947525411601E-3</v>
      </c>
      <c r="F190">
        <v>0.99407632426113302</v>
      </c>
      <c r="G190">
        <v>-13.3103925469047</v>
      </c>
      <c r="H190">
        <v>3956.1803444798002</v>
      </c>
      <c r="I190">
        <v>-3.3644554565054599E-3</v>
      </c>
      <c r="J190">
        <v>0.997315558000197</v>
      </c>
      <c r="K190">
        <v>-14.7286782413299</v>
      </c>
      <c r="L190">
        <v>5351.2473904832696</v>
      </c>
      <c r="M190">
        <v>-2.7523822328834198E-3</v>
      </c>
      <c r="N190">
        <v>0.99780391948372904</v>
      </c>
      <c r="O190">
        <v>-13.117145414169901</v>
      </c>
      <c r="P190">
        <v>1753.2795665281899</v>
      </c>
      <c r="Q190">
        <v>-7.4814910665640501E-3</v>
      </c>
      <c r="R190">
        <v>0.99403068947266904</v>
      </c>
      <c r="T190" t="str">
        <f t="shared" si="8"/>
        <v/>
      </c>
      <c r="U190" t="str">
        <f t="shared" si="9"/>
        <v/>
      </c>
      <c r="V190" t="str">
        <f t="shared" si="10"/>
        <v/>
      </c>
      <c r="W190" t="str">
        <f t="shared" si="11"/>
        <v/>
      </c>
    </row>
    <row r="191" spans="1:23" x14ac:dyDescent="0.25">
      <c r="A191">
        <v>190</v>
      </c>
      <c r="B191" t="s">
        <v>295</v>
      </c>
      <c r="C191">
        <v>-12.9936461877498</v>
      </c>
      <c r="D191">
        <v>1750.15225295337</v>
      </c>
      <c r="E191">
        <v>-7.4242947525411697E-3</v>
      </c>
      <c r="F191">
        <v>0.99407632426113302</v>
      </c>
      <c r="G191">
        <v>-13.3103925469047</v>
      </c>
      <c r="H191">
        <v>3956.1803444798002</v>
      </c>
      <c r="I191">
        <v>-3.3644554565054698E-3</v>
      </c>
      <c r="J191">
        <v>0.997315558000197</v>
      </c>
      <c r="K191">
        <v>-14.7286782413299</v>
      </c>
      <c r="L191">
        <v>5351.2473904831904</v>
      </c>
      <c r="M191">
        <v>-2.7523822328834602E-3</v>
      </c>
      <c r="N191">
        <v>0.99780391948372904</v>
      </c>
      <c r="O191">
        <v>-13.117145414169901</v>
      </c>
      <c r="P191">
        <v>1753.2795665281899</v>
      </c>
      <c r="Q191">
        <v>-7.4814910665640397E-3</v>
      </c>
      <c r="R191">
        <v>0.99403068947266904</v>
      </c>
      <c r="T191" t="str">
        <f t="shared" si="8"/>
        <v/>
      </c>
      <c r="U191" t="str">
        <f t="shared" si="9"/>
        <v/>
      </c>
      <c r="V191" t="str">
        <f t="shared" si="10"/>
        <v/>
      </c>
      <c r="W191" t="str">
        <f t="shared" si="11"/>
        <v/>
      </c>
    </row>
    <row r="192" spans="1:23" x14ac:dyDescent="0.25">
      <c r="A192">
        <v>191</v>
      </c>
      <c r="B192" t="s">
        <v>296</v>
      </c>
      <c r="C192">
        <v>-12.9936461877498</v>
      </c>
      <c r="D192">
        <v>1750.15225295337</v>
      </c>
      <c r="E192">
        <v>-7.4242947525411896E-3</v>
      </c>
      <c r="F192">
        <v>0.99407632426113302</v>
      </c>
      <c r="G192">
        <v>-13.3103925469047</v>
      </c>
      <c r="H192">
        <v>3956.1803444798002</v>
      </c>
      <c r="I192">
        <v>-3.3644554565054698E-3</v>
      </c>
      <c r="J192">
        <v>0.997315558000197</v>
      </c>
      <c r="K192">
        <v>-14.7286782413299</v>
      </c>
      <c r="L192">
        <v>5351.2473904832405</v>
      </c>
      <c r="M192">
        <v>-2.7523822328834298E-3</v>
      </c>
      <c r="N192">
        <v>0.99780391948372904</v>
      </c>
      <c r="O192">
        <v>-13.117145414169901</v>
      </c>
      <c r="P192">
        <v>1753.2795665281801</v>
      </c>
      <c r="Q192">
        <v>-7.48149106656409E-3</v>
      </c>
      <c r="R192">
        <v>0.99403068947266904</v>
      </c>
      <c r="T192" t="str">
        <f t="shared" si="8"/>
        <v/>
      </c>
      <c r="U192" t="str">
        <f t="shared" si="9"/>
        <v/>
      </c>
      <c r="V192" t="str">
        <f t="shared" si="10"/>
        <v/>
      </c>
      <c r="W192" t="str">
        <f t="shared" si="11"/>
        <v/>
      </c>
    </row>
    <row r="193" spans="1:23" x14ac:dyDescent="0.25">
      <c r="A193">
        <v>192</v>
      </c>
      <c r="B193" t="s">
        <v>297</v>
      </c>
      <c r="C193">
        <v>3.18653071469598</v>
      </c>
      <c r="D193">
        <v>1.1424738861983399</v>
      </c>
      <c r="E193">
        <v>2.7891497155347502</v>
      </c>
      <c r="F193">
        <v>5.2846628928450304E-3</v>
      </c>
      <c r="G193">
        <v>21.8217444256709</v>
      </c>
      <c r="H193">
        <v>3956.18034419776</v>
      </c>
      <c r="I193">
        <v>5.5158618988831601E-3</v>
      </c>
      <c r="J193">
        <v>0.99559900126790701</v>
      </c>
      <c r="K193">
        <v>-14.7286782413299</v>
      </c>
      <c r="L193">
        <v>5351.2473904831904</v>
      </c>
      <c r="M193">
        <v>-2.7523822328834602E-3</v>
      </c>
      <c r="N193">
        <v>0.99780391948372904</v>
      </c>
      <c r="O193">
        <v>3.0645135885319199</v>
      </c>
      <c r="P193">
        <v>1.1408794588290401</v>
      </c>
      <c r="Q193">
        <v>2.68609761076533</v>
      </c>
      <c r="R193">
        <v>7.2291966026829697E-3</v>
      </c>
      <c r="T193" t="str">
        <f t="shared" si="8"/>
        <v>**</v>
      </c>
      <c r="U193" t="str">
        <f t="shared" si="9"/>
        <v/>
      </c>
      <c r="V193" t="str">
        <f t="shared" si="10"/>
        <v/>
      </c>
      <c r="W193" t="str">
        <f t="shared" si="11"/>
        <v>**</v>
      </c>
    </row>
    <row r="194" spans="1:23" x14ac:dyDescent="0.25">
      <c r="A194">
        <v>193</v>
      </c>
      <c r="B194" t="s">
        <v>298</v>
      </c>
      <c r="C194">
        <v>-12.8242878761549</v>
      </c>
      <c r="D194">
        <v>1968.2295512927899</v>
      </c>
      <c r="E194">
        <v>-6.5156464436435203E-3</v>
      </c>
      <c r="F194">
        <v>0.99480130308293502</v>
      </c>
      <c r="G194" t="s">
        <v>173</v>
      </c>
      <c r="H194" t="s">
        <v>173</v>
      </c>
      <c r="I194" t="s">
        <v>173</v>
      </c>
      <c r="J194" t="s">
        <v>173</v>
      </c>
      <c r="K194">
        <v>-14.7286782413299</v>
      </c>
      <c r="L194">
        <v>5351.2473904831904</v>
      </c>
      <c r="M194">
        <v>-2.7523822328834602E-3</v>
      </c>
      <c r="N194">
        <v>0.99780391948372904</v>
      </c>
      <c r="O194">
        <v>-12.961305102595601</v>
      </c>
      <c r="P194">
        <v>1969.5906664678701</v>
      </c>
      <c r="Q194">
        <v>-6.5807100547646E-3</v>
      </c>
      <c r="R194">
        <v>0.99474939094513304</v>
      </c>
      <c r="T194" t="str">
        <f t="shared" si="8"/>
        <v/>
      </c>
      <c r="U194" t="str">
        <f t="shared" si="9"/>
        <v/>
      </c>
      <c r="V194" t="str">
        <f t="shared" si="10"/>
        <v/>
      </c>
      <c r="W194" t="str">
        <f t="shared" si="11"/>
        <v/>
      </c>
    </row>
    <row r="195" spans="1:23" x14ac:dyDescent="0.25">
      <c r="A195">
        <v>194</v>
      </c>
      <c r="B195" t="s">
        <v>299</v>
      </c>
      <c r="C195">
        <v>-12.8242878761549</v>
      </c>
      <c r="D195">
        <v>1968.2295512927701</v>
      </c>
      <c r="E195">
        <v>-6.5156464436435697E-3</v>
      </c>
      <c r="F195">
        <v>0.99480130308293502</v>
      </c>
      <c r="G195" t="s">
        <v>173</v>
      </c>
      <c r="H195" t="s">
        <v>173</v>
      </c>
      <c r="I195" t="s">
        <v>173</v>
      </c>
      <c r="J195" t="s">
        <v>173</v>
      </c>
      <c r="K195">
        <v>-14.7286782413299</v>
      </c>
      <c r="L195">
        <v>5351.2473904832405</v>
      </c>
      <c r="M195">
        <v>-2.7523822328834298E-3</v>
      </c>
      <c r="N195">
        <v>0.99780391948372904</v>
      </c>
      <c r="O195">
        <v>-12.961305102595601</v>
      </c>
      <c r="P195">
        <v>1969.5906664678701</v>
      </c>
      <c r="Q195">
        <v>-6.5807100547646104E-3</v>
      </c>
      <c r="R195">
        <v>0.99474939094513304</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300</v>
      </c>
      <c r="C196">
        <v>-12.8242878761549</v>
      </c>
      <c r="D196">
        <v>1968.2295512927899</v>
      </c>
      <c r="E196">
        <v>-6.5156464436435203E-3</v>
      </c>
      <c r="F196">
        <v>0.99480130308293502</v>
      </c>
      <c r="G196" t="s">
        <v>173</v>
      </c>
      <c r="H196" t="s">
        <v>173</v>
      </c>
      <c r="I196" t="s">
        <v>173</v>
      </c>
      <c r="J196" t="s">
        <v>173</v>
      </c>
      <c r="K196">
        <v>-14.7286782413299</v>
      </c>
      <c r="L196">
        <v>5351.2473904832405</v>
      </c>
      <c r="M196">
        <v>-2.7523822328834298E-3</v>
      </c>
      <c r="N196">
        <v>0.99780391948372904</v>
      </c>
      <c r="O196">
        <v>-12.961305102595601</v>
      </c>
      <c r="P196">
        <v>1969.5906664678701</v>
      </c>
      <c r="Q196">
        <v>-6.5807100547646104E-3</v>
      </c>
      <c r="R196">
        <v>0.99474939094513304</v>
      </c>
      <c r="T196" t="str">
        <f t="shared" si="12"/>
        <v/>
      </c>
      <c r="U196" t="str">
        <f t="shared" si="13"/>
        <v/>
      </c>
      <c r="V196" t="str">
        <f t="shared" si="14"/>
        <v/>
      </c>
      <c r="W196" t="str">
        <f t="shared" si="15"/>
        <v/>
      </c>
    </row>
    <row r="197" spans="1:23" x14ac:dyDescent="0.25">
      <c r="A197">
        <v>196</v>
      </c>
      <c r="B197" t="s">
        <v>301</v>
      </c>
      <c r="C197">
        <v>-12.8242878761549</v>
      </c>
      <c r="D197">
        <v>1968.2295512927799</v>
      </c>
      <c r="E197">
        <v>-6.5156464436435602E-3</v>
      </c>
      <c r="F197">
        <v>0.99480130308293502</v>
      </c>
      <c r="G197" t="s">
        <v>173</v>
      </c>
      <c r="H197" t="s">
        <v>173</v>
      </c>
      <c r="I197" t="s">
        <v>173</v>
      </c>
      <c r="J197" t="s">
        <v>173</v>
      </c>
      <c r="K197">
        <v>-14.7286782413299</v>
      </c>
      <c r="L197">
        <v>5351.2473904832304</v>
      </c>
      <c r="M197">
        <v>-2.7523822328834398E-3</v>
      </c>
      <c r="N197">
        <v>0.99780391948372904</v>
      </c>
      <c r="O197">
        <v>-12.961305102595601</v>
      </c>
      <c r="P197">
        <v>1969.5906664678701</v>
      </c>
      <c r="Q197">
        <v>-6.5807100547646104E-3</v>
      </c>
      <c r="R197">
        <v>0.99474939094513304</v>
      </c>
      <c r="T197" t="str">
        <f t="shared" si="12"/>
        <v/>
      </c>
      <c r="U197" t="str">
        <f t="shared" si="13"/>
        <v/>
      </c>
      <c r="V197" t="str">
        <f t="shared" si="14"/>
        <v/>
      </c>
      <c r="W197" t="str">
        <f t="shared" si="15"/>
        <v/>
      </c>
    </row>
    <row r="198" spans="1:23" x14ac:dyDescent="0.25">
      <c r="A198">
        <v>197</v>
      </c>
      <c r="B198" t="s">
        <v>302</v>
      </c>
      <c r="C198">
        <v>-12.8242878761549</v>
      </c>
      <c r="D198">
        <v>1968.2295512927701</v>
      </c>
      <c r="E198">
        <v>-6.5156464436435697E-3</v>
      </c>
      <c r="F198">
        <v>0.99480130308293502</v>
      </c>
      <c r="G198" t="s">
        <v>173</v>
      </c>
      <c r="H198" t="s">
        <v>173</v>
      </c>
      <c r="I198" t="s">
        <v>173</v>
      </c>
      <c r="J198" t="s">
        <v>173</v>
      </c>
      <c r="K198">
        <v>-14.7286782413299</v>
      </c>
      <c r="L198">
        <v>5351.2473904831904</v>
      </c>
      <c r="M198">
        <v>-2.7523822328834502E-3</v>
      </c>
      <c r="N198">
        <v>0.99780391948372904</v>
      </c>
      <c r="O198">
        <v>-12.961305102595601</v>
      </c>
      <c r="P198">
        <v>1969.5906664678701</v>
      </c>
      <c r="Q198">
        <v>-6.5807100547646E-3</v>
      </c>
      <c r="R198">
        <v>0.99474939094513304</v>
      </c>
      <c r="T198" t="str">
        <f t="shared" si="12"/>
        <v/>
      </c>
      <c r="U198" t="str">
        <f t="shared" si="13"/>
        <v/>
      </c>
      <c r="V198" t="str">
        <f t="shared" si="14"/>
        <v/>
      </c>
      <c r="W198" t="str">
        <f t="shared" si="15"/>
        <v/>
      </c>
    </row>
    <row r="199" spans="1:23" x14ac:dyDescent="0.25">
      <c r="A199">
        <v>198</v>
      </c>
      <c r="B199" t="s">
        <v>303</v>
      </c>
      <c r="C199">
        <v>3.6363519666402699</v>
      </c>
      <c r="D199">
        <v>1.1737003969979001</v>
      </c>
      <c r="E199">
        <v>3.09819437391462</v>
      </c>
      <c r="F199">
        <v>1.9470368064633101E-3</v>
      </c>
      <c r="G199" t="s">
        <v>173</v>
      </c>
      <c r="H199" t="s">
        <v>173</v>
      </c>
      <c r="I199" t="s">
        <v>173</v>
      </c>
      <c r="J199" t="s">
        <v>173</v>
      </c>
      <c r="K199">
        <v>3.7305573685063602</v>
      </c>
      <c r="L199">
        <v>1.1813677076081699</v>
      </c>
      <c r="M199">
        <v>3.1578291369241498</v>
      </c>
      <c r="N199">
        <v>1.58948690975262E-3</v>
      </c>
      <c r="O199">
        <v>3.50256398984141</v>
      </c>
      <c r="P199">
        <v>1.1732264448290799</v>
      </c>
      <c r="Q199">
        <v>2.9854117295759202</v>
      </c>
      <c r="R199">
        <v>2.83196858998051E-3</v>
      </c>
      <c r="T199" t="str">
        <f t="shared" si="12"/>
        <v>**</v>
      </c>
      <c r="U199" t="str">
        <f t="shared" si="13"/>
        <v/>
      </c>
      <c r="V199" t="str">
        <f t="shared" si="14"/>
        <v>**</v>
      </c>
      <c r="W199" t="str">
        <f t="shared" si="15"/>
        <v>**</v>
      </c>
    </row>
    <row r="200" spans="1:23" x14ac:dyDescent="0.25">
      <c r="A200">
        <v>199</v>
      </c>
      <c r="B200" t="s">
        <v>304</v>
      </c>
      <c r="C200">
        <v>-12.824445815616899</v>
      </c>
      <c r="D200">
        <v>2270.8930605841201</v>
      </c>
      <c r="E200">
        <v>-5.6473138423868002E-3</v>
      </c>
      <c r="F200">
        <v>0.99549411942553701</v>
      </c>
      <c r="G200" t="s">
        <v>173</v>
      </c>
      <c r="H200" t="s">
        <v>173</v>
      </c>
      <c r="I200" t="s">
        <v>173</v>
      </c>
      <c r="J200" t="s">
        <v>173</v>
      </c>
      <c r="K200">
        <v>-14.721406865922299</v>
      </c>
      <c r="L200">
        <v>6169.9437826216399</v>
      </c>
      <c r="M200">
        <v>-2.3859871960887E-3</v>
      </c>
      <c r="N200">
        <v>0.99809625946027902</v>
      </c>
      <c r="O200">
        <v>-12.9305839395206</v>
      </c>
      <c r="P200">
        <v>2271.8922793285301</v>
      </c>
      <c r="Q200">
        <v>-5.6915479915897998E-3</v>
      </c>
      <c r="R200">
        <v>0.99545882624803905</v>
      </c>
      <c r="T200" t="str">
        <f t="shared" si="12"/>
        <v/>
      </c>
      <c r="U200" t="str">
        <f t="shared" si="13"/>
        <v/>
      </c>
      <c r="V200" t="str">
        <f t="shared" si="14"/>
        <v/>
      </c>
      <c r="W200" t="str">
        <f t="shared" si="15"/>
        <v/>
      </c>
    </row>
    <row r="201" spans="1:23" x14ac:dyDescent="0.25">
      <c r="A201">
        <v>200</v>
      </c>
      <c r="B201" t="s">
        <v>305</v>
      </c>
      <c r="C201">
        <v>-12.824445815616899</v>
      </c>
      <c r="D201">
        <v>2270.8930605841201</v>
      </c>
      <c r="E201">
        <v>-5.6473138423868202E-3</v>
      </c>
      <c r="F201">
        <v>0.99549411942553701</v>
      </c>
      <c r="G201" t="s">
        <v>173</v>
      </c>
      <c r="H201" t="s">
        <v>173</v>
      </c>
      <c r="I201" t="s">
        <v>173</v>
      </c>
      <c r="J201" t="s">
        <v>173</v>
      </c>
      <c r="K201">
        <v>-14.7214068659224</v>
      </c>
      <c r="L201">
        <v>6169.9437826216899</v>
      </c>
      <c r="M201">
        <v>-2.38598719608869E-3</v>
      </c>
      <c r="N201">
        <v>0.99809625946027902</v>
      </c>
      <c r="O201">
        <v>-12.9305839395206</v>
      </c>
      <c r="P201">
        <v>2271.8922793285401</v>
      </c>
      <c r="Q201">
        <v>-5.6915479915897599E-3</v>
      </c>
      <c r="R201">
        <v>0.99545882624803905</v>
      </c>
      <c r="T201" t="str">
        <f t="shared" si="12"/>
        <v/>
      </c>
      <c r="U201" t="str">
        <f t="shared" si="13"/>
        <v/>
      </c>
      <c r="V201" t="str">
        <f t="shared" si="14"/>
        <v/>
      </c>
      <c r="W201" t="str">
        <f t="shared" si="15"/>
        <v/>
      </c>
    </row>
    <row r="202" spans="1:23" x14ac:dyDescent="0.25">
      <c r="A202">
        <v>201</v>
      </c>
      <c r="B202" t="s">
        <v>306</v>
      </c>
      <c r="C202">
        <v>-12.824445815616899</v>
      </c>
      <c r="D202">
        <v>2270.8930605841201</v>
      </c>
      <c r="E202">
        <v>-5.6473138423868202E-3</v>
      </c>
      <c r="F202">
        <v>0.99549411942553701</v>
      </c>
      <c r="G202" t="s">
        <v>173</v>
      </c>
      <c r="H202" t="s">
        <v>173</v>
      </c>
      <c r="I202" t="s">
        <v>173</v>
      </c>
      <c r="J202" t="s">
        <v>173</v>
      </c>
      <c r="K202">
        <v>-14.721406865922299</v>
      </c>
      <c r="L202">
        <v>6169.9437826216299</v>
      </c>
      <c r="M202">
        <v>-2.3859871960887099E-3</v>
      </c>
      <c r="N202">
        <v>0.99809625946027902</v>
      </c>
      <c r="O202">
        <v>-12.9305839395206</v>
      </c>
      <c r="P202">
        <v>2271.8922793285301</v>
      </c>
      <c r="Q202">
        <v>-5.6915479915897902E-3</v>
      </c>
      <c r="R202">
        <v>0.99545882624803905</v>
      </c>
      <c r="T202" t="str">
        <f t="shared" si="12"/>
        <v/>
      </c>
      <c r="U202" t="str">
        <f t="shared" si="13"/>
        <v/>
      </c>
      <c r="V202" t="str">
        <f t="shared" si="14"/>
        <v/>
      </c>
      <c r="W202" t="str">
        <f t="shared" si="15"/>
        <v/>
      </c>
    </row>
    <row r="203" spans="1:23" x14ac:dyDescent="0.25">
      <c r="A203">
        <v>202</v>
      </c>
      <c r="B203" t="s">
        <v>307</v>
      </c>
      <c r="C203">
        <v>-12.824445815616899</v>
      </c>
      <c r="D203">
        <v>2270.8930605841201</v>
      </c>
      <c r="E203">
        <v>-5.6473138423868098E-3</v>
      </c>
      <c r="F203">
        <v>0.99549411942553701</v>
      </c>
      <c r="G203" t="s">
        <v>173</v>
      </c>
      <c r="H203" t="s">
        <v>173</v>
      </c>
      <c r="I203" t="s">
        <v>173</v>
      </c>
      <c r="J203" t="s">
        <v>173</v>
      </c>
      <c r="K203">
        <v>-14.721406865922299</v>
      </c>
      <c r="L203">
        <v>6169.9437826216299</v>
      </c>
      <c r="M203">
        <v>-2.3859871960887099E-3</v>
      </c>
      <c r="N203">
        <v>0.99809625946027902</v>
      </c>
      <c r="O203">
        <v>-12.9305839395207</v>
      </c>
      <c r="P203">
        <v>2271.8922793285401</v>
      </c>
      <c r="Q203">
        <v>-5.6915479915897599E-3</v>
      </c>
      <c r="R203">
        <v>0.99545882624803905</v>
      </c>
      <c r="T203" t="str">
        <f t="shared" si="12"/>
        <v/>
      </c>
      <c r="U203" t="str">
        <f t="shared" si="13"/>
        <v/>
      </c>
      <c r="V203" t="str">
        <f t="shared" si="14"/>
        <v/>
      </c>
      <c r="W203" t="str">
        <f t="shared" si="15"/>
        <v/>
      </c>
    </row>
    <row r="204" spans="1:23" x14ac:dyDescent="0.25">
      <c r="A204">
        <v>203</v>
      </c>
      <c r="B204" t="s">
        <v>308</v>
      </c>
      <c r="C204">
        <v>-12.824445815616899</v>
      </c>
      <c r="D204">
        <v>2270.8930605841301</v>
      </c>
      <c r="E204">
        <v>-5.6473138423868002E-3</v>
      </c>
      <c r="F204">
        <v>0.99549411942553701</v>
      </c>
      <c r="G204" t="s">
        <v>173</v>
      </c>
      <c r="H204" t="s">
        <v>173</v>
      </c>
      <c r="I204" t="s">
        <v>173</v>
      </c>
      <c r="J204" t="s">
        <v>173</v>
      </c>
      <c r="K204">
        <v>-14.7214068659224</v>
      </c>
      <c r="L204">
        <v>6169.9437826216599</v>
      </c>
      <c r="M204">
        <v>-2.3859871960887E-3</v>
      </c>
      <c r="N204">
        <v>0.99809625946027902</v>
      </c>
      <c r="O204">
        <v>-12.9305839395206</v>
      </c>
      <c r="P204">
        <v>2271.8922793285401</v>
      </c>
      <c r="Q204">
        <v>-5.6915479915897599E-3</v>
      </c>
      <c r="R204">
        <v>0.99545882624803905</v>
      </c>
      <c r="T204" t="str">
        <f t="shared" si="12"/>
        <v/>
      </c>
      <c r="U204" t="str">
        <f t="shared" si="13"/>
        <v/>
      </c>
      <c r="V204" t="str">
        <f t="shared" si="14"/>
        <v/>
      </c>
      <c r="W204" t="str">
        <f t="shared" si="15"/>
        <v/>
      </c>
    </row>
    <row r="205" spans="1:23" x14ac:dyDescent="0.25">
      <c r="A205">
        <v>204</v>
      </c>
      <c r="B205" t="s">
        <v>309</v>
      </c>
      <c r="C205">
        <v>-12.824445815616899</v>
      </c>
      <c r="D205">
        <v>2270.8930605841301</v>
      </c>
      <c r="E205">
        <v>-5.6473138423868002E-3</v>
      </c>
      <c r="F205">
        <v>0.99549411942553701</v>
      </c>
      <c r="G205" t="s">
        <v>173</v>
      </c>
      <c r="H205" t="s">
        <v>173</v>
      </c>
      <c r="I205" t="s">
        <v>173</v>
      </c>
      <c r="J205" t="s">
        <v>173</v>
      </c>
      <c r="K205">
        <v>-14.721406865922299</v>
      </c>
      <c r="L205">
        <v>6169.9437826216299</v>
      </c>
      <c r="M205">
        <v>-2.3859871960887099E-3</v>
      </c>
      <c r="N205">
        <v>0.99809625946027902</v>
      </c>
      <c r="O205">
        <v>-12.9305839395207</v>
      </c>
      <c r="P205">
        <v>2271.8922793285701</v>
      </c>
      <c r="Q205">
        <v>-5.6915479915897096E-3</v>
      </c>
      <c r="R205">
        <v>0.99545882624803905</v>
      </c>
      <c r="T205" t="str">
        <f t="shared" si="12"/>
        <v/>
      </c>
      <c r="U205" t="str">
        <f t="shared" si="13"/>
        <v/>
      </c>
      <c r="V205" t="str">
        <f t="shared" si="14"/>
        <v/>
      </c>
      <c r="W205" t="str">
        <f t="shared" si="15"/>
        <v/>
      </c>
    </row>
    <row r="206" spans="1:23" x14ac:dyDescent="0.25">
      <c r="A206">
        <v>205</v>
      </c>
      <c r="B206" t="s">
        <v>310</v>
      </c>
      <c r="C206">
        <v>-12.824445815616899</v>
      </c>
      <c r="D206">
        <v>2270.8930605841201</v>
      </c>
      <c r="E206">
        <v>-5.6473138423868202E-3</v>
      </c>
      <c r="F206">
        <v>0.99549411942553701</v>
      </c>
      <c r="G206" t="s">
        <v>173</v>
      </c>
      <c r="H206" t="s">
        <v>173</v>
      </c>
      <c r="I206" t="s">
        <v>173</v>
      </c>
      <c r="J206" t="s">
        <v>173</v>
      </c>
      <c r="K206">
        <v>-14.7214068659224</v>
      </c>
      <c r="L206">
        <v>6169.9437826216899</v>
      </c>
      <c r="M206">
        <v>-2.38598719608869E-3</v>
      </c>
      <c r="N206">
        <v>0.99809625946027902</v>
      </c>
      <c r="O206">
        <v>-12.9305839395207</v>
      </c>
      <c r="P206">
        <v>2271.8922793285401</v>
      </c>
      <c r="Q206">
        <v>-5.6915479915897599E-3</v>
      </c>
      <c r="R206">
        <v>0.99545882624803905</v>
      </c>
      <c r="T206" t="str">
        <f t="shared" si="12"/>
        <v/>
      </c>
      <c r="U206" t="str">
        <f t="shared" si="13"/>
        <v/>
      </c>
      <c r="V206" t="str">
        <f t="shared" si="14"/>
        <v/>
      </c>
      <c r="W206" t="str">
        <f t="shared" si="15"/>
        <v/>
      </c>
    </row>
    <row r="207" spans="1:23" x14ac:dyDescent="0.25">
      <c r="A207">
        <v>206</v>
      </c>
      <c r="B207" t="s">
        <v>311</v>
      </c>
      <c r="C207">
        <v>-12.824445815616899</v>
      </c>
      <c r="D207">
        <v>2270.8930605841501</v>
      </c>
      <c r="E207">
        <v>-5.6473138423867499E-3</v>
      </c>
      <c r="F207">
        <v>0.99549411942553701</v>
      </c>
      <c r="G207" t="s">
        <v>173</v>
      </c>
      <c r="H207" t="s">
        <v>173</v>
      </c>
      <c r="I207" t="s">
        <v>173</v>
      </c>
      <c r="J207" t="s">
        <v>173</v>
      </c>
      <c r="K207">
        <v>-14.721406865922299</v>
      </c>
      <c r="L207">
        <v>6169.9437826215999</v>
      </c>
      <c r="M207">
        <v>-2.3859871960887199E-3</v>
      </c>
      <c r="N207">
        <v>0.99809625946027902</v>
      </c>
      <c r="O207">
        <v>-12.9305839395206</v>
      </c>
      <c r="P207">
        <v>2271.8922793285301</v>
      </c>
      <c r="Q207">
        <v>-5.6915479915897998E-3</v>
      </c>
      <c r="R207">
        <v>0.99545882624803905</v>
      </c>
      <c r="T207" t="str">
        <f t="shared" si="12"/>
        <v/>
      </c>
      <c r="U207" t="str">
        <f t="shared" si="13"/>
        <v/>
      </c>
      <c r="V207" t="str">
        <f t="shared" si="14"/>
        <v/>
      </c>
      <c r="W207" t="str">
        <f t="shared" si="15"/>
        <v/>
      </c>
    </row>
    <row r="208" spans="1:23" x14ac:dyDescent="0.25">
      <c r="A208">
        <v>207</v>
      </c>
      <c r="B208" t="s">
        <v>312</v>
      </c>
      <c r="C208">
        <v>-12.8244458156168</v>
      </c>
      <c r="D208">
        <v>2270.8930605841101</v>
      </c>
      <c r="E208">
        <v>-5.6473138423868401E-3</v>
      </c>
      <c r="F208">
        <v>0.99549411942553701</v>
      </c>
      <c r="G208" t="s">
        <v>173</v>
      </c>
      <c r="H208" t="s">
        <v>173</v>
      </c>
      <c r="I208" t="s">
        <v>173</v>
      </c>
      <c r="J208" t="s">
        <v>173</v>
      </c>
      <c r="K208">
        <v>-14.721406865922299</v>
      </c>
      <c r="L208">
        <v>6169.9437826216299</v>
      </c>
      <c r="M208">
        <v>-2.3859871960887099E-3</v>
      </c>
      <c r="N208">
        <v>0.99809625946027902</v>
      </c>
      <c r="O208">
        <v>-12.9305839395206</v>
      </c>
      <c r="P208">
        <v>2271.8922793285301</v>
      </c>
      <c r="Q208">
        <v>-5.6915479915897798E-3</v>
      </c>
      <c r="R208">
        <v>0.99545882624803905</v>
      </c>
      <c r="T208" t="str">
        <f t="shared" si="12"/>
        <v/>
      </c>
      <c r="U208" t="str">
        <f t="shared" si="13"/>
        <v/>
      </c>
      <c r="V208" t="str">
        <f t="shared" si="14"/>
        <v/>
      </c>
      <c r="W208" t="str">
        <f t="shared" si="15"/>
        <v/>
      </c>
    </row>
    <row r="209" spans="1:23" x14ac:dyDescent="0.25">
      <c r="A209">
        <v>208</v>
      </c>
      <c r="B209" t="s">
        <v>313</v>
      </c>
      <c r="C209">
        <v>-12.8244458156168</v>
      </c>
      <c r="D209">
        <v>2270.8930605841101</v>
      </c>
      <c r="E209">
        <v>-5.6473138423868401E-3</v>
      </c>
      <c r="F209">
        <v>0.99549411942553701</v>
      </c>
      <c r="G209" t="s">
        <v>173</v>
      </c>
      <c r="H209" t="s">
        <v>173</v>
      </c>
      <c r="I209" t="s">
        <v>173</v>
      </c>
      <c r="J209" t="s">
        <v>173</v>
      </c>
      <c r="K209">
        <v>-14.721406865922299</v>
      </c>
      <c r="L209">
        <v>6169.9437826215899</v>
      </c>
      <c r="M209">
        <v>-2.3859871960887199E-3</v>
      </c>
      <c r="N209">
        <v>0.99809625946027902</v>
      </c>
      <c r="O209">
        <v>-12.9305839395207</v>
      </c>
      <c r="P209">
        <v>2271.8922793285401</v>
      </c>
      <c r="Q209">
        <v>-5.6915479915897599E-3</v>
      </c>
      <c r="R209">
        <v>0.99545882624803905</v>
      </c>
      <c r="T209" t="str">
        <f t="shared" si="12"/>
        <v/>
      </c>
      <c r="U209" t="str">
        <f t="shared" si="13"/>
        <v/>
      </c>
      <c r="V209" t="str">
        <f t="shared" si="14"/>
        <v/>
      </c>
      <c r="W209" t="str">
        <f t="shared" si="15"/>
        <v/>
      </c>
    </row>
    <row r="210" spans="1:23" x14ac:dyDescent="0.25">
      <c r="A210">
        <v>209</v>
      </c>
      <c r="B210" t="s">
        <v>314</v>
      </c>
      <c r="C210">
        <v>-12.8244458156168</v>
      </c>
      <c r="D210">
        <v>2270.8930605841101</v>
      </c>
      <c r="E210">
        <v>-5.6473138423868297E-3</v>
      </c>
      <c r="F210">
        <v>0.99549411942553701</v>
      </c>
      <c r="G210" t="s">
        <v>173</v>
      </c>
      <c r="H210" t="s">
        <v>173</v>
      </c>
      <c r="I210" t="s">
        <v>173</v>
      </c>
      <c r="J210" t="s">
        <v>173</v>
      </c>
      <c r="K210">
        <v>-14.7214068659224</v>
      </c>
      <c r="L210">
        <v>6169.9437826216999</v>
      </c>
      <c r="M210">
        <v>-2.38598719608869E-3</v>
      </c>
      <c r="N210">
        <v>0.99809625946027902</v>
      </c>
      <c r="O210">
        <v>-12.9305839395206</v>
      </c>
      <c r="P210">
        <v>2271.8922793285301</v>
      </c>
      <c r="Q210">
        <v>-5.6915479915897902E-3</v>
      </c>
      <c r="R210">
        <v>0.99545882624803905</v>
      </c>
      <c r="T210" t="str">
        <f t="shared" si="12"/>
        <v/>
      </c>
      <c r="U210" t="str">
        <f t="shared" si="13"/>
        <v/>
      </c>
      <c r="V210" t="str">
        <f t="shared" si="14"/>
        <v/>
      </c>
      <c r="W210" t="str">
        <f t="shared" si="15"/>
        <v/>
      </c>
    </row>
    <row r="211" spans="1:23" x14ac:dyDescent="0.25">
      <c r="A211">
        <v>210</v>
      </c>
      <c r="B211" t="s">
        <v>315</v>
      </c>
      <c r="C211">
        <v>-12.8244458156168</v>
      </c>
      <c r="D211">
        <v>2270.8930605841001</v>
      </c>
      <c r="E211">
        <v>-5.6473138423868497E-3</v>
      </c>
      <c r="F211">
        <v>0.99549411942553701</v>
      </c>
      <c r="G211" t="s">
        <v>173</v>
      </c>
      <c r="H211" t="s">
        <v>173</v>
      </c>
      <c r="I211" t="s">
        <v>173</v>
      </c>
      <c r="J211" t="s">
        <v>173</v>
      </c>
      <c r="K211">
        <v>-14.7214068659224</v>
      </c>
      <c r="L211">
        <v>6169.9437826216899</v>
      </c>
      <c r="M211">
        <v>-2.38598719608869E-3</v>
      </c>
      <c r="N211">
        <v>0.99809625946027902</v>
      </c>
      <c r="O211">
        <v>-12.9305839395206</v>
      </c>
      <c r="P211">
        <v>2271.8922793285301</v>
      </c>
      <c r="Q211">
        <v>-5.6915479915897902E-3</v>
      </c>
      <c r="R211">
        <v>0.99545882624803905</v>
      </c>
      <c r="T211" t="str">
        <f t="shared" si="12"/>
        <v/>
      </c>
      <c r="U211" t="str">
        <f t="shared" si="13"/>
        <v/>
      </c>
      <c r="V211" t="str">
        <f t="shared" si="14"/>
        <v/>
      </c>
      <c r="W211" t="str">
        <f t="shared" si="15"/>
        <v/>
      </c>
    </row>
    <row r="212" spans="1:23" x14ac:dyDescent="0.25">
      <c r="A212">
        <v>211</v>
      </c>
      <c r="B212" t="s">
        <v>316</v>
      </c>
      <c r="C212">
        <v>-12.824445815616899</v>
      </c>
      <c r="D212">
        <v>2270.8930605841401</v>
      </c>
      <c r="E212">
        <v>-5.6473138423867699E-3</v>
      </c>
      <c r="F212">
        <v>0.99549411942553701</v>
      </c>
      <c r="G212" t="s">
        <v>173</v>
      </c>
      <c r="H212" t="s">
        <v>173</v>
      </c>
      <c r="I212" t="s">
        <v>173</v>
      </c>
      <c r="J212" t="s">
        <v>173</v>
      </c>
      <c r="K212">
        <v>-14.7214068659224</v>
      </c>
      <c r="L212">
        <v>6169.9437826216899</v>
      </c>
      <c r="M212">
        <v>-2.38598719608869E-3</v>
      </c>
      <c r="N212">
        <v>0.99809625946027902</v>
      </c>
      <c r="O212">
        <v>-12.9305839395206</v>
      </c>
      <c r="P212">
        <v>2271.8922793285301</v>
      </c>
      <c r="Q212">
        <v>-5.6915479915897902E-3</v>
      </c>
      <c r="R212">
        <v>0.99545882624803905</v>
      </c>
      <c r="T212" t="str">
        <f t="shared" si="12"/>
        <v/>
      </c>
      <c r="U212" t="str">
        <f t="shared" si="13"/>
        <v/>
      </c>
      <c r="V212" t="str">
        <f t="shared" si="14"/>
        <v/>
      </c>
      <c r="W212" t="str">
        <f t="shared" si="15"/>
        <v/>
      </c>
    </row>
    <row r="213" spans="1:23" x14ac:dyDescent="0.25">
      <c r="A213">
        <v>212</v>
      </c>
      <c r="B213" t="s">
        <v>317</v>
      </c>
      <c r="C213">
        <v>-12.8244458156168</v>
      </c>
      <c r="D213">
        <v>2270.8930605841101</v>
      </c>
      <c r="E213">
        <v>-5.6473138423868297E-3</v>
      </c>
      <c r="F213">
        <v>0.99549411942553701</v>
      </c>
      <c r="G213" t="s">
        <v>173</v>
      </c>
      <c r="H213" t="s">
        <v>173</v>
      </c>
      <c r="I213" t="s">
        <v>173</v>
      </c>
      <c r="J213" t="s">
        <v>173</v>
      </c>
      <c r="K213">
        <v>-14.7214068659224</v>
      </c>
      <c r="L213">
        <v>6169.94378262177</v>
      </c>
      <c r="M213">
        <v>-2.3859871960886601E-3</v>
      </c>
      <c r="N213">
        <v>0.99809625946028002</v>
      </c>
      <c r="O213">
        <v>-12.9305839395206</v>
      </c>
      <c r="P213">
        <v>2271.8922793285301</v>
      </c>
      <c r="Q213">
        <v>-5.6915479915897902E-3</v>
      </c>
      <c r="R213">
        <v>0.99545882624803905</v>
      </c>
      <c r="T213" t="str">
        <f t="shared" si="12"/>
        <v/>
      </c>
      <c r="U213" t="str">
        <f t="shared" si="13"/>
        <v/>
      </c>
      <c r="V213" t="str">
        <f t="shared" si="14"/>
        <v/>
      </c>
      <c r="W213" t="str">
        <f t="shared" si="15"/>
        <v/>
      </c>
    </row>
    <row r="214" spans="1:23" x14ac:dyDescent="0.25">
      <c r="A214">
        <v>213</v>
      </c>
      <c r="B214" t="s">
        <v>318</v>
      </c>
      <c r="C214">
        <v>-12.824445815616899</v>
      </c>
      <c r="D214">
        <v>2270.8930605841101</v>
      </c>
      <c r="E214">
        <v>-5.6473138423868297E-3</v>
      </c>
      <c r="F214">
        <v>0.99549411942553701</v>
      </c>
      <c r="G214" t="s">
        <v>173</v>
      </c>
      <c r="H214" t="s">
        <v>173</v>
      </c>
      <c r="I214" t="s">
        <v>173</v>
      </c>
      <c r="J214" t="s">
        <v>173</v>
      </c>
      <c r="K214">
        <v>-14.721406865922299</v>
      </c>
      <c r="L214">
        <v>6169.9437826215899</v>
      </c>
      <c r="M214">
        <v>-2.3859871960887199E-3</v>
      </c>
      <c r="N214">
        <v>0.99809625946027902</v>
      </c>
      <c r="O214">
        <v>-12.9305839395206</v>
      </c>
      <c r="P214">
        <v>2271.8922793285301</v>
      </c>
      <c r="Q214">
        <v>-5.6915479915897998E-3</v>
      </c>
      <c r="R214">
        <v>0.99545882624803905</v>
      </c>
      <c r="T214" t="str">
        <f t="shared" si="12"/>
        <v/>
      </c>
      <c r="U214" t="str">
        <f t="shared" si="13"/>
        <v/>
      </c>
      <c r="V214" t="str">
        <f t="shared" si="14"/>
        <v/>
      </c>
      <c r="W214" t="str">
        <f t="shared" si="15"/>
        <v/>
      </c>
    </row>
    <row r="215" spans="1:23" x14ac:dyDescent="0.25">
      <c r="A215">
        <v>214</v>
      </c>
      <c r="B215" t="s">
        <v>319</v>
      </c>
      <c r="C215">
        <v>-12.824445815616899</v>
      </c>
      <c r="D215">
        <v>2270.8930605841401</v>
      </c>
      <c r="E215">
        <v>-5.6473138423867603E-3</v>
      </c>
      <c r="F215">
        <v>0.99549411942553701</v>
      </c>
      <c r="G215" t="s">
        <v>173</v>
      </c>
      <c r="H215" t="s">
        <v>173</v>
      </c>
      <c r="I215" t="s">
        <v>173</v>
      </c>
      <c r="J215" t="s">
        <v>173</v>
      </c>
      <c r="K215">
        <v>-14.7214068659224</v>
      </c>
      <c r="L215">
        <v>6169.9437826216499</v>
      </c>
      <c r="M215">
        <v>-2.3859871960887E-3</v>
      </c>
      <c r="N215">
        <v>0.99809625946027902</v>
      </c>
      <c r="O215">
        <v>-12.9305839395206</v>
      </c>
      <c r="P215">
        <v>2271.8922793285401</v>
      </c>
      <c r="Q215">
        <v>-5.6915479915897703E-3</v>
      </c>
      <c r="R215">
        <v>0.99545882624803905</v>
      </c>
      <c r="T215" t="str">
        <f t="shared" si="12"/>
        <v/>
      </c>
      <c r="U215" t="str">
        <f t="shared" si="13"/>
        <v/>
      </c>
      <c r="V215" t="str">
        <f t="shared" si="14"/>
        <v/>
      </c>
      <c r="W215" t="str">
        <f t="shared" si="15"/>
        <v/>
      </c>
    </row>
    <row r="216" spans="1:23" x14ac:dyDescent="0.25">
      <c r="A216">
        <v>215</v>
      </c>
      <c r="B216" t="s">
        <v>320</v>
      </c>
      <c r="C216">
        <v>-12.824445815616899</v>
      </c>
      <c r="D216">
        <v>2270.8930605841501</v>
      </c>
      <c r="E216">
        <v>-5.6473138423867404E-3</v>
      </c>
      <c r="F216">
        <v>0.99549411942553701</v>
      </c>
      <c r="G216" t="s">
        <v>173</v>
      </c>
      <c r="H216" t="s">
        <v>173</v>
      </c>
      <c r="I216" t="s">
        <v>173</v>
      </c>
      <c r="J216" t="s">
        <v>173</v>
      </c>
      <c r="K216">
        <v>-14.721406865922299</v>
      </c>
      <c r="L216">
        <v>6169.9437826215899</v>
      </c>
      <c r="M216">
        <v>-2.3859871960887199E-3</v>
      </c>
      <c r="N216">
        <v>0.99809625946027902</v>
      </c>
      <c r="O216">
        <v>-12.9305839395206</v>
      </c>
      <c r="P216">
        <v>2271.8922793285301</v>
      </c>
      <c r="Q216">
        <v>-5.6915479915897798E-3</v>
      </c>
      <c r="R216">
        <v>0.99545882624803905</v>
      </c>
      <c r="T216" t="str">
        <f t="shared" si="12"/>
        <v/>
      </c>
      <c r="U216" t="str">
        <f t="shared" si="13"/>
        <v/>
      </c>
      <c r="V216" t="str">
        <f t="shared" si="14"/>
        <v/>
      </c>
      <c r="W216" t="str">
        <f t="shared" si="15"/>
        <v/>
      </c>
    </row>
    <row r="217" spans="1:23" x14ac:dyDescent="0.25">
      <c r="A217">
        <v>216</v>
      </c>
      <c r="B217" t="s">
        <v>321</v>
      </c>
      <c r="C217">
        <v>-12.824445815616899</v>
      </c>
      <c r="D217">
        <v>2270.8930605841301</v>
      </c>
      <c r="E217">
        <v>-5.6473138423868002E-3</v>
      </c>
      <c r="F217">
        <v>0.99549411942553701</v>
      </c>
      <c r="G217" t="s">
        <v>173</v>
      </c>
      <c r="H217" t="s">
        <v>173</v>
      </c>
      <c r="I217" t="s">
        <v>173</v>
      </c>
      <c r="J217" t="s">
        <v>173</v>
      </c>
      <c r="K217">
        <v>-14.7214068659224</v>
      </c>
      <c r="L217">
        <v>6169.9437826216799</v>
      </c>
      <c r="M217">
        <v>-2.38598719608869E-3</v>
      </c>
      <c r="N217">
        <v>0.99809625946027902</v>
      </c>
      <c r="O217">
        <v>-12.9305839395206</v>
      </c>
      <c r="P217">
        <v>2271.8922793285401</v>
      </c>
      <c r="Q217">
        <v>-5.6915479915897599E-3</v>
      </c>
      <c r="R217">
        <v>0.99545882624803905</v>
      </c>
      <c r="T217" t="str">
        <f t="shared" si="12"/>
        <v/>
      </c>
      <c r="U217" t="str">
        <f t="shared" si="13"/>
        <v/>
      </c>
      <c r="V217" t="str">
        <f t="shared" si="14"/>
        <v/>
      </c>
      <c r="W217" t="str">
        <f t="shared" si="15"/>
        <v/>
      </c>
    </row>
    <row r="218" spans="1:23" x14ac:dyDescent="0.25">
      <c r="A218">
        <v>217</v>
      </c>
      <c r="B218" t="s">
        <v>322</v>
      </c>
      <c r="C218">
        <v>-12.824445815616899</v>
      </c>
      <c r="D218">
        <v>2270.8930605841401</v>
      </c>
      <c r="E218">
        <v>-5.6473138423867699E-3</v>
      </c>
      <c r="F218">
        <v>0.99549411942553701</v>
      </c>
      <c r="G218" t="s">
        <v>173</v>
      </c>
      <c r="H218" t="s">
        <v>173</v>
      </c>
      <c r="I218" t="s">
        <v>173</v>
      </c>
      <c r="J218" t="s">
        <v>173</v>
      </c>
      <c r="K218">
        <v>-14.7214068659224</v>
      </c>
      <c r="L218">
        <v>6169.9437826216799</v>
      </c>
      <c r="M218">
        <v>-2.38598719608869E-3</v>
      </c>
      <c r="N218">
        <v>0.99809625946027902</v>
      </c>
      <c r="O218">
        <v>-12.9305839395206</v>
      </c>
      <c r="P218">
        <v>2271.8922793285301</v>
      </c>
      <c r="Q218">
        <v>-5.6915479915897998E-3</v>
      </c>
      <c r="R218">
        <v>0.99545882624803905</v>
      </c>
      <c r="T218" t="str">
        <f t="shared" si="12"/>
        <v/>
      </c>
      <c r="U218" t="str">
        <f t="shared" si="13"/>
        <v/>
      </c>
      <c r="V218" t="str">
        <f t="shared" si="14"/>
        <v/>
      </c>
      <c r="W218" t="str">
        <f t="shared" si="15"/>
        <v/>
      </c>
    </row>
    <row r="219" spans="1:23" x14ac:dyDescent="0.25">
      <c r="A219">
        <v>218</v>
      </c>
      <c r="B219" t="s">
        <v>323</v>
      </c>
      <c r="C219">
        <v>-12.824445815616899</v>
      </c>
      <c r="D219">
        <v>2270.8930605841601</v>
      </c>
      <c r="E219">
        <v>-5.64731384238673E-3</v>
      </c>
      <c r="F219">
        <v>0.99549411942553701</v>
      </c>
      <c r="G219" t="s">
        <v>173</v>
      </c>
      <c r="H219" t="s">
        <v>173</v>
      </c>
      <c r="I219" t="s">
        <v>173</v>
      </c>
      <c r="J219" t="s">
        <v>173</v>
      </c>
      <c r="K219">
        <v>-14.7214068659224</v>
      </c>
      <c r="L219">
        <v>6169.9437826216799</v>
      </c>
      <c r="M219">
        <v>-2.38598719608869E-3</v>
      </c>
      <c r="N219">
        <v>0.99809625946027902</v>
      </c>
      <c r="O219">
        <v>-12.9305839395206</v>
      </c>
      <c r="P219">
        <v>2271.8922793285401</v>
      </c>
      <c r="Q219">
        <v>-5.6915479915897599E-3</v>
      </c>
      <c r="R219">
        <v>0.99545882624803905</v>
      </c>
      <c r="T219" t="str">
        <f t="shared" si="12"/>
        <v/>
      </c>
      <c r="U219" t="str">
        <f t="shared" si="13"/>
        <v/>
      </c>
      <c r="V219" t="str">
        <f t="shared" si="14"/>
        <v/>
      </c>
      <c r="W219" t="str">
        <f t="shared" si="15"/>
        <v/>
      </c>
    </row>
    <row r="220" spans="1:23" x14ac:dyDescent="0.25">
      <c r="A220">
        <v>219</v>
      </c>
      <c r="B220" t="s">
        <v>324</v>
      </c>
      <c r="C220">
        <v>-12.824445815616899</v>
      </c>
      <c r="D220">
        <v>2270.8930605841601</v>
      </c>
      <c r="E220">
        <v>-5.6473138423867404E-3</v>
      </c>
      <c r="F220">
        <v>0.99549411942553701</v>
      </c>
      <c r="G220" t="s">
        <v>173</v>
      </c>
      <c r="H220" t="s">
        <v>173</v>
      </c>
      <c r="I220" t="s">
        <v>173</v>
      </c>
      <c r="J220" t="s">
        <v>173</v>
      </c>
      <c r="K220">
        <v>-14.721406865922299</v>
      </c>
      <c r="L220">
        <v>6169.9437826216299</v>
      </c>
      <c r="M220">
        <v>-2.3859871960887099E-3</v>
      </c>
      <c r="N220">
        <v>0.99809625946027902</v>
      </c>
      <c r="O220">
        <v>-12.9305839395206</v>
      </c>
      <c r="P220">
        <v>2271.8922793285301</v>
      </c>
      <c r="Q220">
        <v>-5.6915479915897902E-3</v>
      </c>
      <c r="R220">
        <v>0.99545882624803905</v>
      </c>
      <c r="T220" t="str">
        <f t="shared" si="12"/>
        <v/>
      </c>
      <c r="U220" t="str">
        <f t="shared" si="13"/>
        <v/>
      </c>
      <c r="V220" t="str">
        <f t="shared" si="14"/>
        <v/>
      </c>
      <c r="W220" t="str">
        <f t="shared" si="15"/>
        <v/>
      </c>
    </row>
    <row r="221" spans="1:23" x14ac:dyDescent="0.25">
      <c r="A221">
        <v>220</v>
      </c>
      <c r="B221" t="s">
        <v>325</v>
      </c>
      <c r="C221">
        <v>4.0424826078556997</v>
      </c>
      <c r="D221">
        <v>1.2467186348533501</v>
      </c>
      <c r="E221">
        <v>3.24249794207272</v>
      </c>
      <c r="F221">
        <v>1.1848680398122201E-3</v>
      </c>
      <c r="G221" t="s">
        <v>173</v>
      </c>
      <c r="H221" t="s">
        <v>173</v>
      </c>
      <c r="I221" t="s">
        <v>173</v>
      </c>
      <c r="J221" t="s">
        <v>173</v>
      </c>
      <c r="K221">
        <v>4.1413912991207402</v>
      </c>
      <c r="L221">
        <v>1.2521958594964899</v>
      </c>
      <c r="M221">
        <v>3.3073031408888398</v>
      </c>
      <c r="N221">
        <v>9.4198894261854197E-4</v>
      </c>
      <c r="O221">
        <v>3.93973842581795</v>
      </c>
      <c r="P221">
        <v>1.2468375732272301</v>
      </c>
      <c r="Q221">
        <v>3.1597848111206601</v>
      </c>
      <c r="R221">
        <v>1.57885702235873E-3</v>
      </c>
      <c r="T221" t="str">
        <f t="shared" si="12"/>
        <v>**</v>
      </c>
      <c r="U221" t="str">
        <f t="shared" si="13"/>
        <v/>
      </c>
      <c r="V221" t="str">
        <f t="shared" si="14"/>
        <v>***</v>
      </c>
      <c r="W221" t="str">
        <f t="shared" si="15"/>
        <v>**</v>
      </c>
    </row>
    <row r="222" spans="1:23" x14ac:dyDescent="0.25">
      <c r="A222">
        <v>221</v>
      </c>
      <c r="B222" t="s">
        <v>326</v>
      </c>
      <c r="C222">
        <v>-12.739133096921</v>
      </c>
      <c r="D222">
        <v>2797.3163136243802</v>
      </c>
      <c r="E222">
        <v>-4.5540552689285899E-3</v>
      </c>
      <c r="F222">
        <v>0.99636640217166805</v>
      </c>
      <c r="G222" t="s">
        <v>173</v>
      </c>
      <c r="H222" t="s">
        <v>173</v>
      </c>
      <c r="I222" t="s">
        <v>173</v>
      </c>
      <c r="J222" t="s">
        <v>173</v>
      </c>
      <c r="K222">
        <v>-14.6737548404673</v>
      </c>
      <c r="L222">
        <v>7603.4880414802301</v>
      </c>
      <c r="M222">
        <v>-1.92987149587345E-3</v>
      </c>
      <c r="N222">
        <v>0.99846018628492395</v>
      </c>
      <c r="O222">
        <v>-12.8235381990087</v>
      </c>
      <c r="P222">
        <v>2797.30167315381</v>
      </c>
      <c r="Q222">
        <v>-4.5842528612764404E-3</v>
      </c>
      <c r="R222">
        <v>0.99634230823046899</v>
      </c>
      <c r="T222" t="str">
        <f t="shared" si="12"/>
        <v/>
      </c>
      <c r="U222" t="str">
        <f t="shared" si="13"/>
        <v/>
      </c>
      <c r="V222" t="str">
        <f t="shared" si="14"/>
        <v/>
      </c>
      <c r="W222" t="str">
        <f t="shared" si="15"/>
        <v/>
      </c>
    </row>
    <row r="223" spans="1:23" x14ac:dyDescent="0.25">
      <c r="A223">
        <v>222</v>
      </c>
      <c r="B223" t="s">
        <v>327</v>
      </c>
      <c r="C223">
        <v>-12.739133096921</v>
      </c>
      <c r="D223">
        <v>2797.3163136243602</v>
      </c>
      <c r="E223">
        <v>-4.5540552689286203E-3</v>
      </c>
      <c r="F223">
        <v>0.99636640217166805</v>
      </c>
      <c r="G223" t="s">
        <v>173</v>
      </c>
      <c r="H223" t="s">
        <v>173</v>
      </c>
      <c r="I223" t="s">
        <v>173</v>
      </c>
      <c r="J223" t="s">
        <v>173</v>
      </c>
      <c r="K223">
        <v>-14.6737548404673</v>
      </c>
      <c r="L223">
        <v>7603.4880414802901</v>
      </c>
      <c r="M223">
        <v>-1.9298714958734301E-3</v>
      </c>
      <c r="N223">
        <v>0.99846018628492395</v>
      </c>
      <c r="O223">
        <v>-12.8235381990087</v>
      </c>
      <c r="P223">
        <v>2797.3016731538301</v>
      </c>
      <c r="Q223">
        <v>-4.5842528612764196E-3</v>
      </c>
      <c r="R223">
        <v>0.99634230823046899</v>
      </c>
      <c r="T223" t="str">
        <f t="shared" si="12"/>
        <v/>
      </c>
      <c r="U223" t="str">
        <f t="shared" si="13"/>
        <v/>
      </c>
      <c r="V223" t="str">
        <f t="shared" si="14"/>
        <v/>
      </c>
      <c r="W223" t="str">
        <f t="shared" si="15"/>
        <v/>
      </c>
    </row>
    <row r="224" spans="1:23" x14ac:dyDescent="0.25">
      <c r="A224">
        <v>223</v>
      </c>
      <c r="B224" t="s">
        <v>328</v>
      </c>
      <c r="C224">
        <v>-12.739133096921</v>
      </c>
      <c r="D224">
        <v>2797.3163136243802</v>
      </c>
      <c r="E224">
        <v>-4.5540552689285899E-3</v>
      </c>
      <c r="F224">
        <v>0.99636640217166805</v>
      </c>
      <c r="G224" t="s">
        <v>173</v>
      </c>
      <c r="H224" t="s">
        <v>173</v>
      </c>
      <c r="I224" t="s">
        <v>173</v>
      </c>
      <c r="J224" t="s">
        <v>173</v>
      </c>
      <c r="K224">
        <v>-14.6737548404673</v>
      </c>
      <c r="L224">
        <v>7603.4880414801601</v>
      </c>
      <c r="M224">
        <v>-1.92987149587346E-3</v>
      </c>
      <c r="N224">
        <v>0.99846018628492395</v>
      </c>
      <c r="O224">
        <v>-12.8235381990087</v>
      </c>
      <c r="P224">
        <v>2797.30167315382</v>
      </c>
      <c r="Q224">
        <v>-4.5842528612764196E-3</v>
      </c>
      <c r="R224">
        <v>0.99634230823046899</v>
      </c>
      <c r="T224" t="str">
        <f t="shared" si="12"/>
        <v/>
      </c>
      <c r="U224" t="str">
        <f t="shared" si="13"/>
        <v/>
      </c>
      <c r="V224" t="str">
        <f t="shared" si="14"/>
        <v/>
      </c>
      <c r="W224" t="str">
        <f t="shared" si="15"/>
        <v/>
      </c>
    </row>
    <row r="225" spans="1:23" x14ac:dyDescent="0.25">
      <c r="A225">
        <v>224</v>
      </c>
      <c r="B225" t="s">
        <v>329</v>
      </c>
      <c r="C225">
        <v>-12.739133096921</v>
      </c>
      <c r="D225">
        <v>2797.3163136243802</v>
      </c>
      <c r="E225">
        <v>-4.5540552689285899E-3</v>
      </c>
      <c r="F225">
        <v>0.99636640217166805</v>
      </c>
      <c r="G225" t="s">
        <v>173</v>
      </c>
      <c r="H225" t="s">
        <v>173</v>
      </c>
      <c r="I225" t="s">
        <v>173</v>
      </c>
      <c r="J225" t="s">
        <v>173</v>
      </c>
      <c r="K225">
        <v>-14.6737548404673</v>
      </c>
      <c r="L225">
        <v>7603.4880414802201</v>
      </c>
      <c r="M225">
        <v>-1.92987149587345E-3</v>
      </c>
      <c r="N225">
        <v>0.99846018628492395</v>
      </c>
      <c r="O225">
        <v>-12.8235381990087</v>
      </c>
      <c r="P225">
        <v>2797.30167315382</v>
      </c>
      <c r="Q225">
        <v>-4.5842528612764196E-3</v>
      </c>
      <c r="R225">
        <v>0.99634230823046899</v>
      </c>
      <c r="T225" t="str">
        <f t="shared" si="12"/>
        <v/>
      </c>
      <c r="U225" t="str">
        <f t="shared" si="13"/>
        <v/>
      </c>
      <c r="V225" t="str">
        <f t="shared" si="14"/>
        <v/>
      </c>
      <c r="W225" t="str">
        <f t="shared" si="15"/>
        <v/>
      </c>
    </row>
    <row r="226" spans="1:23" x14ac:dyDescent="0.25">
      <c r="A226">
        <v>225</v>
      </c>
      <c r="B226" t="s">
        <v>330</v>
      </c>
      <c r="C226">
        <v>-12.739133096921</v>
      </c>
      <c r="D226">
        <v>2797.3163136243502</v>
      </c>
      <c r="E226">
        <v>-4.5540552689286298E-3</v>
      </c>
      <c r="F226">
        <v>0.99636640217166805</v>
      </c>
      <c r="G226" t="s">
        <v>173</v>
      </c>
      <c r="H226" t="s">
        <v>173</v>
      </c>
      <c r="I226" t="s">
        <v>173</v>
      </c>
      <c r="J226" t="s">
        <v>173</v>
      </c>
      <c r="K226">
        <v>-14.6737548404673</v>
      </c>
      <c r="L226">
        <v>7603.4880414802701</v>
      </c>
      <c r="M226">
        <v>-1.9298714958734401E-3</v>
      </c>
      <c r="N226">
        <v>0.99846018628492395</v>
      </c>
      <c r="O226">
        <v>-12.8235381990087</v>
      </c>
      <c r="P226">
        <v>2797.3016731538301</v>
      </c>
      <c r="Q226">
        <v>-4.5842528612764196E-3</v>
      </c>
      <c r="R226">
        <v>0.99634230823046899</v>
      </c>
      <c r="T226" t="str">
        <f t="shared" si="12"/>
        <v/>
      </c>
      <c r="U226" t="str">
        <f t="shared" si="13"/>
        <v/>
      </c>
      <c r="V226" t="str">
        <f t="shared" si="14"/>
        <v/>
      </c>
      <c r="W226" t="str">
        <f t="shared" si="15"/>
        <v/>
      </c>
    </row>
    <row r="227" spans="1:23" x14ac:dyDescent="0.25">
      <c r="A227">
        <v>226</v>
      </c>
      <c r="B227" t="s">
        <v>331</v>
      </c>
      <c r="C227">
        <v>-12.739133096921</v>
      </c>
      <c r="D227">
        <v>2797.3163136243802</v>
      </c>
      <c r="E227">
        <v>-4.5540552689285899E-3</v>
      </c>
      <c r="F227">
        <v>0.99636640217166805</v>
      </c>
      <c r="G227" t="s">
        <v>173</v>
      </c>
      <c r="H227" t="s">
        <v>173</v>
      </c>
      <c r="I227" t="s">
        <v>173</v>
      </c>
      <c r="J227" t="s">
        <v>173</v>
      </c>
      <c r="K227">
        <v>-14.6737548404673</v>
      </c>
      <c r="L227">
        <v>7603.4880414802301</v>
      </c>
      <c r="M227">
        <v>-1.92987149587345E-3</v>
      </c>
      <c r="N227">
        <v>0.99846018628492395</v>
      </c>
      <c r="O227">
        <v>-12.8235381990087</v>
      </c>
      <c r="P227">
        <v>2797.30167315382</v>
      </c>
      <c r="Q227">
        <v>-4.58425286127643E-3</v>
      </c>
      <c r="R227">
        <v>0.99634230823046899</v>
      </c>
      <c r="T227" t="str">
        <f t="shared" si="12"/>
        <v/>
      </c>
      <c r="U227" t="str">
        <f t="shared" si="13"/>
        <v/>
      </c>
      <c r="V227" t="str">
        <f t="shared" si="14"/>
        <v/>
      </c>
      <c r="W227" t="str">
        <f t="shared" si="15"/>
        <v/>
      </c>
    </row>
    <row r="228" spans="1:23" x14ac:dyDescent="0.25">
      <c r="A228">
        <v>227</v>
      </c>
      <c r="B228" t="s">
        <v>332</v>
      </c>
      <c r="C228">
        <v>-12.739133096921</v>
      </c>
      <c r="D228">
        <v>2797.3163136243502</v>
      </c>
      <c r="E228">
        <v>-4.5540552689286298E-3</v>
      </c>
      <c r="F228">
        <v>0.99636640217166805</v>
      </c>
      <c r="G228" t="s">
        <v>173</v>
      </c>
      <c r="H228" t="s">
        <v>173</v>
      </c>
      <c r="I228" t="s">
        <v>173</v>
      </c>
      <c r="J228" t="s">
        <v>173</v>
      </c>
      <c r="K228">
        <v>-14.6737548404673</v>
      </c>
      <c r="L228">
        <v>7603.4880414803201</v>
      </c>
      <c r="M228">
        <v>-1.9298714958734301E-3</v>
      </c>
      <c r="N228">
        <v>0.99846018628492395</v>
      </c>
      <c r="O228">
        <v>-12.8235381990087</v>
      </c>
      <c r="P228">
        <v>2797.30167315381</v>
      </c>
      <c r="Q228">
        <v>-4.5842528612764404E-3</v>
      </c>
      <c r="R228">
        <v>0.99634230823046899</v>
      </c>
      <c r="T228" t="str">
        <f t="shared" si="12"/>
        <v/>
      </c>
      <c r="U228" t="str">
        <f t="shared" si="13"/>
        <v/>
      </c>
      <c r="V228" t="str">
        <f t="shared" si="14"/>
        <v/>
      </c>
      <c r="W228" t="str">
        <f t="shared" si="15"/>
        <v/>
      </c>
    </row>
    <row r="229" spans="1:23" x14ac:dyDescent="0.25">
      <c r="A229">
        <v>228</v>
      </c>
      <c r="B229" t="s">
        <v>333</v>
      </c>
      <c r="C229">
        <v>-12.739133096921</v>
      </c>
      <c r="D229">
        <v>2797.3163136243302</v>
      </c>
      <c r="E229">
        <v>-4.5540552689286497E-3</v>
      </c>
      <c r="F229">
        <v>0.99636640217166805</v>
      </c>
      <c r="G229" t="s">
        <v>173</v>
      </c>
      <c r="H229" t="s">
        <v>173</v>
      </c>
      <c r="I229" t="s">
        <v>173</v>
      </c>
      <c r="J229" t="s">
        <v>173</v>
      </c>
      <c r="K229">
        <v>-14.6737548404673</v>
      </c>
      <c r="L229">
        <v>7603.4880414803301</v>
      </c>
      <c r="M229">
        <v>-1.9298714958734301E-3</v>
      </c>
      <c r="N229">
        <v>0.99846018628492395</v>
      </c>
      <c r="O229">
        <v>-12.8235381990087</v>
      </c>
      <c r="P229">
        <v>2797.3016731538301</v>
      </c>
      <c r="Q229">
        <v>-4.5842528612764196E-3</v>
      </c>
      <c r="R229">
        <v>0.99634230823046899</v>
      </c>
      <c r="T229" t="str">
        <f t="shared" si="12"/>
        <v/>
      </c>
      <c r="U229" t="str">
        <f t="shared" si="13"/>
        <v/>
      </c>
      <c r="V229" t="str">
        <f t="shared" si="14"/>
        <v/>
      </c>
      <c r="W229" t="str">
        <f t="shared" si="15"/>
        <v/>
      </c>
    </row>
    <row r="230" spans="1:23" x14ac:dyDescent="0.25">
      <c r="A230">
        <v>229</v>
      </c>
      <c r="B230" t="s">
        <v>334</v>
      </c>
      <c r="C230">
        <v>-12.739133096921</v>
      </c>
      <c r="D230">
        <v>2797.3163136243902</v>
      </c>
      <c r="E230">
        <v>-4.5540552689285699E-3</v>
      </c>
      <c r="F230">
        <v>0.99636640217166805</v>
      </c>
      <c r="G230" t="s">
        <v>173</v>
      </c>
      <c r="H230" t="s">
        <v>173</v>
      </c>
      <c r="I230" t="s">
        <v>173</v>
      </c>
      <c r="J230" t="s">
        <v>173</v>
      </c>
      <c r="K230">
        <v>-14.6737548404673</v>
      </c>
      <c r="L230">
        <v>7603.4880414802401</v>
      </c>
      <c r="M230">
        <v>-1.92987149587345E-3</v>
      </c>
      <c r="N230">
        <v>0.99846018628492395</v>
      </c>
      <c r="O230">
        <v>-12.8235381990087</v>
      </c>
      <c r="P230">
        <v>2797.30167315382</v>
      </c>
      <c r="Q230">
        <v>-4.58425286127643E-3</v>
      </c>
      <c r="R230">
        <v>0.99634230823046899</v>
      </c>
      <c r="T230" t="str">
        <f t="shared" si="12"/>
        <v/>
      </c>
      <c r="U230" t="str">
        <f t="shared" si="13"/>
        <v/>
      </c>
      <c r="V230" t="str">
        <f t="shared" si="14"/>
        <v/>
      </c>
      <c r="W230" t="str">
        <f t="shared" si="15"/>
        <v/>
      </c>
    </row>
    <row r="231" spans="1:23" x14ac:dyDescent="0.25">
      <c r="A231">
        <v>230</v>
      </c>
      <c r="B231" t="s">
        <v>335</v>
      </c>
      <c r="C231">
        <v>-12.739133096921</v>
      </c>
      <c r="D231">
        <v>2797.3163136243602</v>
      </c>
      <c r="E231">
        <v>-4.5540552689286203E-3</v>
      </c>
      <c r="F231">
        <v>0.99636640217166805</v>
      </c>
      <c r="G231" t="s">
        <v>173</v>
      </c>
      <c r="H231" t="s">
        <v>173</v>
      </c>
      <c r="I231" t="s">
        <v>173</v>
      </c>
      <c r="J231" t="s">
        <v>173</v>
      </c>
      <c r="K231">
        <v>-14.6737548404673</v>
      </c>
      <c r="L231">
        <v>7603.4880414802101</v>
      </c>
      <c r="M231">
        <v>-1.92987149587345E-3</v>
      </c>
      <c r="N231">
        <v>0.99846018628492395</v>
      </c>
      <c r="O231">
        <v>-12.8235381990087</v>
      </c>
      <c r="P231">
        <v>2797.30167315382</v>
      </c>
      <c r="Q231">
        <v>-4.58425286127643E-3</v>
      </c>
      <c r="R231">
        <v>0.99634230823046899</v>
      </c>
      <c r="T231" t="str">
        <f t="shared" si="12"/>
        <v/>
      </c>
      <c r="U231" t="str">
        <f t="shared" si="13"/>
        <v/>
      </c>
      <c r="V231" t="str">
        <f t="shared" si="14"/>
        <v/>
      </c>
      <c r="W231" t="str">
        <f t="shared" si="15"/>
        <v/>
      </c>
    </row>
    <row r="232" spans="1:23" x14ac:dyDescent="0.25">
      <c r="A232">
        <v>231</v>
      </c>
      <c r="B232" t="s">
        <v>336</v>
      </c>
      <c r="C232">
        <v>-12.739133096921</v>
      </c>
      <c r="D232">
        <v>2797.3163136243602</v>
      </c>
      <c r="E232">
        <v>-4.5540552689286203E-3</v>
      </c>
      <c r="F232">
        <v>0.99636640217166805</v>
      </c>
      <c r="G232" t="s">
        <v>173</v>
      </c>
      <c r="H232" t="s">
        <v>173</v>
      </c>
      <c r="I232" t="s">
        <v>173</v>
      </c>
      <c r="J232" t="s">
        <v>173</v>
      </c>
      <c r="K232">
        <v>-14.6737548404673</v>
      </c>
      <c r="L232">
        <v>7603.4880414802801</v>
      </c>
      <c r="M232">
        <v>-1.9298714958734401E-3</v>
      </c>
      <c r="N232">
        <v>0.99846018628492395</v>
      </c>
      <c r="O232">
        <v>-12.8235381990088</v>
      </c>
      <c r="P232">
        <v>2797.3016731538301</v>
      </c>
      <c r="Q232">
        <v>-4.5842528612764196E-3</v>
      </c>
      <c r="R232">
        <v>0.99634230823046899</v>
      </c>
      <c r="T232" t="str">
        <f t="shared" si="12"/>
        <v/>
      </c>
      <c r="U232" t="str">
        <f t="shared" si="13"/>
        <v/>
      </c>
      <c r="V232" t="str">
        <f t="shared" si="14"/>
        <v/>
      </c>
      <c r="W232" t="str">
        <f t="shared" si="15"/>
        <v/>
      </c>
    </row>
    <row r="233" spans="1:23" x14ac:dyDescent="0.25">
      <c r="A233">
        <v>232</v>
      </c>
      <c r="B233" t="s">
        <v>337</v>
      </c>
      <c r="C233">
        <v>-12.739133096921</v>
      </c>
      <c r="D233">
        <v>2797.3163136243302</v>
      </c>
      <c r="E233">
        <v>-4.5540552689286602E-3</v>
      </c>
      <c r="F233">
        <v>0.99636640217166805</v>
      </c>
      <c r="G233" t="s">
        <v>173</v>
      </c>
      <c r="H233" t="s">
        <v>173</v>
      </c>
      <c r="I233" t="s">
        <v>173</v>
      </c>
      <c r="J233" t="s">
        <v>173</v>
      </c>
      <c r="K233">
        <v>-14.6737548404673</v>
      </c>
      <c r="L233">
        <v>7603.4880414802101</v>
      </c>
      <c r="M233">
        <v>-1.92987149587345E-3</v>
      </c>
      <c r="N233">
        <v>0.99846018628492395</v>
      </c>
      <c r="O233">
        <v>-12.8235381990087</v>
      </c>
      <c r="P233">
        <v>2797.30167315379</v>
      </c>
      <c r="Q233">
        <v>-4.5842528612764699E-3</v>
      </c>
      <c r="R233">
        <v>0.99634230823046899</v>
      </c>
      <c r="T233" t="str">
        <f t="shared" si="12"/>
        <v/>
      </c>
      <c r="U233" t="str">
        <f t="shared" si="13"/>
        <v/>
      </c>
      <c r="V233" t="str">
        <f t="shared" si="14"/>
        <v/>
      </c>
      <c r="W233" t="str">
        <f t="shared" si="15"/>
        <v/>
      </c>
    </row>
    <row r="234" spans="1:23" x14ac:dyDescent="0.25">
      <c r="A234">
        <v>233</v>
      </c>
      <c r="B234" t="s">
        <v>338</v>
      </c>
      <c r="C234">
        <v>-12.739133096921</v>
      </c>
      <c r="D234">
        <v>2797.3163136243602</v>
      </c>
      <c r="E234">
        <v>-4.5540552689286203E-3</v>
      </c>
      <c r="F234">
        <v>0.99636640217166805</v>
      </c>
      <c r="G234" t="s">
        <v>173</v>
      </c>
      <c r="H234" t="s">
        <v>173</v>
      </c>
      <c r="I234" t="s">
        <v>173</v>
      </c>
      <c r="J234" t="s">
        <v>173</v>
      </c>
      <c r="K234">
        <v>-14.6737548404673</v>
      </c>
      <c r="L234">
        <v>7603.4880414802301</v>
      </c>
      <c r="M234">
        <v>-1.92987149587345E-3</v>
      </c>
      <c r="N234">
        <v>0.99846018628492395</v>
      </c>
      <c r="O234">
        <v>-12.8235381990087</v>
      </c>
      <c r="P234">
        <v>2797.30167315381</v>
      </c>
      <c r="Q234">
        <v>-4.5842528612764404E-3</v>
      </c>
      <c r="R234">
        <v>0.99634230823046899</v>
      </c>
      <c r="T234" t="str">
        <f t="shared" si="12"/>
        <v/>
      </c>
      <c r="U234" t="str">
        <f t="shared" si="13"/>
        <v/>
      </c>
      <c r="V234" t="str">
        <f t="shared" si="14"/>
        <v/>
      </c>
      <c r="W234" t="str">
        <f t="shared" si="15"/>
        <v/>
      </c>
    </row>
    <row r="235" spans="1:23" x14ac:dyDescent="0.25">
      <c r="A235">
        <v>234</v>
      </c>
      <c r="B235" t="s">
        <v>339</v>
      </c>
      <c r="C235">
        <v>-12.739133096921</v>
      </c>
      <c r="D235">
        <v>2797.3163136243602</v>
      </c>
      <c r="E235">
        <v>-4.5540552689286203E-3</v>
      </c>
      <c r="F235">
        <v>0.99636640217166805</v>
      </c>
      <c r="G235" t="s">
        <v>173</v>
      </c>
      <c r="H235" t="s">
        <v>173</v>
      </c>
      <c r="I235" t="s">
        <v>173</v>
      </c>
      <c r="J235" t="s">
        <v>173</v>
      </c>
      <c r="K235">
        <v>-14.673754840467399</v>
      </c>
      <c r="L235">
        <v>7603.4880414802901</v>
      </c>
      <c r="M235">
        <v>-1.9298714958734401E-3</v>
      </c>
      <c r="N235">
        <v>0.99846018628492395</v>
      </c>
      <c r="O235">
        <v>-12.8235381990087</v>
      </c>
      <c r="P235">
        <v>2797.3016731538</v>
      </c>
      <c r="Q235">
        <v>-4.5842528612764603E-3</v>
      </c>
      <c r="R235">
        <v>0.99634230823046899</v>
      </c>
      <c r="T235" t="str">
        <f t="shared" si="12"/>
        <v/>
      </c>
      <c r="U235" t="str">
        <f t="shared" si="13"/>
        <v/>
      </c>
      <c r="V235" t="str">
        <f t="shared" si="14"/>
        <v/>
      </c>
      <c r="W235" t="str">
        <f t="shared" si="15"/>
        <v/>
      </c>
    </row>
    <row r="236" spans="1:23" x14ac:dyDescent="0.25">
      <c r="A236">
        <v>235</v>
      </c>
      <c r="B236" t="s">
        <v>340</v>
      </c>
      <c r="C236">
        <v>-12.739133096921</v>
      </c>
      <c r="D236">
        <v>2797.3163136243602</v>
      </c>
      <c r="E236">
        <v>-4.5540552689286203E-3</v>
      </c>
      <c r="F236">
        <v>0.99636640217166805</v>
      </c>
      <c r="G236" t="s">
        <v>173</v>
      </c>
      <c r="H236" t="s">
        <v>173</v>
      </c>
      <c r="I236" t="s">
        <v>173</v>
      </c>
      <c r="J236" t="s">
        <v>173</v>
      </c>
      <c r="K236">
        <v>-14.673754840467399</v>
      </c>
      <c r="L236">
        <v>7603.4880414803301</v>
      </c>
      <c r="M236">
        <v>-1.9298714958734301E-3</v>
      </c>
      <c r="N236">
        <v>0.99846018628492395</v>
      </c>
      <c r="O236">
        <v>-12.8235381990087</v>
      </c>
      <c r="P236">
        <v>2797.3016731538</v>
      </c>
      <c r="Q236">
        <v>-4.5842528612764603E-3</v>
      </c>
      <c r="R236">
        <v>0.99634230823046899</v>
      </c>
      <c r="T236" t="str">
        <f t="shared" si="12"/>
        <v/>
      </c>
      <c r="U236" t="str">
        <f t="shared" si="13"/>
        <v/>
      </c>
      <c r="V236" t="str">
        <f t="shared" si="14"/>
        <v/>
      </c>
      <c r="W236" t="str">
        <f t="shared" si="15"/>
        <v/>
      </c>
    </row>
    <row r="237" spans="1:23" x14ac:dyDescent="0.25">
      <c r="A237">
        <v>236</v>
      </c>
      <c r="B237" t="s">
        <v>341</v>
      </c>
      <c r="C237">
        <v>-12.739133096921</v>
      </c>
      <c r="D237">
        <v>2797.3163136243802</v>
      </c>
      <c r="E237">
        <v>-4.5540552689285899E-3</v>
      </c>
      <c r="F237">
        <v>0.99636640217166805</v>
      </c>
      <c r="G237" t="s">
        <v>173</v>
      </c>
      <c r="H237" t="s">
        <v>173</v>
      </c>
      <c r="I237" t="s">
        <v>173</v>
      </c>
      <c r="J237" t="s">
        <v>173</v>
      </c>
      <c r="K237">
        <v>-14.6737548404673</v>
      </c>
      <c r="L237">
        <v>7603.4880414801601</v>
      </c>
      <c r="M237">
        <v>-1.92987149587346E-3</v>
      </c>
      <c r="N237">
        <v>0.99846018628492395</v>
      </c>
      <c r="O237">
        <v>-12.8235381990087</v>
      </c>
      <c r="P237">
        <v>2797.30167315382</v>
      </c>
      <c r="Q237">
        <v>-4.58425286127643E-3</v>
      </c>
      <c r="R237">
        <v>0.99634230823046899</v>
      </c>
      <c r="T237" t="str">
        <f t="shared" si="12"/>
        <v/>
      </c>
      <c r="U237" t="str">
        <f t="shared" si="13"/>
        <v/>
      </c>
      <c r="V237" t="str">
        <f t="shared" si="14"/>
        <v/>
      </c>
      <c r="W237" t="str">
        <f t="shared" si="15"/>
        <v/>
      </c>
    </row>
    <row r="238" spans="1:23" x14ac:dyDescent="0.25">
      <c r="A238">
        <v>237</v>
      </c>
      <c r="B238" t="s">
        <v>342</v>
      </c>
      <c r="C238">
        <v>-12.739133096921</v>
      </c>
      <c r="D238">
        <v>2797.3163136243402</v>
      </c>
      <c r="E238">
        <v>-4.5540552689286402E-3</v>
      </c>
      <c r="F238">
        <v>0.99636640217166805</v>
      </c>
      <c r="G238" t="s">
        <v>173</v>
      </c>
      <c r="H238" t="s">
        <v>173</v>
      </c>
      <c r="I238" t="s">
        <v>173</v>
      </c>
      <c r="J238" t="s">
        <v>173</v>
      </c>
      <c r="K238">
        <v>-14.6737548404673</v>
      </c>
      <c r="L238">
        <v>7603.4880414802201</v>
      </c>
      <c r="M238">
        <v>-1.92987149587345E-3</v>
      </c>
      <c r="N238">
        <v>0.99846018628492395</v>
      </c>
      <c r="O238">
        <v>-12.8235381990088</v>
      </c>
      <c r="P238">
        <v>2797.3016731538301</v>
      </c>
      <c r="Q238">
        <v>-4.5842528612764196E-3</v>
      </c>
      <c r="R238">
        <v>0.99634230823046899</v>
      </c>
      <c r="T238" t="str">
        <f t="shared" si="12"/>
        <v/>
      </c>
      <c r="U238" t="str">
        <f t="shared" si="13"/>
        <v/>
      </c>
      <c r="V238" t="str">
        <f t="shared" si="14"/>
        <v/>
      </c>
      <c r="W238" t="str">
        <f t="shared" si="15"/>
        <v/>
      </c>
    </row>
    <row r="239" spans="1:23" x14ac:dyDescent="0.25">
      <c r="A239">
        <v>238</v>
      </c>
      <c r="B239" t="s">
        <v>343</v>
      </c>
      <c r="C239">
        <v>-12.739133096921</v>
      </c>
      <c r="D239">
        <v>2797.3163136243602</v>
      </c>
      <c r="E239">
        <v>-4.5540552689286203E-3</v>
      </c>
      <c r="F239">
        <v>0.99636640217166805</v>
      </c>
      <c r="G239" t="s">
        <v>173</v>
      </c>
      <c r="H239" t="s">
        <v>173</v>
      </c>
      <c r="I239" t="s">
        <v>173</v>
      </c>
      <c r="J239" t="s">
        <v>173</v>
      </c>
      <c r="K239">
        <v>-14.6737548404673</v>
      </c>
      <c r="L239">
        <v>7603.4880414801601</v>
      </c>
      <c r="M239">
        <v>-1.92987149587346E-3</v>
      </c>
      <c r="N239">
        <v>0.99846018628492395</v>
      </c>
      <c r="O239">
        <v>-12.8235381990088</v>
      </c>
      <c r="P239">
        <v>2797.3016731538301</v>
      </c>
      <c r="Q239">
        <v>-4.5842528612764196E-3</v>
      </c>
      <c r="R239">
        <v>0.99634230823046899</v>
      </c>
      <c r="T239" t="str">
        <f t="shared" si="12"/>
        <v/>
      </c>
      <c r="U239" t="str">
        <f t="shared" si="13"/>
        <v/>
      </c>
      <c r="V239" t="str">
        <f t="shared" si="14"/>
        <v/>
      </c>
      <c r="W239" t="str">
        <f t="shared" si="15"/>
        <v/>
      </c>
    </row>
    <row r="240" spans="1:23" x14ac:dyDescent="0.25">
      <c r="A240">
        <v>239</v>
      </c>
      <c r="B240" t="s">
        <v>344</v>
      </c>
      <c r="C240">
        <v>-12.739133096921</v>
      </c>
      <c r="D240">
        <v>2797.3163136243802</v>
      </c>
      <c r="E240">
        <v>-4.5540552689285899E-3</v>
      </c>
      <c r="F240">
        <v>0.99636640217166805</v>
      </c>
      <c r="G240" t="s">
        <v>173</v>
      </c>
      <c r="H240" t="s">
        <v>173</v>
      </c>
      <c r="I240" t="s">
        <v>173</v>
      </c>
      <c r="J240" t="s">
        <v>173</v>
      </c>
      <c r="K240">
        <v>-14.6737548404673</v>
      </c>
      <c r="L240">
        <v>7603.4880414802201</v>
      </c>
      <c r="M240">
        <v>-1.92987149587345E-3</v>
      </c>
      <c r="N240">
        <v>0.99846018628492395</v>
      </c>
      <c r="O240">
        <v>-12.8235381990087</v>
      </c>
      <c r="P240">
        <v>2797.30167315381</v>
      </c>
      <c r="Q240">
        <v>-4.5842528612764404E-3</v>
      </c>
      <c r="R240">
        <v>0.99634230823046899</v>
      </c>
      <c r="T240" t="str">
        <f t="shared" si="12"/>
        <v/>
      </c>
      <c r="U240" t="str">
        <f t="shared" si="13"/>
        <v/>
      </c>
      <c r="V240" t="str">
        <f t="shared" si="14"/>
        <v/>
      </c>
      <c r="W240" t="str">
        <f t="shared" si="15"/>
        <v/>
      </c>
    </row>
    <row r="241" spans="1:23" x14ac:dyDescent="0.25">
      <c r="A241">
        <v>240</v>
      </c>
      <c r="B241" t="s">
        <v>345</v>
      </c>
      <c r="C241">
        <v>-12.739133096921</v>
      </c>
      <c r="D241">
        <v>2797.3163136243502</v>
      </c>
      <c r="E241">
        <v>-4.5540552689286298E-3</v>
      </c>
      <c r="F241">
        <v>0.99636640217166805</v>
      </c>
      <c r="G241" t="s">
        <v>173</v>
      </c>
      <c r="H241" t="s">
        <v>173</v>
      </c>
      <c r="I241" t="s">
        <v>173</v>
      </c>
      <c r="J241" t="s">
        <v>173</v>
      </c>
      <c r="K241">
        <v>-14.6737548404673</v>
      </c>
      <c r="L241">
        <v>7603.4880414802801</v>
      </c>
      <c r="M241">
        <v>-1.9298714958734401E-3</v>
      </c>
      <c r="N241">
        <v>0.99846018628492395</v>
      </c>
      <c r="O241">
        <v>-12.8235381990088</v>
      </c>
      <c r="P241">
        <v>2797.3016731538401</v>
      </c>
      <c r="Q241">
        <v>-4.5842528612763996E-3</v>
      </c>
      <c r="R241">
        <v>0.99634230823046899</v>
      </c>
      <c r="T241" t="str">
        <f t="shared" si="12"/>
        <v/>
      </c>
      <c r="U241" t="str">
        <f t="shared" si="13"/>
        <v/>
      </c>
      <c r="V241" t="str">
        <f t="shared" si="14"/>
        <v/>
      </c>
      <c r="W241" t="str">
        <f t="shared" si="15"/>
        <v/>
      </c>
    </row>
    <row r="242" spans="1:23" x14ac:dyDescent="0.25">
      <c r="A242">
        <v>241</v>
      </c>
      <c r="B242" t="s">
        <v>346</v>
      </c>
      <c r="C242">
        <v>-12.739133096921</v>
      </c>
      <c r="D242">
        <v>2797.3163136243302</v>
      </c>
      <c r="E242">
        <v>-4.5540552689286602E-3</v>
      </c>
      <c r="F242">
        <v>0.99636640217166805</v>
      </c>
      <c r="G242" t="s">
        <v>173</v>
      </c>
      <c r="H242" t="s">
        <v>173</v>
      </c>
      <c r="I242" t="s">
        <v>173</v>
      </c>
      <c r="J242" t="s">
        <v>173</v>
      </c>
      <c r="K242">
        <v>-14.6737548404673</v>
      </c>
      <c r="L242">
        <v>7603.4880414802001</v>
      </c>
      <c r="M242">
        <v>-1.92987149587345E-3</v>
      </c>
      <c r="N242">
        <v>0.99846018628492395</v>
      </c>
      <c r="O242">
        <v>-12.8235381990088</v>
      </c>
      <c r="P242">
        <v>2797.3016731538301</v>
      </c>
      <c r="Q242">
        <v>-4.5842528612764196E-3</v>
      </c>
      <c r="R242">
        <v>0.99634230823046899</v>
      </c>
      <c r="T242" t="str">
        <f t="shared" si="12"/>
        <v/>
      </c>
      <c r="U242" t="str">
        <f t="shared" si="13"/>
        <v/>
      </c>
      <c r="V242" t="str">
        <f t="shared" si="14"/>
        <v/>
      </c>
      <c r="W242" t="str">
        <f t="shared" si="15"/>
        <v/>
      </c>
    </row>
    <row r="243" spans="1:23" x14ac:dyDescent="0.25">
      <c r="A243">
        <v>242</v>
      </c>
      <c r="B243" t="s">
        <v>347</v>
      </c>
      <c r="C243">
        <v>-12.739133096921</v>
      </c>
      <c r="D243">
        <v>2797.3163136243802</v>
      </c>
      <c r="E243">
        <v>-4.5540552689285899E-3</v>
      </c>
      <c r="F243">
        <v>0.99636640217166805</v>
      </c>
      <c r="G243" t="s">
        <v>173</v>
      </c>
      <c r="H243" t="s">
        <v>173</v>
      </c>
      <c r="I243" t="s">
        <v>173</v>
      </c>
      <c r="J243" t="s">
        <v>173</v>
      </c>
      <c r="K243">
        <v>-14.6737548404673</v>
      </c>
      <c r="L243">
        <v>7603.4880414802401</v>
      </c>
      <c r="M243">
        <v>-1.92987149587345E-3</v>
      </c>
      <c r="N243">
        <v>0.99846018628492395</v>
      </c>
      <c r="O243">
        <v>-12.8235381990088</v>
      </c>
      <c r="P243">
        <v>2797.3016731538301</v>
      </c>
      <c r="Q243">
        <v>-4.5842528612764196E-3</v>
      </c>
      <c r="R243">
        <v>0.99634230823046899</v>
      </c>
      <c r="T243" t="str">
        <f t="shared" si="12"/>
        <v/>
      </c>
      <c r="U243" t="str">
        <f t="shared" si="13"/>
        <v/>
      </c>
      <c r="V243" t="str">
        <f t="shared" si="14"/>
        <v/>
      </c>
      <c r="W243" t="str">
        <f t="shared" si="15"/>
        <v/>
      </c>
    </row>
    <row r="244" spans="1:23" x14ac:dyDescent="0.25">
      <c r="A244">
        <v>243</v>
      </c>
      <c r="B244" t="s">
        <v>348</v>
      </c>
      <c r="C244">
        <v>-12.739133096921</v>
      </c>
      <c r="D244">
        <v>2797.3163136243502</v>
      </c>
      <c r="E244">
        <v>-4.5540552689286203E-3</v>
      </c>
      <c r="F244">
        <v>0.99636640217166805</v>
      </c>
      <c r="G244" t="s">
        <v>173</v>
      </c>
      <c r="H244" t="s">
        <v>173</v>
      </c>
      <c r="I244" t="s">
        <v>173</v>
      </c>
      <c r="J244" t="s">
        <v>173</v>
      </c>
      <c r="K244">
        <v>-14.673754840467399</v>
      </c>
      <c r="L244">
        <v>7603.4880414803401</v>
      </c>
      <c r="M244">
        <v>-1.9298714958734301E-3</v>
      </c>
      <c r="N244">
        <v>0.99846018628492395</v>
      </c>
      <c r="O244">
        <v>-12.8235381990088</v>
      </c>
      <c r="P244">
        <v>2797.3016731538301</v>
      </c>
      <c r="Q244">
        <v>-4.5842528612764196E-3</v>
      </c>
      <c r="R244">
        <v>0.99634230823046899</v>
      </c>
      <c r="T244" t="str">
        <f t="shared" si="12"/>
        <v/>
      </c>
      <c r="U244" t="str">
        <f t="shared" si="13"/>
        <v/>
      </c>
      <c r="V244" t="str">
        <f t="shared" si="14"/>
        <v/>
      </c>
      <c r="W244" t="str">
        <f t="shared" si="15"/>
        <v/>
      </c>
    </row>
    <row r="245" spans="1:23" x14ac:dyDescent="0.25">
      <c r="A245">
        <v>244</v>
      </c>
      <c r="B245" t="s">
        <v>349</v>
      </c>
      <c r="C245">
        <v>-12.739133096921</v>
      </c>
      <c r="D245">
        <v>2797.3163136243502</v>
      </c>
      <c r="E245">
        <v>-4.5540552689286203E-3</v>
      </c>
      <c r="F245">
        <v>0.99636640217166805</v>
      </c>
      <c r="G245" t="s">
        <v>173</v>
      </c>
      <c r="H245" t="s">
        <v>173</v>
      </c>
      <c r="I245" t="s">
        <v>173</v>
      </c>
      <c r="J245" t="s">
        <v>173</v>
      </c>
      <c r="K245">
        <v>-14.673754840467399</v>
      </c>
      <c r="L245">
        <v>7603.4880414802901</v>
      </c>
      <c r="M245">
        <v>-1.9298714958734401E-3</v>
      </c>
      <c r="N245">
        <v>0.99846018628492395</v>
      </c>
      <c r="O245">
        <v>-12.8235381990087</v>
      </c>
      <c r="P245">
        <v>2797.30167315382</v>
      </c>
      <c r="Q245">
        <v>-4.58425286127643E-3</v>
      </c>
      <c r="R245">
        <v>0.99634230823046899</v>
      </c>
      <c r="T245" t="str">
        <f t="shared" si="12"/>
        <v/>
      </c>
      <c r="U245" t="str">
        <f t="shared" si="13"/>
        <v/>
      </c>
      <c r="V245" t="str">
        <f t="shared" si="14"/>
        <v/>
      </c>
      <c r="W245" t="str">
        <f t="shared" si="15"/>
        <v/>
      </c>
    </row>
    <row r="246" spans="1:23" x14ac:dyDescent="0.25">
      <c r="A246">
        <v>245</v>
      </c>
      <c r="B246" t="s">
        <v>350</v>
      </c>
      <c r="C246">
        <v>-12.739133096921</v>
      </c>
      <c r="D246">
        <v>2797.3163136243302</v>
      </c>
      <c r="E246">
        <v>-4.5540552689286497E-3</v>
      </c>
      <c r="F246">
        <v>0.99636640217166805</v>
      </c>
      <c r="G246" t="s">
        <v>173</v>
      </c>
      <c r="H246" t="s">
        <v>173</v>
      </c>
      <c r="I246" t="s">
        <v>173</v>
      </c>
      <c r="J246" t="s">
        <v>173</v>
      </c>
      <c r="K246">
        <v>-14.6737548404673</v>
      </c>
      <c r="L246">
        <v>7603.4880414802401</v>
      </c>
      <c r="M246">
        <v>-1.92987149587345E-3</v>
      </c>
      <c r="N246">
        <v>0.99846018628492395</v>
      </c>
      <c r="O246">
        <v>-12.8235381990087</v>
      </c>
      <c r="P246">
        <v>2797.30167315382</v>
      </c>
      <c r="Q246">
        <v>-4.58425286127643E-3</v>
      </c>
      <c r="R246">
        <v>0.99634230823046899</v>
      </c>
      <c r="T246" t="str">
        <f t="shared" si="12"/>
        <v/>
      </c>
      <c r="U246" t="str">
        <f t="shared" si="13"/>
        <v/>
      </c>
      <c r="V246" t="str">
        <f t="shared" si="14"/>
        <v/>
      </c>
      <c r="W246" t="str">
        <f t="shared" si="15"/>
        <v/>
      </c>
    </row>
    <row r="247" spans="1:23" x14ac:dyDescent="0.25">
      <c r="A247">
        <v>246</v>
      </c>
      <c r="B247" t="s">
        <v>351</v>
      </c>
      <c r="C247">
        <v>-12.739133096921</v>
      </c>
      <c r="D247">
        <v>2797.3163136243502</v>
      </c>
      <c r="E247">
        <v>-4.5540552689286203E-3</v>
      </c>
      <c r="F247">
        <v>0.99636640217166805</v>
      </c>
      <c r="G247" t="s">
        <v>173</v>
      </c>
      <c r="H247" t="s">
        <v>173</v>
      </c>
      <c r="I247" t="s">
        <v>173</v>
      </c>
      <c r="J247" t="s">
        <v>173</v>
      </c>
      <c r="K247">
        <v>-14.6737548404673</v>
      </c>
      <c r="L247">
        <v>7603.4880414801901</v>
      </c>
      <c r="M247">
        <v>-1.92987149587346E-3</v>
      </c>
      <c r="N247">
        <v>0.99846018628492395</v>
      </c>
      <c r="O247">
        <v>-12.8235381990088</v>
      </c>
      <c r="P247">
        <v>2797.3016731538301</v>
      </c>
      <c r="Q247">
        <v>-4.5842528612764196E-3</v>
      </c>
      <c r="R247">
        <v>0.99634230823046899</v>
      </c>
      <c r="T247" t="str">
        <f t="shared" si="12"/>
        <v/>
      </c>
      <c r="U247" t="str">
        <f t="shared" si="13"/>
        <v/>
      </c>
      <c r="V247" t="str">
        <f t="shared" si="14"/>
        <v/>
      </c>
      <c r="W247" t="str">
        <f t="shared" si="15"/>
        <v/>
      </c>
    </row>
    <row r="248" spans="1:23" x14ac:dyDescent="0.25">
      <c r="A248">
        <v>247</v>
      </c>
      <c r="B248" t="s">
        <v>352</v>
      </c>
      <c r="C248">
        <v>-12.739133096921</v>
      </c>
      <c r="D248">
        <v>2797.3163136243502</v>
      </c>
      <c r="E248">
        <v>-4.5540552689286298E-3</v>
      </c>
      <c r="F248">
        <v>0.99636640217166805</v>
      </c>
      <c r="G248" t="s">
        <v>173</v>
      </c>
      <c r="H248" t="s">
        <v>173</v>
      </c>
      <c r="I248" t="s">
        <v>173</v>
      </c>
      <c r="J248" t="s">
        <v>173</v>
      </c>
      <c r="K248">
        <v>-14.6737548404673</v>
      </c>
      <c r="L248">
        <v>7603.4880414801601</v>
      </c>
      <c r="M248">
        <v>-1.92987149587346E-3</v>
      </c>
      <c r="N248">
        <v>0.99846018628492395</v>
      </c>
      <c r="O248">
        <v>-12.8235381990087</v>
      </c>
      <c r="P248">
        <v>2797.3016731538301</v>
      </c>
      <c r="Q248">
        <v>-4.58425286127641E-3</v>
      </c>
      <c r="R248">
        <v>0.99634230823046899</v>
      </c>
      <c r="T248" t="str">
        <f t="shared" si="12"/>
        <v/>
      </c>
      <c r="U248" t="str">
        <f t="shared" si="13"/>
        <v/>
      </c>
      <c r="V248" t="str">
        <f t="shared" si="14"/>
        <v/>
      </c>
      <c r="W248" t="str">
        <f t="shared" si="15"/>
        <v/>
      </c>
    </row>
    <row r="249" spans="1:23" x14ac:dyDescent="0.25">
      <c r="A249">
        <v>248</v>
      </c>
      <c r="B249" t="s">
        <v>353</v>
      </c>
      <c r="C249">
        <v>-12.739133096921</v>
      </c>
      <c r="D249">
        <v>2797.3163136243302</v>
      </c>
      <c r="E249">
        <v>-4.5540552689286497E-3</v>
      </c>
      <c r="F249">
        <v>0.99636640217166805</v>
      </c>
      <c r="G249" t="s">
        <v>173</v>
      </c>
      <c r="H249" t="s">
        <v>173</v>
      </c>
      <c r="I249" t="s">
        <v>173</v>
      </c>
      <c r="J249" t="s">
        <v>173</v>
      </c>
      <c r="K249">
        <v>-14.6737548404673</v>
      </c>
      <c r="L249">
        <v>7603.4880414801301</v>
      </c>
      <c r="M249">
        <v>-1.92987149587347E-3</v>
      </c>
      <c r="N249">
        <v>0.99846018628492395</v>
      </c>
      <c r="O249">
        <v>-12.8235381990087</v>
      </c>
      <c r="P249">
        <v>2797.30167315382</v>
      </c>
      <c r="Q249">
        <v>-4.58425286127643E-3</v>
      </c>
      <c r="R249">
        <v>0.99634230823046899</v>
      </c>
      <c r="T249" t="str">
        <f t="shared" si="12"/>
        <v/>
      </c>
      <c r="U249" t="str">
        <f t="shared" si="13"/>
        <v/>
      </c>
      <c r="V249" t="str">
        <f t="shared" si="14"/>
        <v/>
      </c>
      <c r="W249" t="str">
        <f t="shared" si="15"/>
        <v/>
      </c>
    </row>
    <row r="250" spans="1:23" x14ac:dyDescent="0.25">
      <c r="A250">
        <v>249</v>
      </c>
      <c r="B250" t="s">
        <v>354</v>
      </c>
      <c r="C250">
        <v>-12.739133096921</v>
      </c>
      <c r="D250">
        <v>2797.3163136243302</v>
      </c>
      <c r="E250">
        <v>-4.5540552689286497E-3</v>
      </c>
      <c r="F250">
        <v>0.99636640217166805</v>
      </c>
      <c r="G250" t="s">
        <v>173</v>
      </c>
      <c r="H250" t="s">
        <v>173</v>
      </c>
      <c r="I250" t="s">
        <v>173</v>
      </c>
      <c r="J250" t="s">
        <v>173</v>
      </c>
      <c r="K250">
        <v>-14.6737548404673</v>
      </c>
      <c r="L250">
        <v>7603.4880414802601</v>
      </c>
      <c r="M250">
        <v>-1.9298714958734401E-3</v>
      </c>
      <c r="N250">
        <v>0.99846018628492395</v>
      </c>
      <c r="O250">
        <v>-12.8235381990087</v>
      </c>
      <c r="P250">
        <v>2797.30167315381</v>
      </c>
      <c r="Q250">
        <v>-4.5842528612764404E-3</v>
      </c>
      <c r="R250">
        <v>0.99634230823046899</v>
      </c>
      <c r="T250" t="str">
        <f t="shared" si="12"/>
        <v/>
      </c>
      <c r="U250" t="str">
        <f t="shared" si="13"/>
        <v/>
      </c>
      <c r="V250" t="str">
        <f t="shared" si="14"/>
        <v/>
      </c>
      <c r="W250" t="str">
        <f t="shared" si="15"/>
        <v/>
      </c>
    </row>
    <row r="251" spans="1:23" x14ac:dyDescent="0.25">
      <c r="A251">
        <v>250</v>
      </c>
      <c r="B251" t="s">
        <v>355</v>
      </c>
      <c r="C251">
        <v>-12.739133096921</v>
      </c>
      <c r="D251">
        <v>2797.3163136243502</v>
      </c>
      <c r="E251">
        <v>-4.5540552689286298E-3</v>
      </c>
      <c r="F251">
        <v>0.99636640217166805</v>
      </c>
      <c r="G251" t="s">
        <v>173</v>
      </c>
      <c r="H251" t="s">
        <v>173</v>
      </c>
      <c r="I251" t="s">
        <v>173</v>
      </c>
      <c r="J251" t="s">
        <v>173</v>
      </c>
      <c r="K251">
        <v>-14.6737548404673</v>
      </c>
      <c r="L251">
        <v>7603.4880414802201</v>
      </c>
      <c r="M251">
        <v>-1.92987149587345E-3</v>
      </c>
      <c r="N251">
        <v>0.99846018628492395</v>
      </c>
      <c r="O251">
        <v>-12.8235381990087</v>
      </c>
      <c r="P251">
        <v>2797.3016731538</v>
      </c>
      <c r="Q251">
        <v>-4.5842528612764603E-3</v>
      </c>
      <c r="R251">
        <v>0.99634230823046899</v>
      </c>
      <c r="T251" t="str">
        <f t="shared" si="12"/>
        <v/>
      </c>
      <c r="U251" t="str">
        <f t="shared" si="13"/>
        <v/>
      </c>
      <c r="V251" t="str">
        <f t="shared" si="14"/>
        <v/>
      </c>
      <c r="W251" t="str">
        <f t="shared" si="15"/>
        <v/>
      </c>
    </row>
    <row r="252" spans="1:23" x14ac:dyDescent="0.25">
      <c r="A252">
        <v>251</v>
      </c>
      <c r="B252" t="s">
        <v>356</v>
      </c>
      <c r="C252">
        <v>4.8270018243702699</v>
      </c>
      <c r="D252">
        <v>1.4388700937783401</v>
      </c>
      <c r="E252">
        <v>3.3547169026878598</v>
      </c>
      <c r="F252">
        <v>7.9446242731832397E-4</v>
      </c>
      <c r="G252" t="s">
        <v>173</v>
      </c>
      <c r="H252" t="s">
        <v>173</v>
      </c>
      <c r="I252" t="s">
        <v>173</v>
      </c>
      <c r="J252" t="s">
        <v>173</v>
      </c>
      <c r="K252">
        <v>4.8926365837749701</v>
      </c>
      <c r="L252">
        <v>1.44533197392905</v>
      </c>
      <c r="M252">
        <v>3.3851299715418501</v>
      </c>
      <c r="N252">
        <v>7.1144559099874495E-4</v>
      </c>
      <c r="O252">
        <v>4.7427464800892203</v>
      </c>
      <c r="P252">
        <v>1.4383396083662501</v>
      </c>
      <c r="Q252">
        <v>3.29737598304501</v>
      </c>
      <c r="R252">
        <v>9.7592762802112796E-4</v>
      </c>
      <c r="T252" t="str">
        <f t="shared" si="12"/>
        <v>***</v>
      </c>
      <c r="U252" t="str">
        <f t="shared" si="13"/>
        <v/>
      </c>
      <c r="V252" t="str">
        <f t="shared" si="14"/>
        <v>***</v>
      </c>
      <c r="W252" t="str">
        <f t="shared" si="15"/>
        <v>***</v>
      </c>
    </row>
    <row r="253" spans="1:23" x14ac:dyDescent="0.25">
      <c r="A253">
        <v>252</v>
      </c>
      <c r="B253" t="s">
        <v>357</v>
      </c>
      <c r="C253">
        <v>-12.7213879194305</v>
      </c>
      <c r="D253">
        <v>3956.1803436186401</v>
      </c>
      <c r="E253">
        <v>-3.2155733092274802E-3</v>
      </c>
      <c r="F253">
        <v>0.99743434812387399</v>
      </c>
      <c r="G253" t="s">
        <v>173</v>
      </c>
      <c r="H253" t="s">
        <v>173</v>
      </c>
      <c r="I253" t="s">
        <v>173</v>
      </c>
      <c r="J253" t="s">
        <v>173</v>
      </c>
      <c r="K253">
        <v>-14.641195427184099</v>
      </c>
      <c r="L253">
        <v>10754.012978483601</v>
      </c>
      <c r="M253">
        <v>-1.36146343290435E-3</v>
      </c>
      <c r="N253">
        <v>0.99891370968237603</v>
      </c>
      <c r="O253">
        <v>-12.7981617349086</v>
      </c>
      <c r="P253">
        <v>3956.1803432674201</v>
      </c>
      <c r="Q253">
        <v>-3.2349793549448199E-3</v>
      </c>
      <c r="R253">
        <v>0.99741886442014405</v>
      </c>
      <c r="T253" t="str">
        <f t="shared" si="12"/>
        <v/>
      </c>
      <c r="U253" t="str">
        <f t="shared" si="13"/>
        <v/>
      </c>
      <c r="V253" t="str">
        <f t="shared" si="14"/>
        <v/>
      </c>
      <c r="W253" t="str">
        <f t="shared" si="15"/>
        <v/>
      </c>
    </row>
    <row r="254" spans="1:23" x14ac:dyDescent="0.25">
      <c r="A254">
        <v>253</v>
      </c>
      <c r="B254" t="s">
        <v>358</v>
      </c>
      <c r="C254">
        <v>-12.7213879194305</v>
      </c>
      <c r="D254">
        <v>3956.1803436186401</v>
      </c>
      <c r="E254">
        <v>-3.2155733092274902E-3</v>
      </c>
      <c r="F254">
        <v>0.99743434812387399</v>
      </c>
      <c r="G254" t="s">
        <v>173</v>
      </c>
      <c r="H254" t="s">
        <v>173</v>
      </c>
      <c r="I254" t="s">
        <v>173</v>
      </c>
      <c r="J254" t="s">
        <v>173</v>
      </c>
      <c r="K254">
        <v>-14.641195427184201</v>
      </c>
      <c r="L254">
        <v>10754.012978483701</v>
      </c>
      <c r="M254">
        <v>-1.36146343290434E-3</v>
      </c>
      <c r="N254">
        <v>0.99891370968237603</v>
      </c>
      <c r="O254">
        <v>-12.7981617349086</v>
      </c>
      <c r="P254">
        <v>3956.1803432673901</v>
      </c>
      <c r="Q254">
        <v>-3.2349793549448298E-3</v>
      </c>
      <c r="R254">
        <v>0.99741886442014405</v>
      </c>
      <c r="T254" t="str">
        <f t="shared" si="12"/>
        <v/>
      </c>
      <c r="U254" t="str">
        <f t="shared" si="13"/>
        <v/>
      </c>
      <c r="V254" t="str">
        <f t="shared" si="14"/>
        <v/>
      </c>
      <c r="W254" t="str">
        <f t="shared" si="15"/>
        <v/>
      </c>
    </row>
    <row r="255" spans="1:23" x14ac:dyDescent="0.25">
      <c r="A255">
        <v>254</v>
      </c>
      <c r="B255" t="s">
        <v>359</v>
      </c>
      <c r="C255">
        <v>-12.7213879194305</v>
      </c>
      <c r="D255">
        <v>3956.1803436186401</v>
      </c>
      <c r="E255">
        <v>-3.2155733092274902E-3</v>
      </c>
      <c r="F255">
        <v>0.99743434812387399</v>
      </c>
      <c r="G255" t="s">
        <v>173</v>
      </c>
      <c r="H255" t="s">
        <v>173</v>
      </c>
      <c r="I255" t="s">
        <v>173</v>
      </c>
      <c r="J255" t="s">
        <v>173</v>
      </c>
      <c r="K255">
        <v>-14.641195427184201</v>
      </c>
      <c r="L255">
        <v>10754.012978483601</v>
      </c>
      <c r="M255">
        <v>-1.36146343290434E-3</v>
      </c>
      <c r="N255">
        <v>0.99891370968237603</v>
      </c>
      <c r="O255">
        <v>-12.7981617349086</v>
      </c>
      <c r="P255">
        <v>3956.18034326733</v>
      </c>
      <c r="Q255">
        <v>-3.2349793549448802E-3</v>
      </c>
      <c r="R255">
        <v>0.99741886442014405</v>
      </c>
      <c r="T255" t="str">
        <f t="shared" si="12"/>
        <v/>
      </c>
      <c r="U255" t="str">
        <f t="shared" si="13"/>
        <v/>
      </c>
      <c r="V255" t="str">
        <f t="shared" si="14"/>
        <v/>
      </c>
      <c r="W255" t="str">
        <f t="shared" si="15"/>
        <v/>
      </c>
    </row>
    <row r="256" spans="1:23" x14ac:dyDescent="0.25">
      <c r="A256">
        <v>255</v>
      </c>
      <c r="B256" t="s">
        <v>360</v>
      </c>
      <c r="C256">
        <v>-12.7213879194305</v>
      </c>
      <c r="D256">
        <v>3956.1803436186401</v>
      </c>
      <c r="E256">
        <v>-3.2155733092274802E-3</v>
      </c>
      <c r="F256">
        <v>0.99743434812387399</v>
      </c>
      <c r="G256" t="s">
        <v>173</v>
      </c>
      <c r="H256" t="s">
        <v>173</v>
      </c>
      <c r="I256" t="s">
        <v>173</v>
      </c>
      <c r="J256" t="s">
        <v>173</v>
      </c>
      <c r="K256">
        <v>-14.641195427184201</v>
      </c>
      <c r="L256">
        <v>10754.012978483801</v>
      </c>
      <c r="M256">
        <v>-1.36146343290433E-3</v>
      </c>
      <c r="N256">
        <v>0.99891370968237603</v>
      </c>
      <c r="O256">
        <v>-12.7981617349086</v>
      </c>
      <c r="P256">
        <v>3956.18034326733</v>
      </c>
      <c r="Q256">
        <v>-3.2349793549448802E-3</v>
      </c>
      <c r="R256">
        <v>0.99741886442014405</v>
      </c>
      <c r="T256" t="str">
        <f t="shared" si="12"/>
        <v/>
      </c>
      <c r="U256" t="str">
        <f t="shared" si="13"/>
        <v/>
      </c>
      <c r="V256" t="str">
        <f t="shared" si="14"/>
        <v/>
      </c>
      <c r="W256" t="str">
        <f t="shared" si="15"/>
        <v/>
      </c>
    </row>
    <row r="257" spans="1:23" x14ac:dyDescent="0.25">
      <c r="A257">
        <v>256</v>
      </c>
      <c r="B257" t="s">
        <v>361</v>
      </c>
      <c r="C257">
        <v>-12.7213879194305</v>
      </c>
      <c r="D257">
        <v>3956.1803436186401</v>
      </c>
      <c r="E257">
        <v>-3.2155733092274902E-3</v>
      </c>
      <c r="F257">
        <v>0.99743434812387399</v>
      </c>
      <c r="G257" t="s">
        <v>173</v>
      </c>
      <c r="H257" t="s">
        <v>173</v>
      </c>
      <c r="I257" t="s">
        <v>173</v>
      </c>
      <c r="J257" t="s">
        <v>173</v>
      </c>
      <c r="K257">
        <v>-14.641195427184201</v>
      </c>
      <c r="L257">
        <v>10754.012978483601</v>
      </c>
      <c r="M257">
        <v>-1.36146343290434E-3</v>
      </c>
      <c r="N257">
        <v>0.99891370968237603</v>
      </c>
      <c r="O257">
        <v>-12.7981617349086</v>
      </c>
      <c r="P257">
        <v>3956.1803432674001</v>
      </c>
      <c r="Q257">
        <v>-3.2349793549448298E-3</v>
      </c>
      <c r="R257">
        <v>0.99741886442014405</v>
      </c>
      <c r="T257" t="str">
        <f t="shared" si="12"/>
        <v/>
      </c>
      <c r="U257" t="str">
        <f t="shared" si="13"/>
        <v/>
      </c>
      <c r="V257" t="str">
        <f t="shared" si="14"/>
        <v/>
      </c>
      <c r="W257" t="str">
        <f t="shared" si="15"/>
        <v/>
      </c>
    </row>
    <row r="258" spans="1:23" x14ac:dyDescent="0.25">
      <c r="A258">
        <v>257</v>
      </c>
      <c r="B258" t="s">
        <v>362</v>
      </c>
      <c r="C258">
        <v>-12.7213879194305</v>
      </c>
      <c r="D258">
        <v>3956.1803436186301</v>
      </c>
      <c r="E258">
        <v>-3.2155733092274902E-3</v>
      </c>
      <c r="F258">
        <v>0.99743434812387399</v>
      </c>
      <c r="G258" t="s">
        <v>173</v>
      </c>
      <c r="H258" t="s">
        <v>173</v>
      </c>
      <c r="I258" t="s">
        <v>173</v>
      </c>
      <c r="J258" t="s">
        <v>173</v>
      </c>
      <c r="K258">
        <v>-14.641195427184201</v>
      </c>
      <c r="L258">
        <v>10754.012978483601</v>
      </c>
      <c r="M258">
        <v>-1.36146343290434E-3</v>
      </c>
      <c r="N258">
        <v>0.99891370968237603</v>
      </c>
      <c r="O258">
        <v>-12.7981617349086</v>
      </c>
      <c r="P258">
        <v>3956.1803432674001</v>
      </c>
      <c r="Q258">
        <v>-3.2349793549448298E-3</v>
      </c>
      <c r="R258">
        <v>0.99741886442014405</v>
      </c>
      <c r="T258" t="str">
        <f t="shared" si="12"/>
        <v/>
      </c>
      <c r="U258" t="str">
        <f t="shared" si="13"/>
        <v/>
      </c>
      <c r="V258" t="str">
        <f t="shared" si="14"/>
        <v/>
      </c>
      <c r="W258" t="str">
        <f t="shared" si="15"/>
        <v/>
      </c>
    </row>
    <row r="259" spans="1:23" x14ac:dyDescent="0.25">
      <c r="A259">
        <v>258</v>
      </c>
      <c r="B259" t="s">
        <v>363</v>
      </c>
      <c r="C259">
        <v>-12.7213879194305</v>
      </c>
      <c r="D259">
        <v>3956.1803436186301</v>
      </c>
      <c r="E259">
        <v>-3.2155733092274902E-3</v>
      </c>
      <c r="F259">
        <v>0.99743434812387399</v>
      </c>
      <c r="G259" t="s">
        <v>173</v>
      </c>
      <c r="H259" t="s">
        <v>173</v>
      </c>
      <c r="I259" t="s">
        <v>173</v>
      </c>
      <c r="J259" t="s">
        <v>173</v>
      </c>
      <c r="K259">
        <v>-14.641195427184201</v>
      </c>
      <c r="L259">
        <v>10754.012978483701</v>
      </c>
      <c r="M259">
        <v>-1.36146343290434E-3</v>
      </c>
      <c r="N259">
        <v>0.99891370968237603</v>
      </c>
      <c r="O259">
        <v>-12.7981617349086</v>
      </c>
      <c r="P259">
        <v>3956.18034326733</v>
      </c>
      <c r="Q259">
        <v>-3.2349793549448802E-3</v>
      </c>
      <c r="R259">
        <v>0.99741886442014405</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364</v>
      </c>
      <c r="C260">
        <v>-12.7213879194305</v>
      </c>
      <c r="D260">
        <v>3956.1803436186401</v>
      </c>
      <c r="E260">
        <v>-3.2155733092274902E-3</v>
      </c>
      <c r="F260">
        <v>0.99743434812387399</v>
      </c>
      <c r="G260" t="s">
        <v>173</v>
      </c>
      <c r="H260" t="s">
        <v>173</v>
      </c>
      <c r="I260" t="s">
        <v>173</v>
      </c>
      <c r="J260" t="s">
        <v>173</v>
      </c>
      <c r="K260">
        <v>-14.641195427184201</v>
      </c>
      <c r="L260">
        <v>10754.012978483601</v>
      </c>
      <c r="M260">
        <v>-1.36146343290434E-3</v>
      </c>
      <c r="N260">
        <v>0.99891370968237603</v>
      </c>
      <c r="O260">
        <v>-12.7981617349086</v>
      </c>
      <c r="P260">
        <v>3956.1803432673601</v>
      </c>
      <c r="Q260">
        <v>-3.2349793549448498E-3</v>
      </c>
      <c r="R260">
        <v>0.99741886442014405</v>
      </c>
      <c r="T260" t="str">
        <f t="shared" si="16"/>
        <v/>
      </c>
      <c r="U260" t="str">
        <f t="shared" si="17"/>
        <v/>
      </c>
      <c r="V260" t="str">
        <f t="shared" si="18"/>
        <v/>
      </c>
      <c r="W260" t="str">
        <f t="shared" si="19"/>
        <v/>
      </c>
    </row>
    <row r="261" spans="1:23" x14ac:dyDescent="0.25">
      <c r="A261">
        <v>260</v>
      </c>
      <c r="B261" t="s">
        <v>365</v>
      </c>
      <c r="C261">
        <v>-12.7213879194305</v>
      </c>
      <c r="D261">
        <v>3956.1803436186301</v>
      </c>
      <c r="E261">
        <v>-3.2155733092274902E-3</v>
      </c>
      <c r="F261">
        <v>0.99743434812387399</v>
      </c>
      <c r="G261" t="s">
        <v>173</v>
      </c>
      <c r="H261" t="s">
        <v>173</v>
      </c>
      <c r="I261" t="s">
        <v>173</v>
      </c>
      <c r="J261" t="s">
        <v>173</v>
      </c>
      <c r="K261">
        <v>-14.641195427184201</v>
      </c>
      <c r="L261">
        <v>10754.012978483601</v>
      </c>
      <c r="M261">
        <v>-1.36146343290434E-3</v>
      </c>
      <c r="N261">
        <v>0.99891370968237603</v>
      </c>
      <c r="O261">
        <v>-12.7981617349086</v>
      </c>
      <c r="P261">
        <v>3956.1803432673801</v>
      </c>
      <c r="Q261">
        <v>-3.2349793549448498E-3</v>
      </c>
      <c r="R261">
        <v>0.99741886442014405</v>
      </c>
      <c r="T261" t="str">
        <f t="shared" si="16"/>
        <v/>
      </c>
      <c r="U261" t="str">
        <f t="shared" si="17"/>
        <v/>
      </c>
      <c r="V261" t="str">
        <f t="shared" si="18"/>
        <v/>
      </c>
      <c r="W261" t="str">
        <f t="shared" si="19"/>
        <v/>
      </c>
    </row>
    <row r="262" spans="1:23" x14ac:dyDescent="0.25">
      <c r="A262">
        <v>261</v>
      </c>
      <c r="B262" t="s">
        <v>366</v>
      </c>
      <c r="C262">
        <v>-12.7213879194305</v>
      </c>
      <c r="D262">
        <v>3956.1803436186801</v>
      </c>
      <c r="E262">
        <v>-3.2155733092274598E-3</v>
      </c>
      <c r="F262">
        <v>0.99743434812387399</v>
      </c>
      <c r="G262" t="s">
        <v>173</v>
      </c>
      <c r="H262" t="s">
        <v>173</v>
      </c>
      <c r="I262" t="s">
        <v>173</v>
      </c>
      <c r="J262" t="s">
        <v>173</v>
      </c>
      <c r="K262">
        <v>-14.641195427184099</v>
      </c>
      <c r="L262">
        <v>10754.012978483601</v>
      </c>
      <c r="M262">
        <v>-1.36146343290435E-3</v>
      </c>
      <c r="N262">
        <v>0.99891370968237603</v>
      </c>
      <c r="O262">
        <v>-12.7981617349086</v>
      </c>
      <c r="P262">
        <v>3956.18034326733</v>
      </c>
      <c r="Q262">
        <v>-3.2349793549448802E-3</v>
      </c>
      <c r="R262">
        <v>0.99741886442014405</v>
      </c>
      <c r="T262" t="str">
        <f t="shared" si="16"/>
        <v/>
      </c>
      <c r="U262" t="str">
        <f t="shared" si="17"/>
        <v/>
      </c>
      <c r="V262" t="str">
        <f t="shared" si="18"/>
        <v/>
      </c>
      <c r="W262" t="str">
        <f t="shared" si="19"/>
        <v/>
      </c>
    </row>
    <row r="263" spans="1:23" x14ac:dyDescent="0.25">
      <c r="A263">
        <v>262</v>
      </c>
      <c r="B263" t="s">
        <v>367</v>
      </c>
      <c r="C263">
        <v>-12.7213879194305</v>
      </c>
      <c r="D263">
        <v>3956.1803436186401</v>
      </c>
      <c r="E263">
        <v>-3.2155733092274902E-3</v>
      </c>
      <c r="F263">
        <v>0.99743434812387399</v>
      </c>
      <c r="G263" t="s">
        <v>173</v>
      </c>
      <c r="H263" t="s">
        <v>173</v>
      </c>
      <c r="I263" t="s">
        <v>173</v>
      </c>
      <c r="J263" t="s">
        <v>173</v>
      </c>
      <c r="K263">
        <v>-14.641195427184201</v>
      </c>
      <c r="L263">
        <v>10754.012978483601</v>
      </c>
      <c r="M263">
        <v>-1.36146343290434E-3</v>
      </c>
      <c r="N263">
        <v>0.99891370968237603</v>
      </c>
      <c r="O263">
        <v>-12.7981617349086</v>
      </c>
      <c r="P263">
        <v>3956.1803432673501</v>
      </c>
      <c r="Q263">
        <v>-3.2349793549448602E-3</v>
      </c>
      <c r="R263">
        <v>0.99741886442014405</v>
      </c>
      <c r="T263" t="str">
        <f t="shared" si="16"/>
        <v/>
      </c>
      <c r="U263" t="str">
        <f t="shared" si="17"/>
        <v/>
      </c>
      <c r="V263" t="str">
        <f t="shared" si="18"/>
        <v/>
      </c>
      <c r="W263" t="str">
        <f t="shared" si="19"/>
        <v/>
      </c>
    </row>
    <row r="264" spans="1:23" x14ac:dyDescent="0.25">
      <c r="A264">
        <v>263</v>
      </c>
      <c r="B264" t="s">
        <v>368</v>
      </c>
      <c r="C264">
        <v>-12.7213879194305</v>
      </c>
      <c r="D264">
        <v>3956.1803436186801</v>
      </c>
      <c r="E264">
        <v>-3.2155733092274598E-3</v>
      </c>
      <c r="F264">
        <v>0.99743434812387399</v>
      </c>
      <c r="G264" t="s">
        <v>173</v>
      </c>
      <c r="H264" t="s">
        <v>173</v>
      </c>
      <c r="I264" t="s">
        <v>173</v>
      </c>
      <c r="J264" t="s">
        <v>173</v>
      </c>
      <c r="K264">
        <v>-14.641195427184099</v>
      </c>
      <c r="L264">
        <v>10754.012978483601</v>
      </c>
      <c r="M264">
        <v>-1.36146343290435E-3</v>
      </c>
      <c r="N264">
        <v>0.99891370968237603</v>
      </c>
      <c r="O264">
        <v>-12.7981617349086</v>
      </c>
      <c r="P264">
        <v>3956.1803432673501</v>
      </c>
      <c r="Q264">
        <v>-3.2349793549448602E-3</v>
      </c>
      <c r="R264">
        <v>0.99741886442014405</v>
      </c>
      <c r="T264" t="str">
        <f t="shared" si="16"/>
        <v/>
      </c>
      <c r="U264" t="str">
        <f t="shared" si="17"/>
        <v/>
      </c>
      <c r="V264" t="str">
        <f t="shared" si="18"/>
        <v/>
      </c>
      <c r="W264" t="str">
        <f t="shared" si="19"/>
        <v/>
      </c>
    </row>
    <row r="265" spans="1:23" x14ac:dyDescent="0.25">
      <c r="A265">
        <v>264</v>
      </c>
      <c r="B265" t="s">
        <v>369</v>
      </c>
      <c r="C265">
        <v>-12.7213879194305</v>
      </c>
      <c r="D265">
        <v>3956.1803436186301</v>
      </c>
      <c r="E265">
        <v>-3.2155733092274902E-3</v>
      </c>
      <c r="F265">
        <v>0.99743434812387399</v>
      </c>
      <c r="G265" t="s">
        <v>173</v>
      </c>
      <c r="H265" t="s">
        <v>173</v>
      </c>
      <c r="I265" t="s">
        <v>173</v>
      </c>
      <c r="J265" t="s">
        <v>173</v>
      </c>
      <c r="K265">
        <v>-14.641195427184201</v>
      </c>
      <c r="L265">
        <v>10754.012978483601</v>
      </c>
      <c r="M265">
        <v>-1.36146343290435E-3</v>
      </c>
      <c r="N265">
        <v>0.99891370968237603</v>
      </c>
      <c r="O265">
        <v>-12.7981617349086</v>
      </c>
      <c r="P265">
        <v>3956.1803432673601</v>
      </c>
      <c r="Q265">
        <v>-3.2349793549448498E-3</v>
      </c>
      <c r="R265">
        <v>0.99741886442014405</v>
      </c>
      <c r="T265" t="str">
        <f t="shared" si="16"/>
        <v/>
      </c>
      <c r="U265" t="str">
        <f t="shared" si="17"/>
        <v/>
      </c>
      <c r="V265" t="str">
        <f t="shared" si="18"/>
        <v/>
      </c>
      <c r="W265" t="str">
        <f t="shared" si="19"/>
        <v/>
      </c>
    </row>
    <row r="266" spans="1:23" x14ac:dyDescent="0.25">
      <c r="A266">
        <v>265</v>
      </c>
      <c r="B266" t="s">
        <v>370</v>
      </c>
      <c r="C266">
        <v>-12.7213879194305</v>
      </c>
      <c r="D266">
        <v>3956.1803436186601</v>
      </c>
      <c r="E266">
        <v>-3.2155733092274698E-3</v>
      </c>
      <c r="F266">
        <v>0.99743434812387399</v>
      </c>
      <c r="G266" t="s">
        <v>173</v>
      </c>
      <c r="H266" t="s">
        <v>173</v>
      </c>
      <c r="I266" t="s">
        <v>173</v>
      </c>
      <c r="J266" t="s">
        <v>173</v>
      </c>
      <c r="K266">
        <v>-14.641195427184099</v>
      </c>
      <c r="L266">
        <v>10754.012978483601</v>
      </c>
      <c r="M266">
        <v>-1.36146343290435E-3</v>
      </c>
      <c r="N266">
        <v>0.99891370968237603</v>
      </c>
      <c r="O266">
        <v>-12.7981617349086</v>
      </c>
      <c r="P266">
        <v>3956.1803432673901</v>
      </c>
      <c r="Q266">
        <v>-3.2349793549448398E-3</v>
      </c>
      <c r="R266">
        <v>0.99741886442014405</v>
      </c>
      <c r="T266" t="str">
        <f t="shared" si="16"/>
        <v/>
      </c>
      <c r="U266" t="str">
        <f t="shared" si="17"/>
        <v/>
      </c>
      <c r="V266" t="str">
        <f t="shared" si="18"/>
        <v/>
      </c>
      <c r="W266" t="str">
        <f t="shared" si="19"/>
        <v/>
      </c>
    </row>
    <row r="267" spans="1:23" x14ac:dyDescent="0.25">
      <c r="A267">
        <v>266</v>
      </c>
      <c r="B267" t="s">
        <v>371</v>
      </c>
      <c r="C267">
        <v>-12.7213879194305</v>
      </c>
      <c r="D267">
        <v>3956.1803436186601</v>
      </c>
      <c r="E267">
        <v>-3.2155733092274698E-3</v>
      </c>
      <c r="F267">
        <v>0.99743434812387399</v>
      </c>
      <c r="G267" t="s">
        <v>173</v>
      </c>
      <c r="H267" t="s">
        <v>173</v>
      </c>
      <c r="I267" t="s">
        <v>173</v>
      </c>
      <c r="J267" t="s">
        <v>173</v>
      </c>
      <c r="K267">
        <v>-14.641195427184099</v>
      </c>
      <c r="L267">
        <v>10754.012978483601</v>
      </c>
      <c r="M267">
        <v>-1.36146343290435E-3</v>
      </c>
      <c r="N267">
        <v>0.99891370968237603</v>
      </c>
      <c r="O267">
        <v>-12.7981617349086</v>
      </c>
      <c r="P267">
        <v>3956.18034326733</v>
      </c>
      <c r="Q267">
        <v>-3.2349793549448702E-3</v>
      </c>
      <c r="R267">
        <v>0.99741886442014405</v>
      </c>
      <c r="T267" t="str">
        <f t="shared" si="16"/>
        <v/>
      </c>
      <c r="U267" t="str">
        <f t="shared" si="17"/>
        <v/>
      </c>
      <c r="V267" t="str">
        <f t="shared" si="18"/>
        <v/>
      </c>
      <c r="W267" t="str">
        <f t="shared" si="19"/>
        <v/>
      </c>
    </row>
    <row r="268" spans="1:23" x14ac:dyDescent="0.25">
      <c r="A268">
        <v>267</v>
      </c>
      <c r="B268" t="s">
        <v>372</v>
      </c>
      <c r="C268">
        <v>-12.7213879194305</v>
      </c>
      <c r="D268">
        <v>3956.1803436186701</v>
      </c>
      <c r="E268">
        <v>-3.2155733092274598E-3</v>
      </c>
      <c r="F268">
        <v>0.99743434812387399</v>
      </c>
      <c r="G268" t="s">
        <v>173</v>
      </c>
      <c r="H268" t="s">
        <v>173</v>
      </c>
      <c r="I268" t="s">
        <v>173</v>
      </c>
      <c r="J268" t="s">
        <v>173</v>
      </c>
      <c r="K268">
        <v>-14.641195427184099</v>
      </c>
      <c r="L268">
        <v>10754.012978483601</v>
      </c>
      <c r="M268">
        <v>-1.36146343290434E-3</v>
      </c>
      <c r="N268">
        <v>0.99891370968237603</v>
      </c>
      <c r="O268">
        <v>-12.7981617349086</v>
      </c>
      <c r="P268">
        <v>3956.1803432673801</v>
      </c>
      <c r="Q268">
        <v>-3.2349793549448398E-3</v>
      </c>
      <c r="R268">
        <v>0.99741886442014405</v>
      </c>
      <c r="T268" t="str">
        <f t="shared" si="16"/>
        <v/>
      </c>
      <c r="U268" t="str">
        <f t="shared" si="17"/>
        <v/>
      </c>
      <c r="V268" t="str">
        <f t="shared" si="18"/>
        <v/>
      </c>
      <c r="W268" t="str">
        <f t="shared" si="19"/>
        <v/>
      </c>
    </row>
    <row r="269" spans="1:23" x14ac:dyDescent="0.25">
      <c r="A269">
        <v>268</v>
      </c>
      <c r="B269" t="s">
        <v>373</v>
      </c>
      <c r="C269">
        <v>-12.7213879194305</v>
      </c>
      <c r="D269">
        <v>3956.1803436186301</v>
      </c>
      <c r="E269">
        <v>-3.2155733092274902E-3</v>
      </c>
      <c r="F269">
        <v>0.99743434812387399</v>
      </c>
      <c r="G269" t="s">
        <v>173</v>
      </c>
      <c r="H269" t="s">
        <v>173</v>
      </c>
      <c r="I269" t="s">
        <v>173</v>
      </c>
      <c r="J269" t="s">
        <v>173</v>
      </c>
      <c r="K269">
        <v>-14.641195427184099</v>
      </c>
      <c r="L269">
        <v>10754.012978483601</v>
      </c>
      <c r="M269">
        <v>-1.36146343290435E-3</v>
      </c>
      <c r="N269">
        <v>0.99891370968237603</v>
      </c>
      <c r="O269">
        <v>-12.7981617349086</v>
      </c>
      <c r="P269">
        <v>3956.1803432673801</v>
      </c>
      <c r="Q269">
        <v>-3.2349793549448398E-3</v>
      </c>
      <c r="R269">
        <v>0.99741886442014405</v>
      </c>
      <c r="T269" t="str">
        <f t="shared" si="16"/>
        <v/>
      </c>
      <c r="U269" t="str">
        <f t="shared" si="17"/>
        <v/>
      </c>
      <c r="V269" t="str">
        <f t="shared" si="18"/>
        <v/>
      </c>
      <c r="W269" t="str">
        <f t="shared" si="19"/>
        <v/>
      </c>
    </row>
    <row r="270" spans="1:23" x14ac:dyDescent="0.25">
      <c r="A270">
        <v>269</v>
      </c>
      <c r="B270" t="s">
        <v>374</v>
      </c>
      <c r="C270">
        <v>-12.7213879194305</v>
      </c>
      <c r="D270">
        <v>3956.1803436186801</v>
      </c>
      <c r="E270">
        <v>-3.2155733092274499E-3</v>
      </c>
      <c r="F270">
        <v>0.99743434812387399</v>
      </c>
      <c r="G270" t="s">
        <v>173</v>
      </c>
      <c r="H270" t="s">
        <v>173</v>
      </c>
      <c r="I270" t="s">
        <v>173</v>
      </c>
      <c r="J270" t="s">
        <v>173</v>
      </c>
      <c r="K270">
        <v>-14.641195427184099</v>
      </c>
      <c r="L270">
        <v>10754.012978483601</v>
      </c>
      <c r="M270">
        <v>-1.36146343290435E-3</v>
      </c>
      <c r="N270">
        <v>0.99891370968237603</v>
      </c>
      <c r="O270">
        <v>-12.7981617349086</v>
      </c>
      <c r="P270">
        <v>3956.1803432673601</v>
      </c>
      <c r="Q270">
        <v>-3.2349793549448498E-3</v>
      </c>
      <c r="R270">
        <v>0.99741886442014405</v>
      </c>
      <c r="T270" t="str">
        <f t="shared" si="16"/>
        <v/>
      </c>
      <c r="U270" t="str">
        <f t="shared" si="17"/>
        <v/>
      </c>
      <c r="V270" t="str">
        <f t="shared" si="18"/>
        <v/>
      </c>
      <c r="W270" t="str">
        <f t="shared" si="19"/>
        <v/>
      </c>
    </row>
    <row r="271" spans="1:23" x14ac:dyDescent="0.25">
      <c r="A271">
        <v>270</v>
      </c>
      <c r="B271" t="s">
        <v>375</v>
      </c>
      <c r="C271">
        <v>-12.7213879194305</v>
      </c>
      <c r="D271">
        <v>3956.1803436186401</v>
      </c>
      <c r="E271">
        <v>-3.2155733092274902E-3</v>
      </c>
      <c r="F271">
        <v>0.99743434812387399</v>
      </c>
      <c r="G271" t="s">
        <v>173</v>
      </c>
      <c r="H271" t="s">
        <v>173</v>
      </c>
      <c r="I271" t="s">
        <v>173</v>
      </c>
      <c r="J271" t="s">
        <v>173</v>
      </c>
      <c r="K271">
        <v>-14.641195427184099</v>
      </c>
      <c r="L271">
        <v>10754.012978483601</v>
      </c>
      <c r="M271">
        <v>-1.36146343290435E-3</v>
      </c>
      <c r="N271">
        <v>0.99891370968237603</v>
      </c>
      <c r="O271">
        <v>-12.7981617349086</v>
      </c>
      <c r="P271">
        <v>3956.1803432674001</v>
      </c>
      <c r="Q271">
        <v>-3.2349793549448298E-3</v>
      </c>
      <c r="R271">
        <v>0.99741886442014405</v>
      </c>
      <c r="T271" t="str">
        <f t="shared" si="16"/>
        <v/>
      </c>
      <c r="U271" t="str">
        <f t="shared" si="17"/>
        <v/>
      </c>
      <c r="V271" t="str">
        <f t="shared" si="18"/>
        <v/>
      </c>
      <c r="W271" t="str">
        <f t="shared" si="19"/>
        <v/>
      </c>
    </row>
    <row r="272" spans="1:23" x14ac:dyDescent="0.25">
      <c r="A272">
        <v>271</v>
      </c>
      <c r="B272" t="s">
        <v>376</v>
      </c>
      <c r="C272">
        <v>-12.7213879194305</v>
      </c>
      <c r="D272">
        <v>3956.1803436186701</v>
      </c>
      <c r="E272">
        <v>-3.2155733092274598E-3</v>
      </c>
      <c r="F272">
        <v>0.99743434812387399</v>
      </c>
      <c r="G272" t="s">
        <v>173</v>
      </c>
      <c r="H272" t="s">
        <v>173</v>
      </c>
      <c r="I272" t="s">
        <v>173</v>
      </c>
      <c r="J272" t="s">
        <v>173</v>
      </c>
      <c r="K272">
        <v>-14.641195427184201</v>
      </c>
      <c r="L272">
        <v>10754.012978483601</v>
      </c>
      <c r="M272">
        <v>-1.36146343290434E-3</v>
      </c>
      <c r="N272">
        <v>0.99891370968237603</v>
      </c>
      <c r="O272">
        <v>-12.7981617349086</v>
      </c>
      <c r="P272">
        <v>3956.1803432673501</v>
      </c>
      <c r="Q272">
        <v>-3.2349793549448602E-3</v>
      </c>
      <c r="R272">
        <v>0.99741886442014405</v>
      </c>
      <c r="T272" t="str">
        <f t="shared" si="16"/>
        <v/>
      </c>
      <c r="U272" t="str">
        <f t="shared" si="17"/>
        <v/>
      </c>
      <c r="V272" t="str">
        <f t="shared" si="18"/>
        <v/>
      </c>
      <c r="W272" t="str">
        <f t="shared" si="19"/>
        <v/>
      </c>
    </row>
    <row r="273" spans="1:23" x14ac:dyDescent="0.25">
      <c r="A273">
        <v>272</v>
      </c>
      <c r="B273" t="s">
        <v>377</v>
      </c>
      <c r="C273">
        <v>-12.7213879194305</v>
      </c>
      <c r="D273">
        <v>3956.1803436186701</v>
      </c>
      <c r="E273">
        <v>-3.2155733092274598E-3</v>
      </c>
      <c r="F273">
        <v>0.99743434812387399</v>
      </c>
      <c r="G273" t="s">
        <v>173</v>
      </c>
      <c r="H273" t="s">
        <v>173</v>
      </c>
      <c r="I273" t="s">
        <v>173</v>
      </c>
      <c r="J273" t="s">
        <v>173</v>
      </c>
      <c r="K273">
        <v>-14.641195427184201</v>
      </c>
      <c r="L273">
        <v>10754.012978483601</v>
      </c>
      <c r="M273">
        <v>-1.36146343290434E-3</v>
      </c>
      <c r="N273">
        <v>0.99891370968237603</v>
      </c>
      <c r="O273">
        <v>-12.7981617349086</v>
      </c>
      <c r="P273">
        <v>3956.1803432674001</v>
      </c>
      <c r="Q273">
        <v>-3.2349793549448298E-3</v>
      </c>
      <c r="R273">
        <v>0.99741886442014405</v>
      </c>
      <c r="T273" t="str">
        <f t="shared" si="16"/>
        <v/>
      </c>
      <c r="U273" t="str">
        <f t="shared" si="17"/>
        <v/>
      </c>
      <c r="V273" t="str">
        <f t="shared" si="18"/>
        <v/>
      </c>
      <c r="W273" t="str">
        <f t="shared" si="19"/>
        <v/>
      </c>
    </row>
    <row r="274" spans="1:23" x14ac:dyDescent="0.25">
      <c r="A274">
        <v>273</v>
      </c>
      <c r="B274" t="s">
        <v>378</v>
      </c>
      <c r="C274">
        <v>-12.7213879194305</v>
      </c>
      <c r="D274">
        <v>3956.1803436186401</v>
      </c>
      <c r="E274">
        <v>-3.2155733092274902E-3</v>
      </c>
      <c r="F274">
        <v>0.99743434812387399</v>
      </c>
      <c r="G274" t="s">
        <v>173</v>
      </c>
      <c r="H274" t="s">
        <v>173</v>
      </c>
      <c r="I274" t="s">
        <v>173</v>
      </c>
      <c r="J274" t="s">
        <v>173</v>
      </c>
      <c r="K274">
        <v>-14.641195427184099</v>
      </c>
      <c r="L274">
        <v>10754.012978483601</v>
      </c>
      <c r="M274">
        <v>-1.36146343290435E-3</v>
      </c>
      <c r="N274">
        <v>0.99891370968237603</v>
      </c>
      <c r="O274">
        <v>-12.7981617349086</v>
      </c>
      <c r="P274">
        <v>3956.1803432674201</v>
      </c>
      <c r="Q274">
        <v>-3.2349793549448099E-3</v>
      </c>
      <c r="R274">
        <v>0.99741886442014405</v>
      </c>
      <c r="T274" t="str">
        <f t="shared" si="16"/>
        <v/>
      </c>
      <c r="U274" t="str">
        <f t="shared" si="17"/>
        <v/>
      </c>
      <c r="V274" t="str">
        <f t="shared" si="18"/>
        <v/>
      </c>
      <c r="W274" t="str">
        <f t="shared" si="19"/>
        <v/>
      </c>
    </row>
    <row r="275" spans="1:23" x14ac:dyDescent="0.25">
      <c r="A275">
        <v>274</v>
      </c>
      <c r="B275" t="s">
        <v>379</v>
      </c>
      <c r="C275">
        <v>-12.7213879194305</v>
      </c>
      <c r="D275">
        <v>3956.1803436186601</v>
      </c>
      <c r="E275">
        <v>-3.2155733092274698E-3</v>
      </c>
      <c r="F275">
        <v>0.99743434812387399</v>
      </c>
      <c r="G275" t="s">
        <v>173</v>
      </c>
      <c r="H275" t="s">
        <v>173</v>
      </c>
      <c r="I275" t="s">
        <v>173</v>
      </c>
      <c r="J275" t="s">
        <v>173</v>
      </c>
      <c r="K275">
        <v>-14.641195427184201</v>
      </c>
      <c r="L275">
        <v>10754.012978483601</v>
      </c>
      <c r="M275">
        <v>-1.36146343290434E-3</v>
      </c>
      <c r="N275">
        <v>0.99891370968237603</v>
      </c>
      <c r="O275">
        <v>-12.7981617349086</v>
      </c>
      <c r="P275">
        <v>3956.1803432673601</v>
      </c>
      <c r="Q275">
        <v>-3.2349793549448498E-3</v>
      </c>
      <c r="R275">
        <v>0.99741886442014405</v>
      </c>
      <c r="T275" t="str">
        <f t="shared" si="16"/>
        <v/>
      </c>
      <c r="U275" t="str">
        <f t="shared" si="17"/>
        <v/>
      </c>
      <c r="V275" t="str">
        <f t="shared" si="18"/>
        <v/>
      </c>
      <c r="W275" t="str">
        <f t="shared" si="19"/>
        <v/>
      </c>
    </row>
    <row r="276" spans="1:23" x14ac:dyDescent="0.25">
      <c r="A276">
        <v>275</v>
      </c>
      <c r="B276" t="s">
        <v>380</v>
      </c>
      <c r="C276">
        <v>-12.7213879194305</v>
      </c>
      <c r="D276">
        <v>3956.1803436186301</v>
      </c>
      <c r="E276">
        <v>-3.2155733092274902E-3</v>
      </c>
      <c r="F276">
        <v>0.99743434812387399</v>
      </c>
      <c r="G276" t="s">
        <v>173</v>
      </c>
      <c r="H276" t="s">
        <v>173</v>
      </c>
      <c r="I276" t="s">
        <v>173</v>
      </c>
      <c r="J276" t="s">
        <v>173</v>
      </c>
      <c r="K276">
        <v>-14.641195427184099</v>
      </c>
      <c r="L276">
        <v>10754.012978483601</v>
      </c>
      <c r="M276">
        <v>-1.36146343290434E-3</v>
      </c>
      <c r="N276">
        <v>0.99891370968237603</v>
      </c>
      <c r="O276">
        <v>-12.7981617349086</v>
      </c>
      <c r="P276">
        <v>3956.1803432673901</v>
      </c>
      <c r="Q276">
        <v>-3.2349793549448298E-3</v>
      </c>
      <c r="R276">
        <v>0.99741886442014405</v>
      </c>
      <c r="T276" t="str">
        <f t="shared" si="16"/>
        <v/>
      </c>
      <c r="U276" t="str">
        <f t="shared" si="17"/>
        <v/>
      </c>
      <c r="V276" t="str">
        <f t="shared" si="18"/>
        <v/>
      </c>
      <c r="W276" t="str">
        <f t="shared" si="19"/>
        <v/>
      </c>
    </row>
    <row r="277" spans="1:23" x14ac:dyDescent="0.25">
      <c r="A277">
        <v>276</v>
      </c>
      <c r="B277" t="s">
        <v>381</v>
      </c>
      <c r="C277">
        <v>-12.7213879194305</v>
      </c>
      <c r="D277">
        <v>3956.1803436186801</v>
      </c>
      <c r="E277">
        <v>-3.2155733092274499E-3</v>
      </c>
      <c r="F277">
        <v>0.99743434812387399</v>
      </c>
      <c r="G277" t="s">
        <v>173</v>
      </c>
      <c r="H277" t="s">
        <v>173</v>
      </c>
      <c r="I277" t="s">
        <v>173</v>
      </c>
      <c r="J277" t="s">
        <v>173</v>
      </c>
      <c r="K277">
        <v>-14.641195427184201</v>
      </c>
      <c r="L277">
        <v>10754.012978483601</v>
      </c>
      <c r="M277">
        <v>-1.36146343290434E-3</v>
      </c>
      <c r="N277">
        <v>0.99891370968237603</v>
      </c>
      <c r="O277">
        <v>-12.7981617349086</v>
      </c>
      <c r="P277">
        <v>3956.1803432673601</v>
      </c>
      <c r="Q277">
        <v>-3.2349793549448498E-3</v>
      </c>
      <c r="R277">
        <v>0.99741886442014405</v>
      </c>
      <c r="T277" t="str">
        <f t="shared" si="16"/>
        <v/>
      </c>
      <c r="U277" t="str">
        <f t="shared" si="17"/>
        <v/>
      </c>
      <c r="V277" t="str">
        <f t="shared" si="18"/>
        <v/>
      </c>
      <c r="W277" t="str">
        <f t="shared" si="19"/>
        <v/>
      </c>
    </row>
    <row r="278" spans="1:23" x14ac:dyDescent="0.25">
      <c r="A278">
        <v>277</v>
      </c>
      <c r="B278" t="s">
        <v>382</v>
      </c>
      <c r="C278">
        <v>-12.7213879194305</v>
      </c>
      <c r="D278">
        <v>3956.1803436186501</v>
      </c>
      <c r="E278">
        <v>-3.2155733092274802E-3</v>
      </c>
      <c r="F278">
        <v>0.99743434812387399</v>
      </c>
      <c r="G278" t="s">
        <v>173</v>
      </c>
      <c r="H278" t="s">
        <v>173</v>
      </c>
      <c r="I278" t="s">
        <v>173</v>
      </c>
      <c r="J278" t="s">
        <v>173</v>
      </c>
      <c r="K278">
        <v>-14.641195427184201</v>
      </c>
      <c r="L278">
        <v>10754.012978483601</v>
      </c>
      <c r="M278">
        <v>-1.36146343290434E-3</v>
      </c>
      <c r="N278">
        <v>0.99891370968237603</v>
      </c>
      <c r="O278">
        <v>-12.7981617349086</v>
      </c>
      <c r="P278">
        <v>3956.1803432673601</v>
      </c>
      <c r="Q278">
        <v>-3.2349793549448602E-3</v>
      </c>
      <c r="R278">
        <v>0.99741886442014405</v>
      </c>
      <c r="T278" t="str">
        <f t="shared" si="16"/>
        <v/>
      </c>
      <c r="U278" t="str">
        <f t="shared" si="17"/>
        <v/>
      </c>
      <c r="V278" t="str">
        <f t="shared" si="18"/>
        <v/>
      </c>
      <c r="W278" t="str">
        <f t="shared" si="19"/>
        <v/>
      </c>
    </row>
    <row r="279" spans="1:23" x14ac:dyDescent="0.25">
      <c r="A279">
        <v>278</v>
      </c>
      <c r="B279" t="s">
        <v>383</v>
      </c>
      <c r="C279">
        <v>-12.7213879194305</v>
      </c>
      <c r="D279">
        <v>3956.1803436186301</v>
      </c>
      <c r="E279">
        <v>-3.2155733092274902E-3</v>
      </c>
      <c r="F279">
        <v>0.99743434812387399</v>
      </c>
      <c r="G279" t="s">
        <v>173</v>
      </c>
      <c r="H279" t="s">
        <v>173</v>
      </c>
      <c r="I279" t="s">
        <v>173</v>
      </c>
      <c r="J279" t="s">
        <v>173</v>
      </c>
      <c r="K279">
        <v>-14.641195427184201</v>
      </c>
      <c r="L279">
        <v>10754.012978483601</v>
      </c>
      <c r="M279">
        <v>-1.36146343290434E-3</v>
      </c>
      <c r="N279">
        <v>0.99891370968237603</v>
      </c>
      <c r="O279">
        <v>-12.7981617349086</v>
      </c>
      <c r="P279">
        <v>3956.1803432673601</v>
      </c>
      <c r="Q279">
        <v>-3.2349793549448498E-3</v>
      </c>
      <c r="R279">
        <v>0.99741886442014405</v>
      </c>
      <c r="T279" t="str">
        <f t="shared" si="16"/>
        <v/>
      </c>
      <c r="U279" t="str">
        <f t="shared" si="17"/>
        <v/>
      </c>
      <c r="V279" t="str">
        <f t="shared" si="18"/>
        <v/>
      </c>
      <c r="W279" t="str">
        <f t="shared" si="19"/>
        <v/>
      </c>
    </row>
    <row r="280" spans="1:23" x14ac:dyDescent="0.25">
      <c r="A280">
        <v>279</v>
      </c>
      <c r="B280" t="s">
        <v>384</v>
      </c>
      <c r="C280">
        <v>-12.7213879194305</v>
      </c>
      <c r="D280">
        <v>3956.1803436186501</v>
      </c>
      <c r="E280">
        <v>-3.2155733092274698E-3</v>
      </c>
      <c r="F280">
        <v>0.99743434812387399</v>
      </c>
      <c r="G280" t="s">
        <v>173</v>
      </c>
      <c r="H280" t="s">
        <v>173</v>
      </c>
      <c r="I280" t="s">
        <v>173</v>
      </c>
      <c r="J280" t="s">
        <v>173</v>
      </c>
      <c r="K280">
        <v>-14.641195427184099</v>
      </c>
      <c r="L280">
        <v>10754.012978483601</v>
      </c>
      <c r="M280">
        <v>-1.36146343290434E-3</v>
      </c>
      <c r="N280">
        <v>0.99891370968237603</v>
      </c>
      <c r="O280">
        <v>-12.7981617349086</v>
      </c>
      <c r="P280">
        <v>3956.1803432673901</v>
      </c>
      <c r="Q280">
        <v>-3.2349793549448298E-3</v>
      </c>
      <c r="R280">
        <v>0.99741886442014405</v>
      </c>
      <c r="T280" t="str">
        <f t="shared" si="16"/>
        <v/>
      </c>
      <c r="U280" t="str">
        <f t="shared" si="17"/>
        <v/>
      </c>
      <c r="V280" t="str">
        <f t="shared" si="18"/>
        <v/>
      </c>
      <c r="W280" t="str">
        <f t="shared" si="19"/>
        <v/>
      </c>
    </row>
    <row r="281" spans="1:23" x14ac:dyDescent="0.25">
      <c r="A281">
        <v>280</v>
      </c>
      <c r="B281" t="s">
        <v>385</v>
      </c>
      <c r="C281">
        <v>-12.7213879194305</v>
      </c>
      <c r="D281">
        <v>3956.1803436186401</v>
      </c>
      <c r="E281">
        <v>-3.2155733092274902E-3</v>
      </c>
      <c r="F281">
        <v>0.99743434812387399</v>
      </c>
      <c r="G281" t="s">
        <v>173</v>
      </c>
      <c r="H281" t="s">
        <v>173</v>
      </c>
      <c r="I281" t="s">
        <v>173</v>
      </c>
      <c r="J281" t="s">
        <v>173</v>
      </c>
      <c r="K281">
        <v>-14.641195427184099</v>
      </c>
      <c r="L281">
        <v>10754.012978483601</v>
      </c>
      <c r="M281">
        <v>-1.36146343290435E-3</v>
      </c>
      <c r="N281">
        <v>0.99891370968237603</v>
      </c>
      <c r="O281">
        <v>-12.7981617349086</v>
      </c>
      <c r="P281">
        <v>3956.1803432674001</v>
      </c>
      <c r="Q281">
        <v>-3.2349793549448298E-3</v>
      </c>
      <c r="R281">
        <v>0.99741886442014405</v>
      </c>
      <c r="T281" t="str">
        <f t="shared" si="16"/>
        <v/>
      </c>
      <c r="U281" t="str">
        <f t="shared" si="17"/>
        <v/>
      </c>
      <c r="V281" t="str">
        <f t="shared" si="18"/>
        <v/>
      </c>
      <c r="W281" t="str">
        <f t="shared" si="19"/>
        <v/>
      </c>
    </row>
    <row r="282" spans="1:23" x14ac:dyDescent="0.25">
      <c r="A282">
        <v>281</v>
      </c>
      <c r="B282" t="s">
        <v>386</v>
      </c>
      <c r="C282">
        <v>-12.7213879194305</v>
      </c>
      <c r="D282">
        <v>3956.1803436186301</v>
      </c>
      <c r="E282">
        <v>-3.2155733092274902E-3</v>
      </c>
      <c r="F282">
        <v>0.99743434812387399</v>
      </c>
      <c r="G282" t="s">
        <v>173</v>
      </c>
      <c r="H282" t="s">
        <v>173</v>
      </c>
      <c r="I282" t="s">
        <v>173</v>
      </c>
      <c r="J282" t="s">
        <v>173</v>
      </c>
      <c r="K282">
        <v>-14.641195427184099</v>
      </c>
      <c r="L282">
        <v>10754.012978483601</v>
      </c>
      <c r="M282">
        <v>-1.36146343290435E-3</v>
      </c>
      <c r="N282">
        <v>0.99891370968237603</v>
      </c>
      <c r="O282">
        <v>-12.7981617349086</v>
      </c>
      <c r="P282">
        <v>3956.1803432674101</v>
      </c>
      <c r="Q282">
        <v>-3.2349793549448199E-3</v>
      </c>
      <c r="R282">
        <v>0.99741886442014405</v>
      </c>
      <c r="T282" t="str">
        <f t="shared" si="16"/>
        <v/>
      </c>
      <c r="U282" t="str">
        <f t="shared" si="17"/>
        <v/>
      </c>
      <c r="V282" t="str">
        <f t="shared" si="18"/>
        <v/>
      </c>
      <c r="W282" t="str">
        <f t="shared" si="19"/>
        <v/>
      </c>
    </row>
    <row r="283" spans="1:23" x14ac:dyDescent="0.25">
      <c r="A283">
        <v>282</v>
      </c>
      <c r="B283" t="s">
        <v>387</v>
      </c>
      <c r="C283">
        <v>-12.7213879194305</v>
      </c>
      <c r="D283">
        <v>3956.1803436186601</v>
      </c>
      <c r="E283">
        <v>-3.2155733092274698E-3</v>
      </c>
      <c r="F283">
        <v>0.99743434812387399</v>
      </c>
      <c r="G283" t="s">
        <v>173</v>
      </c>
      <c r="H283" t="s">
        <v>173</v>
      </c>
      <c r="I283" t="s">
        <v>173</v>
      </c>
      <c r="J283" t="s">
        <v>173</v>
      </c>
      <c r="K283">
        <v>-14.641195427184099</v>
      </c>
      <c r="L283">
        <v>10754.012978483601</v>
      </c>
      <c r="M283">
        <v>-1.36146343290434E-3</v>
      </c>
      <c r="N283">
        <v>0.99891370968237603</v>
      </c>
      <c r="O283">
        <v>-12.7981617349086</v>
      </c>
      <c r="P283">
        <v>3956.1803432674101</v>
      </c>
      <c r="Q283">
        <v>-3.2349793549448199E-3</v>
      </c>
      <c r="R283">
        <v>0.99741886442014405</v>
      </c>
      <c r="T283" t="str">
        <f t="shared" si="16"/>
        <v/>
      </c>
      <c r="U283" t="str">
        <f t="shared" si="17"/>
        <v/>
      </c>
      <c r="V283" t="str">
        <f t="shared" si="18"/>
        <v/>
      </c>
      <c r="W283" t="str">
        <f t="shared" si="19"/>
        <v/>
      </c>
    </row>
    <row r="284" spans="1:23" x14ac:dyDescent="0.25">
      <c r="A284">
        <v>283</v>
      </c>
      <c r="B284" t="s">
        <v>388</v>
      </c>
      <c r="C284">
        <v>-12.7213879194305</v>
      </c>
      <c r="D284">
        <v>3956.1803436186501</v>
      </c>
      <c r="E284">
        <v>-3.2155733092274802E-3</v>
      </c>
      <c r="F284">
        <v>0.99743434812387399</v>
      </c>
      <c r="G284" t="s">
        <v>173</v>
      </c>
      <c r="H284" t="s">
        <v>173</v>
      </c>
      <c r="I284" t="s">
        <v>173</v>
      </c>
      <c r="J284" t="s">
        <v>173</v>
      </c>
      <c r="K284">
        <v>-14.641195427184099</v>
      </c>
      <c r="L284">
        <v>10754.012978483601</v>
      </c>
      <c r="M284">
        <v>-1.36146343290434E-3</v>
      </c>
      <c r="N284">
        <v>0.99891370968237603</v>
      </c>
      <c r="O284">
        <v>-12.7981617349086</v>
      </c>
      <c r="P284">
        <v>3956.1803432674101</v>
      </c>
      <c r="Q284">
        <v>-3.2349793549448199E-3</v>
      </c>
      <c r="R284">
        <v>0.99741886442014405</v>
      </c>
      <c r="T284" t="str">
        <f t="shared" si="16"/>
        <v/>
      </c>
      <c r="U284" t="str">
        <f t="shared" si="17"/>
        <v/>
      </c>
      <c r="V284" t="str">
        <f t="shared" si="18"/>
        <v/>
      </c>
      <c r="W284" t="str">
        <f t="shared" si="19"/>
        <v/>
      </c>
    </row>
    <row r="285" spans="1:23" x14ac:dyDescent="0.25">
      <c r="A285">
        <v>284</v>
      </c>
      <c r="B285" t="s">
        <v>389</v>
      </c>
      <c r="C285">
        <v>-12.7213879194305</v>
      </c>
      <c r="D285">
        <v>3956.1803436186501</v>
      </c>
      <c r="E285">
        <v>-3.2155733092274802E-3</v>
      </c>
      <c r="F285">
        <v>0.99743434812387399</v>
      </c>
      <c r="G285" t="s">
        <v>173</v>
      </c>
      <c r="H285" t="s">
        <v>173</v>
      </c>
      <c r="I285" t="s">
        <v>173</v>
      </c>
      <c r="J285" t="s">
        <v>173</v>
      </c>
      <c r="K285">
        <v>-14.641195427184099</v>
      </c>
      <c r="L285">
        <v>10754.012978483601</v>
      </c>
      <c r="M285">
        <v>-1.36146343290434E-3</v>
      </c>
      <c r="N285">
        <v>0.99891370968237603</v>
      </c>
      <c r="O285">
        <v>-12.7981617349086</v>
      </c>
      <c r="P285">
        <v>3956.1803432673601</v>
      </c>
      <c r="Q285">
        <v>-3.2349793549448602E-3</v>
      </c>
      <c r="R285">
        <v>0.99741886442014405</v>
      </c>
      <c r="T285" t="str">
        <f t="shared" si="16"/>
        <v/>
      </c>
      <c r="U285" t="str">
        <f t="shared" si="17"/>
        <v/>
      </c>
      <c r="V285" t="str">
        <f t="shared" si="18"/>
        <v/>
      </c>
      <c r="W285" t="str">
        <f t="shared" si="19"/>
        <v/>
      </c>
    </row>
    <row r="286" spans="1:23" x14ac:dyDescent="0.25">
      <c r="A286">
        <v>285</v>
      </c>
      <c r="B286" t="s">
        <v>390</v>
      </c>
      <c r="C286">
        <v>-12.7213879194305</v>
      </c>
      <c r="D286">
        <v>3956.1803436186501</v>
      </c>
      <c r="E286">
        <v>-3.2155733092274802E-3</v>
      </c>
      <c r="F286">
        <v>0.99743434812387399</v>
      </c>
      <c r="G286" t="s">
        <v>173</v>
      </c>
      <c r="H286" t="s">
        <v>173</v>
      </c>
      <c r="I286" t="s">
        <v>173</v>
      </c>
      <c r="J286" t="s">
        <v>173</v>
      </c>
      <c r="K286">
        <v>-14.641195427184099</v>
      </c>
      <c r="L286">
        <v>10754.012978483601</v>
      </c>
      <c r="M286">
        <v>-1.36146343290434E-3</v>
      </c>
      <c r="N286">
        <v>0.99891370968237603</v>
      </c>
      <c r="O286">
        <v>-12.7981617349086</v>
      </c>
      <c r="P286">
        <v>3956.1803432673601</v>
      </c>
      <c r="Q286">
        <v>-3.2349793549448602E-3</v>
      </c>
      <c r="R286">
        <v>0.99741886442014405</v>
      </c>
      <c r="T286" t="str">
        <f t="shared" si="16"/>
        <v/>
      </c>
      <c r="U286" t="str">
        <f t="shared" si="17"/>
        <v/>
      </c>
      <c r="V286" t="str">
        <f t="shared" si="18"/>
        <v/>
      </c>
      <c r="W286" t="str">
        <f t="shared" si="19"/>
        <v/>
      </c>
    </row>
    <row r="287" spans="1:23" x14ac:dyDescent="0.25">
      <c r="A287">
        <v>286</v>
      </c>
      <c r="B287" t="s">
        <v>391</v>
      </c>
      <c r="C287">
        <v>-12.7213879194305</v>
      </c>
      <c r="D287">
        <v>3956.1803436186301</v>
      </c>
      <c r="E287">
        <v>-3.2155733092274902E-3</v>
      </c>
      <c r="F287">
        <v>0.99743434812387399</v>
      </c>
      <c r="G287" t="s">
        <v>173</v>
      </c>
      <c r="H287" t="s">
        <v>173</v>
      </c>
      <c r="I287" t="s">
        <v>173</v>
      </c>
      <c r="J287" t="s">
        <v>173</v>
      </c>
      <c r="K287">
        <v>-14.641195427184099</v>
      </c>
      <c r="L287">
        <v>10754.012978483601</v>
      </c>
      <c r="M287">
        <v>-1.36146343290434E-3</v>
      </c>
      <c r="N287">
        <v>0.99891370968237603</v>
      </c>
      <c r="O287">
        <v>-12.7981617349086</v>
      </c>
      <c r="P287">
        <v>3956.1803432673901</v>
      </c>
      <c r="Q287">
        <v>-3.2349793549448298E-3</v>
      </c>
      <c r="R287">
        <v>0.99741886442014405</v>
      </c>
      <c r="T287" t="str">
        <f t="shared" si="16"/>
        <v/>
      </c>
      <c r="U287" t="str">
        <f t="shared" si="17"/>
        <v/>
      </c>
      <c r="V287" t="str">
        <f t="shared" si="18"/>
        <v/>
      </c>
      <c r="W287" t="str">
        <f t="shared" si="19"/>
        <v/>
      </c>
    </row>
    <row r="288" spans="1:23" x14ac:dyDescent="0.25">
      <c r="A288">
        <v>287</v>
      </c>
      <c r="B288" t="s">
        <v>392</v>
      </c>
      <c r="C288">
        <v>-12.7213879194305</v>
      </c>
      <c r="D288">
        <v>3956.1803436186401</v>
      </c>
      <c r="E288">
        <v>-3.2155733092274802E-3</v>
      </c>
      <c r="F288">
        <v>0.99743434812387399</v>
      </c>
      <c r="G288" t="s">
        <v>173</v>
      </c>
      <c r="H288" t="s">
        <v>173</v>
      </c>
      <c r="I288" t="s">
        <v>173</v>
      </c>
      <c r="J288" t="s">
        <v>173</v>
      </c>
      <c r="K288">
        <v>-14.641195427184099</v>
      </c>
      <c r="L288">
        <v>10754.012978483601</v>
      </c>
      <c r="M288">
        <v>-1.36146343290434E-3</v>
      </c>
      <c r="N288">
        <v>0.99891370968237603</v>
      </c>
      <c r="O288">
        <v>-12.7981617349086</v>
      </c>
      <c r="P288">
        <v>3956.1803432673601</v>
      </c>
      <c r="Q288">
        <v>-3.2349793549448498E-3</v>
      </c>
      <c r="R288">
        <v>0.99741886442014405</v>
      </c>
      <c r="T288" t="str">
        <f t="shared" si="16"/>
        <v/>
      </c>
      <c r="U288" t="str">
        <f t="shared" si="17"/>
        <v/>
      </c>
      <c r="V288" t="str">
        <f t="shared" si="18"/>
        <v/>
      </c>
      <c r="W288" t="str">
        <f t="shared" si="19"/>
        <v/>
      </c>
    </row>
    <row r="289" spans="1:23" x14ac:dyDescent="0.25">
      <c r="A289">
        <v>288</v>
      </c>
      <c r="B289" t="s">
        <v>393</v>
      </c>
      <c r="C289">
        <v>-12.7213879194305</v>
      </c>
      <c r="D289">
        <v>3956.1803436186401</v>
      </c>
      <c r="E289">
        <v>-3.2155733092274902E-3</v>
      </c>
      <c r="F289">
        <v>0.99743434812387399</v>
      </c>
      <c r="G289" t="s">
        <v>173</v>
      </c>
      <c r="H289" t="s">
        <v>173</v>
      </c>
      <c r="I289" t="s">
        <v>173</v>
      </c>
      <c r="J289" t="s">
        <v>173</v>
      </c>
      <c r="K289">
        <v>-14.641195427184099</v>
      </c>
      <c r="L289">
        <v>10754.012978483601</v>
      </c>
      <c r="M289">
        <v>-1.36146343290434E-3</v>
      </c>
      <c r="N289">
        <v>0.99891370968237603</v>
      </c>
      <c r="O289">
        <v>-12.7981617349086</v>
      </c>
      <c r="P289">
        <v>3956.18034326734</v>
      </c>
      <c r="Q289">
        <v>-3.2349793549448702E-3</v>
      </c>
      <c r="R289">
        <v>0.99741886442014405</v>
      </c>
      <c r="T289" t="str">
        <f t="shared" si="16"/>
        <v/>
      </c>
      <c r="U289" t="str">
        <f t="shared" si="17"/>
        <v/>
      </c>
      <c r="V289" t="str">
        <f t="shared" si="18"/>
        <v/>
      </c>
      <c r="W289" t="str">
        <f t="shared" si="19"/>
        <v/>
      </c>
    </row>
    <row r="290" spans="1:23" x14ac:dyDescent="0.25">
      <c r="A290">
        <v>289</v>
      </c>
      <c r="B290" t="s">
        <v>394</v>
      </c>
      <c r="C290">
        <v>-12.7213879194305</v>
      </c>
      <c r="D290">
        <v>3956.1803436186401</v>
      </c>
      <c r="E290">
        <v>-3.2155733092274902E-3</v>
      </c>
      <c r="F290">
        <v>0.99743434812387399</v>
      </c>
      <c r="G290" t="s">
        <v>173</v>
      </c>
      <c r="H290" t="s">
        <v>173</v>
      </c>
      <c r="I290" t="s">
        <v>173</v>
      </c>
      <c r="J290" t="s">
        <v>173</v>
      </c>
      <c r="K290">
        <v>-14.641195427184099</v>
      </c>
      <c r="L290">
        <v>10754.012978483601</v>
      </c>
      <c r="M290">
        <v>-1.36146343290434E-3</v>
      </c>
      <c r="N290">
        <v>0.99891370968237603</v>
      </c>
      <c r="O290">
        <v>-12.7981617349086</v>
      </c>
      <c r="P290">
        <v>3956.1803432673601</v>
      </c>
      <c r="Q290">
        <v>-3.2349793549448498E-3</v>
      </c>
      <c r="R290">
        <v>0.99741886442014405</v>
      </c>
      <c r="T290" t="str">
        <f t="shared" si="16"/>
        <v/>
      </c>
      <c r="U290" t="str">
        <f t="shared" si="17"/>
        <v/>
      </c>
      <c r="V290" t="str">
        <f t="shared" si="18"/>
        <v/>
      </c>
      <c r="W290" t="str">
        <f t="shared" si="19"/>
        <v/>
      </c>
    </row>
    <row r="291" spans="1:23" x14ac:dyDescent="0.25">
      <c r="A291">
        <v>290</v>
      </c>
      <c r="B291" t="s">
        <v>395</v>
      </c>
      <c r="C291">
        <v>-12.7213879194305</v>
      </c>
      <c r="D291">
        <v>3956.1803436186501</v>
      </c>
      <c r="E291">
        <v>-3.2155733092274698E-3</v>
      </c>
      <c r="F291">
        <v>0.99743434812387399</v>
      </c>
      <c r="G291" t="s">
        <v>173</v>
      </c>
      <c r="H291" t="s">
        <v>173</v>
      </c>
      <c r="I291" t="s">
        <v>173</v>
      </c>
      <c r="J291" t="s">
        <v>173</v>
      </c>
      <c r="K291">
        <v>-14.641195427184099</v>
      </c>
      <c r="L291">
        <v>10754.012978483601</v>
      </c>
      <c r="M291">
        <v>-1.36146343290434E-3</v>
      </c>
      <c r="N291">
        <v>0.99891370968237603</v>
      </c>
      <c r="O291">
        <v>-12.7981617349086</v>
      </c>
      <c r="P291">
        <v>3956.1803432674101</v>
      </c>
      <c r="Q291">
        <v>-3.2349793549448199E-3</v>
      </c>
      <c r="R291">
        <v>0.99741886442014405</v>
      </c>
      <c r="T291" t="str">
        <f t="shared" si="16"/>
        <v/>
      </c>
      <c r="U291" t="str">
        <f t="shared" si="17"/>
        <v/>
      </c>
      <c r="V291" t="str">
        <f t="shared" si="18"/>
        <v/>
      </c>
      <c r="W291" t="str">
        <f t="shared" si="19"/>
        <v/>
      </c>
    </row>
    <row r="292" spans="1:23" x14ac:dyDescent="0.25">
      <c r="A292">
        <v>291</v>
      </c>
      <c r="B292" t="s">
        <v>396</v>
      </c>
      <c r="C292">
        <v>-12.7213879194305</v>
      </c>
      <c r="D292">
        <v>3956.1803436186801</v>
      </c>
      <c r="E292">
        <v>-3.2155733092274499E-3</v>
      </c>
      <c r="F292">
        <v>0.99743434812387399</v>
      </c>
      <c r="G292" t="s">
        <v>173</v>
      </c>
      <c r="H292" t="s">
        <v>173</v>
      </c>
      <c r="I292" t="s">
        <v>173</v>
      </c>
      <c r="J292" t="s">
        <v>173</v>
      </c>
      <c r="K292">
        <v>-14.641195427184099</v>
      </c>
      <c r="L292">
        <v>10754.012978483601</v>
      </c>
      <c r="M292">
        <v>-1.36146343290434E-3</v>
      </c>
      <c r="N292">
        <v>0.99891370968237603</v>
      </c>
      <c r="O292">
        <v>-12.7981617349086</v>
      </c>
      <c r="P292">
        <v>3956.1803432673601</v>
      </c>
      <c r="Q292">
        <v>-3.2349793549448498E-3</v>
      </c>
      <c r="R292">
        <v>0.99741886442014405</v>
      </c>
      <c r="T292" t="str">
        <f t="shared" si="16"/>
        <v/>
      </c>
      <c r="U292" t="str">
        <f t="shared" si="17"/>
        <v/>
      </c>
      <c r="V292" t="str">
        <f t="shared" si="18"/>
        <v/>
      </c>
      <c r="W292" t="str">
        <f t="shared" si="19"/>
        <v/>
      </c>
    </row>
    <row r="293" spans="1:23" x14ac:dyDescent="0.25">
      <c r="A293">
        <v>292</v>
      </c>
      <c r="B293" t="s">
        <v>397</v>
      </c>
      <c r="C293">
        <v>-12.7213879194305</v>
      </c>
      <c r="D293">
        <v>3956.1803436186801</v>
      </c>
      <c r="E293">
        <v>-3.2155733092274499E-3</v>
      </c>
      <c r="F293">
        <v>0.99743434812387399</v>
      </c>
      <c r="G293" t="s">
        <v>173</v>
      </c>
      <c r="H293" t="s">
        <v>173</v>
      </c>
      <c r="I293" t="s">
        <v>173</v>
      </c>
      <c r="J293" t="s">
        <v>173</v>
      </c>
      <c r="K293">
        <v>-14.641195427184099</v>
      </c>
      <c r="L293">
        <v>10754.012978483601</v>
      </c>
      <c r="M293">
        <v>-1.36146343290434E-3</v>
      </c>
      <c r="N293">
        <v>0.99891370968237603</v>
      </c>
      <c r="O293">
        <v>-12.7981617349086</v>
      </c>
      <c r="P293">
        <v>3956.1803432674001</v>
      </c>
      <c r="Q293">
        <v>-3.2349793549448298E-3</v>
      </c>
      <c r="R293">
        <v>0.99741886442014405</v>
      </c>
      <c r="T293" t="str">
        <f t="shared" si="16"/>
        <v/>
      </c>
      <c r="U293" t="str">
        <f t="shared" si="17"/>
        <v/>
      </c>
      <c r="V293" t="str">
        <f t="shared" si="18"/>
        <v/>
      </c>
      <c r="W293" t="str">
        <f t="shared" si="19"/>
        <v/>
      </c>
    </row>
    <row r="294" spans="1:23" x14ac:dyDescent="0.25">
      <c r="A294">
        <v>293</v>
      </c>
      <c r="B294" t="s">
        <v>398</v>
      </c>
      <c r="C294">
        <v>-12.7213879194305</v>
      </c>
      <c r="D294">
        <v>3956.1803436186501</v>
      </c>
      <c r="E294">
        <v>-3.2155733092274802E-3</v>
      </c>
      <c r="F294">
        <v>0.99743434812387399</v>
      </c>
      <c r="G294" t="s">
        <v>173</v>
      </c>
      <c r="H294" t="s">
        <v>173</v>
      </c>
      <c r="I294" t="s">
        <v>173</v>
      </c>
      <c r="J294" t="s">
        <v>173</v>
      </c>
      <c r="K294">
        <v>-14.641195427184099</v>
      </c>
      <c r="L294">
        <v>10754.012978483601</v>
      </c>
      <c r="M294">
        <v>-1.36146343290434E-3</v>
      </c>
      <c r="N294">
        <v>0.99891370968237603</v>
      </c>
      <c r="O294">
        <v>-12.7981617349086</v>
      </c>
      <c r="P294">
        <v>3956.18034326734</v>
      </c>
      <c r="Q294">
        <v>-3.2349793549448702E-3</v>
      </c>
      <c r="R294">
        <v>0.99741886442014405</v>
      </c>
      <c r="T294" t="str">
        <f t="shared" si="16"/>
        <v/>
      </c>
      <c r="U294" t="str">
        <f t="shared" si="17"/>
        <v/>
      </c>
      <c r="V294" t="str">
        <f t="shared" si="18"/>
        <v/>
      </c>
      <c r="W294" t="str">
        <f t="shared" si="19"/>
        <v/>
      </c>
    </row>
    <row r="295" spans="1:23" x14ac:dyDescent="0.25">
      <c r="A295">
        <v>294</v>
      </c>
      <c r="B295" t="s">
        <v>399</v>
      </c>
      <c r="C295">
        <v>-12.7213879194305</v>
      </c>
      <c r="D295">
        <v>3956.1803436186901</v>
      </c>
      <c r="E295">
        <v>-3.2155733092274499E-3</v>
      </c>
      <c r="F295">
        <v>0.99743434812387399</v>
      </c>
      <c r="G295" t="s">
        <v>173</v>
      </c>
      <c r="H295" t="s">
        <v>173</v>
      </c>
      <c r="I295" t="s">
        <v>173</v>
      </c>
      <c r="J295" t="s">
        <v>173</v>
      </c>
      <c r="K295">
        <v>-14.641195427184099</v>
      </c>
      <c r="L295">
        <v>10754.012978483601</v>
      </c>
      <c r="M295">
        <v>-1.36146343290434E-3</v>
      </c>
      <c r="N295">
        <v>0.99891370968237603</v>
      </c>
      <c r="O295">
        <v>-12.7981617349086</v>
      </c>
      <c r="P295">
        <v>3956.1803432673901</v>
      </c>
      <c r="Q295">
        <v>-3.2349793549448298E-3</v>
      </c>
      <c r="R295">
        <v>0.99741886442014405</v>
      </c>
      <c r="T295" t="str">
        <f t="shared" si="16"/>
        <v/>
      </c>
      <c r="U295" t="str">
        <f t="shared" si="17"/>
        <v/>
      </c>
      <c r="V295" t="str">
        <f t="shared" si="18"/>
        <v/>
      </c>
      <c r="W295" t="str">
        <f t="shared" si="19"/>
        <v/>
      </c>
    </row>
    <row r="296" spans="1:23" x14ac:dyDescent="0.25">
      <c r="A296">
        <v>295</v>
      </c>
      <c r="B296" t="s">
        <v>400</v>
      </c>
      <c r="C296">
        <v>-12.7213879194305</v>
      </c>
      <c r="D296">
        <v>3956.1803436186401</v>
      </c>
      <c r="E296">
        <v>-3.2155733092274802E-3</v>
      </c>
      <c r="F296">
        <v>0.99743434812387399</v>
      </c>
      <c r="G296" t="s">
        <v>173</v>
      </c>
      <c r="H296" t="s">
        <v>173</v>
      </c>
      <c r="I296" t="s">
        <v>173</v>
      </c>
      <c r="J296" t="s">
        <v>173</v>
      </c>
      <c r="K296">
        <v>-14.641195427184099</v>
      </c>
      <c r="L296">
        <v>10754.012978483601</v>
      </c>
      <c r="M296">
        <v>-1.36146343290434E-3</v>
      </c>
      <c r="N296">
        <v>0.99891370968237603</v>
      </c>
      <c r="O296">
        <v>-12.7981617349086</v>
      </c>
      <c r="P296">
        <v>3956.1803432674101</v>
      </c>
      <c r="Q296">
        <v>-3.2349793549448199E-3</v>
      </c>
      <c r="R296">
        <v>0.99741886442014405</v>
      </c>
      <c r="T296" t="str">
        <f t="shared" si="16"/>
        <v/>
      </c>
      <c r="U296" t="str">
        <f t="shared" si="17"/>
        <v/>
      </c>
      <c r="V296" t="str">
        <f t="shared" si="18"/>
        <v/>
      </c>
      <c r="W296" t="str">
        <f t="shared" si="19"/>
        <v/>
      </c>
    </row>
    <row r="297" spans="1:23" x14ac:dyDescent="0.25">
      <c r="A297">
        <v>296</v>
      </c>
      <c r="B297" t="s">
        <v>401</v>
      </c>
      <c r="C297">
        <v>22.410749053096801</v>
      </c>
      <c r="D297">
        <v>3956.1803432409702</v>
      </c>
      <c r="E297">
        <v>5.6647440482294996E-3</v>
      </c>
      <c r="F297">
        <v>0.99548021235585304</v>
      </c>
      <c r="G297" t="s">
        <v>173</v>
      </c>
      <c r="H297" t="s">
        <v>173</v>
      </c>
      <c r="I297" t="s">
        <v>173</v>
      </c>
      <c r="J297" t="s">
        <v>173</v>
      </c>
      <c r="K297">
        <v>24.4909416142469</v>
      </c>
      <c r="L297">
        <v>10754.0130021942</v>
      </c>
      <c r="M297">
        <v>2.2773769763203599E-3</v>
      </c>
      <c r="N297">
        <v>0.99818291764216605</v>
      </c>
      <c r="O297">
        <v>22.333975237679901</v>
      </c>
      <c r="P297">
        <v>3956.1803430104901</v>
      </c>
      <c r="Q297">
        <v>5.6453380031418502E-3</v>
      </c>
      <c r="R297">
        <v>0.99549569589203502</v>
      </c>
      <c r="T297" t="str">
        <f t="shared" si="16"/>
        <v/>
      </c>
      <c r="U297" t="str">
        <f t="shared" si="17"/>
        <v/>
      </c>
      <c r="V297" t="str">
        <f t="shared" si="18"/>
        <v/>
      </c>
      <c r="W297" t="str">
        <f t="shared" si="19"/>
        <v/>
      </c>
    </row>
    <row r="298" spans="1:23" x14ac:dyDescent="0.25">
      <c r="A298">
        <v>297</v>
      </c>
      <c r="B298" t="s">
        <v>402</v>
      </c>
      <c r="C298">
        <v>0.65197808159185799</v>
      </c>
      <c r="D298">
        <v>1.02230339611456</v>
      </c>
      <c r="E298">
        <v>0.63775400147334904</v>
      </c>
      <c r="F298">
        <v>0.52363382685115301</v>
      </c>
      <c r="G298">
        <v>-13.226116316826801</v>
      </c>
      <c r="H298">
        <v>1109.4796079103301</v>
      </c>
      <c r="I298">
        <v>-1.1921008932951701E-2</v>
      </c>
      <c r="J298">
        <v>0.99048863630110695</v>
      </c>
      <c r="K298">
        <v>1.14540915292349</v>
      </c>
      <c r="L298">
        <v>1.03821733126311</v>
      </c>
      <c r="M298">
        <v>1.1032460337855901</v>
      </c>
      <c r="N298">
        <v>0.26992033530920501</v>
      </c>
      <c r="O298">
        <v>0.52729405767710102</v>
      </c>
      <c r="P298">
        <v>1.02179088808884</v>
      </c>
      <c r="Q298">
        <v>0.51604889398001197</v>
      </c>
      <c r="R298">
        <v>0.60582026059424299</v>
      </c>
      <c r="T298" t="str">
        <f t="shared" si="16"/>
        <v/>
      </c>
      <c r="U298" t="str">
        <f t="shared" si="17"/>
        <v/>
      </c>
      <c r="V298" t="str">
        <f t="shared" si="18"/>
        <v/>
      </c>
      <c r="W298" t="str">
        <f t="shared" si="19"/>
        <v/>
      </c>
    </row>
    <row r="299" spans="1:23" x14ac:dyDescent="0.25">
      <c r="A299">
        <v>298</v>
      </c>
      <c r="B299" t="s">
        <v>403</v>
      </c>
      <c r="C299">
        <v>0.69087382035104605</v>
      </c>
      <c r="D299">
        <v>1.0228405378562599</v>
      </c>
      <c r="E299">
        <v>0.67544626437961397</v>
      </c>
      <c r="F299">
        <v>0.49939228055366902</v>
      </c>
      <c r="G299">
        <v>1.8926365262571201</v>
      </c>
      <c r="H299">
        <v>1.06364413802576</v>
      </c>
      <c r="I299">
        <v>1.77938885628615</v>
      </c>
      <c r="J299">
        <v>7.5176032173437005E-2</v>
      </c>
      <c r="K299">
        <v>-15.173261526951</v>
      </c>
      <c r="L299">
        <v>2129.30212295097</v>
      </c>
      <c r="M299">
        <v>-7.1259317141536401E-3</v>
      </c>
      <c r="N299">
        <v>0.99431437722226301</v>
      </c>
      <c r="O299">
        <v>0.56739979790213302</v>
      </c>
      <c r="P299">
        <v>1.02229703327289</v>
      </c>
      <c r="Q299">
        <v>0.55502440037960599</v>
      </c>
      <c r="R299">
        <v>0.57887797080648595</v>
      </c>
      <c r="T299" t="str">
        <f t="shared" si="16"/>
        <v/>
      </c>
      <c r="U299" t="str">
        <f t="shared" si="17"/>
        <v>^</v>
      </c>
      <c r="V299" t="str">
        <f t="shared" si="18"/>
        <v/>
      </c>
      <c r="W299" t="str">
        <f t="shared" si="19"/>
        <v/>
      </c>
    </row>
    <row r="300" spans="1:23" x14ac:dyDescent="0.25">
      <c r="A300">
        <v>299</v>
      </c>
      <c r="B300" t="s">
        <v>404</v>
      </c>
      <c r="C300">
        <v>1.8699762930902</v>
      </c>
      <c r="D300">
        <v>0.61834384877513004</v>
      </c>
      <c r="E300">
        <v>3.02416899075557</v>
      </c>
      <c r="F300">
        <v>2.4931713169573499E-3</v>
      </c>
      <c r="G300">
        <v>2.7290444742461801</v>
      </c>
      <c r="H300">
        <v>0.80549993182109902</v>
      </c>
      <c r="I300">
        <v>3.3880132901765401</v>
      </c>
      <c r="J300">
        <v>7.0400852971766405E-4</v>
      </c>
      <c r="K300">
        <v>1.2063299885187</v>
      </c>
      <c r="L300">
        <v>1.0396656002400599</v>
      </c>
      <c r="M300">
        <v>1.16030576393041</v>
      </c>
      <c r="N300">
        <v>0.24592433860377699</v>
      </c>
      <c r="O300">
        <v>1.7500271098925799</v>
      </c>
      <c r="P300">
        <v>0.61764266643856902</v>
      </c>
      <c r="Q300">
        <v>2.8333973751903101</v>
      </c>
      <c r="R300">
        <v>4.6056093631050296E-3</v>
      </c>
      <c r="T300" t="str">
        <f t="shared" si="16"/>
        <v>**</v>
      </c>
      <c r="U300" t="str">
        <f t="shared" si="17"/>
        <v>***</v>
      </c>
      <c r="V300" t="str">
        <f t="shared" si="18"/>
        <v/>
      </c>
      <c r="W300" t="str">
        <f t="shared" si="19"/>
        <v>**</v>
      </c>
    </row>
    <row r="301" spans="1:23" x14ac:dyDescent="0.25">
      <c r="A301">
        <v>300</v>
      </c>
      <c r="B301" t="s">
        <v>405</v>
      </c>
      <c r="C301">
        <v>1.5471347627944001</v>
      </c>
      <c r="D301">
        <v>0.74298187731366905</v>
      </c>
      <c r="E301">
        <v>2.0823317634452101</v>
      </c>
      <c r="F301">
        <v>3.7312176515681E-2</v>
      </c>
      <c r="G301">
        <v>-13.2470689059046</v>
      </c>
      <c r="H301">
        <v>1288.75945782637</v>
      </c>
      <c r="I301">
        <v>-1.0278930505966699E-2</v>
      </c>
      <c r="J301">
        <v>0.99179874446718397</v>
      </c>
      <c r="K301">
        <v>2.0127895930583799</v>
      </c>
      <c r="L301">
        <v>0.76555421991350703</v>
      </c>
      <c r="M301">
        <v>2.62919273475599</v>
      </c>
      <c r="N301">
        <v>8.5587838076600607E-3</v>
      </c>
      <c r="O301">
        <v>1.41814153048525</v>
      </c>
      <c r="P301">
        <v>0.74223945578561901</v>
      </c>
      <c r="Q301">
        <v>1.9106253641343101</v>
      </c>
      <c r="R301">
        <v>5.60527424287608E-2</v>
      </c>
      <c r="T301" t="str">
        <f t="shared" si="16"/>
        <v>*</v>
      </c>
      <c r="U301" t="str">
        <f t="shared" si="17"/>
        <v/>
      </c>
      <c r="V301" t="str">
        <f t="shared" si="18"/>
        <v>**</v>
      </c>
      <c r="W301" t="str">
        <f t="shared" si="19"/>
        <v>^</v>
      </c>
    </row>
    <row r="302" spans="1:23" x14ac:dyDescent="0.25">
      <c r="A302">
        <v>301</v>
      </c>
      <c r="B302" t="s">
        <v>406</v>
      </c>
      <c r="C302">
        <v>0.90784523329010702</v>
      </c>
      <c r="D302">
        <v>1.0265318869409099</v>
      </c>
      <c r="E302">
        <v>0.88438093822444297</v>
      </c>
      <c r="F302">
        <v>0.37649060935295697</v>
      </c>
      <c r="G302">
        <v>-13.2470689059046</v>
      </c>
      <c r="H302">
        <v>1288.75945782638</v>
      </c>
      <c r="I302">
        <v>-1.0278930505966601E-2</v>
      </c>
      <c r="J302">
        <v>0.99179874446718397</v>
      </c>
      <c r="K302">
        <v>1.4186524840263699</v>
      </c>
      <c r="L302">
        <v>1.04450486783223</v>
      </c>
      <c r="M302">
        <v>1.35820571805534</v>
      </c>
      <c r="N302">
        <v>0.174398416701074</v>
      </c>
      <c r="O302">
        <v>0.76829291973057201</v>
      </c>
      <c r="P302">
        <v>1.0259450075711301</v>
      </c>
      <c r="Q302">
        <v>0.74886364674600203</v>
      </c>
      <c r="R302">
        <v>0.45393939333486399</v>
      </c>
      <c r="T302" t="str">
        <f t="shared" si="16"/>
        <v/>
      </c>
      <c r="U302" t="str">
        <f t="shared" si="17"/>
        <v/>
      </c>
      <c r="V302" t="str">
        <f t="shared" si="18"/>
        <v/>
      </c>
      <c r="W302" t="str">
        <f t="shared" si="19"/>
        <v/>
      </c>
    </row>
    <row r="303" spans="1:23" x14ac:dyDescent="0.25">
      <c r="A303">
        <v>302</v>
      </c>
      <c r="B303" t="s">
        <v>407</v>
      </c>
      <c r="C303">
        <v>-13.229715743109701</v>
      </c>
      <c r="D303">
        <v>716.44153610582305</v>
      </c>
      <c r="E303">
        <v>-1.8465869266903599E-2</v>
      </c>
      <c r="F303">
        <v>0.98526720530006295</v>
      </c>
      <c r="G303">
        <v>-13.2470689059046</v>
      </c>
      <c r="H303">
        <v>1288.75945782638</v>
      </c>
      <c r="I303">
        <v>-1.0278930505966699E-2</v>
      </c>
      <c r="J303">
        <v>0.99179874446718397</v>
      </c>
      <c r="K303">
        <v>-15.068404208686101</v>
      </c>
      <c r="L303">
        <v>2334.3495373523801</v>
      </c>
      <c r="M303">
        <v>-6.4550762289766698E-3</v>
      </c>
      <c r="N303">
        <v>0.99484963010572902</v>
      </c>
      <c r="O303">
        <v>-13.3685921526278</v>
      </c>
      <c r="P303">
        <v>715.08764465023899</v>
      </c>
      <c r="Q303">
        <v>-1.86950400452893E-2</v>
      </c>
      <c r="R303">
        <v>0.98508438503514695</v>
      </c>
      <c r="T303" t="str">
        <f t="shared" si="16"/>
        <v/>
      </c>
      <c r="U303" t="str">
        <f t="shared" si="17"/>
        <v/>
      </c>
      <c r="V303" t="str">
        <f t="shared" si="18"/>
        <v/>
      </c>
      <c r="W303" t="str">
        <f t="shared" si="19"/>
        <v/>
      </c>
    </row>
    <row r="304" spans="1:23" x14ac:dyDescent="0.25">
      <c r="A304">
        <v>303</v>
      </c>
      <c r="B304" t="s">
        <v>408</v>
      </c>
      <c r="C304">
        <v>-13.229715743109701</v>
      </c>
      <c r="D304">
        <v>716.441536105816</v>
      </c>
      <c r="E304">
        <v>-1.84658692669037E-2</v>
      </c>
      <c r="F304">
        <v>0.98526720530006295</v>
      </c>
      <c r="G304">
        <v>-13.2470689059046</v>
      </c>
      <c r="H304">
        <v>1288.75945782638</v>
      </c>
      <c r="I304">
        <v>-1.0278930505966699E-2</v>
      </c>
      <c r="J304">
        <v>0.99179874446718397</v>
      </c>
      <c r="K304">
        <v>-15.068404208686101</v>
      </c>
      <c r="L304">
        <v>2334.3495373524202</v>
      </c>
      <c r="M304">
        <v>-6.45507622897659E-3</v>
      </c>
      <c r="N304">
        <v>0.99484963010572902</v>
      </c>
      <c r="O304">
        <v>-13.3685921526278</v>
      </c>
      <c r="P304">
        <v>715.08764465024001</v>
      </c>
      <c r="Q304">
        <v>-1.86950400452893E-2</v>
      </c>
      <c r="R304">
        <v>0.98508438503514695</v>
      </c>
      <c r="T304" t="str">
        <f t="shared" si="16"/>
        <v/>
      </c>
      <c r="U304" t="str">
        <f t="shared" si="17"/>
        <v/>
      </c>
      <c r="V304" t="str">
        <f t="shared" si="18"/>
        <v/>
      </c>
      <c r="W304" t="str">
        <f t="shared" si="19"/>
        <v/>
      </c>
    </row>
    <row r="305" spans="1:23" x14ac:dyDescent="0.25">
      <c r="A305">
        <v>304</v>
      </c>
      <c r="B305" t="s">
        <v>409</v>
      </c>
      <c r="C305">
        <v>-13.229715743109701</v>
      </c>
      <c r="D305">
        <v>716.44153610582998</v>
      </c>
      <c r="E305">
        <v>-1.8465869266903499E-2</v>
      </c>
      <c r="F305">
        <v>0.98526720530006295</v>
      </c>
      <c r="G305">
        <v>-13.2470689059046</v>
      </c>
      <c r="H305">
        <v>1288.75945782637</v>
      </c>
      <c r="I305">
        <v>-1.0278930505966699E-2</v>
      </c>
      <c r="J305">
        <v>0.99179874446718397</v>
      </c>
      <c r="K305">
        <v>-15.068404208686101</v>
      </c>
      <c r="L305">
        <v>2334.3495373523901</v>
      </c>
      <c r="M305">
        <v>-6.4550762289766602E-3</v>
      </c>
      <c r="N305">
        <v>0.99484963010572902</v>
      </c>
      <c r="O305">
        <v>-13.3685921526278</v>
      </c>
      <c r="P305">
        <v>715.08764465024205</v>
      </c>
      <c r="Q305">
        <v>-1.86950400452893E-2</v>
      </c>
      <c r="R305">
        <v>0.98508438503514695</v>
      </c>
      <c r="T305" t="str">
        <f t="shared" si="16"/>
        <v/>
      </c>
      <c r="U305" t="str">
        <f t="shared" si="17"/>
        <v/>
      </c>
      <c r="V305" t="str">
        <f t="shared" si="18"/>
        <v/>
      </c>
      <c r="W305" t="str">
        <f t="shared" si="19"/>
        <v/>
      </c>
    </row>
    <row r="306" spans="1:23" x14ac:dyDescent="0.25">
      <c r="A306">
        <v>305</v>
      </c>
      <c r="B306" t="s">
        <v>410</v>
      </c>
      <c r="C306">
        <v>0.95914729206399796</v>
      </c>
      <c r="D306">
        <v>1.0272990518073599</v>
      </c>
      <c r="E306">
        <v>0.93365927903519397</v>
      </c>
      <c r="F306">
        <v>0.35047967657909801</v>
      </c>
      <c r="G306">
        <v>2.19963257736093</v>
      </c>
      <c r="H306">
        <v>1.07996721584864</v>
      </c>
      <c r="I306">
        <v>2.0367586581157999</v>
      </c>
      <c r="J306">
        <v>4.1674233098546502E-2</v>
      </c>
      <c r="K306">
        <v>-15.068404208686101</v>
      </c>
      <c r="L306">
        <v>2334.3495373523801</v>
      </c>
      <c r="M306">
        <v>-6.4550762289766802E-3</v>
      </c>
      <c r="N306">
        <v>0.99484963010572902</v>
      </c>
      <c r="O306">
        <v>0.81615443441358404</v>
      </c>
      <c r="P306">
        <v>1.0267551623834199</v>
      </c>
      <c r="Q306">
        <v>0.794887100951153</v>
      </c>
      <c r="R306">
        <v>0.42667917825059498</v>
      </c>
      <c r="T306" t="str">
        <f t="shared" si="16"/>
        <v/>
      </c>
      <c r="U306" t="str">
        <f t="shared" si="17"/>
        <v>*</v>
      </c>
      <c r="V306" t="str">
        <f t="shared" si="18"/>
        <v/>
      </c>
      <c r="W306" t="str">
        <f t="shared" si="19"/>
        <v/>
      </c>
    </row>
    <row r="307" spans="1:23" x14ac:dyDescent="0.25">
      <c r="A307">
        <v>306</v>
      </c>
      <c r="B307" t="s">
        <v>411</v>
      </c>
      <c r="C307">
        <v>-13.223437528705601</v>
      </c>
      <c r="D307">
        <v>728.74162265085397</v>
      </c>
      <c r="E307">
        <v>-1.81455774141242E-2</v>
      </c>
      <c r="F307">
        <v>0.98552271840850902</v>
      </c>
      <c r="G307">
        <v>-13.229446417978901</v>
      </c>
      <c r="H307">
        <v>1367.7935677114499</v>
      </c>
      <c r="I307">
        <v>-9.6721074950762397E-3</v>
      </c>
      <c r="J307">
        <v>0.992282895081535</v>
      </c>
      <c r="K307">
        <v>-15.068404208685999</v>
      </c>
      <c r="L307">
        <v>2334.3495373523601</v>
      </c>
      <c r="M307">
        <v>-6.45507622897674E-3</v>
      </c>
      <c r="N307">
        <v>0.99484963010572902</v>
      </c>
      <c r="O307">
        <v>-13.3646390623193</v>
      </c>
      <c r="P307">
        <v>727.56481900730205</v>
      </c>
      <c r="Q307">
        <v>-1.83690012397166E-2</v>
      </c>
      <c r="R307">
        <v>0.98534448169609801</v>
      </c>
      <c r="T307" t="str">
        <f t="shared" si="16"/>
        <v/>
      </c>
      <c r="U307" t="str">
        <f t="shared" si="17"/>
        <v/>
      </c>
      <c r="V307" t="str">
        <f t="shared" si="18"/>
        <v/>
      </c>
      <c r="W307" t="str">
        <f t="shared" si="19"/>
        <v/>
      </c>
    </row>
    <row r="308" spans="1:23" x14ac:dyDescent="0.25">
      <c r="A308">
        <v>307</v>
      </c>
      <c r="B308" t="s">
        <v>412</v>
      </c>
      <c r="C308">
        <v>1.7375563806296801</v>
      </c>
      <c r="D308">
        <v>0.74754109080643505</v>
      </c>
      <c r="E308">
        <v>2.32436236883678</v>
      </c>
      <c r="F308">
        <v>2.0106080667887601E-2</v>
      </c>
      <c r="G308">
        <v>3.2080355173089399</v>
      </c>
      <c r="H308">
        <v>0.84367176368165697</v>
      </c>
      <c r="I308">
        <v>3.8024687507728698</v>
      </c>
      <c r="J308">
        <v>1.4326134129624899E-4</v>
      </c>
      <c r="K308">
        <v>-15.068404208686101</v>
      </c>
      <c r="L308">
        <v>2334.3495373523801</v>
      </c>
      <c r="M308">
        <v>-6.4550762289766698E-3</v>
      </c>
      <c r="N308">
        <v>0.99484963010572902</v>
      </c>
      <c r="O308">
        <v>1.5924499292180501</v>
      </c>
      <c r="P308">
        <v>0.74682433899666401</v>
      </c>
      <c r="Q308">
        <v>2.1322951677732598</v>
      </c>
      <c r="R308">
        <v>3.2982589056244502E-2</v>
      </c>
      <c r="T308" t="str">
        <f t="shared" si="16"/>
        <v>*</v>
      </c>
      <c r="U308" t="str">
        <f t="shared" si="17"/>
        <v>***</v>
      </c>
      <c r="V308" t="str">
        <f t="shared" si="18"/>
        <v/>
      </c>
      <c r="W308" t="str">
        <f t="shared" si="19"/>
        <v>*</v>
      </c>
    </row>
    <row r="309" spans="1:23" x14ac:dyDescent="0.25">
      <c r="A309">
        <v>308</v>
      </c>
      <c r="B309" t="s">
        <v>413</v>
      </c>
      <c r="C309">
        <v>1.08549252846761</v>
      </c>
      <c r="D309">
        <v>1.0301866871126399</v>
      </c>
      <c r="E309">
        <v>1.05368526117337</v>
      </c>
      <c r="F309">
        <v>0.29202703906362498</v>
      </c>
      <c r="G309">
        <v>-13.2772816982724</v>
      </c>
      <c r="H309">
        <v>1571.9648502550399</v>
      </c>
      <c r="I309">
        <v>-8.44629680881109E-3</v>
      </c>
      <c r="J309">
        <v>0.99326091030808406</v>
      </c>
      <c r="K309">
        <v>1.5072298330339999</v>
      </c>
      <c r="L309">
        <v>1.04622407594011</v>
      </c>
      <c r="M309">
        <v>1.44063768717963</v>
      </c>
      <c r="N309">
        <v>0.14968706747754501</v>
      </c>
      <c r="O309">
        <v>0.94884037532333998</v>
      </c>
      <c r="P309">
        <v>1.0295340382104501</v>
      </c>
      <c r="Q309">
        <v>0.921621180172563</v>
      </c>
      <c r="R309">
        <v>0.35672620672524002</v>
      </c>
      <c r="T309" t="str">
        <f t="shared" si="16"/>
        <v/>
      </c>
      <c r="U309" t="str">
        <f t="shared" si="17"/>
        <v/>
      </c>
      <c r="V309" t="str">
        <f t="shared" si="18"/>
        <v/>
      </c>
      <c r="W309" t="str">
        <f t="shared" si="19"/>
        <v/>
      </c>
    </row>
    <row r="310" spans="1:23" x14ac:dyDescent="0.25">
      <c r="A310">
        <v>309</v>
      </c>
      <c r="B310" t="s">
        <v>414</v>
      </c>
      <c r="C310">
        <v>-13.214324824291401</v>
      </c>
      <c r="D310">
        <v>769.15405098939095</v>
      </c>
      <c r="E310">
        <v>-1.7180335730265301E-2</v>
      </c>
      <c r="F310">
        <v>0.986292749689054</v>
      </c>
      <c r="G310">
        <v>-13.2772816982724</v>
      </c>
      <c r="H310">
        <v>1571.9648502550299</v>
      </c>
      <c r="I310">
        <v>-8.4462968088111507E-3</v>
      </c>
      <c r="J310">
        <v>0.99326091030808406</v>
      </c>
      <c r="K310">
        <v>-15.0637471812458</v>
      </c>
      <c r="L310">
        <v>2391.3308052966199</v>
      </c>
      <c r="M310">
        <v>-6.2993154890493303E-3</v>
      </c>
      <c r="N310">
        <v>0.99497390666806595</v>
      </c>
      <c r="O310">
        <v>-13.3451895871655</v>
      </c>
      <c r="P310">
        <v>768.36117843176896</v>
      </c>
      <c r="Q310">
        <v>-1.7368380862764501E-2</v>
      </c>
      <c r="R310">
        <v>0.986142733765624</v>
      </c>
      <c r="T310" t="str">
        <f t="shared" si="16"/>
        <v/>
      </c>
      <c r="U310" t="str">
        <f t="shared" si="17"/>
        <v/>
      </c>
      <c r="V310" t="str">
        <f t="shared" si="18"/>
        <v/>
      </c>
      <c r="W310" t="str">
        <f t="shared" si="19"/>
        <v/>
      </c>
    </row>
    <row r="311" spans="1:23" x14ac:dyDescent="0.25">
      <c r="A311">
        <v>310</v>
      </c>
      <c r="B311" t="s">
        <v>415</v>
      </c>
      <c r="C311">
        <v>1.12393920123303</v>
      </c>
      <c r="D311">
        <v>1.0312835374643099</v>
      </c>
      <c r="E311">
        <v>1.0898449945167701</v>
      </c>
      <c r="F311">
        <v>0.275781429985336</v>
      </c>
      <c r="G311">
        <v>-13.2772816982724</v>
      </c>
      <c r="H311">
        <v>1571.9648502550299</v>
      </c>
      <c r="I311">
        <v>-8.4462968088111594E-3</v>
      </c>
      <c r="J311">
        <v>0.99326091030808406</v>
      </c>
      <c r="K311">
        <v>1.56437000284177</v>
      </c>
      <c r="L311">
        <v>1.0484321691172001</v>
      </c>
      <c r="M311">
        <v>1.4921041617399</v>
      </c>
      <c r="N311">
        <v>0.135671841048084</v>
      </c>
      <c r="O311">
        <v>0.99039505683317197</v>
      </c>
      <c r="P311">
        <v>1.03065256941354</v>
      </c>
      <c r="Q311">
        <v>0.96093978341967101</v>
      </c>
      <c r="R311">
        <v>0.336582445940735</v>
      </c>
      <c r="T311" t="str">
        <f t="shared" si="16"/>
        <v/>
      </c>
      <c r="U311" t="str">
        <f t="shared" si="17"/>
        <v/>
      </c>
      <c r="V311" t="str">
        <f t="shared" si="18"/>
        <v/>
      </c>
      <c r="W311" t="str">
        <f t="shared" si="19"/>
        <v/>
      </c>
    </row>
    <row r="312" spans="1:23" x14ac:dyDescent="0.25">
      <c r="A312">
        <v>311</v>
      </c>
      <c r="B312" t="s">
        <v>416</v>
      </c>
      <c r="C312">
        <v>1.8992420349577499</v>
      </c>
      <c r="D312">
        <v>0.75362960273579205</v>
      </c>
      <c r="E312">
        <v>2.52012663523726</v>
      </c>
      <c r="F312">
        <v>1.17312620599264E-2</v>
      </c>
      <c r="G312">
        <v>2.6351182411112601</v>
      </c>
      <c r="H312">
        <v>1.1184395014895201</v>
      </c>
      <c r="I312">
        <v>2.3560668570824301</v>
      </c>
      <c r="J312">
        <v>1.8469593197198E-2</v>
      </c>
      <c r="K312">
        <v>1.61271566449282</v>
      </c>
      <c r="L312">
        <v>1.05084273883484</v>
      </c>
      <c r="M312">
        <v>1.5346879270260501</v>
      </c>
      <c r="N312">
        <v>0.124860502808069</v>
      </c>
      <c r="O312">
        <v>1.75769810860506</v>
      </c>
      <c r="P312">
        <v>0.75255066472180498</v>
      </c>
      <c r="Q312">
        <v>2.3356541838346998</v>
      </c>
      <c r="R312">
        <v>1.9509272163581799E-2</v>
      </c>
      <c r="T312" t="str">
        <f t="shared" si="16"/>
        <v>*</v>
      </c>
      <c r="U312" t="str">
        <f t="shared" si="17"/>
        <v>*</v>
      </c>
      <c r="V312" t="str">
        <f t="shared" si="18"/>
        <v/>
      </c>
      <c r="W312" t="str">
        <f t="shared" si="19"/>
        <v>*</v>
      </c>
    </row>
    <row r="313" spans="1:23" x14ac:dyDescent="0.25">
      <c r="A313">
        <v>312</v>
      </c>
      <c r="B313" t="s">
        <v>417</v>
      </c>
      <c r="C313">
        <v>2.0317589909497702</v>
      </c>
      <c r="D313">
        <v>0.75699702247672895</v>
      </c>
      <c r="E313">
        <v>2.6839722358514702</v>
      </c>
      <c r="F313">
        <v>7.2753147739150897E-3</v>
      </c>
      <c r="G313">
        <v>2.94601840535507</v>
      </c>
      <c r="H313">
        <v>1.1415712861429299</v>
      </c>
      <c r="I313">
        <v>2.5806696796911401</v>
      </c>
      <c r="J313">
        <v>9.8608883772936008E-3</v>
      </c>
      <c r="K313">
        <v>1.6657927698950199</v>
      </c>
      <c r="L313">
        <v>1.05347713123891</v>
      </c>
      <c r="M313">
        <v>1.5812329669995</v>
      </c>
      <c r="N313">
        <v>0.11382478012072</v>
      </c>
      <c r="O313">
        <v>1.88460754911451</v>
      </c>
      <c r="P313">
        <v>0.75608993538372704</v>
      </c>
      <c r="Q313">
        <v>2.4925706069054501</v>
      </c>
      <c r="R313">
        <v>1.26822112607965E-2</v>
      </c>
      <c r="T313" t="str">
        <f t="shared" si="16"/>
        <v>**</v>
      </c>
      <c r="U313" t="str">
        <f t="shared" si="17"/>
        <v>**</v>
      </c>
      <c r="V313" t="str">
        <f t="shared" si="18"/>
        <v/>
      </c>
      <c r="W313" t="str">
        <f t="shared" si="19"/>
        <v>*</v>
      </c>
    </row>
    <row r="314" spans="1:23" x14ac:dyDescent="0.25">
      <c r="A314">
        <v>313</v>
      </c>
      <c r="B314" t="s">
        <v>418</v>
      </c>
      <c r="C314">
        <v>-13.1181314422216</v>
      </c>
      <c r="D314">
        <v>863.630260858003</v>
      </c>
      <c r="E314">
        <v>-1.51895226890139E-2</v>
      </c>
      <c r="F314">
        <v>0.98788098038219496</v>
      </c>
      <c r="G314">
        <v>-13.1489051094147</v>
      </c>
      <c r="H314">
        <v>1935.5176130177899</v>
      </c>
      <c r="I314">
        <v>-6.7934825397498897E-3</v>
      </c>
      <c r="J314">
        <v>0.99457962686045398</v>
      </c>
      <c r="K314">
        <v>-14.9870077366371</v>
      </c>
      <c r="L314">
        <v>2622.44564169663</v>
      </c>
      <c r="M314">
        <v>-5.7148973837036401E-3</v>
      </c>
      <c r="N314">
        <v>0.99544019643155401</v>
      </c>
      <c r="O314">
        <v>-13.2645716495313</v>
      </c>
      <c r="P314">
        <v>861.91906900197898</v>
      </c>
      <c r="Q314">
        <v>-1.5389579052811001E-2</v>
      </c>
      <c r="R314">
        <v>0.98772137715483899</v>
      </c>
      <c r="T314" t="str">
        <f t="shared" si="16"/>
        <v/>
      </c>
      <c r="U314" t="str">
        <f t="shared" si="17"/>
        <v/>
      </c>
      <c r="V314" t="str">
        <f t="shared" si="18"/>
        <v/>
      </c>
      <c r="W314" t="str">
        <f t="shared" si="19"/>
        <v/>
      </c>
    </row>
    <row r="315" spans="1:23" x14ac:dyDescent="0.25">
      <c r="A315">
        <v>314</v>
      </c>
      <c r="B315" t="s">
        <v>419</v>
      </c>
      <c r="C315">
        <v>1.4611896082293301</v>
      </c>
      <c r="D315">
        <v>1.03687752227133</v>
      </c>
      <c r="E315">
        <v>1.4092210283703701</v>
      </c>
      <c r="F315">
        <v>0.15876982165903999</v>
      </c>
      <c r="G315">
        <v>-13.1489051094147</v>
      </c>
      <c r="H315">
        <v>1935.5176130177899</v>
      </c>
      <c r="I315">
        <v>-6.7934825397498897E-3</v>
      </c>
      <c r="J315">
        <v>0.99457962686045398</v>
      </c>
      <c r="K315">
        <v>1.8325398540015101</v>
      </c>
      <c r="L315">
        <v>1.05323846247778</v>
      </c>
      <c r="M315">
        <v>1.73990973486706</v>
      </c>
      <c r="N315">
        <v>8.1874869050327898E-2</v>
      </c>
      <c r="O315">
        <v>1.3104741941792499</v>
      </c>
      <c r="P315">
        <v>1.0362863718111901</v>
      </c>
      <c r="Q315">
        <v>1.2645869229070701</v>
      </c>
      <c r="R315">
        <v>0.20601944326077801</v>
      </c>
      <c r="T315" t="str">
        <f t="shared" si="16"/>
        <v/>
      </c>
      <c r="U315" t="str">
        <f t="shared" si="17"/>
        <v/>
      </c>
      <c r="V315" t="str">
        <f t="shared" si="18"/>
        <v>^</v>
      </c>
      <c r="W315" t="str">
        <f t="shared" si="19"/>
        <v/>
      </c>
    </row>
    <row r="316" spans="1:23" x14ac:dyDescent="0.25">
      <c r="A316">
        <v>315</v>
      </c>
      <c r="B316" t="s">
        <v>420</v>
      </c>
      <c r="C316">
        <v>-13.1390975401339</v>
      </c>
      <c r="D316">
        <v>885.86818143595201</v>
      </c>
      <c r="E316">
        <v>-1.4831887876180399E-2</v>
      </c>
      <c r="F316">
        <v>0.98816629953019197</v>
      </c>
      <c r="G316">
        <v>-13.1489051094147</v>
      </c>
      <c r="H316">
        <v>1935.5176130177899</v>
      </c>
      <c r="I316">
        <v>-6.7934825397498897E-3</v>
      </c>
      <c r="J316">
        <v>0.99457962686045398</v>
      </c>
      <c r="K316">
        <v>-15.0037474724428</v>
      </c>
      <c r="L316">
        <v>2705.6693519062801</v>
      </c>
      <c r="M316">
        <v>-5.5452997099855903E-3</v>
      </c>
      <c r="N316">
        <v>0.99557551365213903</v>
      </c>
      <c r="O316">
        <v>-13.286951543513601</v>
      </c>
      <c r="P316">
        <v>884.19963947286999</v>
      </c>
      <c r="Q316">
        <v>-1.50270945048506E-2</v>
      </c>
      <c r="R316">
        <v>0.98801056453208802</v>
      </c>
      <c r="T316" t="str">
        <f t="shared" si="16"/>
        <v/>
      </c>
      <c r="U316" t="str">
        <f t="shared" si="17"/>
        <v/>
      </c>
      <c r="V316" t="str">
        <f t="shared" si="18"/>
        <v/>
      </c>
      <c r="W316" t="str">
        <f t="shared" si="19"/>
        <v/>
      </c>
    </row>
    <row r="317" spans="1:23" x14ac:dyDescent="0.25">
      <c r="A317">
        <v>316</v>
      </c>
      <c r="B317" t="s">
        <v>421</v>
      </c>
      <c r="C317">
        <v>-13.1390975401339</v>
      </c>
      <c r="D317">
        <v>885.86818143595201</v>
      </c>
      <c r="E317">
        <v>-1.4831887876180399E-2</v>
      </c>
      <c r="F317">
        <v>0.98816629953019197</v>
      </c>
      <c r="G317">
        <v>-13.1489051094147</v>
      </c>
      <c r="H317">
        <v>1935.5176130177899</v>
      </c>
      <c r="I317">
        <v>-6.7934825397498698E-3</v>
      </c>
      <c r="J317">
        <v>0.99457962686045498</v>
      </c>
      <c r="K317">
        <v>-15.0037474724428</v>
      </c>
      <c r="L317">
        <v>2705.6693519062801</v>
      </c>
      <c r="M317">
        <v>-5.5452997099855903E-3</v>
      </c>
      <c r="N317">
        <v>0.99557551365213903</v>
      </c>
      <c r="O317">
        <v>-13.286951543513601</v>
      </c>
      <c r="P317">
        <v>884.19963947286999</v>
      </c>
      <c r="Q317">
        <v>-1.50270945048506E-2</v>
      </c>
      <c r="R317">
        <v>0.98801056453208802</v>
      </c>
      <c r="T317" t="str">
        <f t="shared" si="16"/>
        <v/>
      </c>
      <c r="U317" t="str">
        <f t="shared" si="17"/>
        <v/>
      </c>
      <c r="V317" t="str">
        <f t="shared" si="18"/>
        <v/>
      </c>
      <c r="W317" t="str">
        <f t="shared" si="19"/>
        <v/>
      </c>
    </row>
    <row r="318" spans="1:23" x14ac:dyDescent="0.25">
      <c r="A318">
        <v>317</v>
      </c>
      <c r="B318" t="s">
        <v>422</v>
      </c>
      <c r="C318">
        <v>-13.1390975401338</v>
      </c>
      <c r="D318">
        <v>885.86818143593996</v>
      </c>
      <c r="E318">
        <v>-1.48318878761806E-2</v>
      </c>
      <c r="F318">
        <v>0.98816629953019197</v>
      </c>
      <c r="G318">
        <v>-13.1489051094147</v>
      </c>
      <c r="H318">
        <v>1935.5176130177899</v>
      </c>
      <c r="I318">
        <v>-6.7934825397498897E-3</v>
      </c>
      <c r="J318">
        <v>0.99457962686045398</v>
      </c>
      <c r="K318">
        <v>-15.0037474724428</v>
      </c>
      <c r="L318">
        <v>2705.6693519062901</v>
      </c>
      <c r="M318">
        <v>-5.5452997099855799E-3</v>
      </c>
      <c r="N318">
        <v>0.99557551365213903</v>
      </c>
      <c r="O318">
        <v>-13.286951543513601</v>
      </c>
      <c r="P318">
        <v>884.19963947286794</v>
      </c>
      <c r="Q318">
        <v>-1.50270945048506E-2</v>
      </c>
      <c r="R318">
        <v>0.98801056453208802</v>
      </c>
      <c r="T318" t="str">
        <f t="shared" si="16"/>
        <v/>
      </c>
      <c r="U318" t="str">
        <f t="shared" si="17"/>
        <v/>
      </c>
      <c r="V318" t="str">
        <f t="shared" si="18"/>
        <v/>
      </c>
      <c r="W318" t="str">
        <f t="shared" si="19"/>
        <v/>
      </c>
    </row>
    <row r="319" spans="1:23" x14ac:dyDescent="0.25">
      <c r="A319">
        <v>318</v>
      </c>
      <c r="B319" t="s">
        <v>423</v>
      </c>
      <c r="C319">
        <v>-13.1390975401338</v>
      </c>
      <c r="D319">
        <v>885.86818143594701</v>
      </c>
      <c r="E319">
        <v>-1.4831887876180399E-2</v>
      </c>
      <c r="F319">
        <v>0.98816629953019197</v>
      </c>
      <c r="G319">
        <v>-13.1489051094147</v>
      </c>
      <c r="H319">
        <v>1935.5176130177899</v>
      </c>
      <c r="I319">
        <v>-6.7934825397498897E-3</v>
      </c>
      <c r="J319">
        <v>0.99457962686045398</v>
      </c>
      <c r="K319">
        <v>-15.0037474724428</v>
      </c>
      <c r="L319">
        <v>2705.6693519062901</v>
      </c>
      <c r="M319">
        <v>-5.5452997099855799E-3</v>
      </c>
      <c r="N319">
        <v>0.99557551365213903</v>
      </c>
      <c r="O319">
        <v>-13.2869515435137</v>
      </c>
      <c r="P319">
        <v>884.19963947287499</v>
      </c>
      <c r="Q319">
        <v>-1.5027094504850499E-2</v>
      </c>
      <c r="R319">
        <v>0.98801056453208802</v>
      </c>
      <c r="T319" t="str">
        <f t="shared" si="16"/>
        <v/>
      </c>
      <c r="U319" t="str">
        <f t="shared" si="17"/>
        <v/>
      </c>
      <c r="V319" t="str">
        <f t="shared" si="18"/>
        <v/>
      </c>
      <c r="W319" t="str">
        <f t="shared" si="19"/>
        <v/>
      </c>
    </row>
    <row r="320" spans="1:23" x14ac:dyDescent="0.25">
      <c r="A320">
        <v>319</v>
      </c>
      <c r="B320" t="s">
        <v>424</v>
      </c>
      <c r="C320">
        <v>1.49372754596521</v>
      </c>
      <c r="D320">
        <v>1.03826201256326</v>
      </c>
      <c r="E320">
        <v>1.43868072595424</v>
      </c>
      <c r="F320">
        <v>0.15024100264680201</v>
      </c>
      <c r="G320">
        <v>-13.1489051094147</v>
      </c>
      <c r="H320">
        <v>1935.5176130177599</v>
      </c>
      <c r="I320">
        <v>-6.7934825397499704E-3</v>
      </c>
      <c r="J320">
        <v>0.99457962686045398</v>
      </c>
      <c r="K320">
        <v>1.8834711373620201</v>
      </c>
      <c r="L320">
        <v>1.05596405340074</v>
      </c>
      <c r="M320">
        <v>1.78365080827921</v>
      </c>
      <c r="N320">
        <v>7.4480424102797094E-2</v>
      </c>
      <c r="O320">
        <v>1.3417046107381001</v>
      </c>
      <c r="P320">
        <v>1.0376202332343401</v>
      </c>
      <c r="Q320">
        <v>1.2930594139976599</v>
      </c>
      <c r="R320">
        <v>0.19599051085385799</v>
      </c>
      <c r="T320" t="str">
        <f t="shared" si="16"/>
        <v/>
      </c>
      <c r="U320" t="str">
        <f t="shared" si="17"/>
        <v/>
      </c>
      <c r="V320" t="str">
        <f t="shared" si="18"/>
        <v>^</v>
      </c>
      <c r="W320" t="str">
        <f t="shared" si="19"/>
        <v/>
      </c>
    </row>
    <row r="321" spans="1:23" x14ac:dyDescent="0.25">
      <c r="A321">
        <v>320</v>
      </c>
      <c r="B321" t="s">
        <v>425</v>
      </c>
      <c r="C321">
        <v>2.3568040496061502</v>
      </c>
      <c r="D321">
        <v>0.76462675207466402</v>
      </c>
      <c r="E321">
        <v>3.08229347614563</v>
      </c>
      <c r="F321">
        <v>2.0541221164196099E-3</v>
      </c>
      <c r="G321">
        <v>-13.1489051094147</v>
      </c>
      <c r="H321">
        <v>1935.5176130177599</v>
      </c>
      <c r="I321">
        <v>-6.7934825397499704E-3</v>
      </c>
      <c r="J321">
        <v>0.99457962686045398</v>
      </c>
      <c r="K321">
        <v>2.8252609470719299</v>
      </c>
      <c r="L321">
        <v>0.789889476832911</v>
      </c>
      <c r="M321">
        <v>3.57678008118289</v>
      </c>
      <c r="N321">
        <v>3.4785258206484901E-4</v>
      </c>
      <c r="O321">
        <v>2.1956998606270401</v>
      </c>
      <c r="P321">
        <v>0.76414399769382202</v>
      </c>
      <c r="Q321">
        <v>2.8734111204872899</v>
      </c>
      <c r="R321">
        <v>4.0606531645200001E-3</v>
      </c>
      <c r="T321" t="str">
        <f t="shared" si="16"/>
        <v>**</v>
      </c>
      <c r="U321" t="str">
        <f t="shared" si="17"/>
        <v/>
      </c>
      <c r="V321" t="str">
        <f t="shared" si="18"/>
        <v>***</v>
      </c>
      <c r="W321" t="str">
        <f t="shared" si="19"/>
        <v>**</v>
      </c>
    </row>
    <row r="322" spans="1:23" x14ac:dyDescent="0.25">
      <c r="A322">
        <v>321</v>
      </c>
      <c r="B322" t="s">
        <v>426</v>
      </c>
      <c r="C322">
        <v>-13.0878245735143</v>
      </c>
      <c r="D322">
        <v>970.47753547637205</v>
      </c>
      <c r="E322">
        <v>-1.34859634510653E-2</v>
      </c>
      <c r="F322">
        <v>0.98924008412898501</v>
      </c>
      <c r="G322">
        <v>-13.1489051094147</v>
      </c>
      <c r="H322">
        <v>1935.5176130177899</v>
      </c>
      <c r="I322">
        <v>-6.7934825397498897E-3</v>
      </c>
      <c r="J322">
        <v>0.99457962686045398</v>
      </c>
      <c r="K322">
        <v>-14.9281836872652</v>
      </c>
      <c r="L322">
        <v>3043.7741710347</v>
      </c>
      <c r="M322">
        <v>-4.9044977874263896E-3</v>
      </c>
      <c r="N322">
        <v>0.99608679262503996</v>
      </c>
      <c r="O322">
        <v>-13.239545112413399</v>
      </c>
      <c r="P322">
        <v>969.04871048573796</v>
      </c>
      <c r="Q322">
        <v>-1.36624144577593E-2</v>
      </c>
      <c r="R322">
        <v>0.98909930956524905</v>
      </c>
      <c r="T322" t="str">
        <f t="shared" si="16"/>
        <v/>
      </c>
      <c r="U322" t="str">
        <f t="shared" si="17"/>
        <v/>
      </c>
      <c r="V322" t="str">
        <f t="shared" si="18"/>
        <v/>
      </c>
      <c r="W322" t="str">
        <f t="shared" si="19"/>
        <v/>
      </c>
    </row>
    <row r="323" spans="1:23" x14ac:dyDescent="0.25">
      <c r="A323">
        <v>322</v>
      </c>
      <c r="B323" t="s">
        <v>427</v>
      </c>
      <c r="C323">
        <v>1.73768075065899</v>
      </c>
      <c r="D323">
        <v>1.0443014199365299</v>
      </c>
      <c r="E323">
        <v>1.6639647495304499</v>
      </c>
      <c r="F323">
        <v>9.61194740444168E-2</v>
      </c>
      <c r="G323">
        <v>-13.1489051094147</v>
      </c>
      <c r="H323">
        <v>1935.5176130177899</v>
      </c>
      <c r="I323">
        <v>-6.7934825397498897E-3</v>
      </c>
      <c r="J323">
        <v>0.99457962686045398</v>
      </c>
      <c r="K323">
        <v>2.2095196471823799</v>
      </c>
      <c r="L323">
        <v>1.06513490185314</v>
      </c>
      <c r="M323">
        <v>2.0744035739869302</v>
      </c>
      <c r="N323">
        <v>3.80418456795973E-2</v>
      </c>
      <c r="O323">
        <v>1.5834811645320199</v>
      </c>
      <c r="P323">
        <v>1.0440343236271099</v>
      </c>
      <c r="Q323">
        <v>1.51669454604788</v>
      </c>
      <c r="R323">
        <v>0.12934382194248201</v>
      </c>
      <c r="T323" t="str">
        <f t="shared" ref="T323:T386" si="20">IF(F323&lt;0.001,"***",IF(F323&lt;0.01,"**",IF(F323&lt;0.05,"*",IF(F323&lt;0.1,"^",""))))</f>
        <v>^</v>
      </c>
      <c r="U323" t="str">
        <f t="shared" ref="U323:U386" si="21">IF(J323&lt;0.001,"***",IF(J323&lt;0.01,"**",IF(J323&lt;0.05,"*",IF(J323&lt;0.1,"^",""))))</f>
        <v/>
      </c>
      <c r="V323" t="str">
        <f t="shared" ref="V323:V386" si="22">IF(N323&lt;0.001,"***",IF(N323&lt;0.01,"**",IF(N323&lt;0.05,"*",IF(N323&lt;0.1,"^",""))))</f>
        <v>*</v>
      </c>
      <c r="W323" t="str">
        <f t="shared" ref="W323:W386" si="23">IF(R323&lt;0.001,"***",IF(R323&lt;0.01,"**",IF(R323&lt;0.05,"*",IF(R323&lt;0.1,"^",""))))</f>
        <v/>
      </c>
    </row>
    <row r="324" spans="1:23" x14ac:dyDescent="0.25">
      <c r="A324">
        <v>323</v>
      </c>
      <c r="B324" t="s">
        <v>428</v>
      </c>
      <c r="C324">
        <v>1.8274695112703101</v>
      </c>
      <c r="D324">
        <v>1.0472002961229401</v>
      </c>
      <c r="E324">
        <v>1.74510026213338</v>
      </c>
      <c r="F324">
        <v>8.0967417966926497E-2</v>
      </c>
      <c r="G324">
        <v>-13.1489051094147</v>
      </c>
      <c r="H324">
        <v>1935.5176130177899</v>
      </c>
      <c r="I324">
        <v>-6.7934825397498897E-3</v>
      </c>
      <c r="J324">
        <v>0.99457962686045398</v>
      </c>
      <c r="K324">
        <v>2.3620838090632099</v>
      </c>
      <c r="L324">
        <v>1.0696966833229999</v>
      </c>
      <c r="M324">
        <v>2.2081809225821099</v>
      </c>
      <c r="N324">
        <v>2.72316637196891E-2</v>
      </c>
      <c r="O324">
        <v>1.6929864734536899</v>
      </c>
      <c r="P324">
        <v>1.0464928664719499</v>
      </c>
      <c r="Q324">
        <v>1.6177716329412399</v>
      </c>
      <c r="R324">
        <v>0.10571182187839399</v>
      </c>
      <c r="T324" t="str">
        <f t="shared" si="20"/>
        <v>^</v>
      </c>
      <c r="U324" t="str">
        <f t="shared" si="21"/>
        <v/>
      </c>
      <c r="V324" t="str">
        <f t="shared" si="22"/>
        <v>*</v>
      </c>
      <c r="W324" t="str">
        <f t="shared" si="23"/>
        <v/>
      </c>
    </row>
    <row r="325" spans="1:23" x14ac:dyDescent="0.25">
      <c r="A325">
        <v>324</v>
      </c>
      <c r="B325" t="s">
        <v>429</v>
      </c>
      <c r="C325">
        <v>-13.0657138993025</v>
      </c>
      <c r="D325">
        <v>1041.8307499401301</v>
      </c>
      <c r="E325">
        <v>-1.25411098684247E-2</v>
      </c>
      <c r="F325">
        <v>0.98999390435351997</v>
      </c>
      <c r="G325">
        <v>-13.1489051094147</v>
      </c>
      <c r="H325">
        <v>1935.5176130177899</v>
      </c>
      <c r="I325">
        <v>-6.7934825397498698E-3</v>
      </c>
      <c r="J325">
        <v>0.99457962686045498</v>
      </c>
      <c r="K325">
        <v>-14.8670603640879</v>
      </c>
      <c r="L325">
        <v>3365.4136598779601</v>
      </c>
      <c r="M325">
        <v>-4.41760266838252E-3</v>
      </c>
      <c r="N325">
        <v>0.99647527449943496</v>
      </c>
      <c r="O325">
        <v>-13.2049344517911</v>
      </c>
      <c r="P325">
        <v>1042.4198484394001</v>
      </c>
      <c r="Q325">
        <v>-1.2667577724618399E-2</v>
      </c>
      <c r="R325">
        <v>0.98989300561887605</v>
      </c>
      <c r="T325" t="str">
        <f t="shared" si="20"/>
        <v/>
      </c>
      <c r="U325" t="str">
        <f t="shared" si="21"/>
        <v/>
      </c>
      <c r="V325" t="str">
        <f t="shared" si="22"/>
        <v/>
      </c>
      <c r="W325" t="str">
        <f t="shared" si="23"/>
        <v/>
      </c>
    </row>
    <row r="326" spans="1:23" x14ac:dyDescent="0.25">
      <c r="A326">
        <v>325</v>
      </c>
      <c r="B326" t="s">
        <v>430</v>
      </c>
      <c r="C326">
        <v>1.9126848052138301</v>
      </c>
      <c r="D326">
        <v>1.05065929860589</v>
      </c>
      <c r="E326">
        <v>1.8204615023649999</v>
      </c>
      <c r="F326">
        <v>6.8688753799776001E-2</v>
      </c>
      <c r="G326">
        <v>-13.1489051094147</v>
      </c>
      <c r="H326">
        <v>1935.5176130177899</v>
      </c>
      <c r="I326">
        <v>-6.7934825397498802E-3</v>
      </c>
      <c r="J326">
        <v>0.99457962686045498</v>
      </c>
      <c r="K326">
        <v>2.4905721371582601</v>
      </c>
      <c r="L326">
        <v>1.07652499435212</v>
      </c>
      <c r="M326">
        <v>2.3135293190820301</v>
      </c>
      <c r="N326">
        <v>2.0693554698273602E-2</v>
      </c>
      <c r="O326">
        <v>1.7739647921377399</v>
      </c>
      <c r="P326">
        <v>1.0498832188931599</v>
      </c>
      <c r="Q326">
        <v>1.6896782044082499</v>
      </c>
      <c r="R326">
        <v>9.10895352560043E-2</v>
      </c>
      <c r="T326" t="str">
        <f t="shared" si="20"/>
        <v>^</v>
      </c>
      <c r="U326" t="str">
        <f t="shared" si="21"/>
        <v/>
      </c>
      <c r="V326" t="str">
        <f t="shared" si="22"/>
        <v>*</v>
      </c>
      <c r="W326" t="str">
        <f t="shared" si="23"/>
        <v>^</v>
      </c>
    </row>
    <row r="327" spans="1:23" x14ac:dyDescent="0.25">
      <c r="A327">
        <v>326</v>
      </c>
      <c r="B327" t="s">
        <v>431</v>
      </c>
      <c r="C327">
        <v>-13.0414683768941</v>
      </c>
      <c r="D327">
        <v>1080.5972548914499</v>
      </c>
      <c r="E327">
        <v>-1.20687594919017E-2</v>
      </c>
      <c r="F327">
        <v>0.99037075689176601</v>
      </c>
      <c r="G327">
        <v>-13.1489051094147</v>
      </c>
      <c r="H327">
        <v>1935.5176130177799</v>
      </c>
      <c r="I327">
        <v>-6.7934825397499201E-3</v>
      </c>
      <c r="J327">
        <v>0.99457962686045398</v>
      </c>
      <c r="K327">
        <v>-14.7996966024642</v>
      </c>
      <c r="L327">
        <v>3551.1182620651198</v>
      </c>
      <c r="M327">
        <v>-4.1676158072690003E-3</v>
      </c>
      <c r="N327">
        <v>0.99667473331812995</v>
      </c>
      <c r="O327">
        <v>-13.1651144067801</v>
      </c>
      <c r="P327">
        <v>1082.54555287218</v>
      </c>
      <c r="Q327">
        <v>-1.21612567451326E-2</v>
      </c>
      <c r="R327">
        <v>0.99029696017741897</v>
      </c>
      <c r="T327" t="str">
        <f t="shared" si="20"/>
        <v/>
      </c>
      <c r="U327" t="str">
        <f t="shared" si="21"/>
        <v/>
      </c>
      <c r="V327" t="str">
        <f t="shared" si="22"/>
        <v/>
      </c>
      <c r="W327" t="str">
        <f t="shared" si="23"/>
        <v/>
      </c>
    </row>
    <row r="328" spans="1:23" x14ac:dyDescent="0.25">
      <c r="A328">
        <v>327</v>
      </c>
      <c r="B328" t="s">
        <v>432</v>
      </c>
      <c r="C328">
        <v>-13.0414683768941</v>
      </c>
      <c r="D328">
        <v>1080.5972548914499</v>
      </c>
      <c r="E328">
        <v>-1.2068759491901801E-2</v>
      </c>
      <c r="F328">
        <v>0.99037075689176601</v>
      </c>
      <c r="G328">
        <v>-13.1489051094147</v>
      </c>
      <c r="H328">
        <v>1935.5176130177999</v>
      </c>
      <c r="I328">
        <v>-6.7934825397498403E-3</v>
      </c>
      <c r="J328">
        <v>0.99457962686045498</v>
      </c>
      <c r="K328">
        <v>-14.7996966024642</v>
      </c>
      <c r="L328">
        <v>3551.1182620651098</v>
      </c>
      <c r="M328">
        <v>-4.1676158072690098E-3</v>
      </c>
      <c r="N328">
        <v>0.99667473331812995</v>
      </c>
      <c r="O328">
        <v>-13.1651144067801</v>
      </c>
      <c r="P328">
        <v>1082.54555287217</v>
      </c>
      <c r="Q328">
        <v>-1.2161256745132701E-2</v>
      </c>
      <c r="R328">
        <v>0.99029696017741897</v>
      </c>
      <c r="T328" t="str">
        <f t="shared" si="20"/>
        <v/>
      </c>
      <c r="U328" t="str">
        <f t="shared" si="21"/>
        <v/>
      </c>
      <c r="V328" t="str">
        <f t="shared" si="22"/>
        <v/>
      </c>
      <c r="W328" t="str">
        <f t="shared" si="23"/>
        <v/>
      </c>
    </row>
    <row r="329" spans="1:23" x14ac:dyDescent="0.25">
      <c r="A329">
        <v>328</v>
      </c>
      <c r="B329" t="s">
        <v>433</v>
      </c>
      <c r="C329">
        <v>-13.0414683768941</v>
      </c>
      <c r="D329">
        <v>1080.5972548914599</v>
      </c>
      <c r="E329">
        <v>-1.2068759491901599E-2</v>
      </c>
      <c r="F329">
        <v>0.99037075689176601</v>
      </c>
      <c r="G329">
        <v>-13.1489051094147</v>
      </c>
      <c r="H329">
        <v>1935.5176130177899</v>
      </c>
      <c r="I329">
        <v>-6.7934825397498897E-3</v>
      </c>
      <c r="J329">
        <v>0.99457962686045398</v>
      </c>
      <c r="K329">
        <v>-14.7996966024642</v>
      </c>
      <c r="L329">
        <v>3551.1182620651198</v>
      </c>
      <c r="M329">
        <v>-4.1676158072689899E-3</v>
      </c>
      <c r="N329">
        <v>0.99667473331812995</v>
      </c>
      <c r="O329">
        <v>-13.1651144067801</v>
      </c>
      <c r="P329">
        <v>1082.54555287218</v>
      </c>
      <c r="Q329">
        <v>-1.21612567451326E-2</v>
      </c>
      <c r="R329">
        <v>0.99029696017741897</v>
      </c>
      <c r="T329" t="str">
        <f t="shared" si="20"/>
        <v/>
      </c>
      <c r="U329" t="str">
        <f t="shared" si="21"/>
        <v/>
      </c>
      <c r="V329" t="str">
        <f t="shared" si="22"/>
        <v/>
      </c>
      <c r="W329" t="str">
        <f t="shared" si="23"/>
        <v/>
      </c>
    </row>
    <row r="330" spans="1:23" x14ac:dyDescent="0.25">
      <c r="T330" t="str">
        <f t="shared" si="20"/>
        <v>***</v>
      </c>
      <c r="U330" t="str">
        <f t="shared" si="21"/>
        <v>***</v>
      </c>
      <c r="V330" t="str">
        <f t="shared" si="22"/>
        <v>***</v>
      </c>
      <c r="W330" t="str">
        <f t="shared" si="23"/>
        <v>***</v>
      </c>
    </row>
    <row r="331" spans="1:23" x14ac:dyDescent="0.25">
      <c r="T331" t="str">
        <f t="shared" si="20"/>
        <v>***</v>
      </c>
      <c r="U331" t="str">
        <f t="shared" si="21"/>
        <v>***</v>
      </c>
      <c r="V331" t="str">
        <f t="shared" si="22"/>
        <v>***</v>
      </c>
      <c r="W331" t="str">
        <f t="shared" si="23"/>
        <v>***</v>
      </c>
    </row>
    <row r="332" spans="1:23" x14ac:dyDescent="0.25">
      <c r="T332" t="str">
        <f t="shared" si="20"/>
        <v>***</v>
      </c>
      <c r="U332" t="str">
        <f t="shared" si="21"/>
        <v>***</v>
      </c>
      <c r="V332" t="str">
        <f t="shared" si="22"/>
        <v>***</v>
      </c>
      <c r="W332" t="str">
        <f t="shared" si="23"/>
        <v>***</v>
      </c>
    </row>
    <row r="333" spans="1:23" x14ac:dyDescent="0.25">
      <c r="T333" t="str">
        <f t="shared" si="20"/>
        <v>***</v>
      </c>
      <c r="U333" t="str">
        <f t="shared" si="21"/>
        <v>***</v>
      </c>
      <c r="V333" t="str">
        <f t="shared" si="22"/>
        <v>***</v>
      </c>
      <c r="W333" t="str">
        <f t="shared" si="23"/>
        <v>***</v>
      </c>
    </row>
    <row r="334" spans="1:23" x14ac:dyDescent="0.25">
      <c r="T334" t="str">
        <f t="shared" si="20"/>
        <v>***</v>
      </c>
      <c r="U334" t="str">
        <f t="shared" si="21"/>
        <v>***</v>
      </c>
      <c r="V334" t="str">
        <f t="shared" si="22"/>
        <v>***</v>
      </c>
      <c r="W334" t="str">
        <f t="shared" si="23"/>
        <v>***</v>
      </c>
    </row>
    <row r="335" spans="1:23" x14ac:dyDescent="0.25">
      <c r="T335" t="str">
        <f t="shared" si="20"/>
        <v>***</v>
      </c>
      <c r="U335" t="str">
        <f t="shared" si="21"/>
        <v>***</v>
      </c>
      <c r="V335" t="str">
        <f t="shared" si="22"/>
        <v>***</v>
      </c>
      <c r="W335" t="str">
        <f t="shared" si="23"/>
        <v>***</v>
      </c>
    </row>
    <row r="336" spans="1:23" x14ac:dyDescent="0.25">
      <c r="T336" t="str">
        <f t="shared" si="20"/>
        <v>***</v>
      </c>
      <c r="U336" t="str">
        <f t="shared" si="21"/>
        <v>***</v>
      </c>
      <c r="V336" t="str">
        <f t="shared" si="22"/>
        <v>***</v>
      </c>
      <c r="W336" t="str">
        <f t="shared" si="23"/>
        <v>***</v>
      </c>
    </row>
    <row r="337" spans="20:23" x14ac:dyDescent="0.25">
      <c r="T337" t="str">
        <f t="shared" si="20"/>
        <v>***</v>
      </c>
      <c r="U337" t="str">
        <f t="shared" si="21"/>
        <v>***</v>
      </c>
      <c r="V337" t="str">
        <f t="shared" si="22"/>
        <v>***</v>
      </c>
      <c r="W337" t="str">
        <f t="shared" si="23"/>
        <v>***</v>
      </c>
    </row>
    <row r="338" spans="20:23" x14ac:dyDescent="0.25">
      <c r="T338" t="str">
        <f t="shared" si="20"/>
        <v>***</v>
      </c>
      <c r="U338" t="str">
        <f t="shared" si="21"/>
        <v>***</v>
      </c>
      <c r="V338" t="str">
        <f t="shared" si="22"/>
        <v>***</v>
      </c>
      <c r="W338" t="str">
        <f t="shared" si="23"/>
        <v>***</v>
      </c>
    </row>
    <row r="339" spans="20:23" x14ac:dyDescent="0.25">
      <c r="T339" t="str">
        <f t="shared" si="20"/>
        <v>***</v>
      </c>
      <c r="U339" t="str">
        <f t="shared" si="21"/>
        <v>***</v>
      </c>
      <c r="V339" t="str">
        <f t="shared" si="22"/>
        <v>***</v>
      </c>
      <c r="W339" t="str">
        <f t="shared" si="23"/>
        <v>***</v>
      </c>
    </row>
    <row r="340" spans="20:23" x14ac:dyDescent="0.25">
      <c r="T340" t="str">
        <f t="shared" si="20"/>
        <v>***</v>
      </c>
      <c r="U340" t="str">
        <f t="shared" si="21"/>
        <v>***</v>
      </c>
      <c r="V340" t="str">
        <f t="shared" si="22"/>
        <v>***</v>
      </c>
      <c r="W340" t="str">
        <f t="shared" si="23"/>
        <v>***</v>
      </c>
    </row>
    <row r="341" spans="20:23" x14ac:dyDescent="0.25">
      <c r="T341" t="str">
        <f t="shared" si="20"/>
        <v>***</v>
      </c>
      <c r="U341" t="str">
        <f t="shared" si="21"/>
        <v>***</v>
      </c>
      <c r="V341" t="str">
        <f t="shared" si="22"/>
        <v>***</v>
      </c>
      <c r="W341" t="str">
        <f t="shared" si="23"/>
        <v>***</v>
      </c>
    </row>
    <row r="342" spans="20:23" x14ac:dyDescent="0.25">
      <c r="T342" t="str">
        <f t="shared" si="20"/>
        <v>***</v>
      </c>
      <c r="U342" t="str">
        <f t="shared" si="21"/>
        <v>***</v>
      </c>
      <c r="V342" t="str">
        <f t="shared" si="22"/>
        <v>***</v>
      </c>
      <c r="W342" t="str">
        <f t="shared" si="23"/>
        <v>***</v>
      </c>
    </row>
    <row r="343" spans="20:23" x14ac:dyDescent="0.25">
      <c r="T343" t="str">
        <f t="shared" si="20"/>
        <v>***</v>
      </c>
      <c r="U343" t="str">
        <f t="shared" si="21"/>
        <v>***</v>
      </c>
      <c r="V343" t="str">
        <f t="shared" si="22"/>
        <v>***</v>
      </c>
      <c r="W343" t="str">
        <f t="shared" si="23"/>
        <v>***</v>
      </c>
    </row>
    <row r="344" spans="20:23" x14ac:dyDescent="0.25">
      <c r="T344" t="str">
        <f t="shared" si="20"/>
        <v>***</v>
      </c>
      <c r="U344" t="str">
        <f t="shared" si="21"/>
        <v>***</v>
      </c>
      <c r="V344" t="str">
        <f t="shared" si="22"/>
        <v>***</v>
      </c>
      <c r="W344" t="str">
        <f t="shared" si="23"/>
        <v>***</v>
      </c>
    </row>
    <row r="345" spans="20:23" x14ac:dyDescent="0.25">
      <c r="T345" t="str">
        <f t="shared" si="20"/>
        <v>***</v>
      </c>
      <c r="U345" t="str">
        <f t="shared" si="21"/>
        <v>***</v>
      </c>
      <c r="V345" t="str">
        <f t="shared" si="22"/>
        <v>***</v>
      </c>
      <c r="W345" t="str">
        <f t="shared" si="23"/>
        <v>***</v>
      </c>
    </row>
    <row r="346" spans="20:23" x14ac:dyDescent="0.25">
      <c r="T346" t="str">
        <f t="shared" si="20"/>
        <v>***</v>
      </c>
      <c r="U346" t="str">
        <f t="shared" si="21"/>
        <v>***</v>
      </c>
      <c r="V346" t="str">
        <f t="shared" si="22"/>
        <v>***</v>
      </c>
      <c r="W346" t="str">
        <f t="shared" si="23"/>
        <v>***</v>
      </c>
    </row>
    <row r="347" spans="20:23" x14ac:dyDescent="0.25">
      <c r="T347" t="str">
        <f t="shared" si="20"/>
        <v>***</v>
      </c>
      <c r="U347" t="str">
        <f t="shared" si="21"/>
        <v>***</v>
      </c>
      <c r="V347" t="str">
        <f t="shared" si="22"/>
        <v>***</v>
      </c>
      <c r="W347" t="str">
        <f t="shared" si="23"/>
        <v>***</v>
      </c>
    </row>
    <row r="348" spans="20:23" x14ac:dyDescent="0.25">
      <c r="T348" t="str">
        <f t="shared" si="20"/>
        <v>***</v>
      </c>
      <c r="U348" t="str">
        <f t="shared" si="21"/>
        <v>***</v>
      </c>
      <c r="V348" t="str">
        <f t="shared" si="22"/>
        <v>***</v>
      </c>
      <c r="W348" t="str">
        <f t="shared" si="23"/>
        <v>***</v>
      </c>
    </row>
    <row r="349" spans="20:23" x14ac:dyDescent="0.25">
      <c r="T349" t="str">
        <f t="shared" si="20"/>
        <v>***</v>
      </c>
      <c r="U349" t="str">
        <f t="shared" si="21"/>
        <v>***</v>
      </c>
      <c r="V349" t="str">
        <f t="shared" si="22"/>
        <v>***</v>
      </c>
      <c r="W349" t="str">
        <f t="shared" si="23"/>
        <v>***</v>
      </c>
    </row>
    <row r="350" spans="20:23" x14ac:dyDescent="0.25">
      <c r="T350" t="str">
        <f t="shared" si="20"/>
        <v>***</v>
      </c>
      <c r="U350" t="str">
        <f t="shared" si="21"/>
        <v>***</v>
      </c>
      <c r="V350" t="str">
        <f t="shared" si="22"/>
        <v>***</v>
      </c>
      <c r="W350" t="str">
        <f t="shared" si="23"/>
        <v>***</v>
      </c>
    </row>
    <row r="351" spans="20:23" x14ac:dyDescent="0.25">
      <c r="T351" t="str">
        <f t="shared" si="20"/>
        <v>***</v>
      </c>
      <c r="U351" t="str">
        <f t="shared" si="21"/>
        <v>***</v>
      </c>
      <c r="V351" t="str">
        <f t="shared" si="22"/>
        <v>***</v>
      </c>
      <c r="W351" t="str">
        <f t="shared" si="23"/>
        <v>***</v>
      </c>
    </row>
    <row r="352" spans="20:23" x14ac:dyDescent="0.25">
      <c r="T352" t="str">
        <f t="shared" si="20"/>
        <v>***</v>
      </c>
      <c r="U352" t="str">
        <f t="shared" si="21"/>
        <v>***</v>
      </c>
      <c r="V352" t="str">
        <f t="shared" si="22"/>
        <v>***</v>
      </c>
      <c r="W352" t="str">
        <f t="shared" si="23"/>
        <v>***</v>
      </c>
    </row>
    <row r="353" spans="20:23" x14ac:dyDescent="0.25">
      <c r="T353" t="str">
        <f t="shared" si="20"/>
        <v>***</v>
      </c>
      <c r="U353" t="str">
        <f t="shared" si="21"/>
        <v>***</v>
      </c>
      <c r="V353" t="str">
        <f t="shared" si="22"/>
        <v>***</v>
      </c>
      <c r="W353" t="str">
        <f t="shared" si="23"/>
        <v>***</v>
      </c>
    </row>
    <row r="354" spans="20:23" x14ac:dyDescent="0.25">
      <c r="T354" t="str">
        <f t="shared" si="20"/>
        <v>***</v>
      </c>
      <c r="U354" t="str">
        <f t="shared" si="21"/>
        <v>***</v>
      </c>
      <c r="V354" t="str">
        <f t="shared" si="22"/>
        <v>***</v>
      </c>
      <c r="W354" t="str">
        <f t="shared" si="23"/>
        <v>***</v>
      </c>
    </row>
    <row r="355" spans="20:23" x14ac:dyDescent="0.25">
      <c r="T355" t="str">
        <f t="shared" si="20"/>
        <v>***</v>
      </c>
      <c r="U355" t="str">
        <f t="shared" si="21"/>
        <v>***</v>
      </c>
      <c r="V355" t="str">
        <f t="shared" si="22"/>
        <v>***</v>
      </c>
      <c r="W355" t="str">
        <f t="shared" si="23"/>
        <v>***</v>
      </c>
    </row>
    <row r="356" spans="20:23" x14ac:dyDescent="0.25">
      <c r="T356" t="str">
        <f t="shared" si="20"/>
        <v>***</v>
      </c>
      <c r="U356" t="str">
        <f t="shared" si="21"/>
        <v>***</v>
      </c>
      <c r="V356" t="str">
        <f t="shared" si="22"/>
        <v>***</v>
      </c>
      <c r="W356" t="str">
        <f t="shared" si="23"/>
        <v>***</v>
      </c>
    </row>
    <row r="357" spans="20:23" x14ac:dyDescent="0.25">
      <c r="T357" t="str">
        <f t="shared" si="20"/>
        <v>***</v>
      </c>
      <c r="U357" t="str">
        <f t="shared" si="21"/>
        <v>***</v>
      </c>
      <c r="V357" t="str">
        <f t="shared" si="22"/>
        <v>***</v>
      </c>
      <c r="W357" t="str">
        <f t="shared" si="23"/>
        <v>***</v>
      </c>
    </row>
    <row r="358" spans="20:23" x14ac:dyDescent="0.25">
      <c r="T358" t="str">
        <f t="shared" si="20"/>
        <v>***</v>
      </c>
      <c r="U358" t="str">
        <f t="shared" si="21"/>
        <v>***</v>
      </c>
      <c r="V358" t="str">
        <f t="shared" si="22"/>
        <v>***</v>
      </c>
      <c r="W358" t="str">
        <f t="shared" si="23"/>
        <v>***</v>
      </c>
    </row>
    <row r="359" spans="20:23" x14ac:dyDescent="0.25">
      <c r="T359" t="str">
        <f t="shared" si="20"/>
        <v>***</v>
      </c>
      <c r="U359" t="str">
        <f t="shared" si="21"/>
        <v>***</v>
      </c>
      <c r="V359" t="str">
        <f t="shared" si="22"/>
        <v>***</v>
      </c>
      <c r="W359" t="str">
        <f t="shared" si="23"/>
        <v>***</v>
      </c>
    </row>
    <row r="360" spans="20:23" x14ac:dyDescent="0.25">
      <c r="T360" t="str">
        <f t="shared" si="20"/>
        <v>***</v>
      </c>
      <c r="U360" t="str">
        <f t="shared" si="21"/>
        <v>***</v>
      </c>
      <c r="V360" t="str">
        <f t="shared" si="22"/>
        <v>***</v>
      </c>
      <c r="W360" t="str">
        <f t="shared" si="23"/>
        <v>***</v>
      </c>
    </row>
    <row r="361" spans="20:23" x14ac:dyDescent="0.25">
      <c r="T361" t="str">
        <f t="shared" si="20"/>
        <v>***</v>
      </c>
      <c r="U361" t="str">
        <f t="shared" si="21"/>
        <v>***</v>
      </c>
      <c r="V361" t="str">
        <f t="shared" si="22"/>
        <v>***</v>
      </c>
      <c r="W361" t="str">
        <f t="shared" si="23"/>
        <v>***</v>
      </c>
    </row>
    <row r="362" spans="20:23" x14ac:dyDescent="0.25">
      <c r="T362" t="str">
        <f t="shared" si="20"/>
        <v>***</v>
      </c>
      <c r="U362" t="str">
        <f t="shared" si="21"/>
        <v>***</v>
      </c>
      <c r="V362" t="str">
        <f t="shared" si="22"/>
        <v>***</v>
      </c>
      <c r="W362" t="str">
        <f t="shared" si="23"/>
        <v>***</v>
      </c>
    </row>
    <row r="363" spans="20:23" x14ac:dyDescent="0.25">
      <c r="T363" t="str">
        <f t="shared" si="20"/>
        <v>***</v>
      </c>
      <c r="U363" t="str">
        <f t="shared" si="21"/>
        <v>***</v>
      </c>
      <c r="V363" t="str">
        <f t="shared" si="22"/>
        <v>***</v>
      </c>
      <c r="W363" t="str">
        <f t="shared" si="23"/>
        <v>***</v>
      </c>
    </row>
    <row r="364" spans="20:23" x14ac:dyDescent="0.25">
      <c r="T364" t="str">
        <f t="shared" si="20"/>
        <v>***</v>
      </c>
      <c r="U364" t="str">
        <f t="shared" si="21"/>
        <v>***</v>
      </c>
      <c r="V364" t="str">
        <f t="shared" si="22"/>
        <v>***</v>
      </c>
      <c r="W364" t="str">
        <f t="shared" si="23"/>
        <v>***</v>
      </c>
    </row>
    <row r="365" spans="20:23" x14ac:dyDescent="0.25">
      <c r="T365" t="str">
        <f t="shared" si="20"/>
        <v>***</v>
      </c>
      <c r="U365" t="str">
        <f t="shared" si="21"/>
        <v>***</v>
      </c>
      <c r="V365" t="str">
        <f t="shared" si="22"/>
        <v>***</v>
      </c>
      <c r="W365" t="str">
        <f t="shared" si="23"/>
        <v>***</v>
      </c>
    </row>
    <row r="366" spans="20:23" x14ac:dyDescent="0.25">
      <c r="T366" t="str">
        <f t="shared" si="20"/>
        <v>***</v>
      </c>
      <c r="U366" t="str">
        <f t="shared" si="21"/>
        <v>***</v>
      </c>
      <c r="V366" t="str">
        <f t="shared" si="22"/>
        <v>***</v>
      </c>
      <c r="W366" t="str">
        <f t="shared" si="23"/>
        <v>***</v>
      </c>
    </row>
    <row r="367" spans="20:23" x14ac:dyDescent="0.25">
      <c r="T367" t="str">
        <f t="shared" si="20"/>
        <v>***</v>
      </c>
      <c r="U367" t="str">
        <f t="shared" si="21"/>
        <v>***</v>
      </c>
      <c r="V367" t="str">
        <f t="shared" si="22"/>
        <v>***</v>
      </c>
      <c r="W367" t="str">
        <f t="shared" si="23"/>
        <v>***</v>
      </c>
    </row>
    <row r="368" spans="20:23" x14ac:dyDescent="0.25">
      <c r="T368" t="str">
        <f t="shared" si="20"/>
        <v>***</v>
      </c>
      <c r="U368" t="str">
        <f t="shared" si="21"/>
        <v>***</v>
      </c>
      <c r="V368" t="str">
        <f t="shared" si="22"/>
        <v>***</v>
      </c>
      <c r="W368" t="str">
        <f t="shared" si="23"/>
        <v>***</v>
      </c>
    </row>
    <row r="369" spans="20:23" x14ac:dyDescent="0.25">
      <c r="T369" t="str">
        <f t="shared" si="20"/>
        <v>***</v>
      </c>
      <c r="U369" t="str">
        <f t="shared" si="21"/>
        <v>***</v>
      </c>
      <c r="V369" t="str">
        <f t="shared" si="22"/>
        <v>***</v>
      </c>
      <c r="W369" t="str">
        <f t="shared" si="23"/>
        <v>***</v>
      </c>
    </row>
    <row r="370" spans="20:23" x14ac:dyDescent="0.25">
      <c r="T370" t="str">
        <f t="shared" si="20"/>
        <v>***</v>
      </c>
      <c r="U370" t="str">
        <f t="shared" si="21"/>
        <v>***</v>
      </c>
      <c r="V370" t="str">
        <f t="shared" si="22"/>
        <v>***</v>
      </c>
      <c r="W370" t="str">
        <f t="shared" si="23"/>
        <v>***</v>
      </c>
    </row>
    <row r="371" spans="20:23" x14ac:dyDescent="0.25">
      <c r="T371" t="str">
        <f t="shared" si="20"/>
        <v>***</v>
      </c>
      <c r="U371" t="str">
        <f t="shared" si="21"/>
        <v>***</v>
      </c>
      <c r="V371" t="str">
        <f t="shared" si="22"/>
        <v>***</v>
      </c>
      <c r="W371" t="str">
        <f t="shared" si="23"/>
        <v>***</v>
      </c>
    </row>
    <row r="372" spans="20:23" x14ac:dyDescent="0.25">
      <c r="T372" t="str">
        <f t="shared" si="20"/>
        <v>***</v>
      </c>
      <c r="U372" t="str">
        <f t="shared" si="21"/>
        <v>***</v>
      </c>
      <c r="V372" t="str">
        <f t="shared" si="22"/>
        <v>***</v>
      </c>
      <c r="W372" t="str">
        <f t="shared" si="23"/>
        <v>***</v>
      </c>
    </row>
    <row r="373" spans="20:23" x14ac:dyDescent="0.25">
      <c r="T373" t="str">
        <f t="shared" si="20"/>
        <v>***</v>
      </c>
      <c r="U373" t="str">
        <f t="shared" si="21"/>
        <v>***</v>
      </c>
      <c r="V373" t="str">
        <f t="shared" si="22"/>
        <v>***</v>
      </c>
      <c r="W373" t="str">
        <f t="shared" si="23"/>
        <v>***</v>
      </c>
    </row>
    <row r="374" spans="20:23" x14ac:dyDescent="0.25">
      <c r="T374" t="str">
        <f t="shared" si="20"/>
        <v>***</v>
      </c>
      <c r="U374" t="str">
        <f t="shared" si="21"/>
        <v>***</v>
      </c>
      <c r="V374" t="str">
        <f t="shared" si="22"/>
        <v>***</v>
      </c>
      <c r="W374" t="str">
        <f t="shared" si="23"/>
        <v>***</v>
      </c>
    </row>
    <row r="375" spans="20:23" x14ac:dyDescent="0.25">
      <c r="T375" t="str">
        <f t="shared" si="20"/>
        <v>***</v>
      </c>
      <c r="U375" t="str">
        <f t="shared" si="21"/>
        <v>***</v>
      </c>
      <c r="V375" t="str">
        <f t="shared" si="22"/>
        <v>***</v>
      </c>
      <c r="W375" t="str">
        <f t="shared" si="23"/>
        <v>***</v>
      </c>
    </row>
    <row r="376" spans="20:23" x14ac:dyDescent="0.25">
      <c r="T376" t="str">
        <f t="shared" si="20"/>
        <v>***</v>
      </c>
      <c r="U376" t="str">
        <f t="shared" si="21"/>
        <v>***</v>
      </c>
      <c r="V376" t="str">
        <f t="shared" si="22"/>
        <v>***</v>
      </c>
      <c r="W376" t="str">
        <f t="shared" si="23"/>
        <v>***</v>
      </c>
    </row>
    <row r="377" spans="20:23" x14ac:dyDescent="0.25">
      <c r="T377" t="str">
        <f t="shared" si="20"/>
        <v>***</v>
      </c>
      <c r="U377" t="str">
        <f t="shared" si="21"/>
        <v>***</v>
      </c>
      <c r="V377" t="str">
        <f t="shared" si="22"/>
        <v>***</v>
      </c>
      <c r="W377" t="str">
        <f t="shared" si="23"/>
        <v>***</v>
      </c>
    </row>
    <row r="378" spans="20:23" x14ac:dyDescent="0.25">
      <c r="T378" t="str">
        <f t="shared" si="20"/>
        <v>***</v>
      </c>
      <c r="U378" t="str">
        <f t="shared" si="21"/>
        <v>***</v>
      </c>
      <c r="V378" t="str">
        <f t="shared" si="22"/>
        <v>***</v>
      </c>
      <c r="W378" t="str">
        <f t="shared" si="23"/>
        <v>***</v>
      </c>
    </row>
    <row r="379" spans="20:23" x14ac:dyDescent="0.25">
      <c r="T379" t="str">
        <f t="shared" si="20"/>
        <v>***</v>
      </c>
      <c r="U379" t="str">
        <f t="shared" si="21"/>
        <v>***</v>
      </c>
      <c r="V379" t="str">
        <f t="shared" si="22"/>
        <v>***</v>
      </c>
      <c r="W379" t="str">
        <f t="shared" si="23"/>
        <v>***</v>
      </c>
    </row>
    <row r="380" spans="20:23" x14ac:dyDescent="0.25">
      <c r="T380" t="str">
        <f t="shared" si="20"/>
        <v>***</v>
      </c>
      <c r="U380" t="str">
        <f t="shared" si="21"/>
        <v>***</v>
      </c>
      <c r="V380" t="str">
        <f t="shared" si="22"/>
        <v>***</v>
      </c>
      <c r="W380" t="str">
        <f t="shared" si="23"/>
        <v>***</v>
      </c>
    </row>
    <row r="381" spans="20:23" x14ac:dyDescent="0.25">
      <c r="T381" t="str">
        <f t="shared" si="20"/>
        <v>***</v>
      </c>
      <c r="U381" t="str">
        <f t="shared" si="21"/>
        <v>***</v>
      </c>
      <c r="V381" t="str">
        <f t="shared" si="22"/>
        <v>***</v>
      </c>
      <c r="W381" t="str">
        <f t="shared" si="23"/>
        <v>***</v>
      </c>
    </row>
    <row r="382" spans="20:23" x14ac:dyDescent="0.25">
      <c r="T382" t="str">
        <f t="shared" si="20"/>
        <v>***</v>
      </c>
      <c r="U382" t="str">
        <f t="shared" si="21"/>
        <v>***</v>
      </c>
      <c r="V382" t="str">
        <f t="shared" si="22"/>
        <v>***</v>
      </c>
      <c r="W382" t="str">
        <f t="shared" si="23"/>
        <v>***</v>
      </c>
    </row>
    <row r="383" spans="20:23" x14ac:dyDescent="0.25">
      <c r="T383" t="str">
        <f t="shared" si="20"/>
        <v>***</v>
      </c>
      <c r="U383" t="str">
        <f t="shared" si="21"/>
        <v>***</v>
      </c>
      <c r="V383" t="str">
        <f t="shared" si="22"/>
        <v>***</v>
      </c>
      <c r="W383" t="str">
        <f t="shared" si="23"/>
        <v>***</v>
      </c>
    </row>
    <row r="384" spans="20:23" x14ac:dyDescent="0.25">
      <c r="T384" t="str">
        <f t="shared" si="20"/>
        <v>***</v>
      </c>
      <c r="U384" t="str">
        <f t="shared" si="21"/>
        <v>***</v>
      </c>
      <c r="V384" t="str">
        <f t="shared" si="22"/>
        <v>***</v>
      </c>
      <c r="W384" t="str">
        <f t="shared" si="23"/>
        <v>***</v>
      </c>
    </row>
    <row r="385" spans="20:23" x14ac:dyDescent="0.25">
      <c r="T385" t="str">
        <f t="shared" si="20"/>
        <v>***</v>
      </c>
      <c r="U385" t="str">
        <f t="shared" si="21"/>
        <v>***</v>
      </c>
      <c r="V385" t="str">
        <f t="shared" si="22"/>
        <v>***</v>
      </c>
      <c r="W385" t="str">
        <f t="shared" si="23"/>
        <v>***</v>
      </c>
    </row>
    <row r="386" spans="20:23" x14ac:dyDescent="0.25">
      <c r="T386" t="str">
        <f t="shared" si="20"/>
        <v>***</v>
      </c>
      <c r="U386" t="str">
        <f t="shared" si="21"/>
        <v>***</v>
      </c>
      <c r="V386" t="str">
        <f t="shared" si="22"/>
        <v>***</v>
      </c>
      <c r="W386" t="str">
        <f t="shared" si="23"/>
        <v>***</v>
      </c>
    </row>
    <row r="387" spans="20:23" x14ac:dyDescent="0.25">
      <c r="T387" t="str">
        <f t="shared" ref="T387:T402" si="24">IF(F387&lt;0.001,"***",IF(F387&lt;0.01,"**",IF(F387&lt;0.05,"*",IF(F387&lt;0.1,"^",""))))</f>
        <v>***</v>
      </c>
      <c r="U387" t="str">
        <f t="shared" ref="U387:U402" si="25">IF(J387&lt;0.001,"***",IF(J387&lt;0.01,"**",IF(J387&lt;0.05,"*",IF(J387&lt;0.1,"^",""))))</f>
        <v>***</v>
      </c>
      <c r="V387" t="str">
        <f t="shared" ref="V387:V402" si="26">IF(N387&lt;0.001,"***",IF(N387&lt;0.01,"**",IF(N387&lt;0.05,"*",IF(N387&lt;0.1,"^",""))))</f>
        <v>***</v>
      </c>
      <c r="W387" t="str">
        <f t="shared" ref="W387:W402" si="27">IF(R387&lt;0.001,"***",IF(R387&lt;0.01,"**",IF(R387&lt;0.05,"*",IF(R387&lt;0.1,"^",""))))</f>
        <v>***</v>
      </c>
    </row>
    <row r="388" spans="20:23" x14ac:dyDescent="0.25">
      <c r="T388" t="str">
        <f t="shared" si="24"/>
        <v>***</v>
      </c>
      <c r="U388" t="str">
        <f t="shared" si="25"/>
        <v>***</v>
      </c>
      <c r="V388" t="str">
        <f t="shared" si="26"/>
        <v>***</v>
      </c>
      <c r="W388" t="str">
        <f t="shared" si="27"/>
        <v>***</v>
      </c>
    </row>
    <row r="389" spans="20:23" x14ac:dyDescent="0.25">
      <c r="T389" t="str">
        <f t="shared" si="24"/>
        <v>***</v>
      </c>
      <c r="U389" t="str">
        <f t="shared" si="25"/>
        <v>***</v>
      </c>
      <c r="V389" t="str">
        <f t="shared" si="26"/>
        <v>***</v>
      </c>
      <c r="W389" t="str">
        <f t="shared" si="27"/>
        <v>***</v>
      </c>
    </row>
    <row r="390" spans="20:23" x14ac:dyDescent="0.25">
      <c r="T390" t="str">
        <f t="shared" si="24"/>
        <v>***</v>
      </c>
      <c r="U390" t="str">
        <f t="shared" si="25"/>
        <v>***</v>
      </c>
      <c r="V390" t="str">
        <f t="shared" si="26"/>
        <v>***</v>
      </c>
      <c r="W390" t="str">
        <f t="shared" si="27"/>
        <v>***</v>
      </c>
    </row>
    <row r="391" spans="20:23" x14ac:dyDescent="0.25">
      <c r="T391" t="str">
        <f t="shared" si="24"/>
        <v>***</v>
      </c>
      <c r="U391" t="str">
        <f t="shared" si="25"/>
        <v>***</v>
      </c>
      <c r="V391" t="str">
        <f t="shared" si="26"/>
        <v>***</v>
      </c>
      <c r="W391" t="str">
        <f t="shared" si="27"/>
        <v>***</v>
      </c>
    </row>
    <row r="392" spans="20:23" x14ac:dyDescent="0.25">
      <c r="T392" t="str">
        <f t="shared" si="24"/>
        <v>***</v>
      </c>
      <c r="U392" t="str">
        <f t="shared" si="25"/>
        <v>***</v>
      </c>
      <c r="V392" t="str">
        <f t="shared" si="26"/>
        <v>***</v>
      </c>
      <c r="W392" t="str">
        <f t="shared" si="27"/>
        <v>***</v>
      </c>
    </row>
    <row r="393" spans="20:23" x14ac:dyDescent="0.25">
      <c r="T393" t="str">
        <f t="shared" si="24"/>
        <v>***</v>
      </c>
      <c r="U393" t="str">
        <f t="shared" si="25"/>
        <v>***</v>
      </c>
      <c r="V393" t="str">
        <f t="shared" si="26"/>
        <v>***</v>
      </c>
      <c r="W393" t="str">
        <f t="shared" si="27"/>
        <v>***</v>
      </c>
    </row>
    <row r="394" spans="20:23" x14ac:dyDescent="0.25">
      <c r="T394" t="str">
        <f t="shared" si="24"/>
        <v>***</v>
      </c>
      <c r="U394" t="str">
        <f t="shared" si="25"/>
        <v>***</v>
      </c>
      <c r="V394" t="str">
        <f t="shared" si="26"/>
        <v>***</v>
      </c>
      <c r="W394" t="str">
        <f t="shared" si="27"/>
        <v>***</v>
      </c>
    </row>
    <row r="395" spans="20:23" x14ac:dyDescent="0.25">
      <c r="T395" t="str">
        <f t="shared" si="24"/>
        <v>***</v>
      </c>
      <c r="U395" t="str">
        <f t="shared" si="25"/>
        <v>***</v>
      </c>
      <c r="V395" t="str">
        <f t="shared" si="26"/>
        <v>***</v>
      </c>
      <c r="W395" t="str">
        <f t="shared" si="27"/>
        <v>***</v>
      </c>
    </row>
    <row r="396" spans="20:23" x14ac:dyDescent="0.25">
      <c r="T396" t="str">
        <f t="shared" si="24"/>
        <v>***</v>
      </c>
      <c r="U396" t="str">
        <f t="shared" si="25"/>
        <v>***</v>
      </c>
      <c r="V396" t="str">
        <f t="shared" si="26"/>
        <v>***</v>
      </c>
      <c r="W396" t="str">
        <f t="shared" si="27"/>
        <v>***</v>
      </c>
    </row>
    <row r="397" spans="20:23" x14ac:dyDescent="0.25">
      <c r="T397" t="str">
        <f t="shared" si="24"/>
        <v>***</v>
      </c>
      <c r="U397" t="str">
        <f t="shared" si="25"/>
        <v>***</v>
      </c>
      <c r="V397" t="str">
        <f t="shared" si="26"/>
        <v>***</v>
      </c>
      <c r="W397" t="str">
        <f t="shared" si="27"/>
        <v>***</v>
      </c>
    </row>
    <row r="398" spans="20:23" x14ac:dyDescent="0.25">
      <c r="T398" t="str">
        <f t="shared" si="24"/>
        <v>***</v>
      </c>
      <c r="U398" t="str">
        <f t="shared" si="25"/>
        <v>***</v>
      </c>
      <c r="V398" t="str">
        <f t="shared" si="26"/>
        <v>***</v>
      </c>
      <c r="W398" t="str">
        <f t="shared" si="27"/>
        <v>***</v>
      </c>
    </row>
    <row r="399" spans="20:23" x14ac:dyDescent="0.25">
      <c r="T399" t="str">
        <f t="shared" si="24"/>
        <v>***</v>
      </c>
      <c r="U399" t="str">
        <f t="shared" si="25"/>
        <v>***</v>
      </c>
      <c r="V399" t="str">
        <f t="shared" si="26"/>
        <v>***</v>
      </c>
      <c r="W399" t="str">
        <f t="shared" si="27"/>
        <v>***</v>
      </c>
    </row>
    <row r="400" spans="20:23" x14ac:dyDescent="0.25">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4C12-8E21-4BE6-BAB7-492548B74D56}">
  <dimension ref="A1:G4"/>
  <sheetViews>
    <sheetView workbookViewId="0">
      <selection activeCell="A2" sqref="A2:A4"/>
    </sheetView>
  </sheetViews>
  <sheetFormatPr defaultRowHeight="15" x14ac:dyDescent="0.25"/>
  <cols>
    <col min="1" max="1" width="22.140625" bestFit="1" customWidth="1"/>
    <col min="2" max="2" width="9.7109375" bestFit="1" customWidth="1"/>
    <col min="3" max="3" width="9.5703125" bestFit="1" customWidth="1"/>
    <col min="4" max="4" width="9" bestFit="1" customWidth="1"/>
    <col min="5" max="5" width="7.7109375" bestFit="1" customWidth="1"/>
    <col min="6" max="6" width="8.28515625" bestFit="1" customWidth="1"/>
    <col min="7" max="7" width="4" bestFit="1" customWidth="1"/>
  </cols>
  <sheetData>
    <row r="1" spans="1:7" x14ac:dyDescent="0.25">
      <c r="B1" t="s">
        <v>5</v>
      </c>
      <c r="C1" t="s">
        <v>6</v>
      </c>
      <c r="D1" t="s">
        <v>7</v>
      </c>
      <c r="E1" t="s">
        <v>8</v>
      </c>
      <c r="F1" t="s">
        <v>9</v>
      </c>
    </row>
    <row r="2" spans="1:7" x14ac:dyDescent="0.25">
      <c r="A2" t="s">
        <v>120</v>
      </c>
      <c r="B2">
        <v>-8.4860000000000003E-4</v>
      </c>
      <c r="C2">
        <v>0.99915180000000003</v>
      </c>
      <c r="D2">
        <v>5.1960699999999999E-2</v>
      </c>
      <c r="E2">
        <v>-1.6E-2</v>
      </c>
      <c r="F2" s="1">
        <v>0.98699999999999999</v>
      </c>
    </row>
    <row r="3" spans="1:7" x14ac:dyDescent="0.25">
      <c r="A3" t="s">
        <v>10</v>
      </c>
      <c r="B3">
        <v>-0.1024924</v>
      </c>
      <c r="C3">
        <v>0.90258499999999997</v>
      </c>
      <c r="D3">
        <v>1.9677099999999999E-2</v>
      </c>
      <c r="E3">
        <v>-5.2089999999999996</v>
      </c>
      <c r="F3" s="1">
        <v>1.9000000000000001E-7</v>
      </c>
      <c r="G3" t="s">
        <v>11</v>
      </c>
    </row>
    <row r="4" spans="1:7" x14ac:dyDescent="0.25">
      <c r="A4" t="s">
        <v>12</v>
      </c>
      <c r="B4">
        <v>-0.20222670000000001</v>
      </c>
      <c r="C4">
        <v>0.81690980000000002</v>
      </c>
      <c r="D4">
        <v>2.0340400000000002E-2</v>
      </c>
      <c r="E4">
        <v>-9.9420000000000002</v>
      </c>
      <c r="F4" t="s">
        <v>119</v>
      </c>
      <c r="G4" t="s">
        <v>11</v>
      </c>
    </row>
  </sheetData>
  <pageMargins left="0.7" right="0.7" top="0.75" bottom="0.75" header="0.3" footer="0.3"/>
  <pageSetup orientation="portrait"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98E6-D8AB-45F4-8FA8-5E9D14E501C2}">
  <sheetPr>
    <pageSetUpPr fitToPage="1"/>
  </sheetPr>
  <dimension ref="B1:H72"/>
  <sheetViews>
    <sheetView topLeftCell="A45" workbookViewId="0">
      <selection activeCell="H67" sqref="H67"/>
    </sheetView>
  </sheetViews>
  <sheetFormatPr defaultRowHeight="15" x14ac:dyDescent="0.25"/>
  <cols>
    <col min="1" max="1" width="3" bestFit="1" customWidth="1"/>
    <col min="2" max="2" width="23.140625" bestFit="1" customWidth="1"/>
    <col min="3" max="6" width="15.7109375" style="2" customWidth="1"/>
  </cols>
  <sheetData>
    <row r="1" spans="2:8" ht="21" x14ac:dyDescent="0.35">
      <c r="B1" s="87" t="s">
        <v>632</v>
      </c>
      <c r="C1" s="87"/>
      <c r="D1" s="87"/>
      <c r="E1" s="87"/>
      <c r="F1" s="87"/>
    </row>
    <row r="2" spans="2:8" ht="15.75" thickBot="1" x14ac:dyDescent="0.3">
      <c r="B2" s="6"/>
      <c r="C2" s="11" t="s">
        <v>114</v>
      </c>
      <c r="D2" s="11" t="s">
        <v>115</v>
      </c>
      <c r="E2" s="11" t="s">
        <v>116</v>
      </c>
      <c r="F2" s="11" t="s">
        <v>117</v>
      </c>
    </row>
    <row r="3" spans="2:8" x14ac:dyDescent="0.25">
      <c r="B3" s="78" t="s">
        <v>123</v>
      </c>
      <c r="C3" s="4" t="str">
        <f>_xlfn.CONCAT(FIXED(VLOOKUP($H3,logitme.main!$B:$W,14,0),4)," ",VLOOKUP($H3,logitme.main!$B:$W,22,0))</f>
        <v xml:space="preserve">0.0321 </v>
      </c>
      <c r="D3" s="4" t="str">
        <f>_xlfn.CONCAT(FIXED(VLOOKUP($H3,logitme.main!$B:$W,10,0),4)," ",VLOOKUP($H3,logitme.main!$B:$W,21,0))</f>
        <v xml:space="preserve">-0.0543 </v>
      </c>
      <c r="E3" s="4" t="str">
        <f>_xlfn.CONCAT(FIXED(VLOOKUP($H3,logitme.main!$B:$W,6,0),4)," ",VLOOKUP($H3,logitme.main!$B:$W,20,0))</f>
        <v xml:space="preserve">-0.0548 </v>
      </c>
      <c r="F3" s="4" t="str">
        <f>_xlfn.CONCAT(FIXED(VLOOKUP($H3,logitme.main!$B:$W,2,0),4)," ",VLOOKUP($H3,logitme.main!$B:$W,19,0))</f>
        <v xml:space="preserve">-0.0526 </v>
      </c>
      <c r="H3" t="s">
        <v>120</v>
      </c>
    </row>
    <row r="4" spans="2:8" x14ac:dyDescent="0.25">
      <c r="B4" s="79" t="s">
        <v>1</v>
      </c>
      <c r="C4" s="5" t="str">
        <f>_xlfn.CONCAT("(",FIXED(VLOOKUP($H3,logitme.main!$B:$W,15,0),4),")")</f>
        <v>(0.0676)</v>
      </c>
      <c r="D4" s="5" t="str">
        <f>_xlfn.CONCAT("(",FIXED(VLOOKUP($H3,logitme.main!$B:$W,11,0),4),")")</f>
        <v>(0.0660)</v>
      </c>
      <c r="E4" s="5" t="str">
        <f>_xlfn.CONCAT("(",FIXED(VLOOKUP($H3,logitme.main!$B:$W,7,0),4),")")</f>
        <v>(0.0657)</v>
      </c>
      <c r="F4" s="5" t="str">
        <f>_xlfn.CONCAT("(",FIXED(VLOOKUP($H3,logitme.main!$B:$W,3,0),4),")")</f>
        <v>(0.0658)</v>
      </c>
    </row>
    <row r="5" spans="2:8" x14ac:dyDescent="0.25">
      <c r="B5" s="78" t="s">
        <v>0</v>
      </c>
      <c r="C5" s="4" t="str">
        <f>_xlfn.CONCAT(FIXED(VLOOKUP($H5,logitme.main!$B:$W,14,0),4)," ",VLOOKUP($H5,logitme.main!$B:$W,22,0))</f>
        <v>-0.1535 ***</v>
      </c>
      <c r="D5" s="4" t="str">
        <f>_xlfn.CONCAT(FIXED(VLOOKUP($H5,logitme.main!$B:$W,10,0),4)," ",VLOOKUP($H5,logitme.main!$B:$W,21,0))</f>
        <v xml:space="preserve">-0.0216 </v>
      </c>
      <c r="E5" s="4" t="str">
        <f>_xlfn.CONCAT(FIXED(VLOOKUP($H5,logitme.main!$B:$W,6,0),4)," ",VLOOKUP($H5,logitme.main!$B:$W,20,0))</f>
        <v xml:space="preserve">-0.0216 </v>
      </c>
      <c r="F5" s="4" t="str">
        <f>_xlfn.CONCAT(FIXED(VLOOKUP($H5,logitme.main!$B:$W,2,0),4)," ",VLOOKUP($H5,logitme.main!$B:$W,19,0))</f>
        <v xml:space="preserve">-0.0207 </v>
      </c>
      <c r="H5" t="s">
        <v>10</v>
      </c>
    </row>
    <row r="6" spans="2:8" x14ac:dyDescent="0.25">
      <c r="B6" s="79" t="s">
        <v>1</v>
      </c>
      <c r="C6" s="5" t="str">
        <f>_xlfn.CONCAT("(",FIXED(VLOOKUP($H5,logitme.main!$B:$W,15,0),4),")")</f>
        <v>(0.0254)</v>
      </c>
      <c r="D6" s="5" t="str">
        <f>_xlfn.CONCAT("(",FIXED(VLOOKUP($H5,logitme.main!$B:$W,11,0),4),")")</f>
        <v>(0.0256)</v>
      </c>
      <c r="E6" s="5" t="str">
        <f>_xlfn.CONCAT("(",FIXED(VLOOKUP($H5,logitme.main!$B:$W,7,0),4),")")</f>
        <v>(0.0255)</v>
      </c>
      <c r="F6" s="5" t="str">
        <f>_xlfn.CONCAT("(",FIXED(VLOOKUP($H5,logitme.main!$B:$W,3,0),4),")")</f>
        <v>(0.0255)</v>
      </c>
    </row>
    <row r="7" spans="2:8" x14ac:dyDescent="0.25">
      <c r="B7" s="78" t="s">
        <v>2</v>
      </c>
      <c r="C7" s="4" t="str">
        <f>_xlfn.CONCAT(FIXED(VLOOKUP($H7,logitme.main!$B:$W,14,0),4)," ",VLOOKUP($H7,logitme.main!$B:$W,22,0))</f>
        <v>-0.3061 ***</v>
      </c>
      <c r="D7" s="4" t="str">
        <f>_xlfn.CONCAT(FIXED(VLOOKUP($H7,logitme.main!$B:$W,10,0),4)," ",VLOOKUP($H7,logitme.main!$B:$W,21,0))</f>
        <v>-0.0861 **</v>
      </c>
      <c r="E7" s="4" t="str">
        <f>_xlfn.CONCAT(FIXED(VLOOKUP($H7,logitme.main!$B:$W,6,0),4)," ",VLOOKUP($H7,logitme.main!$B:$W,20,0))</f>
        <v>-0.0805 **</v>
      </c>
      <c r="F7" s="4" t="str">
        <f>_xlfn.CONCAT(FIXED(VLOOKUP($H7,logitme.main!$B:$W,2,0),4)," ",VLOOKUP($H7,logitme.main!$B:$W,19,0))</f>
        <v>-0.0805 **</v>
      </c>
      <c r="H7" t="s">
        <v>12</v>
      </c>
    </row>
    <row r="8" spans="2:8" x14ac:dyDescent="0.25">
      <c r="B8" s="79" t="s">
        <v>1</v>
      </c>
      <c r="C8" s="5" t="str">
        <f>_xlfn.CONCAT("(",FIXED(VLOOKUP($H7,logitme.main!$B:$W,15,0),4),")")</f>
        <v>(0.0284)</v>
      </c>
      <c r="D8" s="5" t="str">
        <f>_xlfn.CONCAT("(",FIXED(VLOOKUP($H7,logitme.main!$B:$W,11,0),4),")")</f>
        <v>(0.0296)</v>
      </c>
      <c r="E8" s="5" t="str">
        <f>_xlfn.CONCAT("(",FIXED(VLOOKUP($H7,logitme.main!$B:$W,7,0),4),")")</f>
        <v>(0.0295)</v>
      </c>
      <c r="F8" s="5" t="str">
        <f>_xlfn.CONCAT("(",FIXED(VLOOKUP($H7,logitme.main!$B:$W,3,0),4),")")</f>
        <v>(0.0295)</v>
      </c>
    </row>
    <row r="9" spans="2:8" x14ac:dyDescent="0.25">
      <c r="B9" s="78" t="s">
        <v>89</v>
      </c>
      <c r="C9" s="4"/>
      <c r="D9" s="4" t="str">
        <f>_xlfn.CONCAT(FIXED(VLOOKUP($H9,logitme.main!$B:$W,10,0),4)," ",VLOOKUP($H9,logitme.main!$B:$W,21,0))</f>
        <v>0.0966 ***</v>
      </c>
      <c r="E9" s="4" t="str">
        <f>_xlfn.CONCAT(FIXED(VLOOKUP($H9,logitme.main!$B:$W,6,0),4)," ",VLOOKUP($H9,logitme.main!$B:$W,20,0))</f>
        <v>0.0842 ***</v>
      </c>
      <c r="F9" s="4" t="str">
        <f>_xlfn.CONCAT(FIXED(VLOOKUP($H9,logitme.main!$B:$W,2,0),4)," ",VLOOKUP($H9,logitme.main!$B:$W,19,0))</f>
        <v>0.0912 ***</v>
      </c>
      <c r="H9" t="s">
        <v>127</v>
      </c>
    </row>
    <row r="10" spans="2:8" x14ac:dyDescent="0.25">
      <c r="B10" s="79"/>
      <c r="C10" s="5"/>
      <c r="D10" s="5" t="str">
        <f>_xlfn.CONCAT("(",FIXED(VLOOKUP($H9,logitme.main!$B:$W,11,0),4),")")</f>
        <v>(0.0247)</v>
      </c>
      <c r="E10" s="5" t="str">
        <f>_xlfn.CONCAT("(",FIXED(VLOOKUP($H9,logitme.main!$B:$W,7,0),4),")")</f>
        <v>(0.0246)</v>
      </c>
      <c r="F10" s="5" t="str">
        <f>_xlfn.CONCAT("(",FIXED(VLOOKUP($H9,logitme.main!$B:$W,3,0),4),")")</f>
        <v>(0.0253)</v>
      </c>
    </row>
    <row r="11" spans="2:8" x14ac:dyDescent="0.25">
      <c r="B11" s="78" t="s">
        <v>31</v>
      </c>
      <c r="C11" s="4"/>
      <c r="D11" s="4" t="str">
        <f>_xlfn.CONCAT(FIXED(VLOOKUP($H11,logitme.main!$B:$W,10,0),4)," ",VLOOKUP($H11,logitme.main!$B:$W,21,0))</f>
        <v>-0.0887 ***</v>
      </c>
      <c r="E11" s="4" t="str">
        <f>_xlfn.CONCAT(FIXED(VLOOKUP($H11,logitme.main!$B:$W,6,0),4)," ",VLOOKUP($H11,logitme.main!$B:$W,20,0))</f>
        <v>-0.0485 ***</v>
      </c>
      <c r="F11" s="4" t="str">
        <f>_xlfn.CONCAT(FIXED(VLOOKUP($H11,logitme.main!$B:$W,2,0),4)," ",VLOOKUP($H11,logitme.main!$B:$W,19,0))</f>
        <v>-0.0487 ***</v>
      </c>
      <c r="H11" t="s">
        <v>31</v>
      </c>
    </row>
    <row r="12" spans="2:8" x14ac:dyDescent="0.25">
      <c r="B12" s="79"/>
      <c r="C12" s="5"/>
      <c r="D12" s="5" t="str">
        <f>_xlfn.CONCAT("(",FIXED(VLOOKUP($H11,logitme.main!$B:$W,11,0),4),")")</f>
        <v>(0.0063)</v>
      </c>
      <c r="E12" s="5" t="str">
        <f>_xlfn.CONCAT("(",FIXED(VLOOKUP($H11,logitme.main!$B:$W,7,0),4),")")</f>
        <v>(0.0074)</v>
      </c>
      <c r="F12" s="5" t="str">
        <f>_xlfn.CONCAT("(",FIXED(VLOOKUP($H11,logitme.main!$B:$W,3,0),4),")")</f>
        <v>(0.0074)</v>
      </c>
    </row>
    <row r="13" spans="2:8" x14ac:dyDescent="0.25">
      <c r="B13" s="78" t="s">
        <v>90</v>
      </c>
      <c r="C13" s="4"/>
      <c r="D13" s="4" t="str">
        <f>_xlfn.CONCAT(FIXED(VLOOKUP($H13,logitme.main!$B:$W,10,0),4)," ",VLOOKUP($H13,logitme.main!$B:$W,21,0))</f>
        <v>-0.2084 ***</v>
      </c>
      <c r="E13" s="4" t="str">
        <f>_xlfn.CONCAT(FIXED(VLOOKUP($H13,logitme.main!$B:$W,6,0),4)," ",VLOOKUP($H13,logitme.main!$B:$W,20,0))</f>
        <v>-0.2139 ***</v>
      </c>
      <c r="F13" s="4" t="str">
        <f>_xlfn.CONCAT(FIXED(VLOOKUP($H13,logitme.main!$B:$W,2,0),4)," ",VLOOKUP($H13,logitme.main!$B:$W,19,0))</f>
        <v>-0.2067 ***</v>
      </c>
      <c r="H13" t="s">
        <v>23</v>
      </c>
    </row>
    <row r="14" spans="2:8" x14ac:dyDescent="0.25">
      <c r="B14" s="79"/>
      <c r="C14" s="5"/>
      <c r="D14" s="5" t="str">
        <f>_xlfn.CONCAT("(",FIXED(VLOOKUP($H13,logitme.main!$B:$W,11,0),4),")")</f>
        <v>(0.0312)</v>
      </c>
      <c r="E14" s="5" t="str">
        <f>_xlfn.CONCAT("(",FIXED(VLOOKUP($H13,logitme.main!$B:$W,7,0),4),")")</f>
        <v>(0.0310)</v>
      </c>
      <c r="F14" s="5" t="str">
        <f>_xlfn.CONCAT("(",FIXED(VLOOKUP($H13,logitme.main!$B:$W,3,0),4),")")</f>
        <v>(0.0311)</v>
      </c>
    </row>
    <row r="15" spans="2:8" x14ac:dyDescent="0.25">
      <c r="B15" s="78" t="s">
        <v>91</v>
      </c>
      <c r="C15" s="4"/>
      <c r="D15" s="4" t="str">
        <f>_xlfn.CONCAT(FIXED(VLOOKUP($H15,logitme.main!$B:$W,10,0),4)," ",VLOOKUP($H15,logitme.main!$B:$W,21,0))</f>
        <v xml:space="preserve">-0.0190 </v>
      </c>
      <c r="E15" s="4" t="str">
        <f>_xlfn.CONCAT(FIXED(VLOOKUP($H15,logitme.main!$B:$W,6,0),4)," ",VLOOKUP($H15,logitme.main!$B:$W,20,0))</f>
        <v xml:space="preserve">-0.0240 </v>
      </c>
      <c r="F15" s="4" t="str">
        <f>_xlfn.CONCAT(FIXED(VLOOKUP($H15,logitme.main!$B:$W,2,0),4)," ",VLOOKUP($H15,logitme.main!$B:$W,19,0))</f>
        <v xml:space="preserve">-0.0203 </v>
      </c>
      <c r="H15" t="s">
        <v>24</v>
      </c>
    </row>
    <row r="16" spans="2:8" x14ac:dyDescent="0.25">
      <c r="B16" s="79"/>
      <c r="C16" s="5"/>
      <c r="D16" s="5" t="str">
        <f>_xlfn.CONCAT("(",FIXED(VLOOKUP($H15,logitme.main!$B:$W,11,0),4),")")</f>
        <v>(0.0342)</v>
      </c>
      <c r="E16" s="5" t="str">
        <f>_xlfn.CONCAT("(",FIXED(VLOOKUP($H15,logitme.main!$B:$W,7,0),4),")")</f>
        <v>(0.0339)</v>
      </c>
      <c r="F16" s="5" t="str">
        <f>_xlfn.CONCAT("(",FIXED(VLOOKUP($H15,logitme.main!$B:$W,3,0),4),")")</f>
        <v>(0.0340)</v>
      </c>
    </row>
    <row r="17" spans="2:8" x14ac:dyDescent="0.25">
      <c r="B17" s="78" t="s">
        <v>92</v>
      </c>
      <c r="C17" s="4"/>
      <c r="D17" s="4" t="str">
        <f>_xlfn.CONCAT(FIXED(VLOOKUP($H17,logitme.main!$B:$W,10,0),4)," ",VLOOKUP($H17,logitme.main!$B:$W,21,0))</f>
        <v xml:space="preserve">0.0303 </v>
      </c>
      <c r="E17" s="4" t="str">
        <f>_xlfn.CONCAT(FIXED(VLOOKUP($H17,logitme.main!$B:$W,6,0),4)," ",VLOOKUP($H17,logitme.main!$B:$W,20,0))</f>
        <v xml:space="preserve">0.0280 </v>
      </c>
      <c r="F17" s="4" t="str">
        <f>_xlfn.CONCAT(FIXED(VLOOKUP($H17,logitme.main!$B:$W,2,0),4)," ",VLOOKUP($H17,logitme.main!$B:$W,19,0))</f>
        <v xml:space="preserve">0.0274 </v>
      </c>
      <c r="H17" t="s">
        <v>25</v>
      </c>
    </row>
    <row r="18" spans="2:8" x14ac:dyDescent="0.25">
      <c r="B18" s="79"/>
      <c r="C18" s="5"/>
      <c r="D18" s="5" t="str">
        <f>_xlfn.CONCAT("(",FIXED(VLOOKUP($H17,logitme.main!$B:$W,11,0),4),")")</f>
        <v>(0.0339)</v>
      </c>
      <c r="E18" s="5" t="str">
        <f>_xlfn.CONCAT("(",FIXED(VLOOKUP($H17,logitme.main!$B:$W,7,0),4),")")</f>
        <v>(0.0338)</v>
      </c>
      <c r="F18" s="5" t="str">
        <f>_xlfn.CONCAT("(",FIXED(VLOOKUP($H17,logitme.main!$B:$W,3,0),4),")")</f>
        <v>(0.0339)</v>
      </c>
    </row>
    <row r="19" spans="2:8" x14ac:dyDescent="0.25">
      <c r="B19" s="78" t="s">
        <v>93</v>
      </c>
      <c r="C19" s="4"/>
      <c r="D19" s="4" t="str">
        <f>_xlfn.CONCAT(FIXED(VLOOKUP($H19,logitme.main!$B:$W,10,0),4)," ",VLOOKUP($H19,logitme.main!$B:$W,21,0))</f>
        <v>-0.1193 *</v>
      </c>
      <c r="E19" s="4" t="str">
        <f>_xlfn.CONCAT(FIXED(VLOOKUP($H19,logitme.main!$B:$W,6,0),4)," ",VLOOKUP($H19,logitme.main!$B:$W,20,0))</f>
        <v>-0.1119 ^</v>
      </c>
      <c r="F19" s="4" t="str">
        <f>_xlfn.CONCAT(FIXED(VLOOKUP($H19,logitme.main!$B:$W,2,0),4)," ",VLOOKUP($H19,logitme.main!$B:$W,19,0))</f>
        <v>-0.1079 ^</v>
      </c>
      <c r="H19" t="s">
        <v>26</v>
      </c>
    </row>
    <row r="20" spans="2:8" x14ac:dyDescent="0.25">
      <c r="B20" s="79"/>
      <c r="C20" s="5"/>
      <c r="D20" s="5" t="str">
        <f>_xlfn.CONCAT("(",FIXED(VLOOKUP($H19,logitme.main!$B:$W,11,0),4),")")</f>
        <v>(0.0589)</v>
      </c>
      <c r="E20" s="5" t="str">
        <f>_xlfn.CONCAT("(",FIXED(VLOOKUP($H19,logitme.main!$B:$W,7,0),4),")")</f>
        <v>(0.0587)</v>
      </c>
      <c r="F20" s="5" t="str">
        <f>_xlfn.CONCAT("(",FIXED(VLOOKUP($H19,logitme.main!$B:$W,3,0),4),")")</f>
        <v>(0.0589)</v>
      </c>
    </row>
    <row r="21" spans="2:8" x14ac:dyDescent="0.25">
      <c r="B21" s="78" t="s">
        <v>32</v>
      </c>
      <c r="C21" s="4"/>
      <c r="D21" s="4" t="str">
        <f>_xlfn.CONCAT(FIXED(VLOOKUP($H21,logitme.main!$B:$W,10,0),4)," ",VLOOKUP($H21,logitme.main!$B:$W,21,0))</f>
        <v>0.0266 ^</v>
      </c>
      <c r="E21" s="4" t="str">
        <f>_xlfn.CONCAT(FIXED(VLOOKUP($H21,logitme.main!$B:$W,6,0),4)," ",VLOOKUP($H21,logitme.main!$B:$W,20,0))</f>
        <v xml:space="preserve">0.0222 </v>
      </c>
      <c r="F21" s="4" t="str">
        <f>_xlfn.CONCAT(FIXED(VLOOKUP($H21,logitme.main!$B:$W,2,0),4)," ",VLOOKUP($H21,logitme.main!$B:$W,19,0))</f>
        <v xml:space="preserve">0.0193 </v>
      </c>
      <c r="H21" t="s">
        <v>32</v>
      </c>
    </row>
    <row r="22" spans="2:8" x14ac:dyDescent="0.25">
      <c r="B22" s="79"/>
      <c r="C22" s="5"/>
      <c r="D22" s="5" t="str">
        <f>_xlfn.CONCAT("(",FIXED(VLOOKUP($H21,logitme.main!$B:$W,11,0),4),")")</f>
        <v>(0.0160)</v>
      </c>
      <c r="E22" s="5" t="str">
        <f>_xlfn.CONCAT("(",FIXED(VLOOKUP($H21,logitme.main!$B:$W,7,0),4),")")</f>
        <v>(0.0159)</v>
      </c>
      <c r="F22" s="5" t="str">
        <f>_xlfn.CONCAT("(",FIXED(VLOOKUP($H21,logitme.main!$B:$W,3,0),4),")")</f>
        <v>(0.0160)</v>
      </c>
    </row>
    <row r="23" spans="2:8" x14ac:dyDescent="0.25">
      <c r="B23" s="78" t="s">
        <v>94</v>
      </c>
      <c r="C23" s="4"/>
      <c r="D23" s="4" t="str">
        <f>_xlfn.CONCAT(FIXED(VLOOKUP($H23,logitme.main!$B:$W,10,0),4)," ",VLOOKUP($H23,logitme.main!$B:$W,21,0))</f>
        <v>0.0141 ***</v>
      </c>
      <c r="E23" s="4" t="str">
        <f>_xlfn.CONCAT(FIXED(VLOOKUP($H23,logitme.main!$B:$W,6,0),4)," ",VLOOKUP($H23,logitme.main!$B:$W,20,0))</f>
        <v>0.0147 ***</v>
      </c>
      <c r="F23" s="4" t="str">
        <f>_xlfn.CONCAT(FIXED(VLOOKUP($H23,logitme.main!$B:$W,2,0),4)," ",VLOOKUP($H23,logitme.main!$B:$W,19,0))</f>
        <v>0.0150 ***</v>
      </c>
      <c r="H23" t="s">
        <v>33</v>
      </c>
    </row>
    <row r="24" spans="2:8" x14ac:dyDescent="0.25">
      <c r="B24" s="79"/>
      <c r="C24" s="5"/>
      <c r="D24" s="5" t="str">
        <f>_xlfn.CONCAT("(",FIXED(VLOOKUP($H23,logitme.main!$B:$W,11,0),4),")")</f>
        <v>(0.0042)</v>
      </c>
      <c r="E24" s="5" t="str">
        <f>_xlfn.CONCAT("(",FIXED(VLOOKUP($H23,logitme.main!$B:$W,7,0),4),")")</f>
        <v>(0.0042)</v>
      </c>
      <c r="F24" s="5" t="str">
        <f>_xlfn.CONCAT("(",FIXED(VLOOKUP($H23,logitme.main!$B:$W,3,0),4),")")</f>
        <v>(0.0042)</v>
      </c>
    </row>
    <row r="25" spans="2:8" x14ac:dyDescent="0.25">
      <c r="B25" s="78" t="s">
        <v>128</v>
      </c>
      <c r="C25" s="4"/>
      <c r="D25" s="4" t="str">
        <f>_xlfn.CONCAT(FIXED(VLOOKUP($H25,logitme.main!$B:$W,10,0),4)," ",VLOOKUP($H25,logitme.main!$B:$W,21,0))</f>
        <v>-0.0116 ^</v>
      </c>
      <c r="E25" s="4" t="str">
        <f>_xlfn.CONCAT(FIXED(VLOOKUP($H25,logitme.main!$B:$W,6,0),4)," ",VLOOKUP($H25,logitme.main!$B:$W,20,0))</f>
        <v xml:space="preserve">-0.0109 </v>
      </c>
      <c r="F25" s="4" t="str">
        <f>_xlfn.CONCAT(FIXED(VLOOKUP($H25,logitme.main!$B:$W,2,0),4)," ",VLOOKUP($H25,logitme.main!$B:$W,19,0))</f>
        <v xml:space="preserve">-0.0108 </v>
      </c>
      <c r="H25" t="s">
        <v>118</v>
      </c>
    </row>
    <row r="26" spans="2:8" x14ac:dyDescent="0.25">
      <c r="B26" s="79"/>
      <c r="C26" s="5"/>
      <c r="D26" s="5" t="str">
        <f>_xlfn.CONCAT("(",FIXED(VLOOKUP($H25,logitme.main!$B:$W,11,0),4),")")</f>
        <v>(0.0068)</v>
      </c>
      <c r="E26" s="5" t="str">
        <f>_xlfn.CONCAT("(",FIXED(VLOOKUP($H25,logitme.main!$B:$W,7,0),4),")")</f>
        <v>(0.0068)</v>
      </c>
      <c r="F26" s="5" t="str">
        <f>_xlfn.CONCAT("(",FIXED(VLOOKUP($H25,logitme.main!$B:$W,3,0),4),")")</f>
        <v>(0.0068)</v>
      </c>
    </row>
    <row r="27" spans="2:8" x14ac:dyDescent="0.25">
      <c r="B27" s="78" t="s">
        <v>95</v>
      </c>
      <c r="C27" s="4"/>
      <c r="D27" s="4" t="str">
        <f>_xlfn.CONCAT(FIXED(VLOOKUP($H27,logitme.main!$B:$W,10,0),4)," ",VLOOKUP($H27,logitme.main!$B:$W,21,0))</f>
        <v>0.1249 ***</v>
      </c>
      <c r="E27" s="4" t="str">
        <f>_xlfn.CONCAT(FIXED(VLOOKUP($H27,logitme.main!$B:$W,6,0),4)," ",VLOOKUP($H27,logitme.main!$B:$W,20,0))</f>
        <v>0.1151 ***</v>
      </c>
      <c r="F27" s="4" t="str">
        <f>_xlfn.CONCAT(FIXED(VLOOKUP($H27,logitme.main!$B:$W,2,0),4)," ",VLOOKUP($H27,logitme.main!$B:$W,19,0))</f>
        <v>0.1164 ***</v>
      </c>
      <c r="H27" t="s">
        <v>29</v>
      </c>
    </row>
    <row r="28" spans="2:8" x14ac:dyDescent="0.25">
      <c r="B28" s="79"/>
      <c r="C28" s="5"/>
      <c r="D28" s="5" t="str">
        <f>_xlfn.CONCAT("(",FIXED(VLOOKUP($H27,logitme.main!$B:$W,11,0),4),")")</f>
        <v>(0.0314)</v>
      </c>
      <c r="E28" s="5" t="str">
        <f>_xlfn.CONCAT("(",FIXED(VLOOKUP($H27,logitme.main!$B:$W,7,0),4),")")</f>
        <v>(0.0313)</v>
      </c>
      <c r="F28" s="5" t="str">
        <f>_xlfn.CONCAT("(",FIXED(VLOOKUP($H27,logitme.main!$B:$W,3,0),4),")")</f>
        <v>(0.0314)</v>
      </c>
    </row>
    <row r="29" spans="2:8" x14ac:dyDescent="0.25">
      <c r="B29" s="78" t="s">
        <v>96</v>
      </c>
      <c r="C29" s="4"/>
      <c r="D29" s="4" t="str">
        <f>_xlfn.CONCAT(FIXED(VLOOKUP($H29,logitme.main!$B:$W,10,0),4)," ",VLOOKUP($H29,logitme.main!$B:$W,21,0))</f>
        <v>0.2258 ***</v>
      </c>
      <c r="E29" s="4" t="str">
        <f>_xlfn.CONCAT(FIXED(VLOOKUP($H29,logitme.main!$B:$W,6,0),4)," ",VLOOKUP($H29,logitme.main!$B:$W,20,0))</f>
        <v>0.2154 ***</v>
      </c>
      <c r="F29" s="4" t="str">
        <f>_xlfn.CONCAT(FIXED(VLOOKUP($H29,logitme.main!$B:$W,2,0),4)," ",VLOOKUP($H29,logitme.main!$B:$W,19,0))</f>
        <v>0.2210 ***</v>
      </c>
      <c r="H29" t="s">
        <v>30</v>
      </c>
    </row>
    <row r="30" spans="2:8" x14ac:dyDescent="0.25">
      <c r="B30" s="79"/>
      <c r="C30" s="5"/>
      <c r="D30" s="5" t="str">
        <f>_xlfn.CONCAT("(",FIXED(VLOOKUP($H29,logitme.main!$B:$W,11,0),4),")")</f>
        <v>(0.0348)</v>
      </c>
      <c r="E30" s="5" t="str">
        <f>_xlfn.CONCAT("(",FIXED(VLOOKUP($H29,logitme.main!$B:$W,7,0),4),")")</f>
        <v>(0.0346)</v>
      </c>
      <c r="F30" s="5" t="str">
        <f>_xlfn.CONCAT("(",FIXED(VLOOKUP($H29,logitme.main!$B:$W,3,0),4),")")</f>
        <v>(0.0347)</v>
      </c>
    </row>
    <row r="31" spans="2:8" x14ac:dyDescent="0.25">
      <c r="B31" s="78" t="s">
        <v>97</v>
      </c>
      <c r="C31" s="4"/>
      <c r="D31" s="4" t="str">
        <f>_xlfn.CONCAT(FIXED(VLOOKUP($H31,logitme.main!$B:$W,10,0),4)," ",VLOOKUP($H31,logitme.main!$B:$W,21,0))</f>
        <v>0.1748 ***</v>
      </c>
      <c r="E31" s="4" t="str">
        <f>_xlfn.CONCAT(FIXED(VLOOKUP($H31,logitme.main!$B:$W,6,0),4)," ",VLOOKUP($H31,logitme.main!$B:$W,20,0))</f>
        <v>0.1649 **</v>
      </c>
      <c r="F31" s="4" t="str">
        <f>_xlfn.CONCAT(FIXED(VLOOKUP($H31,logitme.main!$B:$W,2,0),4)," ",VLOOKUP($H31,logitme.main!$B:$W,19,0))</f>
        <v>0.1858 ***</v>
      </c>
      <c r="H31" t="s">
        <v>27</v>
      </c>
    </row>
    <row r="32" spans="2:8" x14ac:dyDescent="0.25">
      <c r="B32" s="79"/>
      <c r="C32" s="5"/>
      <c r="D32" s="5" t="str">
        <f>_xlfn.CONCAT("(",FIXED(VLOOKUP($H31,logitme.main!$B:$W,11,0),4),")")</f>
        <v>(0.0517)</v>
      </c>
      <c r="E32" s="5" t="str">
        <f>_xlfn.CONCAT("(",FIXED(VLOOKUP($H31,logitme.main!$B:$W,7,0),4),")")</f>
        <v>(0.0516)</v>
      </c>
      <c r="F32" s="5" t="str">
        <f>_xlfn.CONCAT("(",FIXED(VLOOKUP($H31,logitme.main!$B:$W,3,0),4),")")</f>
        <v>(0.0525)</v>
      </c>
    </row>
    <row r="33" spans="2:8" x14ac:dyDescent="0.25">
      <c r="B33" s="78" t="s">
        <v>98</v>
      </c>
      <c r="C33" s="4"/>
      <c r="D33" s="4" t="str">
        <f>_xlfn.CONCAT(FIXED(VLOOKUP($H33,logitme.main!$B:$W,10,0),4)," ",VLOOKUP($H33,logitme.main!$B:$W,21,0))</f>
        <v xml:space="preserve">0.0914 </v>
      </c>
      <c r="E33" s="4" t="str">
        <f>_xlfn.CONCAT(FIXED(VLOOKUP($H33,logitme.main!$B:$W,6,0),4)," ",VLOOKUP($H33,logitme.main!$B:$W,20,0))</f>
        <v xml:space="preserve">0.0862 </v>
      </c>
      <c r="F33" s="4" t="str">
        <f>_xlfn.CONCAT(FIXED(VLOOKUP($H33,logitme.main!$B:$W,2,0),4)," ",VLOOKUP($H33,logitme.main!$B:$W,19,0))</f>
        <v xml:space="preserve">0.0956 </v>
      </c>
      <c r="H33" t="s">
        <v>28</v>
      </c>
    </row>
    <row r="34" spans="2:8" x14ac:dyDescent="0.25">
      <c r="B34" s="79"/>
      <c r="C34" s="5"/>
      <c r="D34" s="5" t="str">
        <f>_xlfn.CONCAT("(",FIXED(VLOOKUP($H33,logitme.main!$B:$W,11,0),4),")")</f>
        <v>(0.0788)</v>
      </c>
      <c r="E34" s="5" t="str">
        <f>_xlfn.CONCAT("(",FIXED(VLOOKUP($H33,logitme.main!$B:$W,7,0),4),")")</f>
        <v>(0.0786)</v>
      </c>
      <c r="F34" s="5" t="str">
        <f>_xlfn.CONCAT("(",FIXED(VLOOKUP($H33,logitme.main!$B:$W,3,0),4),")")</f>
        <v>(0.0797)</v>
      </c>
    </row>
    <row r="35" spans="2:8" x14ac:dyDescent="0.25">
      <c r="B35" s="78" t="s">
        <v>34</v>
      </c>
      <c r="C35" s="4"/>
      <c r="D35" s="4" t="str">
        <f>_xlfn.CONCAT(FIXED(VLOOKUP($H35,logitme.main!$B:$W,10,0),4)," ",VLOOKUP($H35,logitme.main!$B:$W,21,0))</f>
        <v>0.0046 ***</v>
      </c>
      <c r="E35" s="4" t="str">
        <f>_xlfn.CONCAT(FIXED(VLOOKUP($H35,logitme.main!$B:$W,6,0),4)," ",VLOOKUP($H35,logitme.main!$B:$W,20,0))</f>
        <v>0.0045 ***</v>
      </c>
      <c r="F35" s="4" t="str">
        <f>_xlfn.CONCAT(FIXED(VLOOKUP($H35,logitme.main!$B:$W,2,0),4)," ",VLOOKUP($H35,logitme.main!$B:$W,19,0))</f>
        <v>0.0045 ***</v>
      </c>
      <c r="H35" t="s">
        <v>34</v>
      </c>
    </row>
    <row r="36" spans="2:8" x14ac:dyDescent="0.25">
      <c r="B36" s="79"/>
      <c r="C36" s="5"/>
      <c r="D36" s="5" t="str">
        <f>_xlfn.CONCAT("(",FIXED(VLOOKUP($H35,logitme.main!$B:$W,11,0),4),")")</f>
        <v>(0.0005)</v>
      </c>
      <c r="E36" s="5" t="str">
        <f>_xlfn.CONCAT("(",FIXED(VLOOKUP($H35,logitme.main!$B:$W,7,0),4),")")</f>
        <v>(0.0005)</v>
      </c>
      <c r="F36" s="5" t="str">
        <f>_xlfn.CONCAT("(",FIXED(VLOOKUP($H35,logitme.main!$B:$W,3,0),4),")")</f>
        <v>(0.0005)</v>
      </c>
    </row>
    <row r="37" spans="2:8" x14ac:dyDescent="0.25">
      <c r="B37" s="78" t="s">
        <v>99</v>
      </c>
      <c r="C37" s="4"/>
      <c r="D37" s="4" t="str">
        <f>_xlfn.CONCAT(FIXED(VLOOKUP($H37,logitme.main!$B:$W,10,0),4)," ",VLOOKUP($H37,logitme.main!$B:$W,21,0))</f>
        <v xml:space="preserve">0.0000 </v>
      </c>
      <c r="E37" s="4" t="str">
        <f>_xlfn.CONCAT(FIXED(VLOOKUP($H37,logitme.main!$B:$W,6,0),4)," ",VLOOKUP($H37,logitme.main!$B:$W,20,0))</f>
        <v xml:space="preserve">0.0002 </v>
      </c>
      <c r="F37" s="4" t="str">
        <f>_xlfn.CONCAT(FIXED(VLOOKUP($H37,logitme.main!$B:$W,2,0),4)," ",VLOOKUP($H37,logitme.main!$B:$W,19,0))</f>
        <v>0.0002 ^</v>
      </c>
      <c r="H37" t="s">
        <v>35</v>
      </c>
    </row>
    <row r="38" spans="2:8" x14ac:dyDescent="0.25">
      <c r="B38" s="79"/>
      <c r="C38" s="5"/>
      <c r="D38" s="5" t="str">
        <f>_xlfn.CONCAT("(",FIXED(VLOOKUP($H37,logitme.main!$B:$W,11,0),4),")")</f>
        <v>(0.0001)</v>
      </c>
      <c r="E38" s="5" t="str">
        <f>_xlfn.CONCAT("(",FIXED(VLOOKUP($H37,logitme.main!$B:$W,7,0),4),")")</f>
        <v>(0.0001)</v>
      </c>
      <c r="F38" s="5" t="str">
        <f>_xlfn.CONCAT("(",FIXED(VLOOKUP($H37,logitme.main!$B:$W,3,0),4),")")</f>
        <v>(0.0001)</v>
      </c>
    </row>
    <row r="39" spans="2:8" x14ac:dyDescent="0.25">
      <c r="B39" s="78" t="s">
        <v>100</v>
      </c>
      <c r="C39" s="4"/>
      <c r="D39" s="4" t="str">
        <f>_xlfn.CONCAT(FIXED(VLOOKUP($H39,logitme.main!$B:$W,10,0),4)," ",VLOOKUP($H39,logitme.main!$B:$W,21,0))</f>
        <v>-0.0004 *</v>
      </c>
      <c r="E39" s="4" t="str">
        <f>_xlfn.CONCAT(FIXED(VLOOKUP($H39,logitme.main!$B:$W,6,0),4)," ",VLOOKUP($H39,logitme.main!$B:$W,20,0))</f>
        <v xml:space="preserve">0.0000 </v>
      </c>
      <c r="F39" s="4" t="str">
        <f>_xlfn.CONCAT(FIXED(VLOOKUP($H39,logitme.main!$B:$W,2,0),4)," ",VLOOKUP($H39,logitme.main!$B:$W,19,0))</f>
        <v xml:space="preserve">0.0000 </v>
      </c>
      <c r="H39" t="s">
        <v>36</v>
      </c>
    </row>
    <row r="40" spans="2:8" x14ac:dyDescent="0.25">
      <c r="B40" s="79"/>
      <c r="C40" s="5"/>
      <c r="D40" s="5" t="str">
        <f>_xlfn.CONCAT("(",FIXED(VLOOKUP($H39,logitme.main!$B:$W,11,0),4),")")</f>
        <v>(0.0001)</v>
      </c>
      <c r="E40" s="5" t="str">
        <f>_xlfn.CONCAT("(",FIXED(VLOOKUP($H39,logitme.main!$B:$W,7,0),4),")")</f>
        <v>(0.0002)</v>
      </c>
      <c r="F40" s="5" t="str">
        <f>_xlfn.CONCAT("(",FIXED(VLOOKUP($H39,logitme.main!$B:$W,3,0),4),")")</f>
        <v>(0.0002)</v>
      </c>
    </row>
    <row r="41" spans="2:8" x14ac:dyDescent="0.25">
      <c r="B41" s="78" t="s">
        <v>101</v>
      </c>
      <c r="C41" s="4"/>
      <c r="D41" s="4" t="str">
        <f>_xlfn.CONCAT(FIXED(VLOOKUP($H41,logitme.main!$B:$W,10,0),4)," ",VLOOKUP($H41,logitme.main!$B:$W,21,0))</f>
        <v xml:space="preserve">-0.0009 </v>
      </c>
      <c r="E41" s="4" t="str">
        <f>_xlfn.CONCAT(FIXED(VLOOKUP($H41,logitme.main!$B:$W,6,0),4)," ",VLOOKUP($H41,logitme.main!$B:$W,20,0))</f>
        <v xml:space="preserve">0.0058 </v>
      </c>
      <c r="F41" s="4" t="str">
        <f>_xlfn.CONCAT(FIXED(VLOOKUP($H41,logitme.main!$B:$W,2,0),4)," ",VLOOKUP($H41,logitme.main!$B:$W,19,0))</f>
        <v xml:space="preserve">0.0034 </v>
      </c>
      <c r="H41" t="s">
        <v>37</v>
      </c>
    </row>
    <row r="42" spans="2:8" x14ac:dyDescent="0.25">
      <c r="B42" s="79"/>
      <c r="C42" s="5"/>
      <c r="D42" s="5" t="str">
        <f>_xlfn.CONCAT("(",FIXED(VLOOKUP($H41,logitme.main!$B:$W,11,0),4),")")</f>
        <v>(0.0229)</v>
      </c>
      <c r="E42" s="5" t="str">
        <f>_xlfn.CONCAT("(",FIXED(VLOOKUP($H41,logitme.main!$B:$W,7,0),4),")")</f>
        <v>(0.0228)</v>
      </c>
      <c r="F42" s="5" t="str">
        <f>_xlfn.CONCAT("(",FIXED(VLOOKUP($H41,logitme.main!$B:$W,3,0),4),")")</f>
        <v>(0.0229)</v>
      </c>
    </row>
    <row r="43" spans="2:8" x14ac:dyDescent="0.25">
      <c r="B43" s="78" t="s">
        <v>102</v>
      </c>
      <c r="C43" s="4"/>
      <c r="D43" s="4" t="str">
        <f>_xlfn.CONCAT(FIXED(VLOOKUP($H43,logitme.main!$B:$W,10,0),4)," ",VLOOKUP($H43,logitme.main!$B:$W,21,0))</f>
        <v xml:space="preserve">0.0035 </v>
      </c>
      <c r="E43" s="4" t="str">
        <f>_xlfn.CONCAT(FIXED(VLOOKUP($H43,logitme.main!$B:$W,6,0),4)," ",VLOOKUP($H43,logitme.main!$B:$W,20,0))</f>
        <v xml:space="preserve">0.0088 </v>
      </c>
      <c r="F43" s="4" t="str">
        <f>_xlfn.CONCAT(FIXED(VLOOKUP($H43,logitme.main!$B:$W,2,0),4)," ",VLOOKUP($H43,logitme.main!$B:$W,19,0))</f>
        <v xml:space="preserve">0.0014 </v>
      </c>
      <c r="H43" t="s">
        <v>38</v>
      </c>
    </row>
    <row r="44" spans="2:8" x14ac:dyDescent="0.25">
      <c r="B44" s="79"/>
      <c r="C44" s="5"/>
      <c r="D44" s="5" t="str">
        <f>_xlfn.CONCAT("(",FIXED(VLOOKUP($H43,logitme.main!$B:$W,11,0),4),")")</f>
        <v>(0.0342)</v>
      </c>
      <c r="E44" s="5" t="str">
        <f>_xlfn.CONCAT("(",FIXED(VLOOKUP($H43,logitme.main!$B:$W,7,0),4),")")</f>
        <v>(0.0341)</v>
      </c>
      <c r="F44" s="5" t="str">
        <f>_xlfn.CONCAT("(",FIXED(VLOOKUP($H43,logitme.main!$B:$W,3,0),4),")")</f>
        <v>(0.0341)</v>
      </c>
    </row>
    <row r="45" spans="2:8" x14ac:dyDescent="0.25">
      <c r="B45" s="78" t="s">
        <v>130</v>
      </c>
      <c r="C45" s="4"/>
      <c r="D45" s="4" t="str">
        <f>_xlfn.CONCAT(FIXED(VLOOKUP($H45,logitme.main!$B:$W,10,0),4)," ",VLOOKUP($H45,logitme.main!$B:$W,21,0))</f>
        <v>-0.0901 *</v>
      </c>
      <c r="E45" s="4" t="str">
        <f>_xlfn.CONCAT(FIXED(VLOOKUP($H45,logitme.main!$B:$W,6,0),4)," ",VLOOKUP($H45,logitme.main!$B:$W,20,0))</f>
        <v>-0.1361 ***</v>
      </c>
      <c r="F45" s="4" t="str">
        <f>_xlfn.CONCAT(FIXED(VLOOKUP($H45,logitme.main!$B:$W,2,0),4)," ",VLOOKUP($H45,logitme.main!$B:$W,19,0))</f>
        <v>-0.1446 ***</v>
      </c>
      <c r="H45" t="s">
        <v>39</v>
      </c>
    </row>
    <row r="46" spans="2:8" x14ac:dyDescent="0.25">
      <c r="B46" s="79"/>
      <c r="C46" s="5"/>
      <c r="D46" s="5" t="str">
        <f>_xlfn.CONCAT("(",FIXED(VLOOKUP($H45,logitme.main!$B:$W,11,0),4),")")</f>
        <v>(0.0369)</v>
      </c>
      <c r="E46" s="5" t="str">
        <f>_xlfn.CONCAT("(",FIXED(VLOOKUP($H45,logitme.main!$B:$W,7,0),4),")")</f>
        <v>(0.0369)</v>
      </c>
      <c r="F46" s="5" t="str">
        <f>_xlfn.CONCAT("(",FIXED(VLOOKUP($H45,logitme.main!$B:$W,3,0),4),")")</f>
        <v>(0.0370)</v>
      </c>
    </row>
    <row r="47" spans="2:8" x14ac:dyDescent="0.25">
      <c r="B47" s="78" t="s">
        <v>129</v>
      </c>
      <c r="C47" s="4"/>
      <c r="D47" s="4" t="str">
        <f>_xlfn.CONCAT(FIXED(VLOOKUP($H47,logitme.main!$B:$W,10,0),4)," ",VLOOKUP($H47,logitme.main!$B:$W,21,0))</f>
        <v>-0.1683 ***</v>
      </c>
      <c r="E47" s="4" t="str">
        <f>_xlfn.CONCAT(FIXED(VLOOKUP($H47,logitme.main!$B:$W,6,0),4)," ",VLOOKUP($H47,logitme.main!$B:$W,20,0))</f>
        <v>-0.2504 ***</v>
      </c>
      <c r="F47" s="4" t="str">
        <f>_xlfn.CONCAT(FIXED(VLOOKUP($H47,logitme.main!$B:$W,2,0),4)," ",VLOOKUP($H47,logitme.main!$B:$W,19,0))</f>
        <v>-0.2547 ***</v>
      </c>
      <c r="H47" t="s">
        <v>40</v>
      </c>
    </row>
    <row r="48" spans="2:8" x14ac:dyDescent="0.25">
      <c r="B48" s="79"/>
      <c r="C48" s="5"/>
      <c r="D48" s="5" t="str">
        <f>_xlfn.CONCAT("(",FIXED(VLOOKUP($H47,logitme.main!$B:$W,11,0),4),")")</f>
        <v>(0.0398)</v>
      </c>
      <c r="E48" s="5" t="str">
        <f>_xlfn.CONCAT("(",FIXED(VLOOKUP($H47,logitme.main!$B:$W,7,0),4),")")</f>
        <v>(0.0402)</v>
      </c>
      <c r="F48" s="5" t="str">
        <f>_xlfn.CONCAT("(",FIXED(VLOOKUP($H47,logitme.main!$B:$W,3,0),4),")")</f>
        <v>(0.0402)</v>
      </c>
    </row>
    <row r="49" spans="2:8" x14ac:dyDescent="0.25">
      <c r="B49" s="78" t="s">
        <v>103</v>
      </c>
      <c r="C49" s="4"/>
      <c r="D49" s="4" t="str">
        <f>_xlfn.CONCAT(FIXED(VLOOKUP($H49,logitme.main!$B:$W,10,0),4)," ",VLOOKUP($H49,logitme.main!$B:$W,21,0))</f>
        <v>-0.0610 ^</v>
      </c>
      <c r="E49" s="4" t="str">
        <f>_xlfn.CONCAT(FIXED(VLOOKUP($H49,logitme.main!$B:$W,6,0),4)," ",VLOOKUP($H49,logitme.main!$B:$W,20,0))</f>
        <v>-0.1235 ***</v>
      </c>
      <c r="F49" s="4" t="str">
        <f>_xlfn.CONCAT(FIXED(VLOOKUP($H49,logitme.main!$B:$W,2,0),4)," ",VLOOKUP($H49,logitme.main!$B:$W,19,0))</f>
        <v>-0.1316 ***</v>
      </c>
      <c r="H49" t="s">
        <v>41</v>
      </c>
    </row>
    <row r="50" spans="2:8" x14ac:dyDescent="0.25">
      <c r="B50" s="79"/>
      <c r="C50" s="5"/>
      <c r="D50" s="5" t="str">
        <f>_xlfn.CONCAT("(",FIXED(VLOOKUP($H49,logitme.main!$B:$W,11,0),4),")")</f>
        <v>(0.0328)</v>
      </c>
      <c r="E50" s="5" t="str">
        <f>_xlfn.CONCAT("(",FIXED(VLOOKUP($H49,logitme.main!$B:$W,7,0),4),")")</f>
        <v>(0.0332)</v>
      </c>
      <c r="F50" s="5" t="str">
        <f>_xlfn.CONCAT("(",FIXED(VLOOKUP($H49,logitme.main!$B:$W,3,0),4),")")</f>
        <v>(0.0332)</v>
      </c>
    </row>
    <row r="51" spans="2:8" x14ac:dyDescent="0.25">
      <c r="B51" s="78" t="s">
        <v>104</v>
      </c>
      <c r="C51" s="4"/>
      <c r="D51" s="4"/>
      <c r="E51" s="4" t="str">
        <f>_xlfn.CONCAT(FIXED(VLOOKUP($H51,logitme.main!$B:$W,6,0),4)," ",VLOOKUP($H51,logitme.main!$B:$W,20,0))</f>
        <v>-0.0872 ***</v>
      </c>
      <c r="F51" s="4" t="str">
        <f>_xlfn.CONCAT(FIXED(VLOOKUP($H51,logitme.main!$B:$W,2,0),4)," ",VLOOKUP($H51,logitme.main!$B:$W,19,0))</f>
        <v>-0.0877 ***</v>
      </c>
      <c r="H51" t="s">
        <v>43</v>
      </c>
    </row>
    <row r="52" spans="2:8" x14ac:dyDescent="0.25">
      <c r="B52" s="79"/>
      <c r="C52" s="5"/>
      <c r="D52" s="5"/>
      <c r="E52" s="5" t="str">
        <f>_xlfn.CONCAT("(",FIXED(VLOOKUP($H51,logitme.main!$B:$W,7,0),4),")")</f>
        <v>(0.0077)</v>
      </c>
      <c r="F52" s="5" t="str">
        <f>_xlfn.CONCAT("(",FIXED(VLOOKUP($H51,logitme.main!$B:$W,3,0),4),")")</f>
        <v>(0.0077)</v>
      </c>
    </row>
    <row r="53" spans="2:8" x14ac:dyDescent="0.25">
      <c r="B53" s="78" t="s">
        <v>105</v>
      </c>
      <c r="C53" s="4"/>
      <c r="D53" s="4"/>
      <c r="E53" s="4" t="str">
        <f>_xlfn.CONCAT(FIXED(VLOOKUP($H53,logitme.main!$B:$W,6,0),4)," ",VLOOKUP($H53,logitme.main!$B:$W,20,0))</f>
        <v xml:space="preserve">0.0311 </v>
      </c>
      <c r="F53" s="4" t="str">
        <f>_xlfn.CONCAT(FIXED(VLOOKUP($H53,logitme.main!$B:$W,2,0),4)," ",VLOOKUP($H53,logitme.main!$B:$W,19,0))</f>
        <v>0.0321 ^</v>
      </c>
      <c r="H53" t="s">
        <v>44</v>
      </c>
    </row>
    <row r="54" spans="2:8" x14ac:dyDescent="0.25">
      <c r="B54" s="79"/>
      <c r="C54" s="5"/>
      <c r="D54" s="83"/>
      <c r="E54" s="5" t="str">
        <f>_xlfn.CONCAT("(",FIXED(VLOOKUP($H53,logitme.main!$B:$W,7,0),4),")")</f>
        <v>(0.0189)</v>
      </c>
      <c r="F54" s="5" t="str">
        <f>_xlfn.CONCAT("(",FIXED(VLOOKUP($H53,logitme.main!$B:$W,3,0),4),")")</f>
        <v>(0.0191)</v>
      </c>
    </row>
    <row r="55" spans="2:8" x14ac:dyDescent="0.25">
      <c r="B55" s="78" t="s">
        <v>135</v>
      </c>
      <c r="C55" s="4"/>
      <c r="D55" s="84"/>
      <c r="E55" s="4" t="str">
        <f>_xlfn.CONCAT(FIXED(VLOOKUP($H55,logitme.main!$B:$W,6,0),4)," ",VLOOKUP($H55,logitme.main!$B:$W,20,0))</f>
        <v xml:space="preserve">-0.1839 </v>
      </c>
      <c r="F55" s="4" t="str">
        <f>_xlfn.CONCAT(FIXED(VLOOKUP($H55,logitme.main!$B:$W,2,0),4)," ",VLOOKUP($H55,logitme.main!$B:$W,19,0))</f>
        <v xml:space="preserve">0.3741 </v>
      </c>
      <c r="H55" t="s">
        <v>45</v>
      </c>
    </row>
    <row r="56" spans="2:8" x14ac:dyDescent="0.25">
      <c r="B56" s="79"/>
      <c r="C56" s="5"/>
      <c r="D56" s="83"/>
      <c r="E56" s="5" t="str">
        <f>_xlfn.CONCAT("(",FIXED(VLOOKUP($H55,logitme.main!$B:$W,7,0),4),")")</f>
        <v>(0.1976)</v>
      </c>
      <c r="F56" s="5" t="str">
        <f>_xlfn.CONCAT("(",FIXED(VLOOKUP($H55,logitme.main!$B:$W,3,0),4),")")</f>
        <v>(0.3005)</v>
      </c>
    </row>
    <row r="57" spans="2:8" x14ac:dyDescent="0.25">
      <c r="B57" s="78" t="s">
        <v>136</v>
      </c>
      <c r="C57" s="4"/>
      <c r="D57" s="84"/>
      <c r="E57" s="4" t="str">
        <f>_xlfn.CONCAT(FIXED(VLOOKUP($H57,logitme.main!$B:$W,6,0),4)," ",VLOOKUP($H57,logitme.main!$B:$W,20,0))</f>
        <v>-0.4986 ***</v>
      </c>
      <c r="F57" s="4" t="str">
        <f>_xlfn.CONCAT(FIXED(VLOOKUP($H57,logitme.main!$B:$W,2,0),4)," ",VLOOKUP($H57,logitme.main!$B:$W,19,0))</f>
        <v xml:space="preserve">0.0683 </v>
      </c>
      <c r="H57" t="s">
        <v>132</v>
      </c>
    </row>
    <row r="58" spans="2:8" x14ac:dyDescent="0.25">
      <c r="B58" s="79"/>
      <c r="C58" s="5"/>
      <c r="D58" s="83"/>
      <c r="E58" s="5" t="str">
        <f>_xlfn.CONCAT("(",FIXED(VLOOKUP($H57,logitme.main!$B:$W,7,0),4),")")</f>
        <v>(0.0870)</v>
      </c>
      <c r="F58" s="5" t="str">
        <f>_xlfn.CONCAT("(",FIXED(VLOOKUP($H57,logitme.main!$B:$W,3,0),4),")")</f>
        <v>(0.2396)</v>
      </c>
    </row>
    <row r="59" spans="2:8" x14ac:dyDescent="0.25">
      <c r="B59" s="78" t="s">
        <v>137</v>
      </c>
      <c r="C59" s="4"/>
      <c r="D59" s="84"/>
      <c r="E59" s="4" t="str">
        <f>_xlfn.CONCAT(FIXED(VLOOKUP($H59,logitme.main!$B:$W,6,0),4)," ",VLOOKUP($H59,logitme.main!$B:$W,20,0))</f>
        <v>-0.3583 ***</v>
      </c>
      <c r="F59" s="4" t="str">
        <f>_xlfn.CONCAT(FIXED(VLOOKUP($H59,logitme.main!$B:$W,2,0),4)," ",VLOOKUP($H59,logitme.main!$B:$W,19,0))</f>
        <v xml:space="preserve">0.1841 </v>
      </c>
      <c r="H59" t="s">
        <v>133</v>
      </c>
    </row>
    <row r="60" spans="2:8" x14ac:dyDescent="0.25">
      <c r="B60" s="79"/>
      <c r="C60" s="5"/>
      <c r="D60" s="83"/>
      <c r="E60" s="5" t="str">
        <f>_xlfn.CONCAT("(",FIXED(VLOOKUP($H59,logitme.main!$B:$W,7,0),4),")")</f>
        <v>(0.0788)</v>
      </c>
      <c r="F60" s="5" t="str">
        <f>_xlfn.CONCAT("(",FIXED(VLOOKUP($H59,logitme.main!$B:$W,3,0),4),")")</f>
        <v>(0.2365)</v>
      </c>
    </row>
    <row r="61" spans="2:8" x14ac:dyDescent="0.25">
      <c r="B61" s="78" t="s">
        <v>139</v>
      </c>
      <c r="C61" s="4"/>
      <c r="D61" s="84"/>
      <c r="E61" s="4" t="str">
        <f>_xlfn.CONCAT(FIXED(VLOOKUP($H61,logitme.main!$B:$W,6,0),4)," ",VLOOKUP($H61,logitme.main!$B:$W,20,0))</f>
        <v>-0.3599 ***</v>
      </c>
      <c r="F61" s="4" t="str">
        <f>_xlfn.CONCAT(FIXED(VLOOKUP($H61,logitme.main!$B:$W,2,0),4)," ",VLOOKUP($H61,logitme.main!$B:$W,19,0))</f>
        <v xml:space="preserve">0.2051 </v>
      </c>
      <c r="H61" t="s">
        <v>46</v>
      </c>
    </row>
    <row r="62" spans="2:8" x14ac:dyDescent="0.25">
      <c r="B62" s="79"/>
      <c r="C62" s="5"/>
      <c r="D62" s="83"/>
      <c r="E62" s="5" t="str">
        <f>_xlfn.CONCAT("(",FIXED(VLOOKUP($H61,logitme.main!$B:$W,7,0),4),")")</f>
        <v>(0.0707)</v>
      </c>
      <c r="F62" s="5" t="str">
        <f>_xlfn.CONCAT("(",FIXED(VLOOKUP($H61,logitme.main!$B:$W,3,0),4),")")</f>
        <v>(0.2354)</v>
      </c>
    </row>
    <row r="63" spans="2:8" x14ac:dyDescent="0.25">
      <c r="B63" s="78" t="s">
        <v>138</v>
      </c>
      <c r="C63" s="4"/>
      <c r="D63" s="84"/>
      <c r="E63" s="4" t="str">
        <f>_xlfn.CONCAT(FIXED(VLOOKUP($H63,logitme.main!$B:$W,6,0),4)," ",VLOOKUP($H63,logitme.main!$B:$W,20,0))</f>
        <v>-0.1176 ***</v>
      </c>
      <c r="F63" s="4" t="str">
        <f>_xlfn.CONCAT(FIXED(VLOOKUP($H63,logitme.main!$B:$W,2,0),4)," ",VLOOKUP($H63,logitme.main!$B:$W,19,0))</f>
        <v>0.4464 *</v>
      </c>
      <c r="H63" t="s">
        <v>134</v>
      </c>
    </row>
    <row r="64" spans="2:8" x14ac:dyDescent="0.25">
      <c r="B64" s="79"/>
      <c r="C64" s="5"/>
      <c r="D64" s="83"/>
      <c r="E64" s="5" t="str">
        <f>_xlfn.CONCAT("(",FIXED(VLOOKUP($H63,logitme.main!$B:$W,7,0),4),")")</f>
        <v>(0.0248)</v>
      </c>
      <c r="F64" s="5" t="str">
        <f>_xlfn.CONCAT("(",FIXED(VLOOKUP($H63,logitme.main!$B:$W,3,0),4),")")</f>
        <v>(0.2247)</v>
      </c>
    </row>
    <row r="65" spans="2:8" x14ac:dyDescent="0.25">
      <c r="B65" s="78" t="s">
        <v>106</v>
      </c>
      <c r="C65" s="4"/>
      <c r="D65" s="84"/>
      <c r="E65" s="4"/>
      <c r="F65" s="4" t="str">
        <f>_xlfn.CONCAT(FIXED(VLOOKUP($H65,logitme.main!$B:$W,2,0),4)," ",VLOOKUP($H65,logitme.main!$B:$W,19,0))</f>
        <v xml:space="preserve">0.0255 </v>
      </c>
      <c r="H65" t="s">
        <v>106</v>
      </c>
    </row>
    <row r="66" spans="2:8" x14ac:dyDescent="0.25">
      <c r="B66" s="79"/>
      <c r="C66" s="5"/>
      <c r="D66" s="83"/>
      <c r="E66" s="5"/>
      <c r="F66" s="5" t="str">
        <f>_xlfn.CONCAT("(",FIXED(VLOOKUP($H65,logitme.main!$B:$W,3,0),4),")")</f>
        <v>(0.0690)</v>
      </c>
    </row>
    <row r="67" spans="2:8" x14ac:dyDescent="0.25">
      <c r="B67" s="78" t="s">
        <v>20</v>
      </c>
      <c r="C67" s="4" t="str">
        <f>_xlfn.CONCAT(FIXED(VLOOKUP($H67,logitme.main!$B:$W,14,0),4)," ",VLOOKUP($H67,logitme.main!$B:$W,22,0))</f>
        <v>-3.2584 ***</v>
      </c>
      <c r="D67" s="84" t="str">
        <f>_xlfn.CONCAT(FIXED(VLOOKUP($H67,logitme.main!$B:$W,10,0),4)," ",VLOOKUP($H67,logitme.main!$B:$W,21,0))</f>
        <v>-1.7693 ***</v>
      </c>
      <c r="E67" s="4" t="str">
        <f>_xlfn.CONCAT(FIXED(VLOOKUP($H67,logitme.main!$B:$W,6,0),4)," ",VLOOKUP($H67,logitme.main!$B:$W,20,0))</f>
        <v>-2.0325 ***</v>
      </c>
      <c r="F67" s="4" t="str">
        <f>_xlfn.CONCAT(FIXED(VLOOKUP($H67,logitme.main!$B:$W,2,0),4)," ",VLOOKUP($H67,logitme.main!$B:$W,19,0))</f>
        <v>-2.0381 ***</v>
      </c>
      <c r="H67" t="s">
        <v>175</v>
      </c>
    </row>
    <row r="68" spans="2:8" x14ac:dyDescent="0.25">
      <c r="B68" s="79"/>
      <c r="C68" s="5" t="str">
        <f>_xlfn.CONCAT("(",FIXED(VLOOKUP($H67,logitme.main!$B:$W,15,0),4),")")</f>
        <v>(0.0463)</v>
      </c>
      <c r="D68" s="83" t="str">
        <f>_xlfn.CONCAT("(",FIXED(VLOOKUP($H67,logitme.main!$B:$W,11,0),4),")")</f>
        <v>(0.1412)</v>
      </c>
      <c r="E68" s="5" t="str">
        <f>_xlfn.CONCAT("(",FIXED(VLOOKUP($H67,logitme.main!$B:$W,7,0),4),")")</f>
        <v>(0.1452)</v>
      </c>
      <c r="F68" s="5" t="str">
        <f>_xlfn.CONCAT("(",FIXED(VLOOKUP($H67,logitme.main!$B:$W,3,0),4),")")</f>
        <v>(0.1455)</v>
      </c>
    </row>
    <row r="69" spans="2:8" x14ac:dyDescent="0.25">
      <c r="B69" s="21" t="s">
        <v>107</v>
      </c>
      <c r="C69" s="4" t="s">
        <v>631</v>
      </c>
      <c r="D69" s="85" t="s">
        <v>631</v>
      </c>
      <c r="E69" s="4" t="s">
        <v>631</v>
      </c>
      <c r="F69" s="86" t="s">
        <v>112</v>
      </c>
    </row>
    <row r="70" spans="2:8" x14ac:dyDescent="0.25">
      <c r="B70" s="21" t="s">
        <v>108</v>
      </c>
      <c r="C70" s="4" t="s">
        <v>631</v>
      </c>
      <c r="D70" s="84" t="s">
        <v>631</v>
      </c>
      <c r="E70" s="4" t="s">
        <v>631</v>
      </c>
      <c r="F70" s="4" t="s">
        <v>112</v>
      </c>
    </row>
    <row r="71" spans="2:8" x14ac:dyDescent="0.25">
      <c r="B71" s="21" t="s">
        <v>174</v>
      </c>
      <c r="C71" s="97">
        <v>198142</v>
      </c>
      <c r="D71" s="97">
        <v>194724</v>
      </c>
      <c r="E71" s="97">
        <v>194724</v>
      </c>
      <c r="F71" s="49">
        <v>194724</v>
      </c>
    </row>
    <row r="72" spans="2:8" ht="15.75" thickBot="1" x14ac:dyDescent="0.3">
      <c r="B72" s="10" t="s">
        <v>633</v>
      </c>
      <c r="C72" s="7" t="str">
        <f>FIXED(0.2542, 4)</f>
        <v>0.2542</v>
      </c>
      <c r="D72" s="7" t="str">
        <f>FIXED(0.2032, 4)</f>
        <v>0.2032</v>
      </c>
      <c r="E72" s="7" t="str">
        <f>FIXED(0.195, 4)</f>
        <v>0.1950</v>
      </c>
      <c r="F72" s="7" t="str">
        <f>FIXED(0.1927, 4)</f>
        <v>0.1927</v>
      </c>
    </row>
  </sheetData>
  <mergeCells count="34">
    <mergeCell ref="B61:B62"/>
    <mergeCell ref="B63:B64"/>
    <mergeCell ref="B65:B66"/>
    <mergeCell ref="B67:B68"/>
    <mergeCell ref="B49:B50"/>
    <mergeCell ref="B51:B52"/>
    <mergeCell ref="B53:B54"/>
    <mergeCell ref="B55:B56"/>
    <mergeCell ref="B57:B58"/>
    <mergeCell ref="B59:B60"/>
    <mergeCell ref="B37:B38"/>
    <mergeCell ref="B39:B40"/>
    <mergeCell ref="B41:B42"/>
    <mergeCell ref="B43:B44"/>
    <mergeCell ref="B45:B46"/>
    <mergeCell ref="B47:B48"/>
    <mergeCell ref="B25:B26"/>
    <mergeCell ref="B27:B28"/>
    <mergeCell ref="B29:B30"/>
    <mergeCell ref="B31:B32"/>
    <mergeCell ref="B33:B34"/>
    <mergeCell ref="B35:B36"/>
    <mergeCell ref="B13:B14"/>
    <mergeCell ref="B15:B16"/>
    <mergeCell ref="B17:B18"/>
    <mergeCell ref="B19:B20"/>
    <mergeCell ref="B21:B22"/>
    <mergeCell ref="B23:B24"/>
    <mergeCell ref="B1:F1"/>
    <mergeCell ref="B3:B4"/>
    <mergeCell ref="B5:B6"/>
    <mergeCell ref="B7:B8"/>
    <mergeCell ref="B9:B10"/>
    <mergeCell ref="B11:B12"/>
  </mergeCells>
  <pageMargins left="0.7" right="0.7" top="0.75" bottom="0.75" header="0.3" footer="0.3"/>
  <pageSetup scale="68"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7F7-5F41-4CB8-BC6B-DED5748EA39E}">
  <sheetPr>
    <pageSetUpPr fitToPage="1"/>
  </sheetPr>
  <dimension ref="B1:L68"/>
  <sheetViews>
    <sheetView topLeftCell="A45" workbookViewId="0">
      <selection activeCell="A65" sqref="A65:XFD68"/>
    </sheetView>
  </sheetViews>
  <sheetFormatPr defaultRowHeight="15" x14ac:dyDescent="0.25"/>
  <cols>
    <col min="1" max="1" width="3" style="14" bestFit="1" customWidth="1"/>
    <col min="2" max="2" width="22.85546875" style="14" bestFit="1" customWidth="1"/>
    <col min="3" max="11" width="15.7109375" style="23" customWidth="1"/>
    <col min="12" max="12" width="2.28515625" style="14" customWidth="1"/>
    <col min="13" max="16384" width="9.140625" style="14"/>
  </cols>
  <sheetData>
    <row r="1" spans="2:12" ht="21" thickBot="1" x14ac:dyDescent="0.35">
      <c r="B1" s="82" t="s">
        <v>506</v>
      </c>
      <c r="C1" s="82"/>
      <c r="D1" s="82"/>
      <c r="E1" s="82"/>
      <c r="F1" s="82"/>
      <c r="G1" s="82"/>
      <c r="H1" s="82"/>
      <c r="I1" s="82"/>
      <c r="J1" s="82"/>
      <c r="K1" s="82"/>
    </row>
    <row r="2" spans="2:12" x14ac:dyDescent="0.25">
      <c r="B2" s="15"/>
      <c r="C2" s="16" t="s">
        <v>164</v>
      </c>
      <c r="D2" s="25" t="s">
        <v>165</v>
      </c>
      <c r="E2" s="17" t="s">
        <v>166</v>
      </c>
      <c r="F2" s="16" t="s">
        <v>167</v>
      </c>
      <c r="G2" s="25" t="s">
        <v>168</v>
      </c>
      <c r="H2" s="17" t="s">
        <v>169</v>
      </c>
      <c r="I2" s="16" t="s">
        <v>170</v>
      </c>
      <c r="J2" s="25" t="s">
        <v>171</v>
      </c>
      <c r="K2" s="17" t="s">
        <v>172</v>
      </c>
    </row>
    <row r="3" spans="2:12" x14ac:dyDescent="0.25">
      <c r="B3" s="72" t="s">
        <v>123</v>
      </c>
      <c r="C3" s="18" t="str">
        <f>_xlfn.CONCAT(FIXED(VLOOKUP($L3,logitme.white!$B:$X,2,0),4)," ",VLOOKUP($L3,logitme.white!$B:$X,19,0))</f>
        <v xml:space="preserve">-0.0034 </v>
      </c>
      <c r="D3" s="90" t="str">
        <f>_xlfn.CONCAT(FIXED(VLOOKUP($L3,logitme.white!$B:$X,6,0),4)," ",VLOOKUP($L3,logitme.white!$B:$X,20,0))</f>
        <v xml:space="preserve">0.1170 </v>
      </c>
      <c r="E3" s="88" t="str">
        <f>_xlfn.CONCAT(FIXED(VLOOKUP($L3,logitme.white!$B:$X,10,0),4)," ",VLOOKUP($L3,logitme.white!$B:$X,21,0))</f>
        <v xml:space="preserve">-0.1917 </v>
      </c>
      <c r="F3" s="18" t="str">
        <f>_xlfn.CONCAT(FIXED(VLOOKUP($L3,logitme.black!$B:$X,2,0),4)," ",VLOOKUP($L3,logitme.black!$B:$X,19,0))</f>
        <v xml:space="preserve">-0.1453 </v>
      </c>
      <c r="G3" s="90" t="str">
        <f>_xlfn.CONCAT(FIXED(VLOOKUP($L3,logitme.black!$B:$X,6,0),4)," ",VLOOKUP($L3,logitme.black!$B:$X,20,0))</f>
        <v xml:space="preserve">-0.1161 </v>
      </c>
      <c r="H3" s="88" t="str">
        <f>_xlfn.CONCAT(FIXED(VLOOKUP($L3,logitme.black!$B:$X,10,0),4)," ",VLOOKUP($L3,logitme.black!$B:$X,21,0))</f>
        <v xml:space="preserve">-0.2342 </v>
      </c>
      <c r="I3" s="18" t="str">
        <f>_xlfn.CONCAT(FIXED(VLOOKUP($L3,logitme.hispan!$B:$X,2,0),4)," ",VLOOKUP($L3,logitme.hispan!$B:$X,19,0))</f>
        <v xml:space="preserve">-0.1462 </v>
      </c>
      <c r="J3" s="90" t="str">
        <f>_xlfn.CONCAT(FIXED(VLOOKUP($L3,logitme.hispan!$B:$X,6,0),4)," ",VLOOKUP($L3,logitme.hispan!$B:$X,20,0))</f>
        <v xml:space="preserve">0.1272 </v>
      </c>
      <c r="K3" s="90" t="str">
        <f>_xlfn.CONCAT(FIXED(VLOOKUP($L3,logitme.hispan!$B:$X,10,0),4)," ",VLOOKUP($L3,logitme.hispan!$B:$X,21,0))</f>
        <v>-0.5038 ^</v>
      </c>
      <c r="L3" s="14" t="s">
        <v>120</v>
      </c>
    </row>
    <row r="4" spans="2:12" x14ac:dyDescent="0.25">
      <c r="B4" s="73" t="s">
        <v>1</v>
      </c>
      <c r="C4" s="16" t="str">
        <f>_xlfn.CONCAT("(",FIXED(VLOOKUP($L3,logitme.white!$B:$X,3,0),4),")")</f>
        <v>(0.0869)</v>
      </c>
      <c r="D4" s="45" t="str">
        <f>_xlfn.CONCAT("(",FIXED(VLOOKUP($L3,logitme.white!$B:$X,7,0),4),")")</f>
        <v>(0.1101)</v>
      </c>
      <c r="E4" s="89" t="str">
        <f>_xlfn.CONCAT("(",FIXED(VLOOKUP($L3,logitme.white!$B:$X,11,0),4),")")</f>
        <v>(0.1477)</v>
      </c>
      <c r="F4" s="16" t="str">
        <f>_xlfn.CONCAT("(",FIXED(VLOOKUP($L3,logitme.black!$B:$X,3,0),4),")")</f>
        <v>(0.1279)</v>
      </c>
      <c r="G4" s="45" t="str">
        <f>_xlfn.CONCAT("(",FIXED(VLOOKUP($L3,logitme.black!$B:$X,7,0),4),")")</f>
        <v>(0.1574)</v>
      </c>
      <c r="H4" s="89" t="str">
        <f>_xlfn.CONCAT("(",FIXED(VLOOKUP($L3,logitme.black!$B:$X,11,0),4),")")</f>
        <v>(0.2259)</v>
      </c>
      <c r="I4" s="16" t="str">
        <f>_xlfn.CONCAT("(",FIXED(VLOOKUP($L3,logitme.hispan!$B:$X,3,0),4),")")</f>
        <v>(0.1691)</v>
      </c>
      <c r="J4" s="45" t="str">
        <f>_xlfn.CONCAT("(",FIXED(VLOOKUP($L3,logitme.hispan!$B:$X,7,0),4),")")</f>
        <v>(0.2132)</v>
      </c>
      <c r="K4" s="45" t="str">
        <f>_xlfn.CONCAT("(",FIXED(VLOOKUP($L3,logitme.hispan!$B:$X,11,0),4),")")</f>
        <v>(0.2963)</v>
      </c>
    </row>
    <row r="5" spans="2:12" x14ac:dyDescent="0.25">
      <c r="B5" s="72" t="s">
        <v>0</v>
      </c>
      <c r="C5" s="18" t="str">
        <f>_xlfn.CONCAT(FIXED(VLOOKUP($L5,logitme.white!$B:$X,2,0),4)," ",VLOOKUP($L5,logitme.white!$B:$X,19,0))</f>
        <v xml:space="preserve">-0.0574 </v>
      </c>
      <c r="D5" s="90" t="str">
        <f>_xlfn.CONCAT(FIXED(VLOOKUP($L5,logitme.white!$B:$X,6,0),4)," ",VLOOKUP($L5,logitme.white!$B:$X,20,0))</f>
        <v xml:space="preserve">-0.0660 </v>
      </c>
      <c r="E5" s="88" t="str">
        <f>_xlfn.CONCAT(FIXED(VLOOKUP($L5,logitme.white!$B:$X,10,0),4)," ",VLOOKUP($L5,logitme.white!$B:$X,21,0))</f>
        <v xml:space="preserve">-0.0355 </v>
      </c>
      <c r="F5" s="18" t="str">
        <f>_xlfn.CONCAT(FIXED(VLOOKUP($L5,logitme.black!$B:$X,2,0),4)," ",VLOOKUP($L5,logitme.black!$B:$X,19,0))</f>
        <v xml:space="preserve">0.0346 </v>
      </c>
      <c r="G5" s="90" t="str">
        <f>_xlfn.CONCAT(FIXED(VLOOKUP($L5,logitme.black!$B:$X,6,0),4)," ",VLOOKUP($L5,logitme.black!$B:$X,20,0))</f>
        <v xml:space="preserve">0.0578 </v>
      </c>
      <c r="H5" s="88" t="str">
        <f>_xlfn.CONCAT(FIXED(VLOOKUP($L5,logitme.black!$B:$X,10,0),4)," ",VLOOKUP($L5,logitme.black!$B:$X,21,0))</f>
        <v xml:space="preserve">-0.0033 </v>
      </c>
      <c r="I5" s="18" t="str">
        <f>_xlfn.CONCAT(FIXED(VLOOKUP($L5,logitme.hispan!$B:$X,2,0),4)," ",VLOOKUP($L5,logitme.hispan!$B:$X,19,0))</f>
        <v xml:space="preserve">-0.0240 </v>
      </c>
      <c r="J5" s="90" t="str">
        <f>_xlfn.CONCAT(FIXED(VLOOKUP($L5,logitme.hispan!$B:$X,6,0),4)," ",VLOOKUP($L5,logitme.hispan!$B:$X,20,0))</f>
        <v xml:space="preserve">-0.0213 </v>
      </c>
      <c r="K5" s="90" t="str">
        <f>_xlfn.CONCAT(FIXED(VLOOKUP($L5,logitme.hispan!$B:$X,10,0),4)," ",VLOOKUP($L5,logitme.hispan!$B:$X,21,0))</f>
        <v xml:space="preserve">-0.0481 </v>
      </c>
      <c r="L5" s="14" t="s">
        <v>10</v>
      </c>
    </row>
    <row r="6" spans="2:12" x14ac:dyDescent="0.25">
      <c r="B6" s="73" t="s">
        <v>1</v>
      </c>
      <c r="C6" s="16" t="str">
        <f>_xlfn.CONCAT("(",FIXED(VLOOKUP($L5,logitme.white!$B:$X,3,0),4),")")</f>
        <v>(0.0386)</v>
      </c>
      <c r="D6" s="45" t="str">
        <f>_xlfn.CONCAT("(",FIXED(VLOOKUP($L5,logitme.white!$B:$X,7,0),4),")")</f>
        <v>(0.0618)</v>
      </c>
      <c r="E6" s="89" t="str">
        <f>_xlfn.CONCAT("(",FIXED(VLOOKUP($L5,logitme.white!$B:$X,11,0),4),")")</f>
        <v>(0.0505)</v>
      </c>
      <c r="F6" s="16" t="str">
        <f>_xlfn.CONCAT("(",FIXED(VLOOKUP($L5,logitme.black!$B:$X,3,0),4),")")</f>
        <v>(0.0426)</v>
      </c>
      <c r="G6" s="45" t="str">
        <f>_xlfn.CONCAT("(",FIXED(VLOOKUP($L5,logitme.black!$B:$X,7,0),4),")")</f>
        <v>(0.0617)</v>
      </c>
      <c r="H6" s="89" t="str">
        <f>_xlfn.CONCAT("(",FIXED(VLOOKUP($L5,logitme.black!$B:$X,11,0),4),")")</f>
        <v>(0.0600)</v>
      </c>
      <c r="I6" s="16" t="str">
        <f>_xlfn.CONCAT("(",FIXED(VLOOKUP($L5,logitme.hispan!$B:$X,3,0),4),")")</f>
        <v>(0.0585)</v>
      </c>
      <c r="J6" s="45" t="str">
        <f>_xlfn.CONCAT("(",FIXED(VLOOKUP($L5,logitme.hispan!$B:$X,7,0),4),")")</f>
        <v>(0.0897)</v>
      </c>
      <c r="K6" s="45" t="str">
        <f>_xlfn.CONCAT("(",FIXED(VLOOKUP($L5,logitme.hispan!$B:$X,11,0),4),")")</f>
        <v>(0.0812)</v>
      </c>
    </row>
    <row r="7" spans="2:12" x14ac:dyDescent="0.25">
      <c r="B7" s="72" t="s">
        <v>2</v>
      </c>
      <c r="C7" s="18" t="str">
        <f>_xlfn.CONCAT(FIXED(VLOOKUP($L7,logitme.white!$B:$X,2,0),4)," ",VLOOKUP($L7,logitme.white!$B:$X,19,0))</f>
        <v xml:space="preserve">-0.0351 </v>
      </c>
      <c r="D7" s="90" t="str">
        <f>_xlfn.CONCAT(FIXED(VLOOKUP($L7,logitme.white!$B:$X,6,0),4)," ",VLOOKUP($L7,logitme.white!$B:$X,20,0))</f>
        <v>-0.1101 ^</v>
      </c>
      <c r="E7" s="88" t="str">
        <f>_xlfn.CONCAT(FIXED(VLOOKUP($L7,logitme.white!$B:$X,10,0),4)," ",VLOOKUP($L7,logitme.white!$B:$X,21,0))</f>
        <v xml:space="preserve">0.0477 </v>
      </c>
      <c r="F7" s="18" t="str">
        <f>_xlfn.CONCAT(FIXED(VLOOKUP($L7,logitme.black!$B:$X,2,0),4)," ",VLOOKUP($L7,logitme.black!$B:$X,19,0))</f>
        <v>-0.0938 ^</v>
      </c>
      <c r="G7" s="90" t="str">
        <f>_xlfn.CONCAT(FIXED(VLOOKUP($L7,logitme.black!$B:$X,6,0),4)," ",VLOOKUP($L7,logitme.black!$B:$X,20,0))</f>
        <v>-0.1132 ^</v>
      </c>
      <c r="H7" s="88" t="str">
        <f>_xlfn.CONCAT(FIXED(VLOOKUP($L7,logitme.black!$B:$X,10,0),4)," ",VLOOKUP($L7,logitme.black!$B:$X,21,0))</f>
        <v xml:space="preserve">-0.0699 </v>
      </c>
      <c r="I7" s="18" t="str">
        <f>_xlfn.CONCAT(FIXED(VLOOKUP($L7,logitme.hispan!$B:$X,2,0),4)," ",VLOOKUP($L7,logitme.hispan!$B:$X,19,0))</f>
        <v>-0.1844 **</v>
      </c>
      <c r="J7" s="90" t="str">
        <f>_xlfn.CONCAT(FIXED(VLOOKUP($L7,logitme.hispan!$B:$X,6,0),4)," ",VLOOKUP($L7,logitme.hispan!$B:$X,20,0))</f>
        <v>-0.1812 ^</v>
      </c>
      <c r="K7" s="90" t="str">
        <f>_xlfn.CONCAT(FIXED(VLOOKUP($L7,logitme.hispan!$B:$X,10,0),4)," ",VLOOKUP($L7,logitme.hispan!$B:$X,21,0))</f>
        <v>-0.1700 ^</v>
      </c>
      <c r="L7" s="14" t="s">
        <v>12</v>
      </c>
    </row>
    <row r="8" spans="2:12" x14ac:dyDescent="0.25">
      <c r="B8" s="73" t="s">
        <v>1</v>
      </c>
      <c r="C8" s="16" t="str">
        <f>_xlfn.CONCAT("(",FIXED(VLOOKUP($L7,logitme.white!$B:$X,3,0),4),")")</f>
        <v>(0.0458)</v>
      </c>
      <c r="D8" s="45" t="str">
        <f>_xlfn.CONCAT("(",FIXED(VLOOKUP($L7,logitme.white!$B:$X,7,0),4),")")</f>
        <v>(0.0653)</v>
      </c>
      <c r="E8" s="89" t="str">
        <f>_xlfn.CONCAT("(",FIXED(VLOOKUP($L7,logitme.white!$B:$X,11,0),4),")")</f>
        <v>(0.0657)</v>
      </c>
      <c r="F8" s="16" t="str">
        <f>_xlfn.CONCAT("(",FIXED(VLOOKUP($L7,logitme.black!$B:$X,3,0),4),")")</f>
        <v>(0.0487)</v>
      </c>
      <c r="G8" s="45" t="str">
        <f>_xlfn.CONCAT("(",FIXED(VLOOKUP($L7,logitme.black!$B:$X,7,0),4),")")</f>
        <v>(0.0657)</v>
      </c>
      <c r="H8" s="89" t="str">
        <f>_xlfn.CONCAT("(",FIXED(VLOOKUP($L7,logitme.black!$B:$X,11,0),4),")")</f>
        <v>(0.0751)</v>
      </c>
      <c r="I8" s="16" t="str">
        <f>_xlfn.CONCAT("(",FIXED(VLOOKUP($L7,logitme.hispan!$B:$X,3,0),4),")")</f>
        <v>(0.0674)</v>
      </c>
      <c r="J8" s="45" t="str">
        <f>_xlfn.CONCAT("(",FIXED(VLOOKUP($L7,logitme.hispan!$B:$X,7,0),4),")")</f>
        <v>(0.0963)</v>
      </c>
      <c r="K8" s="45" t="str">
        <f>_xlfn.CONCAT("(",FIXED(VLOOKUP($L7,logitme.hispan!$B:$X,11,0),4),")")</f>
        <v>(0.1002)</v>
      </c>
    </row>
    <row r="9" spans="2:12" x14ac:dyDescent="0.25">
      <c r="B9" s="72" t="s">
        <v>92</v>
      </c>
      <c r="C9" s="18" t="str">
        <f>_xlfn.CONCAT(FIXED(VLOOKUP($L9,logitme.white!$B:$X,2,0),4)," ",VLOOKUP($L9,logitme.white!$B:$X,19,0))</f>
        <v xml:space="preserve">0.0685 </v>
      </c>
      <c r="D9" s="90" t="str">
        <f>_xlfn.CONCAT(FIXED(VLOOKUP($L9,logitme.white!$B:$X,6,0),4)," ",VLOOKUP($L9,logitme.white!$B:$X,20,0))</f>
        <v xml:space="preserve">0.0620 </v>
      </c>
      <c r="E9" s="88" t="str">
        <f>_xlfn.CONCAT(FIXED(VLOOKUP($L9,logitme.white!$B:$X,10,0),4)," ",VLOOKUP($L9,logitme.white!$B:$X,21,0))</f>
        <v xml:space="preserve">0.0650 </v>
      </c>
      <c r="F9" s="18" t="str">
        <f>_xlfn.CONCAT(FIXED(VLOOKUP($L9,logitme.black!$B:$X,2,0),4)," ",VLOOKUP($L9,logitme.black!$B:$X,19,0))</f>
        <v xml:space="preserve">-0.0490 </v>
      </c>
      <c r="G9" s="90" t="str">
        <f>_xlfn.CONCAT(FIXED(VLOOKUP($L9,logitme.black!$B:$X,6,0),4)," ",VLOOKUP($L9,logitme.black!$B:$X,20,0))</f>
        <v xml:space="preserve">-0.0366 </v>
      </c>
      <c r="H9" s="88" t="str">
        <f>_xlfn.CONCAT(FIXED(VLOOKUP($L9,logitme.black!$B:$X,10,0),4)," ",VLOOKUP($L9,logitme.black!$B:$X,21,0))</f>
        <v xml:space="preserve">-0.0925 </v>
      </c>
      <c r="I9" s="18" t="str">
        <f>_xlfn.CONCAT(FIXED(VLOOKUP($L9,logitme.hispan!$B:$X,2,0),4)," ",VLOOKUP($L9,logitme.hispan!$B:$X,19,0))</f>
        <v xml:space="preserve">0.0749 </v>
      </c>
      <c r="J9" s="90" t="str">
        <f>_xlfn.CONCAT(FIXED(VLOOKUP($L9,logitme.hispan!$B:$X,6,0),4)," ",VLOOKUP($L9,logitme.hispan!$B:$X,20,0))</f>
        <v xml:space="preserve">0.0510 </v>
      </c>
      <c r="K9" s="90" t="str">
        <f>_xlfn.CONCAT(FIXED(VLOOKUP($L9,logitme.hispan!$B:$X,10,0),4)," ",VLOOKUP($L9,logitme.hispan!$B:$X,21,0))</f>
        <v xml:space="preserve">0.0634 </v>
      </c>
      <c r="L9" s="14" t="s">
        <v>25</v>
      </c>
    </row>
    <row r="10" spans="2:12" x14ac:dyDescent="0.25">
      <c r="B10" s="73"/>
      <c r="C10" s="16" t="str">
        <f>_xlfn.CONCAT("(",FIXED(VLOOKUP($L9,logitme.white!$B:$X,3,0),4),")")</f>
        <v>(0.0493)</v>
      </c>
      <c r="D10" s="45" t="str">
        <f>_xlfn.CONCAT("(",FIXED(VLOOKUP($L9,logitme.white!$B:$X,7,0),4),")")</f>
        <v>(0.0661)</v>
      </c>
      <c r="E10" s="89" t="str">
        <f>_xlfn.CONCAT("(",FIXED(VLOOKUP($L9,logitme.white!$B:$X,11,0),4),")")</f>
        <v>(0.0782)</v>
      </c>
      <c r="F10" s="16" t="str">
        <f>_xlfn.CONCAT("(",FIXED(VLOOKUP($L9,logitme.black!$B:$X,3,0),4),")")</f>
        <v>(0.0670)</v>
      </c>
      <c r="G10" s="45" t="str">
        <f>_xlfn.CONCAT("(",FIXED(VLOOKUP($L9,logitme.black!$B:$X,7,0),4),")")</f>
        <v>(0.0898)</v>
      </c>
      <c r="H10" s="89" t="str">
        <f>_xlfn.CONCAT("(",FIXED(VLOOKUP($L9,logitme.black!$B:$X,11,0),4),")")</f>
        <v>(0.1041)</v>
      </c>
      <c r="I10" s="16" t="str">
        <f>_xlfn.CONCAT("(",FIXED(VLOOKUP($L9,logitme.hispan!$B:$X,3,0),4),")")</f>
        <v>(0.0696)</v>
      </c>
      <c r="J10" s="45" t="str">
        <f>_xlfn.CONCAT("(",FIXED(VLOOKUP($L9,logitme.hispan!$B:$X,7,0),4),")")</f>
        <v>(0.0959)</v>
      </c>
      <c r="K10" s="45" t="str">
        <f>_xlfn.CONCAT("(",FIXED(VLOOKUP($L9,logitme.hispan!$B:$X,11,0),4),")")</f>
        <v>(0.1107)</v>
      </c>
    </row>
    <row r="11" spans="2:12" x14ac:dyDescent="0.25">
      <c r="B11" s="72" t="s">
        <v>93</v>
      </c>
      <c r="C11" s="18" t="str">
        <f>_xlfn.CONCAT(FIXED(VLOOKUP($L11,logitme.white!$B:$X,2,0),4)," ",VLOOKUP($L11,logitme.white!$B:$X,19,0))</f>
        <v xml:space="preserve">-0.1138 </v>
      </c>
      <c r="D11" s="90" t="str">
        <f>_xlfn.CONCAT(FIXED(VLOOKUP($L11,logitme.white!$B:$X,6,0),4)," ",VLOOKUP($L11,logitme.white!$B:$X,20,0))</f>
        <v>-0.2370 *</v>
      </c>
      <c r="E11" s="88" t="str">
        <f>_xlfn.CONCAT(FIXED(VLOOKUP($L11,logitme.white!$B:$X,10,0),4)," ",VLOOKUP($L11,logitme.white!$B:$X,21,0))</f>
        <v xml:space="preserve">0.0633 </v>
      </c>
      <c r="F11" s="18" t="str">
        <f>_xlfn.CONCAT(FIXED(VLOOKUP($L11,logitme.black!$B:$X,2,0),4)," ",VLOOKUP($L11,logitme.black!$B:$X,19,0))</f>
        <v xml:space="preserve">-0.0184 </v>
      </c>
      <c r="G11" s="90" t="str">
        <f>_xlfn.CONCAT(FIXED(VLOOKUP($L11,logitme.black!$B:$X,6,0),4)," ",VLOOKUP($L11,logitme.black!$B:$X,20,0))</f>
        <v xml:space="preserve">0.0402 </v>
      </c>
      <c r="H11" s="88" t="str">
        <f>_xlfn.CONCAT(FIXED(VLOOKUP($L11,logitme.black!$B:$X,10,0),4)," ",VLOOKUP($L11,logitme.black!$B:$X,21,0))</f>
        <v xml:space="preserve">-0.1582 </v>
      </c>
      <c r="I11" s="18" t="str">
        <f>_xlfn.CONCAT(FIXED(VLOOKUP($L11,logitme.hispan!$B:$X,2,0),4)," ",VLOOKUP($L11,logitme.hispan!$B:$X,19,0))</f>
        <v xml:space="preserve">0.0672 </v>
      </c>
      <c r="J11" s="90" t="str">
        <f>_xlfn.CONCAT(FIXED(VLOOKUP($L11,logitme.hispan!$B:$X,6,0),4)," ",VLOOKUP($L11,logitme.hispan!$B:$X,20,0))</f>
        <v xml:space="preserve">0.0224 </v>
      </c>
      <c r="K11" s="90" t="str">
        <f>_xlfn.CONCAT(FIXED(VLOOKUP($L11,logitme.hispan!$B:$X,10,0),4)," ",VLOOKUP($L11,logitme.hispan!$B:$X,21,0))</f>
        <v xml:space="preserve">0.0851 </v>
      </c>
      <c r="L11" s="14" t="s">
        <v>26</v>
      </c>
    </row>
    <row r="12" spans="2:12" x14ac:dyDescent="0.25">
      <c r="B12" s="73"/>
      <c r="C12" s="16" t="str">
        <f>_xlfn.CONCAT("(",FIXED(VLOOKUP($L11,logitme.white!$B:$X,3,0),4),")")</f>
        <v>(0.0767)</v>
      </c>
      <c r="D12" s="45" t="str">
        <f>_xlfn.CONCAT("(",FIXED(VLOOKUP($L11,logitme.white!$B:$X,7,0),4),")")</f>
        <v>(0.1010)</v>
      </c>
      <c r="E12" s="89" t="str">
        <f>_xlfn.CONCAT("(",FIXED(VLOOKUP($L11,logitme.white!$B:$X,11,0),4),")")</f>
        <v>(0.1245)</v>
      </c>
      <c r="F12" s="16" t="str">
        <f>_xlfn.CONCAT("(",FIXED(VLOOKUP($L11,logitme.black!$B:$X,3,0),4),")")</f>
        <v>(0.1405)</v>
      </c>
      <c r="G12" s="45" t="str">
        <f>_xlfn.CONCAT("(",FIXED(VLOOKUP($L11,logitme.black!$B:$X,7,0),4),")")</f>
        <v>(0.1671)</v>
      </c>
      <c r="H12" s="89" t="str">
        <f>_xlfn.CONCAT("(",FIXED(VLOOKUP($L11,logitme.black!$B:$X,11,0),4),")")</f>
        <v>(0.2749)</v>
      </c>
      <c r="I12" s="16" t="str">
        <f>_xlfn.CONCAT("(",FIXED(VLOOKUP($L11,logitme.hispan!$B:$X,3,0),4),")")</f>
        <v>(0.1291)</v>
      </c>
      <c r="J12" s="45" t="str">
        <f>_xlfn.CONCAT("(",FIXED(VLOOKUP($L11,logitme.hispan!$B:$X,7,0),4),")")</f>
        <v>(0.1687)</v>
      </c>
      <c r="K12" s="45" t="str">
        <f>_xlfn.CONCAT("(",FIXED(VLOOKUP($L11,logitme.hispan!$B:$X,11,0),4),")")</f>
        <v>(0.2182)</v>
      </c>
    </row>
    <row r="13" spans="2:12" x14ac:dyDescent="0.25">
      <c r="B13" s="72" t="s">
        <v>32</v>
      </c>
      <c r="C13" s="18" t="str">
        <f>_xlfn.CONCAT(FIXED(VLOOKUP($L13,logitme.white!$B:$X,2,0),4)," ",VLOOKUP($L13,logitme.white!$B:$X,19,0))</f>
        <v xml:space="preserve">0.0116 </v>
      </c>
      <c r="D13" s="90" t="str">
        <f>_xlfn.CONCAT(FIXED(VLOOKUP($L13,logitme.white!$B:$X,6,0),4)," ",VLOOKUP($L13,logitme.white!$B:$X,20,0))</f>
        <v xml:space="preserve">0.0210 </v>
      </c>
      <c r="E13" s="88" t="str">
        <f>_xlfn.CONCAT(FIXED(VLOOKUP($L13,logitme.white!$B:$X,10,0),4)," ",VLOOKUP($L13,logitme.white!$B:$X,21,0))</f>
        <v xml:space="preserve">-0.0109 </v>
      </c>
      <c r="F13" s="18" t="str">
        <f>_xlfn.CONCAT(FIXED(VLOOKUP($L13,logitme.black!$B:$X,2,0),4)," ",VLOOKUP($L13,logitme.black!$B:$X,19,0))</f>
        <v xml:space="preserve">0.0272 </v>
      </c>
      <c r="G13" s="90" t="str">
        <f>_xlfn.CONCAT(FIXED(VLOOKUP($L13,logitme.black!$B:$X,6,0),4)," ",VLOOKUP($L13,logitme.black!$B:$X,20,0))</f>
        <v xml:space="preserve">0.0181 </v>
      </c>
      <c r="H13" s="88" t="str">
        <f>_xlfn.CONCAT(FIXED(VLOOKUP($L13,logitme.black!$B:$X,10,0),4)," ",VLOOKUP($L13,logitme.black!$B:$X,21,0))</f>
        <v xml:space="preserve">0.0483 </v>
      </c>
      <c r="I13" s="18" t="str">
        <f>_xlfn.CONCAT(FIXED(VLOOKUP($L13,logitme.hispan!$B:$X,2,0),4)," ",VLOOKUP($L13,logitme.hispan!$B:$X,19,0))</f>
        <v xml:space="preserve">0.0204 </v>
      </c>
      <c r="J13" s="90" t="str">
        <f>_xlfn.CONCAT(FIXED(VLOOKUP($L13,logitme.hispan!$B:$X,6,0),4)," ",VLOOKUP($L13,logitme.hispan!$B:$X,20,0))</f>
        <v xml:space="preserve">0.0343 </v>
      </c>
      <c r="K13" s="90" t="str">
        <f>_xlfn.CONCAT(FIXED(VLOOKUP($L13,logitme.hispan!$B:$X,10,0),4)," ",VLOOKUP($L13,logitme.hispan!$B:$X,21,0))</f>
        <v xml:space="preserve">-0.0104 </v>
      </c>
      <c r="L13" s="14" t="s">
        <v>32</v>
      </c>
    </row>
    <row r="14" spans="2:12" x14ac:dyDescent="0.25">
      <c r="B14" s="73"/>
      <c r="C14" s="16" t="str">
        <f>_xlfn.CONCAT("(",FIXED(VLOOKUP($L13,logitme.white!$B:$X,3,0),4),")")</f>
        <v>(0.0286)</v>
      </c>
      <c r="D14" s="45" t="str">
        <f>_xlfn.CONCAT("(",FIXED(VLOOKUP($L13,logitme.white!$B:$X,7,0),4),")")</f>
        <v>(0.0388)</v>
      </c>
      <c r="E14" s="89" t="str">
        <f>_xlfn.CONCAT("(",FIXED(VLOOKUP($L13,logitme.white!$B:$X,11,0),4),")")</f>
        <v>(0.0444)</v>
      </c>
      <c r="F14" s="16" t="str">
        <f>_xlfn.CONCAT("(",FIXED(VLOOKUP($L13,logitme.black!$B:$X,3,0),4),")")</f>
        <v>(0.0240)</v>
      </c>
      <c r="G14" s="45" t="str">
        <f>_xlfn.CONCAT("(",FIXED(VLOOKUP($L13,logitme.black!$B:$X,7,0),4),")")</f>
        <v>(0.0300)</v>
      </c>
      <c r="H14" s="89" t="str">
        <f>_xlfn.CONCAT("(",FIXED(VLOOKUP($L13,logitme.black!$B:$X,11,0),4),")")</f>
        <v>(0.0415)</v>
      </c>
      <c r="I14" s="16" t="str">
        <f>_xlfn.CONCAT("(",FIXED(VLOOKUP($L13,logitme.hispan!$B:$X,3,0),4),")")</f>
        <v>(0.0339)</v>
      </c>
      <c r="J14" s="45" t="str">
        <f>_xlfn.CONCAT("(",FIXED(VLOOKUP($L13,logitme.hispan!$B:$X,7,0),4),")")</f>
        <v>(0.0465)</v>
      </c>
      <c r="K14" s="45" t="str">
        <f>_xlfn.CONCAT("(",FIXED(VLOOKUP($L13,logitme.hispan!$B:$X,11,0),4),")")</f>
        <v>(0.0547)</v>
      </c>
    </row>
    <row r="15" spans="2:12" x14ac:dyDescent="0.25">
      <c r="B15" s="72" t="s">
        <v>94</v>
      </c>
      <c r="C15" s="18" t="str">
        <f>_xlfn.CONCAT(FIXED(VLOOKUP($L15,logitme.white!$B:$X,2,0),4)," ",VLOOKUP($L15,logitme.white!$B:$X,19,0))</f>
        <v>0.0274 ***</v>
      </c>
      <c r="D15" s="90" t="str">
        <f>_xlfn.CONCAT(FIXED(VLOOKUP($L15,logitme.white!$B:$X,6,0),4)," ",VLOOKUP($L15,logitme.white!$B:$X,20,0))</f>
        <v>0.0462 ***</v>
      </c>
      <c r="E15" s="88" t="str">
        <f>_xlfn.CONCAT(FIXED(VLOOKUP($L15,logitme.white!$B:$X,10,0),4)," ",VLOOKUP($L15,logitme.white!$B:$X,21,0))</f>
        <v xml:space="preserve">0.0079 </v>
      </c>
      <c r="F15" s="18" t="str">
        <f>_xlfn.CONCAT(FIXED(VLOOKUP($L15,logitme.black!$B:$X,2,0),4)," ",VLOOKUP($L15,logitme.black!$B:$X,19,0))</f>
        <v xml:space="preserve">0.0096 </v>
      </c>
      <c r="G15" s="90" t="str">
        <f>_xlfn.CONCAT(FIXED(VLOOKUP($L15,logitme.black!$B:$X,6,0),4)," ",VLOOKUP($L15,logitme.black!$B:$X,20,0))</f>
        <v>0.0192 *</v>
      </c>
      <c r="H15" s="88" t="str">
        <f>_xlfn.CONCAT(FIXED(VLOOKUP($L15,logitme.black!$B:$X,10,0),4)," ",VLOOKUP($L15,logitme.black!$B:$X,21,0))</f>
        <v xml:space="preserve">0.0028 </v>
      </c>
      <c r="I15" s="18" t="str">
        <f>_xlfn.CONCAT(FIXED(VLOOKUP($L15,logitme.hispan!$B:$X,2,0),4)," ",VLOOKUP($L15,logitme.hispan!$B:$X,19,0))</f>
        <v xml:space="preserve">0.0142 </v>
      </c>
      <c r="J15" s="90" t="str">
        <f>_xlfn.CONCAT(FIXED(VLOOKUP($L15,logitme.hispan!$B:$X,6,0),4)," ",VLOOKUP($L15,logitme.hispan!$B:$X,20,0))</f>
        <v xml:space="preserve">0.0219 </v>
      </c>
      <c r="K15" s="90" t="str">
        <f>_xlfn.CONCAT(FIXED(VLOOKUP($L15,logitme.hispan!$B:$X,10,0),4)," ",VLOOKUP($L15,logitme.hispan!$B:$X,21,0))</f>
        <v xml:space="preserve">0.0113 </v>
      </c>
      <c r="L15" s="14" t="s">
        <v>33</v>
      </c>
    </row>
    <row r="16" spans="2:12" x14ac:dyDescent="0.25">
      <c r="B16" s="73"/>
      <c r="C16" s="16" t="str">
        <f>_xlfn.CONCAT("(",FIXED(VLOOKUP($L15,logitme.white!$B:$X,3,0),4),")")</f>
        <v>(0.0078)</v>
      </c>
      <c r="D16" s="45" t="str">
        <f>_xlfn.CONCAT("(",FIXED(VLOOKUP($L15,logitme.white!$B:$X,7,0),4),")")</f>
        <v>(0.0119)</v>
      </c>
      <c r="E16" s="89" t="str">
        <f>_xlfn.CONCAT("(",FIXED(VLOOKUP($L15,logitme.white!$B:$X,11,0),4),")")</f>
        <v>(0.0105)</v>
      </c>
      <c r="F16" s="16" t="str">
        <f>_xlfn.CONCAT("(",FIXED(VLOOKUP($L15,logitme.black!$B:$X,3,0),4),")")</f>
        <v>(0.0061)</v>
      </c>
      <c r="G16" s="45" t="str">
        <f>_xlfn.CONCAT("(",FIXED(VLOOKUP($L15,logitme.black!$B:$X,7,0),4),")")</f>
        <v>(0.0093)</v>
      </c>
      <c r="H16" s="89" t="str">
        <f>_xlfn.CONCAT("(",FIXED(VLOOKUP($L15,logitme.black!$B:$X,11,0),4),")")</f>
        <v>(0.0082)</v>
      </c>
      <c r="I16" s="16" t="str">
        <f>_xlfn.CONCAT("(",FIXED(VLOOKUP($L15,logitme.hispan!$B:$X,3,0),4),")")</f>
        <v>(0.0090)</v>
      </c>
      <c r="J16" s="45" t="str">
        <f>_xlfn.CONCAT("(",FIXED(VLOOKUP($L15,logitme.hispan!$B:$X,7,0),4),")")</f>
        <v>(0.0161)</v>
      </c>
      <c r="K16" s="45" t="str">
        <f>_xlfn.CONCAT("(",FIXED(VLOOKUP($L15,logitme.hispan!$B:$X,11,0),4),")")</f>
        <v>(0.0113)</v>
      </c>
    </row>
    <row r="17" spans="2:12" x14ac:dyDescent="0.25">
      <c r="B17" s="72" t="s">
        <v>128</v>
      </c>
      <c r="C17" s="18" t="str">
        <f>_xlfn.CONCAT(FIXED(VLOOKUP($L17,logitme.white!$B:$X,2,0),4)," ",VLOOKUP($L17,logitme.white!$B:$X,19,0))</f>
        <v xml:space="preserve">0.0000 </v>
      </c>
      <c r="D17" s="90" t="str">
        <f>_xlfn.CONCAT(FIXED(VLOOKUP($L17,logitme.white!$B:$X,6,0),4)," ",VLOOKUP($L17,logitme.white!$B:$X,20,0))</f>
        <v xml:space="preserve">0.0264 </v>
      </c>
      <c r="E17" s="88" t="str">
        <f>_xlfn.CONCAT(FIXED(VLOOKUP($L17,logitme.white!$B:$X,10,0),4)," ",VLOOKUP($L17,logitme.white!$B:$X,21,0))</f>
        <v xml:space="preserve">-0.0192 </v>
      </c>
      <c r="F17" s="18" t="str">
        <f>_xlfn.CONCAT(FIXED(VLOOKUP($L17,logitme.black!$B:$X,2,0),4)," ",VLOOKUP($L17,logitme.black!$B:$X,19,0))</f>
        <v>-0.0191 ^</v>
      </c>
      <c r="G17" s="90" t="str">
        <f>_xlfn.CONCAT(FIXED(VLOOKUP($L17,logitme.black!$B:$X,6,0),4)," ",VLOOKUP($L17,logitme.black!$B:$X,20,0))</f>
        <v>-0.0342 *</v>
      </c>
      <c r="H17" s="88" t="str">
        <f>_xlfn.CONCAT(FIXED(VLOOKUP($L17,logitme.black!$B:$X,10,0),4)," ",VLOOKUP($L17,logitme.black!$B:$X,21,0))</f>
        <v xml:space="preserve">0.0002 </v>
      </c>
      <c r="I17" s="18" t="str">
        <f>_xlfn.CONCAT(FIXED(VLOOKUP($L17,logitme.hispan!$B:$X,2,0),4)," ",VLOOKUP($L17,logitme.hispan!$B:$X,19,0))</f>
        <v xml:space="preserve">-0.0112 </v>
      </c>
      <c r="J17" s="90" t="str">
        <f>_xlfn.CONCAT(FIXED(VLOOKUP($L17,logitme.hispan!$B:$X,6,0),4)," ",VLOOKUP($L17,logitme.hispan!$B:$X,20,0))</f>
        <v xml:space="preserve">-0.0097 </v>
      </c>
      <c r="K17" s="90" t="str">
        <f>_xlfn.CONCAT(FIXED(VLOOKUP($L17,logitme.hispan!$B:$X,10,0),4)," ",VLOOKUP($L17,logitme.hispan!$B:$X,21,0))</f>
        <v xml:space="preserve">-0.0159 </v>
      </c>
      <c r="L17" s="14" t="s">
        <v>118</v>
      </c>
    </row>
    <row r="18" spans="2:12" x14ac:dyDescent="0.25">
      <c r="B18" s="73"/>
      <c r="C18" s="16" t="str">
        <f>_xlfn.CONCAT("(",FIXED(VLOOKUP($L17,logitme.white!$B:$X,3,0),4),")")</f>
        <v>(0.0117)</v>
      </c>
      <c r="D18" s="45" t="str">
        <f>_xlfn.CONCAT("(",FIXED(VLOOKUP($L17,logitme.white!$B:$X,7,0),4),")")</f>
        <v>(0.0176)</v>
      </c>
      <c r="E18" s="89" t="str">
        <f>_xlfn.CONCAT("(",FIXED(VLOOKUP($L17,logitme.white!$B:$X,11,0),4),")")</f>
        <v>(0.0161)</v>
      </c>
      <c r="F18" s="16" t="str">
        <f>_xlfn.CONCAT("(",FIXED(VLOOKUP($L17,logitme.black!$B:$X,3,0),4),")")</f>
        <v>(0.0107)</v>
      </c>
      <c r="G18" s="45" t="str">
        <f>_xlfn.CONCAT("(",FIXED(VLOOKUP($L17,logitme.black!$B:$X,7,0),4),")")</f>
        <v>(0.0144)</v>
      </c>
      <c r="H18" s="89" t="str">
        <f>_xlfn.CONCAT("(",FIXED(VLOOKUP($L17,logitme.black!$B:$X,11,0),4),")")</f>
        <v>(0.0165)</v>
      </c>
      <c r="I18" s="16" t="str">
        <f>_xlfn.CONCAT("(",FIXED(VLOOKUP($L17,logitme.hispan!$B:$X,3,0),4),")")</f>
        <v>(0.0139)</v>
      </c>
      <c r="J18" s="45" t="str">
        <f>_xlfn.CONCAT("(",FIXED(VLOOKUP($L17,logitme.hispan!$B:$X,7,0),4),")")</f>
        <v>(0.0202)</v>
      </c>
      <c r="K18" s="45" t="str">
        <f>_xlfn.CONCAT("(",FIXED(VLOOKUP($L17,logitme.hispan!$B:$X,11,0),4),")")</f>
        <v>(0.0202)</v>
      </c>
    </row>
    <row r="19" spans="2:12" x14ac:dyDescent="0.25">
      <c r="B19" s="72" t="s">
        <v>95</v>
      </c>
      <c r="C19" s="18" t="str">
        <f>_xlfn.CONCAT(FIXED(VLOOKUP($L19,logitme.white!$B:$X,2,0),4)," ",VLOOKUP($L19,logitme.white!$B:$X,19,0))</f>
        <v>0.1656 **</v>
      </c>
      <c r="D19" s="90" t="str">
        <f>_xlfn.CONCAT(FIXED(VLOOKUP($L19,logitme.white!$B:$X,6,0),4)," ",VLOOKUP($L19,logitme.white!$B:$X,20,0))</f>
        <v>0.1772 *</v>
      </c>
      <c r="E19" s="88" t="str">
        <f>_xlfn.CONCAT(FIXED(VLOOKUP($L19,logitme.white!$B:$X,10,0),4)," ",VLOOKUP($L19,logitme.white!$B:$X,21,0))</f>
        <v>0.1502 *</v>
      </c>
      <c r="F19" s="18" t="str">
        <f>_xlfn.CONCAT(FIXED(VLOOKUP($L19,logitme.black!$B:$X,2,0),4)," ",VLOOKUP($L19,logitme.black!$B:$X,19,0))</f>
        <v>0.1905 ***</v>
      </c>
      <c r="G19" s="90" t="str">
        <f>_xlfn.CONCAT(FIXED(VLOOKUP($L19,logitme.black!$B:$X,6,0),4)," ",VLOOKUP($L19,logitme.black!$B:$X,20,0))</f>
        <v xml:space="preserve">0.0977 </v>
      </c>
      <c r="H19" s="88" t="str">
        <f>_xlfn.CONCAT(FIXED(VLOOKUP($L19,logitme.black!$B:$X,10,0),4)," ",VLOOKUP($L19,logitme.black!$B:$X,21,0))</f>
        <v>0.2705 ***</v>
      </c>
      <c r="I19" s="18" t="str">
        <f>_xlfn.CONCAT(FIXED(VLOOKUP($L19,logitme.hispan!$B:$X,2,0),4)," ",VLOOKUP($L19,logitme.hispan!$B:$X,19,0))</f>
        <v xml:space="preserve">-0.0979 </v>
      </c>
      <c r="J19" s="90" t="str">
        <f>_xlfn.CONCAT(FIXED(VLOOKUP($L19,logitme.hispan!$B:$X,6,0),4)," ",VLOOKUP($L19,logitme.hispan!$B:$X,20,0))</f>
        <v xml:space="preserve">-0.0943 </v>
      </c>
      <c r="K19" s="90" t="str">
        <f>_xlfn.CONCAT(FIXED(VLOOKUP($L19,logitme.hispan!$B:$X,10,0),4)," ",VLOOKUP($L19,logitme.hispan!$B:$X,21,0))</f>
        <v xml:space="preserve">-0.1041 </v>
      </c>
      <c r="L19" s="14" t="s">
        <v>29</v>
      </c>
    </row>
    <row r="20" spans="2:12" x14ac:dyDescent="0.25">
      <c r="B20" s="73"/>
      <c r="C20" s="16" t="str">
        <f>_xlfn.CONCAT("(",FIXED(VLOOKUP($L19,logitme.white!$B:$X,3,0),4),")")</f>
        <v>(0.0516)</v>
      </c>
      <c r="D20" s="45" t="str">
        <f>_xlfn.CONCAT("(",FIXED(VLOOKUP($L19,logitme.white!$B:$X,7,0),4),")")</f>
        <v>(0.0774)</v>
      </c>
      <c r="E20" s="89" t="str">
        <f>_xlfn.CONCAT("(",FIXED(VLOOKUP($L19,logitme.white!$B:$X,11,0),4),")")</f>
        <v>(0.0704)</v>
      </c>
      <c r="F20" s="16" t="str">
        <f>_xlfn.CONCAT("(",FIXED(VLOOKUP($L19,logitme.black!$B:$X,3,0),4),")")</f>
        <v>(0.0500)</v>
      </c>
      <c r="G20" s="45" t="str">
        <f>_xlfn.CONCAT("(",FIXED(VLOOKUP($L19,logitme.black!$B:$X,7,0),4),")")</f>
        <v>(0.0746)</v>
      </c>
      <c r="H20" s="89" t="str">
        <f>_xlfn.CONCAT("(",FIXED(VLOOKUP($L19,logitme.black!$B:$X,11,0),4),")")</f>
        <v>(0.0686)</v>
      </c>
      <c r="I20" s="16" t="str">
        <f>_xlfn.CONCAT("(",FIXED(VLOOKUP($L19,logitme.hispan!$B:$X,3,0),4),")")</f>
        <v>(0.0668)</v>
      </c>
      <c r="J20" s="45" t="str">
        <f>_xlfn.CONCAT("(",FIXED(VLOOKUP($L19,logitme.hispan!$B:$X,7,0),4),")")</f>
        <v>(0.0996)</v>
      </c>
      <c r="K20" s="45" t="str">
        <f>_xlfn.CONCAT("(",FIXED(VLOOKUP($L19,logitme.hispan!$B:$X,11,0),4),")")</f>
        <v>(0.0933)</v>
      </c>
    </row>
    <row r="21" spans="2:12" x14ac:dyDescent="0.25">
      <c r="B21" s="72" t="s">
        <v>96</v>
      </c>
      <c r="C21" s="18" t="str">
        <f>_xlfn.CONCAT(FIXED(VLOOKUP($L21,logitme.white!$B:$X,2,0),4)," ",VLOOKUP($L21,logitme.white!$B:$X,19,0))</f>
        <v>0.3520 ***</v>
      </c>
      <c r="D21" s="90" t="str">
        <f>_xlfn.CONCAT(FIXED(VLOOKUP($L21,logitme.white!$B:$X,6,0),4)," ",VLOOKUP($L21,logitme.white!$B:$X,20,0))</f>
        <v>0.4041 ***</v>
      </c>
      <c r="E21" s="88" t="str">
        <f>_xlfn.CONCAT(FIXED(VLOOKUP($L21,logitme.white!$B:$X,10,0),4)," ",VLOOKUP($L21,logitme.white!$B:$X,21,0))</f>
        <v>0.3150 ***</v>
      </c>
      <c r="F21" s="18" t="str">
        <f>_xlfn.CONCAT(FIXED(VLOOKUP($L21,logitme.black!$B:$X,2,0),4)," ",VLOOKUP($L21,logitme.black!$B:$X,19,0))</f>
        <v>0.2239 ***</v>
      </c>
      <c r="G21" s="90" t="str">
        <f>_xlfn.CONCAT(FIXED(VLOOKUP($L21,logitme.black!$B:$X,6,0),4)," ",VLOOKUP($L21,logitme.black!$B:$X,20,0))</f>
        <v xml:space="preserve">0.0940 </v>
      </c>
      <c r="H21" s="88" t="str">
        <f>_xlfn.CONCAT(FIXED(VLOOKUP($L21,logitme.black!$B:$X,10,0),4)," ",VLOOKUP($L21,logitme.black!$B:$X,21,0))</f>
        <v>0.3840 ***</v>
      </c>
      <c r="I21" s="18" t="str">
        <f>_xlfn.CONCAT(FIXED(VLOOKUP($L21,logitme.hispan!$B:$X,2,0),4)," ",VLOOKUP($L21,logitme.hispan!$B:$X,19,0))</f>
        <v xml:space="preserve">0.0120 </v>
      </c>
      <c r="J21" s="90" t="str">
        <f>_xlfn.CONCAT(FIXED(VLOOKUP($L21,logitme.hispan!$B:$X,6,0),4)," ",VLOOKUP($L21,logitme.hispan!$B:$X,20,0))</f>
        <v xml:space="preserve">0.0979 </v>
      </c>
      <c r="K21" s="90" t="str">
        <f>_xlfn.CONCAT(FIXED(VLOOKUP($L21,logitme.hispan!$B:$X,10,0),4)," ",VLOOKUP($L21,logitme.hispan!$B:$X,21,0))</f>
        <v xml:space="preserve">-0.0793 </v>
      </c>
      <c r="L21" s="14" t="s">
        <v>30</v>
      </c>
    </row>
    <row r="22" spans="2:12" x14ac:dyDescent="0.25">
      <c r="B22" s="73"/>
      <c r="C22" s="16" t="str">
        <f>_xlfn.CONCAT("(",FIXED(VLOOKUP($L21,logitme.white!$B:$X,3,0),4),")")</f>
        <v>(0.0557)</v>
      </c>
      <c r="D22" s="45" t="str">
        <f>_xlfn.CONCAT("(",FIXED(VLOOKUP($L21,logitme.white!$B:$X,7,0),4),")")</f>
        <v>(0.0808)</v>
      </c>
      <c r="E22" s="89" t="str">
        <f>_xlfn.CONCAT("(",FIXED(VLOOKUP($L21,logitme.white!$B:$X,11,0),4),")")</f>
        <v>(0.0785)</v>
      </c>
      <c r="F22" s="16" t="str">
        <f>_xlfn.CONCAT("(",FIXED(VLOOKUP($L21,logitme.black!$B:$X,3,0),4),")")</f>
        <v>(0.0581)</v>
      </c>
      <c r="G22" s="45" t="str">
        <f>_xlfn.CONCAT("(",FIXED(VLOOKUP($L21,logitme.black!$B:$X,7,0),4),")")</f>
        <v>(0.0797)</v>
      </c>
      <c r="H22" s="89" t="str">
        <f>_xlfn.CONCAT("(",FIXED(VLOOKUP($L21,logitme.black!$B:$X,11,0),4),")")</f>
        <v>(0.0867)</v>
      </c>
      <c r="I22" s="16" t="str">
        <f>_xlfn.CONCAT("(",FIXED(VLOOKUP($L21,logitme.hispan!$B:$X,3,0),4),")")</f>
        <v>(0.0733)</v>
      </c>
      <c r="J22" s="45" t="str">
        <f>_xlfn.CONCAT("(",FIXED(VLOOKUP($L21,logitme.hispan!$B:$X,7,0),4),")")</f>
        <v>(0.1079)</v>
      </c>
      <c r="K22" s="45" t="str">
        <f>_xlfn.CONCAT("(",FIXED(VLOOKUP($L21,logitme.hispan!$B:$X,11,0),4),")")</f>
        <v>(0.1043)</v>
      </c>
    </row>
    <row r="23" spans="2:12" x14ac:dyDescent="0.25">
      <c r="B23" s="72" t="s">
        <v>97</v>
      </c>
      <c r="C23" s="18" t="str">
        <f>_xlfn.CONCAT(FIXED(VLOOKUP($L23,logitme.white!$B:$X,2,0),4)," ",VLOOKUP($L23,logitme.white!$B:$X,19,0))</f>
        <v>0.3424 ***</v>
      </c>
      <c r="D23" s="90" t="str">
        <f>_xlfn.CONCAT(FIXED(VLOOKUP($L23,logitme.white!$B:$X,6,0),4)," ",VLOOKUP($L23,logitme.white!$B:$X,20,0))</f>
        <v>0.3912 ***</v>
      </c>
      <c r="E23" s="88" t="str">
        <f>_xlfn.CONCAT(FIXED(VLOOKUP($L23,logitme.white!$B:$X,10,0),4)," ",VLOOKUP($L23,logitme.white!$B:$X,21,0))</f>
        <v>0.2836 **</v>
      </c>
      <c r="F23" s="18" t="str">
        <f>_xlfn.CONCAT(FIXED(VLOOKUP($L23,logitme.black!$B:$X,2,0),4)," ",VLOOKUP($L23,logitme.black!$B:$X,19,0))</f>
        <v>0.1931 ^</v>
      </c>
      <c r="G23" s="90" t="str">
        <f>_xlfn.CONCAT(FIXED(VLOOKUP($L23,logitme.black!$B:$X,6,0),4)," ",VLOOKUP($L23,logitme.black!$B:$X,20,0))</f>
        <v xml:space="preserve">0.0812 </v>
      </c>
      <c r="H23" s="88" t="str">
        <f>_xlfn.CONCAT(FIXED(VLOOKUP($L23,logitme.black!$B:$X,10,0),4)," ",VLOOKUP($L23,logitme.black!$B:$X,21,0))</f>
        <v>0.3068 ^</v>
      </c>
      <c r="I23" s="18" t="str">
        <f>_xlfn.CONCAT(FIXED(VLOOKUP($L23,logitme.hispan!$B:$X,2,0),4)," ",VLOOKUP($L23,logitme.hispan!$B:$X,19,0))</f>
        <v xml:space="preserve">-0.0857 </v>
      </c>
      <c r="J23" s="90" t="str">
        <f>_xlfn.CONCAT(FIXED(VLOOKUP($L23,logitme.hispan!$B:$X,6,0),4)," ",VLOOKUP($L23,logitme.hispan!$B:$X,20,0))</f>
        <v xml:space="preserve">-0.0832 </v>
      </c>
      <c r="K23" s="90" t="str">
        <f>_xlfn.CONCAT(FIXED(VLOOKUP($L23,logitme.hispan!$B:$X,10,0),4)," ",VLOOKUP($L23,logitme.hispan!$B:$X,21,0))</f>
        <v xml:space="preserve">-0.1006 </v>
      </c>
      <c r="L23" s="14" t="s">
        <v>27</v>
      </c>
    </row>
    <row r="24" spans="2:12" x14ac:dyDescent="0.25">
      <c r="B24" s="73"/>
      <c r="C24" s="16" t="str">
        <f>_xlfn.CONCAT("(",FIXED(VLOOKUP($L23,logitme.white!$B:$X,3,0),4),")")</f>
        <v>(0.0748)</v>
      </c>
      <c r="D24" s="45" t="str">
        <f>_xlfn.CONCAT("(",FIXED(VLOOKUP($L23,logitme.white!$B:$X,7,0),4),")")</f>
        <v>(0.1075)</v>
      </c>
      <c r="E24" s="89" t="str">
        <f>_xlfn.CONCAT("(",FIXED(VLOOKUP($L23,logitme.white!$B:$X,11,0),4),")")</f>
        <v>(0.1071)</v>
      </c>
      <c r="F24" s="16" t="str">
        <f>_xlfn.CONCAT("(",FIXED(VLOOKUP($L23,logitme.black!$B:$X,3,0),4),")")</f>
        <v>(0.1031)</v>
      </c>
      <c r="G24" s="45" t="str">
        <f>_xlfn.CONCAT("(",FIXED(VLOOKUP($L23,logitme.black!$B:$X,7,0),4),")")</f>
        <v>(0.1384)</v>
      </c>
      <c r="H24" s="89" t="str">
        <f>_xlfn.CONCAT("(",FIXED(VLOOKUP($L23,logitme.black!$B:$X,11,0),4),")")</f>
        <v>(0.1619)</v>
      </c>
      <c r="I24" s="16" t="str">
        <f>_xlfn.CONCAT("(",FIXED(VLOOKUP($L23,logitme.hispan!$B:$X,3,0),4),")")</f>
        <v>(0.1291)</v>
      </c>
      <c r="J24" s="45" t="str">
        <f>_xlfn.CONCAT("(",FIXED(VLOOKUP($L23,logitme.hispan!$B:$X,7,0),4),")")</f>
        <v>(0.1741)</v>
      </c>
      <c r="K24" s="45" t="str">
        <f>_xlfn.CONCAT("(",FIXED(VLOOKUP($L23,logitme.hispan!$B:$X,11,0),4),")")</f>
        <v>(0.2100)</v>
      </c>
    </row>
    <row r="25" spans="2:12" x14ac:dyDescent="0.25">
      <c r="B25" s="72" t="s">
        <v>98</v>
      </c>
      <c r="C25" s="18" t="str">
        <f>_xlfn.CONCAT(FIXED(VLOOKUP($L25,logitme.white!$B:$X,2,0),4)," ",VLOOKUP($L25,logitme.white!$B:$X,19,0))</f>
        <v>0.2003 ^</v>
      </c>
      <c r="D25" s="90" t="str">
        <f>_xlfn.CONCAT(FIXED(VLOOKUP($L25,logitme.white!$B:$X,6,0),4)," ",VLOOKUP($L25,logitme.white!$B:$X,20,0))</f>
        <v xml:space="preserve">0.1914 </v>
      </c>
      <c r="E25" s="88" t="str">
        <f>_xlfn.CONCAT(FIXED(VLOOKUP($L25,logitme.white!$B:$X,10,0),4)," ",VLOOKUP($L25,logitme.white!$B:$X,21,0))</f>
        <v xml:space="preserve">0.2174 </v>
      </c>
      <c r="F25" s="18" t="str">
        <f>_xlfn.CONCAT(FIXED(VLOOKUP($L25,logitme.black!$B:$X,2,0),4)," ",VLOOKUP($L25,logitme.black!$B:$X,19,0))</f>
        <v xml:space="preserve">0.2509 </v>
      </c>
      <c r="G25" s="90" t="str">
        <f>_xlfn.CONCAT(FIXED(VLOOKUP($L25,logitme.black!$B:$X,6,0),4)," ",VLOOKUP($L25,logitme.black!$B:$X,20,0))</f>
        <v xml:space="preserve">0.0200 </v>
      </c>
      <c r="H25" s="88" t="str">
        <f>_xlfn.CONCAT(FIXED(VLOOKUP($L25,logitme.black!$B:$X,10,0),4)," ",VLOOKUP($L25,logitme.black!$B:$X,21,0))</f>
        <v>0.9896 *</v>
      </c>
      <c r="I25" s="18" t="str">
        <f>_xlfn.CONCAT(FIXED(VLOOKUP($L25,logitme.hispan!$B:$X,2,0),4)," ",VLOOKUP($L25,logitme.hispan!$B:$X,19,0))</f>
        <v xml:space="preserve">0.0193 </v>
      </c>
      <c r="J25" s="90" t="str">
        <f>_xlfn.CONCAT(FIXED(VLOOKUP($L25,logitme.hispan!$B:$X,6,0),4)," ",VLOOKUP($L25,logitme.hispan!$B:$X,20,0))</f>
        <v xml:space="preserve">0.0823 </v>
      </c>
      <c r="K25" s="90" t="str">
        <f>_xlfn.CONCAT(FIXED(VLOOKUP($L25,logitme.hispan!$B:$X,10,0),4)," ",VLOOKUP($L25,logitme.hispan!$B:$X,21,0))</f>
        <v xml:space="preserve">-0.0509 </v>
      </c>
      <c r="L25" s="14" t="s">
        <v>28</v>
      </c>
    </row>
    <row r="26" spans="2:12" x14ac:dyDescent="0.25">
      <c r="B26" s="73"/>
      <c r="C26" s="16" t="str">
        <f>_xlfn.CONCAT("(",FIXED(VLOOKUP($L25,logitme.white!$B:$X,3,0),4),")")</f>
        <v>(0.1055)</v>
      </c>
      <c r="D26" s="45" t="str">
        <f>_xlfn.CONCAT("(",FIXED(VLOOKUP($L25,logitme.white!$B:$X,7,0),4),")")</f>
        <v>(0.1514)</v>
      </c>
      <c r="E26" s="89" t="str">
        <f>_xlfn.CONCAT("(",FIXED(VLOOKUP($L25,logitme.white!$B:$X,11,0),4),")")</f>
        <v>(0.1509)</v>
      </c>
      <c r="F26" s="16" t="str">
        <f>_xlfn.CONCAT("(",FIXED(VLOOKUP($L25,logitme.black!$B:$X,3,0),4),")")</f>
        <v>(0.1659)</v>
      </c>
      <c r="G26" s="45" t="str">
        <f>_xlfn.CONCAT("(",FIXED(VLOOKUP($L25,logitme.black!$B:$X,7,0),4),")")</f>
        <v>(0.1922)</v>
      </c>
      <c r="H26" s="89" t="str">
        <f>_xlfn.CONCAT("(",FIXED(VLOOKUP($L25,logitme.black!$B:$X,11,0),4),")")</f>
        <v>(0.3896)</v>
      </c>
      <c r="I26" s="16" t="str">
        <f>_xlfn.CONCAT("(",FIXED(VLOOKUP($L25,logitme.hispan!$B:$X,3,0),4),")")</f>
        <v>(0.2192)</v>
      </c>
      <c r="J26" s="45" t="str">
        <f>_xlfn.CONCAT("(",FIXED(VLOOKUP($L25,logitme.hispan!$B:$X,7,0),4),")")</f>
        <v>(0.3156)</v>
      </c>
      <c r="K26" s="45" t="str">
        <f>_xlfn.CONCAT("(",FIXED(VLOOKUP($L25,logitme.hispan!$B:$X,11,0),4),")")</f>
        <v>(0.3155)</v>
      </c>
    </row>
    <row r="27" spans="2:12" x14ac:dyDescent="0.25">
      <c r="B27" s="72" t="s">
        <v>31</v>
      </c>
      <c r="C27" s="18" t="str">
        <f>_xlfn.CONCAT(FIXED(VLOOKUP($L27,logitme.white!$B:$X,2,0),4)," ",VLOOKUP($L27,logitme.white!$B:$X,19,0))</f>
        <v>-0.0602 ***</v>
      </c>
      <c r="D27" s="90" t="str">
        <f>_xlfn.CONCAT(FIXED(VLOOKUP($L27,logitme.white!$B:$X,6,0),4)," ",VLOOKUP($L27,logitme.white!$B:$X,20,0))</f>
        <v>-0.0496 **</v>
      </c>
      <c r="E27" s="88" t="str">
        <f>_xlfn.CONCAT(FIXED(VLOOKUP($L27,logitme.white!$B:$X,10,0),4)," ",VLOOKUP($L27,logitme.white!$B:$X,21,0))</f>
        <v>-0.0714 ***</v>
      </c>
      <c r="F27" s="18" t="str">
        <f>_xlfn.CONCAT(FIXED(VLOOKUP($L27,logitme.black!$B:$X,2,0),4)," ",VLOOKUP($L27,logitme.black!$B:$X,19,0))</f>
        <v>-0.0544 ***</v>
      </c>
      <c r="G27" s="90" t="str">
        <f>_xlfn.CONCAT(FIXED(VLOOKUP($L27,logitme.black!$B:$X,6,0),4)," ",VLOOKUP($L27,logitme.black!$B:$X,20,0))</f>
        <v>-0.0544 ***</v>
      </c>
      <c r="H27" s="88" t="str">
        <f>_xlfn.CONCAT(FIXED(VLOOKUP($L27,logitme.black!$B:$X,10,0),4)," ",VLOOKUP($L27,logitme.black!$B:$X,21,0))</f>
        <v>-0.0527 **</v>
      </c>
      <c r="I27" s="18" t="str">
        <f>_xlfn.CONCAT(FIXED(VLOOKUP($L27,logitme.hispan!$B:$X,2,0),4)," ",VLOOKUP($L27,logitme.hispan!$B:$X,19,0))</f>
        <v>-0.0336 ^</v>
      </c>
      <c r="J27" s="90" t="str">
        <f>_xlfn.CONCAT(FIXED(VLOOKUP($L27,logitme.hispan!$B:$X,6,0),4)," ",VLOOKUP($L27,logitme.hispan!$B:$X,20,0))</f>
        <v xml:space="preserve">0.0043 </v>
      </c>
      <c r="K27" s="90" t="str">
        <f>_xlfn.CONCAT(FIXED(VLOOKUP($L27,logitme.hispan!$B:$X,10,0),4)," ",VLOOKUP($L27,logitme.hispan!$B:$X,21,0))</f>
        <v>-0.0692 **</v>
      </c>
      <c r="L27" s="14" t="s">
        <v>31</v>
      </c>
    </row>
    <row r="28" spans="2:12" x14ac:dyDescent="0.25">
      <c r="B28" s="73"/>
      <c r="C28" s="16" t="str">
        <f>_xlfn.CONCAT("(",FIXED(VLOOKUP($L27,logitme.white!$B:$X,3,0),4),")")</f>
        <v>(0.0119)</v>
      </c>
      <c r="D28" s="45" t="str">
        <f>_xlfn.CONCAT("(",FIXED(VLOOKUP($L27,logitme.white!$B:$X,7,0),4),")")</f>
        <v>(0.0177)</v>
      </c>
      <c r="E28" s="89" t="str">
        <f>_xlfn.CONCAT("(",FIXED(VLOOKUP($L27,logitme.white!$B:$X,11,0),4),")")</f>
        <v>(0.0165)</v>
      </c>
      <c r="F28" s="16" t="str">
        <f>_xlfn.CONCAT("(",FIXED(VLOOKUP($L27,logitme.black!$B:$X,3,0),4),")")</f>
        <v>(0.0115)</v>
      </c>
      <c r="G28" s="45" t="str">
        <f>_xlfn.CONCAT("(",FIXED(VLOOKUP($L27,logitme.black!$B:$X,7,0),4),")")</f>
        <v>(0.0158)</v>
      </c>
      <c r="H28" s="89" t="str">
        <f>_xlfn.CONCAT("(",FIXED(VLOOKUP($L27,logitme.black!$B:$X,11,0),4),")")</f>
        <v>(0.0173)</v>
      </c>
      <c r="I28" s="16" t="str">
        <f>_xlfn.CONCAT("(",FIXED(VLOOKUP($L27,logitme.hispan!$B:$X,3,0),4),")")</f>
        <v>(0.0175)</v>
      </c>
      <c r="J28" s="45" t="str">
        <f>_xlfn.CONCAT("(",FIXED(VLOOKUP($L27,logitme.hispan!$B:$X,7,0),4),")")</f>
        <v>(0.0257)</v>
      </c>
      <c r="K28" s="45" t="str">
        <f>_xlfn.CONCAT("(",FIXED(VLOOKUP($L27,logitme.hispan!$B:$X,11,0),4),")")</f>
        <v>(0.0252)</v>
      </c>
    </row>
    <row r="29" spans="2:12" x14ac:dyDescent="0.25">
      <c r="B29" s="72" t="s">
        <v>34</v>
      </c>
      <c r="C29" s="18" t="str">
        <f>_xlfn.CONCAT(FIXED(VLOOKUP($L29,logitme.white!$B:$X,2,0),4)," ",VLOOKUP($L29,logitme.white!$B:$X,19,0))</f>
        <v>0.0039 ***</v>
      </c>
      <c r="D29" s="90" t="str">
        <f>_xlfn.CONCAT(FIXED(VLOOKUP($L29,logitme.white!$B:$X,6,0),4)," ",VLOOKUP($L29,logitme.white!$B:$X,20,0))</f>
        <v>0.0045 ***</v>
      </c>
      <c r="E29" s="88" t="str">
        <f>_xlfn.CONCAT(FIXED(VLOOKUP($L29,logitme.white!$B:$X,10,0),4)," ",VLOOKUP($L29,logitme.white!$B:$X,21,0))</f>
        <v>0.0033 ***</v>
      </c>
      <c r="F29" s="18" t="str">
        <f>_xlfn.CONCAT(FIXED(VLOOKUP($L29,logitme.black!$B:$X,2,0),4)," ",VLOOKUP($L29,logitme.black!$B:$X,19,0))</f>
        <v>0.0047 ***</v>
      </c>
      <c r="G29" s="90" t="str">
        <f>_xlfn.CONCAT(FIXED(VLOOKUP($L29,logitme.black!$B:$X,6,0),4)," ",VLOOKUP($L29,logitme.black!$B:$X,20,0))</f>
        <v>0.0051 ***</v>
      </c>
      <c r="H29" s="88" t="str">
        <f>_xlfn.CONCAT(FIXED(VLOOKUP($L29,logitme.black!$B:$X,10,0),4)," ",VLOOKUP($L29,logitme.black!$B:$X,21,0))</f>
        <v>0.0035 *</v>
      </c>
      <c r="I29" s="18" t="str">
        <f>_xlfn.CONCAT(FIXED(VLOOKUP($L29,logitme.hispan!$B:$X,2,0),4)," ",VLOOKUP($L29,logitme.hispan!$B:$X,19,0))</f>
        <v>0.0042 ***</v>
      </c>
      <c r="J29" s="90" t="str">
        <f>_xlfn.CONCAT(FIXED(VLOOKUP($L29,logitme.hispan!$B:$X,6,0),4)," ",VLOOKUP($L29,logitme.hispan!$B:$X,20,0))</f>
        <v>0.0044 *</v>
      </c>
      <c r="K29" s="90" t="str">
        <f>_xlfn.CONCAT(FIXED(VLOOKUP($L29,logitme.hispan!$B:$X,10,0),4)," ",VLOOKUP($L29,logitme.hispan!$B:$X,21,0))</f>
        <v>0.0040 *</v>
      </c>
      <c r="L29" s="14" t="s">
        <v>34</v>
      </c>
    </row>
    <row r="30" spans="2:12" x14ac:dyDescent="0.25">
      <c r="B30" s="73"/>
      <c r="C30" s="16" t="str">
        <f>_xlfn.CONCAT("(",FIXED(VLOOKUP($L29,logitme.white!$B:$X,3,0),4),")")</f>
        <v>(0.0007)</v>
      </c>
      <c r="D30" s="45" t="str">
        <f>_xlfn.CONCAT("(",FIXED(VLOOKUP($L29,logitme.white!$B:$X,7,0),4),")")</f>
        <v>(0.0011)</v>
      </c>
      <c r="E30" s="89" t="str">
        <f>_xlfn.CONCAT("(",FIXED(VLOOKUP($L29,logitme.white!$B:$X,11,0),4),")")</f>
        <v>(0.0010)</v>
      </c>
      <c r="F30" s="16" t="str">
        <f>_xlfn.CONCAT("(",FIXED(VLOOKUP($L29,logitme.black!$B:$X,3,0),4),")")</f>
        <v>(0.0011)</v>
      </c>
      <c r="G30" s="45" t="str">
        <f>_xlfn.CONCAT("(",FIXED(VLOOKUP($L29,logitme.black!$B:$X,7,0),4),")")</f>
        <v>(0.0014)</v>
      </c>
      <c r="H30" s="89" t="str">
        <f>_xlfn.CONCAT("(",FIXED(VLOOKUP($L29,logitme.black!$B:$X,11,0),4),")")</f>
        <v>(0.0016)</v>
      </c>
      <c r="I30" s="16" t="str">
        <f>_xlfn.CONCAT("(",FIXED(VLOOKUP($L29,logitme.hispan!$B:$X,3,0),4),")")</f>
        <v>(0.0012)</v>
      </c>
      <c r="J30" s="45" t="str">
        <f>_xlfn.CONCAT("(",FIXED(VLOOKUP($L29,logitme.hispan!$B:$X,7,0),4),")")</f>
        <v>(0.0018)</v>
      </c>
      <c r="K30" s="45" t="str">
        <f>_xlfn.CONCAT("(",FIXED(VLOOKUP($L29,logitme.hispan!$B:$X,11,0),4),")")</f>
        <v>(0.0016)</v>
      </c>
    </row>
    <row r="31" spans="2:12" x14ac:dyDescent="0.25">
      <c r="B31" s="72" t="s">
        <v>99</v>
      </c>
      <c r="C31" s="18" t="str">
        <f>_xlfn.CONCAT(FIXED(VLOOKUP($L31,logitme.white!$B:$X,2,0),4)," ",VLOOKUP($L31,logitme.white!$B:$X,19,0))</f>
        <v>0.0004 ^</v>
      </c>
      <c r="D31" s="90" t="str">
        <f>_xlfn.CONCAT(FIXED(VLOOKUP($L31,logitme.white!$B:$X,6,0),4)," ",VLOOKUP($L31,logitme.white!$B:$X,20,0))</f>
        <v xml:space="preserve">0.0002 </v>
      </c>
      <c r="E31" s="88" t="str">
        <f>_xlfn.CONCAT(FIXED(VLOOKUP($L31,logitme.white!$B:$X,10,0),4)," ",VLOOKUP($L31,logitme.white!$B:$X,21,0))</f>
        <v>0.0005 ^</v>
      </c>
      <c r="F31" s="18" t="str">
        <f>_xlfn.CONCAT(FIXED(VLOOKUP($L31,logitme.black!$B:$X,2,0),4)," ",VLOOKUP($L31,logitme.black!$B:$X,19,0))</f>
        <v xml:space="preserve">0.0002 </v>
      </c>
      <c r="G31" s="90" t="str">
        <f>_xlfn.CONCAT(FIXED(VLOOKUP($L31,logitme.black!$B:$X,6,0),4)," ",VLOOKUP($L31,logitme.black!$B:$X,20,0))</f>
        <v xml:space="preserve">0.0000 </v>
      </c>
      <c r="H31" s="88" t="str">
        <f>_xlfn.CONCAT(FIXED(VLOOKUP($L31,logitme.black!$B:$X,10,0),4)," ",VLOOKUP($L31,logitme.black!$B:$X,21,0))</f>
        <v xml:space="preserve">0.0004 </v>
      </c>
      <c r="I31" s="18" t="str">
        <f>_xlfn.CONCAT(FIXED(VLOOKUP($L31,logitme.hispan!$B:$X,2,0),4)," ",VLOOKUP($L31,logitme.hispan!$B:$X,19,0))</f>
        <v xml:space="preserve">0.0005 </v>
      </c>
      <c r="J31" s="90" t="str">
        <f>_xlfn.CONCAT(FIXED(VLOOKUP($L31,logitme.hispan!$B:$X,6,0),4)," ",VLOOKUP($L31,logitme.hispan!$B:$X,20,0))</f>
        <v xml:space="preserve">0.0000 </v>
      </c>
      <c r="K31" s="90" t="str">
        <f>_xlfn.CONCAT(FIXED(VLOOKUP($L31,logitme.hispan!$B:$X,10,0),4)," ",VLOOKUP($L31,logitme.hispan!$B:$X,21,0))</f>
        <v>0.0010 *</v>
      </c>
      <c r="L31" s="14" t="s">
        <v>35</v>
      </c>
    </row>
    <row r="32" spans="2:12" x14ac:dyDescent="0.25">
      <c r="B32" s="73"/>
      <c r="C32" s="16" t="str">
        <f>_xlfn.CONCAT("(",FIXED(VLOOKUP($L31,logitme.white!$B:$X,3,0),4),")")</f>
        <v>(0.0002)</v>
      </c>
      <c r="D32" s="45" t="str">
        <f>_xlfn.CONCAT("(",FIXED(VLOOKUP($L31,logitme.white!$B:$X,7,0),4),")")</f>
        <v>(0.0003)</v>
      </c>
      <c r="E32" s="89" t="str">
        <f>_xlfn.CONCAT("(",FIXED(VLOOKUP($L31,logitme.white!$B:$X,11,0),4),")")</f>
        <v>(0.0003)</v>
      </c>
      <c r="F32" s="16" t="str">
        <f>_xlfn.CONCAT("(",FIXED(VLOOKUP($L31,logitme.black!$B:$X,3,0),4),")")</f>
        <v>(0.0002)</v>
      </c>
      <c r="G32" s="45" t="str">
        <f>_xlfn.CONCAT("(",FIXED(VLOOKUP($L31,logitme.black!$B:$X,7,0),4),")")</f>
        <v>(0.0003)</v>
      </c>
      <c r="H32" s="89" t="str">
        <f>_xlfn.CONCAT("(",FIXED(VLOOKUP($L31,logitme.black!$B:$X,11,0),4),")")</f>
        <v>(0.0003)</v>
      </c>
      <c r="I32" s="16" t="str">
        <f>_xlfn.CONCAT("(",FIXED(VLOOKUP($L31,logitme.hispan!$B:$X,3,0),4),")")</f>
        <v>(0.0003)</v>
      </c>
      <c r="J32" s="45" t="str">
        <f>_xlfn.CONCAT("(",FIXED(VLOOKUP($L31,logitme.hispan!$B:$X,7,0),4),")")</f>
        <v>(0.0005)</v>
      </c>
      <c r="K32" s="45" t="str">
        <f>_xlfn.CONCAT("(",FIXED(VLOOKUP($L31,logitme.hispan!$B:$X,11,0),4),")")</f>
        <v>(0.0004)</v>
      </c>
    </row>
    <row r="33" spans="2:12" x14ac:dyDescent="0.25">
      <c r="B33" s="72" t="s">
        <v>100</v>
      </c>
      <c r="C33" s="18" t="str">
        <f>_xlfn.CONCAT(FIXED(VLOOKUP($L33,logitme.white!$B:$X,2,0),4)," ",VLOOKUP($L33,logitme.white!$B:$X,19,0))</f>
        <v xml:space="preserve">0.0002 </v>
      </c>
      <c r="D33" s="90" t="str">
        <f>_xlfn.CONCAT(FIXED(VLOOKUP($L33,logitme.white!$B:$X,6,0),4)," ",VLOOKUP($L33,logitme.white!$B:$X,20,0))</f>
        <v xml:space="preserve">0.0001 </v>
      </c>
      <c r="E33" s="88" t="str">
        <f>_xlfn.CONCAT(FIXED(VLOOKUP($L33,logitme.white!$B:$X,10,0),4)," ",VLOOKUP($L33,logitme.white!$B:$X,21,0))</f>
        <v xml:space="preserve">0.0001 </v>
      </c>
      <c r="F33" s="18" t="str">
        <f>_xlfn.CONCAT(FIXED(VLOOKUP($L33,logitme.black!$B:$X,2,0),4)," ",VLOOKUP($L33,logitme.black!$B:$X,19,0))</f>
        <v xml:space="preserve">-0.0001 </v>
      </c>
      <c r="G33" s="90" t="str">
        <f>_xlfn.CONCAT(FIXED(VLOOKUP($L33,logitme.black!$B:$X,6,0),4)," ",VLOOKUP($L33,logitme.black!$B:$X,20,0))</f>
        <v xml:space="preserve">-0.0004 </v>
      </c>
      <c r="H33" s="88" t="str">
        <f>_xlfn.CONCAT(FIXED(VLOOKUP($L33,logitme.black!$B:$X,10,0),4)," ",VLOOKUP($L33,logitme.black!$B:$X,21,0))</f>
        <v xml:space="preserve">0.0004 </v>
      </c>
      <c r="I33" s="18" t="str">
        <f>_xlfn.CONCAT(FIXED(VLOOKUP($L33,logitme.hispan!$B:$X,2,0),4)," ",VLOOKUP($L33,logitme.hispan!$B:$X,19,0))</f>
        <v xml:space="preserve">-0.0007 </v>
      </c>
      <c r="J33" s="90" t="str">
        <f>_xlfn.CONCAT(FIXED(VLOOKUP($L33,logitme.hispan!$B:$X,6,0),4)," ",VLOOKUP($L33,logitme.hispan!$B:$X,20,0))</f>
        <v xml:space="preserve">-0.0008 </v>
      </c>
      <c r="K33" s="90" t="str">
        <f>_xlfn.CONCAT(FIXED(VLOOKUP($L33,logitme.hispan!$B:$X,10,0),4)," ",VLOOKUP($L33,logitme.hispan!$B:$X,21,0))</f>
        <v xml:space="preserve">-0.0007 </v>
      </c>
      <c r="L33" s="14" t="s">
        <v>36</v>
      </c>
    </row>
    <row r="34" spans="2:12" x14ac:dyDescent="0.25">
      <c r="B34" s="73"/>
      <c r="C34" s="16" t="str">
        <f>_xlfn.CONCAT("(",FIXED(VLOOKUP($L33,logitme.white!$B:$X,3,0),4),")")</f>
        <v>(0.0002)</v>
      </c>
      <c r="D34" s="45" t="str">
        <f>_xlfn.CONCAT("(",FIXED(VLOOKUP($L33,logitme.white!$B:$X,7,0),4),")")</f>
        <v>(0.0004)</v>
      </c>
      <c r="E34" s="89" t="str">
        <f>_xlfn.CONCAT("(",FIXED(VLOOKUP($L33,logitme.white!$B:$X,11,0),4),")")</f>
        <v>(0.0003)</v>
      </c>
      <c r="F34" s="16" t="str">
        <f>_xlfn.CONCAT("(",FIXED(VLOOKUP($L33,logitme.black!$B:$X,3,0),4),")")</f>
        <v>(0.0003)</v>
      </c>
      <c r="G34" s="45" t="str">
        <f>_xlfn.CONCAT("(",FIXED(VLOOKUP($L33,logitme.black!$B:$X,7,0),4),")")</f>
        <v>(0.0004)</v>
      </c>
      <c r="H34" s="89" t="str">
        <f>_xlfn.CONCAT("(",FIXED(VLOOKUP($L33,logitme.black!$B:$X,11,0),4),")")</f>
        <v>(0.0005)</v>
      </c>
      <c r="I34" s="16" t="str">
        <f>_xlfn.CONCAT("(",FIXED(VLOOKUP($L33,logitme.hispan!$B:$X,3,0),4),")")</f>
        <v>(0.0004)</v>
      </c>
      <c r="J34" s="45" t="str">
        <f>_xlfn.CONCAT("(",FIXED(VLOOKUP($L33,logitme.hispan!$B:$X,7,0),4),")")</f>
        <v>(0.0006)</v>
      </c>
      <c r="K34" s="45" t="str">
        <f>_xlfn.CONCAT("(",FIXED(VLOOKUP($L33,logitme.hispan!$B:$X,11,0),4),")")</f>
        <v>(0.0005)</v>
      </c>
    </row>
    <row r="35" spans="2:12" x14ac:dyDescent="0.25">
      <c r="B35" s="72" t="s">
        <v>101</v>
      </c>
      <c r="C35" s="18" t="str">
        <f>_xlfn.CONCAT(FIXED(VLOOKUP($L35,logitme.white!$B:$X,2,0),4)," ",VLOOKUP($L35,logitme.white!$B:$X,19,0))</f>
        <v xml:space="preserve">0.0295 </v>
      </c>
      <c r="D35" s="90" t="str">
        <f>_xlfn.CONCAT(FIXED(VLOOKUP($L35,logitme.white!$B:$X,6,0),4)," ",VLOOKUP($L35,logitme.white!$B:$X,20,0))</f>
        <v xml:space="preserve">-0.0047 </v>
      </c>
      <c r="E35" s="88" t="str">
        <f>_xlfn.CONCAT(FIXED(VLOOKUP($L35,logitme.white!$B:$X,10,0),4)," ",VLOOKUP($L35,logitme.white!$B:$X,21,0))</f>
        <v xml:space="preserve">0.0736 </v>
      </c>
      <c r="F35" s="18" t="str">
        <f>_xlfn.CONCAT(FIXED(VLOOKUP($L35,logitme.black!$B:$X,2,0),4)," ",VLOOKUP($L35,logitme.black!$B:$X,19,0))</f>
        <v xml:space="preserve">-0.0086 </v>
      </c>
      <c r="G35" s="90" t="str">
        <f>_xlfn.CONCAT(FIXED(VLOOKUP($L35,logitme.black!$B:$X,6,0),4)," ",VLOOKUP($L35,logitme.black!$B:$X,20,0))</f>
        <v xml:space="preserve">0.0297 </v>
      </c>
      <c r="H35" s="88" t="str">
        <f>_xlfn.CONCAT(FIXED(VLOOKUP($L35,logitme.black!$B:$X,10,0),4)," ",VLOOKUP($L35,logitme.black!$B:$X,21,0))</f>
        <v xml:space="preserve">-0.0617 </v>
      </c>
      <c r="I35" s="18" t="str">
        <f>_xlfn.CONCAT(FIXED(VLOOKUP($L35,logitme.hispan!$B:$X,2,0),4)," ",VLOOKUP($L35,logitme.hispan!$B:$X,19,0))</f>
        <v xml:space="preserve">-0.0200 </v>
      </c>
      <c r="J35" s="90" t="str">
        <f>_xlfn.CONCAT(FIXED(VLOOKUP($L35,logitme.hispan!$B:$X,6,0),4)," ",VLOOKUP($L35,logitme.hispan!$B:$X,20,0))</f>
        <v xml:space="preserve">0.0702 </v>
      </c>
      <c r="K35" s="90" t="str">
        <f>_xlfn.CONCAT(FIXED(VLOOKUP($L35,logitme.hispan!$B:$X,10,0),4)," ",VLOOKUP($L35,logitme.hispan!$B:$X,21,0))</f>
        <v xml:space="preserve">-0.1235 </v>
      </c>
      <c r="L35" s="14" t="s">
        <v>37</v>
      </c>
    </row>
    <row r="36" spans="2:12" x14ac:dyDescent="0.25">
      <c r="B36" s="73"/>
      <c r="C36" s="16" t="str">
        <f>_xlfn.CONCAT("(",FIXED(VLOOKUP($L35,logitme.white!$B:$X,3,0),4),")")</f>
        <v>(0.0346)</v>
      </c>
      <c r="D36" s="45" t="str">
        <f>_xlfn.CONCAT("(",FIXED(VLOOKUP($L35,logitme.white!$B:$X,7,0),4),")")</f>
        <v>(0.0506)</v>
      </c>
      <c r="E36" s="89" t="str">
        <f>_xlfn.CONCAT("(",FIXED(VLOOKUP($L35,logitme.white!$B:$X,11,0),4),")")</f>
        <v>(0.0482)</v>
      </c>
      <c r="F36" s="16" t="str">
        <f>_xlfn.CONCAT("(",FIXED(VLOOKUP($L35,logitme.black!$B:$X,3,0),4),")")</f>
        <v>(0.0382)</v>
      </c>
      <c r="G36" s="45" t="str">
        <f>_xlfn.CONCAT("(",FIXED(VLOOKUP($L35,logitme.black!$B:$X,7,0),4),")")</f>
        <v>(0.0520)</v>
      </c>
      <c r="H36" s="89" t="str">
        <f>_xlfn.CONCAT("(",FIXED(VLOOKUP($L35,logitme.black!$B:$X,11,0),4),")")</f>
        <v>(0.0577)</v>
      </c>
      <c r="I36" s="16" t="str">
        <f>_xlfn.CONCAT("(",FIXED(VLOOKUP($L35,logitme.hispan!$B:$X,3,0),4),")")</f>
        <v>(0.0520)</v>
      </c>
      <c r="J36" s="45" t="str">
        <f>_xlfn.CONCAT("(",FIXED(VLOOKUP($L35,logitme.hispan!$B:$X,7,0),4),")")</f>
        <v>(0.0741)</v>
      </c>
      <c r="K36" s="45" t="str">
        <f>_xlfn.CONCAT("(",FIXED(VLOOKUP($L35,logitme.hispan!$B:$X,11,0),4),")")</f>
        <v>(0.0768)</v>
      </c>
    </row>
    <row r="37" spans="2:12" x14ac:dyDescent="0.25">
      <c r="B37" s="72" t="s">
        <v>102</v>
      </c>
      <c r="C37" s="18" t="str">
        <f>_xlfn.CONCAT(FIXED(VLOOKUP($L37,logitme.white!$B:$X,2,0),4)," ",VLOOKUP($L37,logitme.white!$B:$X,19,0))</f>
        <v xml:space="preserve">-0.0214 </v>
      </c>
      <c r="D37" s="90" t="str">
        <f>_xlfn.CONCAT(FIXED(VLOOKUP($L37,logitme.white!$B:$X,6,0),4)," ",VLOOKUP($L37,logitme.white!$B:$X,20,0))</f>
        <v xml:space="preserve">-0.0068 </v>
      </c>
      <c r="E37" s="88" t="str">
        <f>_xlfn.CONCAT(FIXED(VLOOKUP($L37,logitme.white!$B:$X,10,0),4)," ",VLOOKUP($L37,logitme.white!$B:$X,21,0))</f>
        <v xml:space="preserve">-0.0313 </v>
      </c>
      <c r="F37" s="18" t="str">
        <f>_xlfn.CONCAT(FIXED(VLOOKUP($L37,logitme.black!$B:$X,2,0),4)," ",VLOOKUP($L37,logitme.black!$B:$X,19,0))</f>
        <v xml:space="preserve">0.0847 </v>
      </c>
      <c r="G37" s="90" t="str">
        <f>_xlfn.CONCAT(FIXED(VLOOKUP($L37,logitme.black!$B:$X,6,0),4)," ",VLOOKUP($L37,logitme.black!$B:$X,20,0))</f>
        <v>0.1732 *</v>
      </c>
      <c r="H37" s="88" t="str">
        <f>_xlfn.CONCAT(FIXED(VLOOKUP($L37,logitme.black!$B:$X,10,0),4)," ",VLOOKUP($L37,logitme.black!$B:$X,21,0))</f>
        <v xml:space="preserve">-0.0418 </v>
      </c>
      <c r="I37" s="18" t="str">
        <f>_xlfn.CONCAT(FIXED(VLOOKUP($L37,logitme.hispan!$B:$X,2,0),4)," ",VLOOKUP($L37,logitme.hispan!$B:$X,19,0))</f>
        <v xml:space="preserve">-0.0444 </v>
      </c>
      <c r="J37" s="90" t="str">
        <f>_xlfn.CONCAT(FIXED(VLOOKUP($L37,logitme.hispan!$B:$X,6,0),4)," ",VLOOKUP($L37,logitme.hispan!$B:$X,20,0))</f>
        <v xml:space="preserve">0.0803 </v>
      </c>
      <c r="K37" s="90" t="str">
        <f>_xlfn.CONCAT(FIXED(VLOOKUP($L37,logitme.hispan!$B:$X,10,0),4)," ",VLOOKUP($L37,logitme.hispan!$B:$X,21,0))</f>
        <v>-0.2001 ^</v>
      </c>
      <c r="L37" s="14" t="s">
        <v>38</v>
      </c>
    </row>
    <row r="38" spans="2:12" x14ac:dyDescent="0.25">
      <c r="B38" s="73"/>
      <c r="C38" s="16" t="str">
        <f>_xlfn.CONCAT("(",FIXED(VLOOKUP($L37,logitme.white!$B:$X,3,0),4),")")</f>
        <v>(0.0535)</v>
      </c>
      <c r="D38" s="45" t="str">
        <f>_xlfn.CONCAT("(",FIXED(VLOOKUP($L37,logitme.white!$B:$X,7,0),4),")")</f>
        <v>(0.0773)</v>
      </c>
      <c r="E38" s="89" t="str">
        <f>_xlfn.CONCAT("(",FIXED(VLOOKUP($L37,logitme.white!$B:$X,11,0),4),")")</f>
        <v>(0.0760)</v>
      </c>
      <c r="F38" s="16" t="str">
        <f>_xlfn.CONCAT("(",FIXED(VLOOKUP($L37,logitme.black!$B:$X,3,0),4),")")</f>
        <v>(0.0547)</v>
      </c>
      <c r="G38" s="45" t="str">
        <f>_xlfn.CONCAT("(",FIXED(VLOOKUP($L37,logitme.black!$B:$X,7,0),4),")")</f>
        <v>(0.0718)</v>
      </c>
      <c r="H38" s="89" t="str">
        <f>_xlfn.CONCAT("(",FIXED(VLOOKUP($L37,logitme.black!$B:$X,11,0),4),")")</f>
        <v>(0.0877)</v>
      </c>
      <c r="I38" s="16" t="str">
        <f>_xlfn.CONCAT("(",FIXED(VLOOKUP($L37,logitme.hispan!$B:$X,3,0),4),")")</f>
        <v>(0.0777)</v>
      </c>
      <c r="J38" s="45" t="str">
        <f>_xlfn.CONCAT("(",FIXED(VLOOKUP($L37,logitme.hispan!$B:$X,7,0),4),")")</f>
        <v>(0.1095)</v>
      </c>
      <c r="K38" s="45" t="str">
        <f>_xlfn.CONCAT("(",FIXED(VLOOKUP($L37,logitme.hispan!$B:$X,11,0),4),")")</f>
        <v>(0.1157)</v>
      </c>
    </row>
    <row r="39" spans="2:12" x14ac:dyDescent="0.25">
      <c r="B39" s="72" t="s">
        <v>130</v>
      </c>
      <c r="C39" s="18" t="str">
        <f>_xlfn.CONCAT(FIXED(VLOOKUP($L39,logitme.white!$B:$X,2,0),4)," ",VLOOKUP($L39,logitme.white!$B:$X,19,0))</f>
        <v>-0.1694 ***</v>
      </c>
      <c r="D39" s="90" t="str">
        <f>_xlfn.CONCAT(FIXED(VLOOKUP($L39,logitme.white!$B:$X,6,0),4)," ",VLOOKUP($L39,logitme.white!$B:$X,20,0))</f>
        <v xml:space="preserve">-0.0988 </v>
      </c>
      <c r="E39" s="88" t="str">
        <f>_xlfn.CONCAT(FIXED(VLOOKUP($L39,logitme.white!$B:$X,10,0),4)," ",VLOOKUP($L39,logitme.white!$B:$X,21,0))</f>
        <v>-0.2492 ***</v>
      </c>
      <c r="F39" s="18" t="str">
        <f>_xlfn.CONCAT(FIXED(VLOOKUP($L39,logitme.black!$B:$X,2,0),4)," ",VLOOKUP($L39,logitme.black!$B:$X,19,0))</f>
        <v xml:space="preserve">-0.1016 </v>
      </c>
      <c r="G39" s="90" t="str">
        <f>_xlfn.CONCAT(FIXED(VLOOKUP($L39,logitme.black!$B:$X,6,0),4)," ",VLOOKUP($L39,logitme.black!$B:$X,20,0))</f>
        <v xml:space="preserve">-0.1238 </v>
      </c>
      <c r="H39" s="88" t="str">
        <f>_xlfn.CONCAT(FIXED(VLOOKUP($L39,logitme.black!$B:$X,10,0),4)," ",VLOOKUP($L39,logitme.black!$B:$X,21,0))</f>
        <v xml:space="preserve">-0.0512 </v>
      </c>
      <c r="I39" s="18" t="str">
        <f>_xlfn.CONCAT(FIXED(VLOOKUP($L39,logitme.hispan!$B:$X,2,0),4)," ",VLOOKUP($L39,logitme.hispan!$B:$X,19,0))</f>
        <v xml:space="preserve">-0.0859 </v>
      </c>
      <c r="J39" s="90" t="str">
        <f>_xlfn.CONCAT(FIXED(VLOOKUP($L39,logitme.hispan!$B:$X,6,0),4)," ",VLOOKUP($L39,logitme.hispan!$B:$X,20,0))</f>
        <v xml:space="preserve">0.1119 </v>
      </c>
      <c r="K39" s="90" t="str">
        <f>_xlfn.CONCAT(FIXED(VLOOKUP($L39,logitme.hispan!$B:$X,10,0),4)," ",VLOOKUP($L39,logitme.hispan!$B:$X,21,0))</f>
        <v xml:space="preserve">-0.2090 </v>
      </c>
      <c r="L39" s="14" t="s">
        <v>39</v>
      </c>
    </row>
    <row r="40" spans="2:12" x14ac:dyDescent="0.25">
      <c r="B40" s="73"/>
      <c r="C40" s="16" t="str">
        <f>_xlfn.CONCAT("(",FIXED(VLOOKUP($L39,logitme.white!$B:$X,3,0),4),")")</f>
        <v>(0.0480)</v>
      </c>
      <c r="D40" s="45" t="str">
        <f>_xlfn.CONCAT("(",FIXED(VLOOKUP($L39,logitme.white!$B:$X,7,0),4),")")</f>
        <v>(0.0717)</v>
      </c>
      <c r="E40" s="89" t="str">
        <f>_xlfn.CONCAT("(",FIXED(VLOOKUP($L39,logitme.white!$B:$X,11,0),4),")")</f>
        <v>(0.0655)</v>
      </c>
      <c r="F40" s="16" t="str">
        <f>_xlfn.CONCAT("(",FIXED(VLOOKUP($L39,logitme.black!$B:$X,3,0),4),")")</f>
        <v>(0.0954)</v>
      </c>
      <c r="G40" s="45" t="str">
        <f>_xlfn.CONCAT("(",FIXED(VLOOKUP($L39,logitme.black!$B:$X,7,0),4),")")</f>
        <v>(0.1397)</v>
      </c>
      <c r="H40" s="89" t="str">
        <f>_xlfn.CONCAT("(",FIXED(VLOOKUP($L39,logitme.black!$B:$X,11,0),4),")")</f>
        <v>(0.1323)</v>
      </c>
      <c r="I40" s="16" t="str">
        <f>_xlfn.CONCAT("(",FIXED(VLOOKUP($L39,logitme.hispan!$B:$X,3,0),4),")")</f>
        <v>(0.0953)</v>
      </c>
      <c r="J40" s="45" t="str">
        <f>_xlfn.CONCAT("(",FIXED(VLOOKUP($L39,logitme.hispan!$B:$X,7,0),4),")")</f>
        <v>(0.1438)</v>
      </c>
      <c r="K40" s="45" t="str">
        <f>_xlfn.CONCAT("(",FIXED(VLOOKUP($L39,logitme.hispan!$B:$X,11,0),4),")")</f>
        <v>(0.1353)</v>
      </c>
    </row>
    <row r="41" spans="2:12" x14ac:dyDescent="0.25">
      <c r="B41" s="72" t="s">
        <v>129</v>
      </c>
      <c r="C41" s="18" t="str">
        <f>_xlfn.CONCAT(FIXED(VLOOKUP($L41,logitme.white!$B:$X,2,0),4)," ",VLOOKUP($L41,logitme.white!$B:$X,19,0))</f>
        <v>-0.1832 **</v>
      </c>
      <c r="D41" s="90" t="str">
        <f>_xlfn.CONCAT(FIXED(VLOOKUP($L41,logitme.white!$B:$X,6,0),4)," ",VLOOKUP($L41,logitme.white!$B:$X,20,0))</f>
        <v>-0.1425 ^</v>
      </c>
      <c r="E41" s="88" t="str">
        <f>_xlfn.CONCAT(FIXED(VLOOKUP($L41,logitme.white!$B:$X,10,0),4)," ",VLOOKUP($L41,logitme.white!$B:$X,21,0))</f>
        <v>-0.2190 **</v>
      </c>
      <c r="F41" s="18" t="str">
        <f>_xlfn.CONCAT(FIXED(VLOOKUP($L41,logitme.black!$B:$X,2,0),4)," ",VLOOKUP($L41,logitme.black!$B:$X,19,0))</f>
        <v>-0.2969 **</v>
      </c>
      <c r="G41" s="90" t="str">
        <f>_xlfn.CONCAT(FIXED(VLOOKUP($L41,logitme.black!$B:$X,6,0),4)," ",VLOOKUP($L41,logitme.black!$B:$X,20,0))</f>
        <v xml:space="preserve">-0.1434 </v>
      </c>
      <c r="H41" s="88" t="str">
        <f>_xlfn.CONCAT(FIXED(VLOOKUP($L41,logitme.black!$B:$X,10,0),4)," ",VLOOKUP($L41,logitme.black!$B:$X,21,0))</f>
        <v>-0.4581 **</v>
      </c>
      <c r="I41" s="18" t="str">
        <f>_xlfn.CONCAT(FIXED(VLOOKUP($L41,logitme.hispan!$B:$X,2,0),4)," ",VLOOKUP($L41,logitme.hispan!$B:$X,19,0))</f>
        <v>-0.3876 ***</v>
      </c>
      <c r="J41" s="90" t="str">
        <f>_xlfn.CONCAT(FIXED(VLOOKUP($L41,logitme.hispan!$B:$X,6,0),4)," ",VLOOKUP($L41,logitme.hispan!$B:$X,20,0))</f>
        <v>-0.3693 **</v>
      </c>
      <c r="K41" s="90" t="str">
        <f>_xlfn.CONCAT(FIXED(VLOOKUP($L41,logitme.hispan!$B:$X,10,0),4)," ",VLOOKUP($L41,logitme.hispan!$B:$X,21,0))</f>
        <v>-0.3805 ***</v>
      </c>
      <c r="L41" s="14" t="s">
        <v>40</v>
      </c>
    </row>
    <row r="42" spans="2:12" x14ac:dyDescent="0.25">
      <c r="B42" s="73"/>
      <c r="C42" s="16" t="str">
        <f>_xlfn.CONCAT("(",FIXED(VLOOKUP($L41,logitme.white!$B:$X,3,0),4),")")</f>
        <v>(0.0558)</v>
      </c>
      <c r="D42" s="45" t="str">
        <f>_xlfn.CONCAT("(",FIXED(VLOOKUP($L41,logitme.white!$B:$X,7,0),4),")")</f>
        <v>(0.0854)</v>
      </c>
      <c r="E42" s="89" t="str">
        <f>_xlfn.CONCAT("(",FIXED(VLOOKUP($L41,logitme.white!$B:$X,11,0),4),")")</f>
        <v>(0.0747)</v>
      </c>
      <c r="F42" s="16" t="str">
        <f>_xlfn.CONCAT("(",FIXED(VLOOKUP($L41,logitme.black!$B:$X,3,0),4),")")</f>
        <v>(0.1007)</v>
      </c>
      <c r="G42" s="45" t="str">
        <f>_xlfn.CONCAT("(",FIXED(VLOOKUP($L41,logitme.black!$B:$X,7,0),4),")")</f>
        <v>(0.1456)</v>
      </c>
      <c r="H42" s="89" t="str">
        <f>_xlfn.CONCAT("(",FIXED(VLOOKUP($L41,logitme.black!$B:$X,11,0),4),")")</f>
        <v>(0.1426)</v>
      </c>
      <c r="I42" s="16" t="str">
        <f>_xlfn.CONCAT("(",FIXED(VLOOKUP($L41,logitme.hispan!$B:$X,3,0),4),")")</f>
        <v>(0.0804)</v>
      </c>
      <c r="J42" s="45" t="str">
        <f>_xlfn.CONCAT("(",FIXED(VLOOKUP($L41,logitme.hispan!$B:$X,7,0),4),")")</f>
        <v>(0.1175)</v>
      </c>
      <c r="K42" s="45" t="str">
        <f>_xlfn.CONCAT("(",FIXED(VLOOKUP($L41,logitme.hispan!$B:$X,11,0),4),")")</f>
        <v>(0.1151)</v>
      </c>
    </row>
    <row r="43" spans="2:12" x14ac:dyDescent="0.25">
      <c r="B43" s="72" t="s">
        <v>103</v>
      </c>
      <c r="C43" s="18" t="str">
        <f>_xlfn.CONCAT(FIXED(VLOOKUP($L43,logitme.white!$B:$X,2,0),4)," ",VLOOKUP($L43,logitme.white!$B:$X,19,0))</f>
        <v>-0.2079 ***</v>
      </c>
      <c r="D43" s="90" t="str">
        <f>_xlfn.CONCAT(FIXED(VLOOKUP($L43,logitme.white!$B:$X,6,0),4)," ",VLOOKUP($L43,logitme.white!$B:$X,20,0))</f>
        <v>-0.1803 **</v>
      </c>
      <c r="E43" s="88" t="str">
        <f>_xlfn.CONCAT(FIXED(VLOOKUP($L43,logitme.white!$B:$X,10,0),4)," ",VLOOKUP($L43,logitme.white!$B:$X,21,0))</f>
        <v>-0.2449 ***</v>
      </c>
      <c r="F43" s="18" t="str">
        <f>_xlfn.CONCAT(FIXED(VLOOKUP($L43,logitme.black!$B:$X,2,0),4)," ",VLOOKUP($L43,logitme.black!$B:$X,19,0))</f>
        <v xml:space="preserve">-0.0666 </v>
      </c>
      <c r="G43" s="90" t="str">
        <f>_xlfn.CONCAT(FIXED(VLOOKUP($L43,logitme.black!$B:$X,6,0),4)," ",VLOOKUP($L43,logitme.black!$B:$X,20,0))</f>
        <v xml:space="preserve">0.0199 </v>
      </c>
      <c r="H43" s="88" t="str">
        <f>_xlfn.CONCAT(FIXED(VLOOKUP($L43,logitme.black!$B:$X,10,0),4)," ",VLOOKUP($L43,logitme.black!$B:$X,21,0))</f>
        <v xml:space="preserve">-0.1466 </v>
      </c>
      <c r="I43" s="18" t="str">
        <f>_xlfn.CONCAT(FIXED(VLOOKUP($L43,logitme.hispan!$B:$X,2,0),4)," ",VLOOKUP($L43,logitme.hispan!$B:$X,19,0))</f>
        <v xml:space="preserve">-0.0197 </v>
      </c>
      <c r="J43" s="90" t="str">
        <f>_xlfn.CONCAT(FIXED(VLOOKUP($L43,logitme.hispan!$B:$X,6,0),4)," ",VLOOKUP($L43,logitme.hispan!$B:$X,20,0))</f>
        <v xml:space="preserve">0.1141 </v>
      </c>
      <c r="K43" s="90" t="str">
        <f>_xlfn.CONCAT(FIXED(VLOOKUP($L43,logitme.hispan!$B:$X,10,0),4)," ",VLOOKUP($L43,logitme.hispan!$B:$X,21,0))</f>
        <v xml:space="preserve">-0.1246 </v>
      </c>
      <c r="L43" s="14" t="s">
        <v>41</v>
      </c>
    </row>
    <row r="44" spans="2:12" x14ac:dyDescent="0.25">
      <c r="B44" s="73"/>
      <c r="C44" s="16" t="str">
        <f>_xlfn.CONCAT("(",FIXED(VLOOKUP($L43,logitme.white!$B:$X,3,0),4),")")</f>
        <v>(0.0474)</v>
      </c>
      <c r="D44" s="45" t="str">
        <f>_xlfn.CONCAT("(",FIXED(VLOOKUP($L43,logitme.white!$B:$X,7,0),4),")")</f>
        <v>(0.0685)</v>
      </c>
      <c r="E44" s="89" t="str">
        <f>_xlfn.CONCAT("(",FIXED(VLOOKUP($L43,logitme.white!$B:$X,11,0),4),")")</f>
        <v>(0.0667)</v>
      </c>
      <c r="F44" s="16" t="str">
        <f>_xlfn.CONCAT("(",FIXED(VLOOKUP($L43,logitme.black!$B:$X,3,0),4),")")</f>
        <v>(0.0872)</v>
      </c>
      <c r="G44" s="45" t="str">
        <f>_xlfn.CONCAT("(",FIXED(VLOOKUP($L43,logitme.black!$B:$X,7,0),4),")")</f>
        <v>(0.1277)</v>
      </c>
      <c r="H44" s="89" t="str">
        <f>_xlfn.CONCAT("(",FIXED(VLOOKUP($L43,logitme.black!$B:$X,11,0),4),")")</f>
        <v>(0.1213)</v>
      </c>
      <c r="I44" s="16" t="str">
        <f>_xlfn.CONCAT("(",FIXED(VLOOKUP($L43,logitme.hispan!$B:$X,3,0),4),")")</f>
        <v>(0.0617)</v>
      </c>
      <c r="J44" s="45" t="str">
        <f>_xlfn.CONCAT("(",FIXED(VLOOKUP($L43,logitme.hispan!$B:$X,7,0),4),")")</f>
        <v>(0.0908)</v>
      </c>
      <c r="K44" s="45" t="str">
        <f>_xlfn.CONCAT("(",FIXED(VLOOKUP($L43,logitme.hispan!$B:$X,11,0),4),")")</f>
        <v>(0.0890)</v>
      </c>
    </row>
    <row r="45" spans="2:12" x14ac:dyDescent="0.25">
      <c r="B45" s="72" t="s">
        <v>104</v>
      </c>
      <c r="C45" s="18" t="str">
        <f>_xlfn.CONCAT(FIXED(VLOOKUP($L45,logitme.white!$B:$X,2,0),4)," ",VLOOKUP($L45,logitme.white!$B:$X,19,0))</f>
        <v>-0.0894 ***</v>
      </c>
      <c r="D45" s="90" t="str">
        <f>_xlfn.CONCAT(FIXED(VLOOKUP($L45,logitme.white!$B:$X,6,0),4)," ",VLOOKUP($L45,logitme.white!$B:$X,20,0))</f>
        <v>-0.0909 ***</v>
      </c>
      <c r="E45" s="88" t="str">
        <f>_xlfn.CONCAT(FIXED(VLOOKUP($L45,logitme.white!$B:$X,10,0),4)," ",VLOOKUP($L45,logitme.white!$B:$X,21,0))</f>
        <v>-0.0928 ***</v>
      </c>
      <c r="F45" s="18" t="str">
        <f>_xlfn.CONCAT(FIXED(VLOOKUP($L45,logitme.black!$B:$X,2,0),4)," ",VLOOKUP($L45,logitme.black!$B:$X,19,0))</f>
        <v>-0.0912 ***</v>
      </c>
      <c r="G45" s="90" t="str">
        <f>_xlfn.CONCAT(FIXED(VLOOKUP($L45,logitme.black!$B:$X,6,0),4)," ",VLOOKUP($L45,logitme.black!$B:$X,20,0))</f>
        <v>-0.0922 ***</v>
      </c>
      <c r="H45" s="88" t="str">
        <f>_xlfn.CONCAT(FIXED(VLOOKUP($L45,logitme.black!$B:$X,10,0),4)," ",VLOOKUP($L45,logitme.black!$B:$X,21,0))</f>
        <v>-0.0983 ***</v>
      </c>
      <c r="I45" s="18" t="str">
        <f>_xlfn.CONCAT(FIXED(VLOOKUP($L45,logitme.hispan!$B:$X,2,0),4)," ",VLOOKUP($L45,logitme.hispan!$B:$X,19,0))</f>
        <v>-0.0812 ***</v>
      </c>
      <c r="J45" s="90" t="str">
        <f>_xlfn.CONCAT(FIXED(VLOOKUP($L45,logitme.hispan!$B:$X,6,0),4)," ",VLOOKUP($L45,logitme.hispan!$B:$X,20,0))</f>
        <v>-0.0889 ***</v>
      </c>
      <c r="K45" s="90" t="str">
        <f>_xlfn.CONCAT(FIXED(VLOOKUP($L45,logitme.hispan!$B:$X,10,0),4)," ",VLOOKUP($L45,logitme.hispan!$B:$X,21,0))</f>
        <v>-0.0787 ***</v>
      </c>
      <c r="L45" s="14" t="s">
        <v>43</v>
      </c>
    </row>
    <row r="46" spans="2:12" x14ac:dyDescent="0.25">
      <c r="B46" s="73"/>
      <c r="C46" s="16" t="str">
        <f>_xlfn.CONCAT("(",FIXED(VLOOKUP($L45,logitme.white!$B:$X,3,0),4),")")</f>
        <v>(0.0118)</v>
      </c>
      <c r="D46" s="45" t="str">
        <f>_xlfn.CONCAT("(",FIXED(VLOOKUP($L45,logitme.white!$B:$X,7,0),4),")")</f>
        <v>(0.0179)</v>
      </c>
      <c r="E46" s="89" t="str">
        <f>_xlfn.CONCAT("(",FIXED(VLOOKUP($L45,logitme.white!$B:$X,11,0),4),")")</f>
        <v>(0.0160)</v>
      </c>
      <c r="F46" s="16" t="str">
        <f>_xlfn.CONCAT("(",FIXED(VLOOKUP($L45,logitme.black!$B:$X,3,0),4),")")</f>
        <v>(0.0128)</v>
      </c>
      <c r="G46" s="45" t="str">
        <f>_xlfn.CONCAT("(",FIXED(VLOOKUP($L45,logitme.black!$B:$X,7,0),4),")")</f>
        <v>(0.0179)</v>
      </c>
      <c r="H46" s="89" t="str">
        <f>_xlfn.CONCAT("(",FIXED(VLOOKUP($L45,logitme.black!$B:$X,11,0),4),")")</f>
        <v>(0.0189)</v>
      </c>
      <c r="I46" s="16" t="str">
        <f>_xlfn.CONCAT("(",FIXED(VLOOKUP($L45,logitme.hispan!$B:$X,3,0),4),")")</f>
        <v>(0.0169)</v>
      </c>
      <c r="J46" s="45" t="str">
        <f>_xlfn.CONCAT("(",FIXED(VLOOKUP($L45,logitme.hispan!$B:$X,7,0),4),")")</f>
        <v>(0.0255)</v>
      </c>
      <c r="K46" s="45" t="str">
        <f>_xlfn.CONCAT("(",FIXED(VLOOKUP($L45,logitme.hispan!$B:$X,11,0),4),")")</f>
        <v>(0.0237)</v>
      </c>
    </row>
    <row r="47" spans="2:12" x14ac:dyDescent="0.25">
      <c r="B47" s="72" t="s">
        <v>105</v>
      </c>
      <c r="C47" s="18" t="str">
        <f>_xlfn.CONCAT(FIXED(VLOOKUP($L47,logitme.white!$B:$X,2,0),4)," ",VLOOKUP($L47,logitme.white!$B:$X,19,0))</f>
        <v xml:space="preserve">0.0391 </v>
      </c>
      <c r="D47" s="90" t="str">
        <f>_xlfn.CONCAT(FIXED(VLOOKUP($L47,logitme.white!$B:$X,6,0),4)," ",VLOOKUP($L47,logitme.white!$B:$X,20,0))</f>
        <v xml:space="preserve">0.0360 </v>
      </c>
      <c r="E47" s="88" t="str">
        <f>_xlfn.CONCAT(FIXED(VLOOKUP($L47,logitme.white!$B:$X,10,0),4)," ",VLOOKUP($L47,logitme.white!$B:$X,21,0))</f>
        <v xml:space="preserve">0.0415 </v>
      </c>
      <c r="F47" s="18" t="str">
        <f>_xlfn.CONCAT(FIXED(VLOOKUP($L47,logitme.black!$B:$X,2,0),4)," ",VLOOKUP($L47,logitme.black!$B:$X,19,0))</f>
        <v xml:space="preserve">-0.0068 </v>
      </c>
      <c r="G47" s="90" t="str">
        <f>_xlfn.CONCAT(FIXED(VLOOKUP($L47,logitme.black!$B:$X,6,0),4)," ",VLOOKUP($L47,logitme.black!$B:$X,20,0))</f>
        <v xml:space="preserve">0.0439 </v>
      </c>
      <c r="H47" s="88" t="str">
        <f>_xlfn.CONCAT(FIXED(VLOOKUP($L47,logitme.black!$B:$X,10,0),4)," ",VLOOKUP($L47,logitme.black!$B:$X,21,0))</f>
        <v xml:space="preserve">-0.0899 </v>
      </c>
      <c r="I47" s="18" t="str">
        <f>_xlfn.CONCAT(FIXED(VLOOKUP($L47,logitme.hispan!$B:$X,2,0),4)," ",VLOOKUP($L47,logitme.hispan!$B:$X,19,0))</f>
        <v xml:space="preserve">0.0712 </v>
      </c>
      <c r="J47" s="90" t="str">
        <f>_xlfn.CONCAT(FIXED(VLOOKUP($L47,logitme.hispan!$B:$X,6,0),4)," ",VLOOKUP($L47,logitme.hispan!$B:$X,20,0))</f>
        <v xml:space="preserve">0.1335 </v>
      </c>
      <c r="K47" s="90" t="str">
        <f>_xlfn.CONCAT(FIXED(VLOOKUP($L47,logitme.hispan!$B:$X,10,0),4)," ",VLOOKUP($L47,logitme.hispan!$B:$X,21,0))</f>
        <v xml:space="preserve">0.0254 </v>
      </c>
      <c r="L47" s="14" t="s">
        <v>44</v>
      </c>
    </row>
    <row r="48" spans="2:12" x14ac:dyDescent="0.25">
      <c r="B48" s="73"/>
      <c r="C48" s="16" t="str">
        <f>_xlfn.CONCAT("(",FIXED(VLOOKUP($L47,logitme.white!$B:$X,3,0),4),")")</f>
        <v>(0.0255)</v>
      </c>
      <c r="D48" s="45" t="str">
        <f>_xlfn.CONCAT("(",FIXED(VLOOKUP($L47,logitme.white!$B:$X,7,0),4),")")</f>
        <v>(0.0371)</v>
      </c>
      <c r="E48" s="89" t="str">
        <f>_xlfn.CONCAT("(",FIXED(VLOOKUP($L47,logitme.white!$B:$X,11,0),4),")")</f>
        <v>(0.0361)</v>
      </c>
      <c r="F48" s="16" t="str">
        <f>_xlfn.CONCAT("(",FIXED(VLOOKUP($L47,logitme.black!$B:$X,3,0),4),")")</f>
        <v>(0.0350)</v>
      </c>
      <c r="G48" s="45" t="str">
        <f>_xlfn.CONCAT("(",FIXED(VLOOKUP($L47,logitme.black!$B:$X,7,0),4),")")</f>
        <v>(0.0467)</v>
      </c>
      <c r="H48" s="89" t="str">
        <f>_xlfn.CONCAT("(",FIXED(VLOOKUP($L47,logitme.black!$B:$X,11,0),4),")")</f>
        <v>(0.0560)</v>
      </c>
      <c r="I48" s="16" t="str">
        <f>_xlfn.CONCAT("(",FIXED(VLOOKUP($L47,logitme.hispan!$B:$X,3,0),4),")")</f>
        <v>(0.0548)</v>
      </c>
      <c r="J48" s="45" t="str">
        <f>_xlfn.CONCAT("(",FIXED(VLOOKUP($L47,logitme.hispan!$B:$X,7,0),4),")")</f>
        <v>(0.0942)</v>
      </c>
      <c r="K48" s="45" t="str">
        <f>_xlfn.CONCAT("(",FIXED(VLOOKUP($L47,logitme.hispan!$B:$X,11,0),4),")")</f>
        <v>(0.0712)</v>
      </c>
    </row>
    <row r="49" spans="2:12" x14ac:dyDescent="0.25">
      <c r="B49" s="72" t="s">
        <v>149</v>
      </c>
      <c r="C49" s="18" t="str">
        <f>_xlfn.CONCAT(FIXED(VLOOKUP($L49,logitme.white!$B:$X,2,0),4)," ",VLOOKUP($L49,logitme.white!$B:$X,19,0))</f>
        <v xml:space="preserve">-0.1517 </v>
      </c>
      <c r="D49" s="90" t="str">
        <f>_xlfn.CONCAT(FIXED(VLOOKUP($L49,logitme.white!$B:$X,6,0),4)," ",VLOOKUP($L49,logitme.white!$B:$X,20,0))</f>
        <v xml:space="preserve">-0.3939 </v>
      </c>
      <c r="E49" s="88" t="str">
        <f>_xlfn.CONCAT(FIXED(VLOOKUP($L49,logitme.white!$B:$X,10,0),4)," ",VLOOKUP($L49,logitme.white!$B:$X,21,0))</f>
        <v xml:space="preserve">-0.1861 </v>
      </c>
      <c r="F49" s="18" t="str">
        <f>_xlfn.CONCAT(FIXED(VLOOKUP($L49,logitme.black!$B:$X,2,0),4)," ",VLOOKUP($L49,logitme.black!$B:$X,19,0))</f>
        <v xml:space="preserve">-0.2338 </v>
      </c>
      <c r="G49" s="90" t="str">
        <f>_xlfn.CONCAT(FIXED(VLOOKUP($L49,logitme.black!$B:$X,6,0),4)," ",VLOOKUP($L49,logitme.black!$B:$X,20,0))</f>
        <v xml:space="preserve">-0.1077 </v>
      </c>
      <c r="H49" s="88" t="str">
        <f>_xlfn.CONCAT(FIXED(VLOOKUP($L49,logitme.black!$B:$X,10,0),4)," ",VLOOKUP($L49,logitme.black!$B:$X,21,0))</f>
        <v xml:space="preserve">-0.0134 </v>
      </c>
      <c r="I49" s="18" t="str">
        <f>_xlfn.CONCAT(FIXED(VLOOKUP($L49,logitme.hispan!$B:$X,2,0),4)," ",VLOOKUP($L49,logitme.hispan!$B:$X,19,0))</f>
        <v>1.2767 *</v>
      </c>
      <c r="J49" s="90" t="str">
        <f>_xlfn.CONCAT(FIXED(VLOOKUP($L49,logitme.hispan!$B:$X,6,0),4)," ",VLOOKUP($L49,logitme.hispan!$B:$X,20,0))</f>
        <v xml:space="preserve">20.7539 </v>
      </c>
      <c r="K49" s="90" t="str">
        <f>_xlfn.CONCAT(FIXED(VLOOKUP($L49,logitme.hispan!$B:$X,10,0),4)," ",VLOOKUP($L49,logitme.hispan!$B:$X,21,0))</f>
        <v xml:space="preserve">0.6579 </v>
      </c>
      <c r="L49" s="14" t="s">
        <v>148</v>
      </c>
    </row>
    <row r="50" spans="2:12" x14ac:dyDescent="0.25">
      <c r="B50" s="73"/>
      <c r="C50" s="16" t="str">
        <f>_xlfn.CONCAT("(",FIXED(VLOOKUP($L49,logitme.white!$B:$X,3,0),4),")")</f>
        <v>(0.3580)</v>
      </c>
      <c r="D50" s="45" t="str">
        <f>_xlfn.CONCAT("(",FIXED(VLOOKUP($L49,logitme.white!$B:$X,7,0),4),")")</f>
        <v>(0.7195)</v>
      </c>
      <c r="E50" s="89" t="str">
        <f>_xlfn.CONCAT("(",FIXED(VLOOKUP($L49,logitme.white!$B:$X,11,0),4),")")</f>
        <v>(0.4298)</v>
      </c>
      <c r="F50" s="16" t="str">
        <f>_xlfn.CONCAT("(",FIXED(VLOOKUP($L49,logitme.black!$B:$X,3,0),4),")")</f>
        <v>(0.4792)</v>
      </c>
      <c r="G50" s="45" t="str">
        <f>_xlfn.CONCAT("(",FIXED(VLOOKUP($L49,logitme.black!$B:$X,7,0),4),")")</f>
        <v>(0.9017)</v>
      </c>
      <c r="H50" s="89" t="str">
        <f>_xlfn.CONCAT("(",FIXED(VLOOKUP($L49,logitme.black!$B:$X,11,0),4),")")</f>
        <v>(0.5960)</v>
      </c>
      <c r="I50" s="16" t="str">
        <f>_xlfn.CONCAT("(",FIXED(VLOOKUP($L49,logitme.hispan!$B:$X,3,0),4),")")</f>
        <v>(0.6056)</v>
      </c>
      <c r="J50" s="45" t="str">
        <f>_xlfn.CONCAT("(",FIXED(VLOOKUP($L49,logitme.hispan!$B:$X,7,0),4),")")</f>
        <v>(3,956.1630)</v>
      </c>
      <c r="K50" s="45" t="str">
        <f>_xlfn.CONCAT("(",FIXED(VLOOKUP($L49,logitme.hispan!$B:$X,11,0),4),")")</f>
        <v>(0.7002)</v>
      </c>
    </row>
    <row r="51" spans="2:12" x14ac:dyDescent="0.25">
      <c r="B51" s="72" t="s">
        <v>135</v>
      </c>
      <c r="C51" s="18" t="str">
        <f>_xlfn.CONCAT(FIXED(VLOOKUP($L51,logitme.white!$B:$X,2,0),4)," ",VLOOKUP($L51,logitme.white!$B:$X,19,0))</f>
        <v xml:space="preserve">0.5197 </v>
      </c>
      <c r="D51" s="90" t="str">
        <f>_xlfn.CONCAT(FIXED(VLOOKUP($L51,logitme.white!$B:$X,6,0),4)," ",VLOOKUP($L51,logitme.white!$B:$X,20,0))</f>
        <v xml:space="preserve">0.0206 </v>
      </c>
      <c r="E51" s="88" t="str">
        <f>_xlfn.CONCAT(FIXED(VLOOKUP($L51,logitme.white!$B:$X,10,0),4)," ",VLOOKUP($L51,logitme.white!$B:$X,21,0))</f>
        <v xml:space="preserve">0.5379 </v>
      </c>
      <c r="F51" s="18" t="str">
        <f>_xlfn.CONCAT(FIXED(VLOOKUP($L51,logitme.black!$B:$X,2,0),4)," ",VLOOKUP($L51,logitme.black!$B:$X,19,0))</f>
        <v xml:space="preserve">-0.2393 </v>
      </c>
      <c r="G51" s="90" t="str">
        <f>_xlfn.CONCAT(FIXED(VLOOKUP($L51,logitme.black!$B:$X,6,0),4)," ",VLOOKUP($L51,logitme.black!$B:$X,20,0))</f>
        <v xml:space="preserve">-0.1284 </v>
      </c>
      <c r="H51" s="88" t="str">
        <f>_xlfn.CONCAT(FIXED(VLOOKUP($L51,logitme.black!$B:$X,10,0),4)," ",VLOOKUP($L51,logitme.black!$B:$X,21,0))</f>
        <v xml:space="preserve">-0.2149 </v>
      </c>
      <c r="I51" s="18" t="str">
        <f>_xlfn.CONCAT(FIXED(VLOOKUP($L51,logitme.hispan!$B:$X,2,0),4)," ",VLOOKUP($L51,logitme.hispan!$B:$X,19,0))</f>
        <v>1.9939 **</v>
      </c>
      <c r="J51" s="90" t="str">
        <f>_xlfn.CONCAT(FIXED(VLOOKUP($L51,logitme.hispan!$B:$X,6,0),4)," ",VLOOKUP($L51,logitme.hispan!$B:$X,20,0))</f>
        <v xml:space="preserve">20.4068 </v>
      </c>
      <c r="K51" s="90" t="str">
        <f>_xlfn.CONCAT(FIXED(VLOOKUP($L51,logitme.hispan!$B:$X,10,0),4)," ",VLOOKUP($L51,logitme.hispan!$B:$X,21,0))</f>
        <v>1.8480 *</v>
      </c>
      <c r="L51" s="14" t="s">
        <v>45</v>
      </c>
    </row>
    <row r="52" spans="2:12" x14ac:dyDescent="0.25">
      <c r="B52" s="73"/>
      <c r="C52" s="16" t="str">
        <f>_xlfn.CONCAT("(",FIXED(VLOOKUP($L51,logitme.white!$B:$X,3,0),4),")")</f>
        <v>(0.4644)</v>
      </c>
      <c r="D52" s="45" t="str">
        <f>_xlfn.CONCAT("(",FIXED(VLOOKUP($L51,logitme.white!$B:$X,7,0),4),")")</f>
        <v>(0.8108)</v>
      </c>
      <c r="E52" s="89" t="str">
        <f>_xlfn.CONCAT("(",FIXED(VLOOKUP($L51,logitme.white!$B:$X,11,0),4),")")</f>
        <v>(0.6424)</v>
      </c>
      <c r="F52" s="16" t="str">
        <f>_xlfn.CONCAT("(",FIXED(VLOOKUP($L51,logitme.black!$B:$X,3,0),4),")")</f>
        <v>(0.5285)</v>
      </c>
      <c r="G52" s="45" t="str">
        <f>_xlfn.CONCAT("(",FIXED(VLOOKUP($L51,logitme.black!$B:$X,7,0),4),")")</f>
        <v>(1.0327)</v>
      </c>
      <c r="H52" s="89" t="str">
        <f>_xlfn.CONCAT("(",FIXED(VLOOKUP($L51,logitme.black!$B:$X,11,0),4),")")</f>
        <v>(0.6201)</v>
      </c>
      <c r="I52" s="16" t="str">
        <f>_xlfn.CONCAT("(",FIXED(VLOOKUP($L51,logitme.hispan!$B:$X,3,0),4),")")</f>
        <v>(0.6860)</v>
      </c>
      <c r="J52" s="45" t="str">
        <f>_xlfn.CONCAT("(",FIXED(VLOOKUP($L51,logitme.hispan!$B:$X,7,0),4),")")</f>
        <v>(3,956.1631)</v>
      </c>
      <c r="K52" s="45" t="str">
        <f>_xlfn.CONCAT("(",FIXED(VLOOKUP($L51,logitme.hispan!$B:$X,11,0),4),")")</f>
        <v>(0.7963)</v>
      </c>
    </row>
    <row r="53" spans="2:12" x14ac:dyDescent="0.25">
      <c r="B53" s="72" t="s">
        <v>136</v>
      </c>
      <c r="C53" s="18" t="str">
        <f>_xlfn.CONCAT(FIXED(VLOOKUP($L53,logitme.white!$B:$X,2,0),4)," ",VLOOKUP($L53,logitme.white!$B:$X,19,0))</f>
        <v xml:space="preserve">0.0340 </v>
      </c>
      <c r="D53" s="90" t="str">
        <f>_xlfn.CONCAT(FIXED(VLOOKUP($L53,logitme.white!$B:$X,6,0),4)," ",VLOOKUP($L53,logitme.white!$B:$X,20,0))</f>
        <v xml:space="preserve">-0.5918 </v>
      </c>
      <c r="E53" s="88" t="str">
        <f>_xlfn.CONCAT(FIXED(VLOOKUP($L53,logitme.white!$B:$X,10,0),4)," ",VLOOKUP($L53,logitme.white!$B:$X,21,0))</f>
        <v xml:space="preserve">0.3072 </v>
      </c>
      <c r="F53" s="18" t="str">
        <f>_xlfn.CONCAT(FIXED(VLOOKUP($L53,logitme.black!$B:$X,2,0),4)," ",VLOOKUP($L53,logitme.black!$B:$X,19,0))</f>
        <v xml:space="preserve">-0.2467 </v>
      </c>
      <c r="G53" s="90" t="str">
        <f>_xlfn.CONCAT(FIXED(VLOOKUP($L53,logitme.black!$B:$X,6,0),4)," ",VLOOKUP($L53,logitme.black!$B:$X,20,0))</f>
        <v xml:space="preserve">0.1518 </v>
      </c>
      <c r="H53" s="88" t="str">
        <f>_xlfn.CONCAT(FIXED(VLOOKUP($L53,logitme.black!$B:$X,10,0),4)," ",VLOOKUP($L53,logitme.black!$B:$X,21,0))</f>
        <v xml:space="preserve">-0.4189 </v>
      </c>
      <c r="I53" s="18" t="str">
        <f>_xlfn.CONCAT(FIXED(VLOOKUP($L53,logitme.hispan!$B:$X,2,0),4)," ",VLOOKUP($L53,logitme.hispan!$B:$X,19,0))</f>
        <v>1.1851 *</v>
      </c>
      <c r="J53" s="90" t="str">
        <f>_xlfn.CONCAT(FIXED(VLOOKUP($L53,logitme.hispan!$B:$X,6,0),4)," ",VLOOKUP($L53,logitme.hispan!$B:$X,20,0))</f>
        <v xml:space="preserve">19.7760 </v>
      </c>
      <c r="K53" s="90" t="str">
        <f>_xlfn.CONCAT(FIXED(VLOOKUP($L53,logitme.hispan!$B:$X,10,0),4)," ",VLOOKUP($L53,logitme.hispan!$B:$X,21,0))</f>
        <v xml:space="preserve">1.0063 </v>
      </c>
      <c r="L53" s="14" t="s">
        <v>132</v>
      </c>
    </row>
    <row r="54" spans="2:12" x14ac:dyDescent="0.25">
      <c r="B54" s="73"/>
      <c r="C54" s="16" t="str">
        <f>_xlfn.CONCAT("(",FIXED(VLOOKUP($L53,logitme.white!$B:$X,3,0),4),")")</f>
        <v>(0.3502)</v>
      </c>
      <c r="D54" s="45" t="str">
        <f>_xlfn.CONCAT("(",FIXED(VLOOKUP($L53,logitme.white!$B:$X,7,0),4),")")</f>
        <v>(0.7321)</v>
      </c>
      <c r="E54" s="89" t="str">
        <f>_xlfn.CONCAT("(",FIXED(VLOOKUP($L53,logitme.white!$B:$X,11,0),4),")")</f>
        <v>(0.3999)</v>
      </c>
      <c r="F54" s="16" t="str">
        <f>_xlfn.CONCAT("(",FIXED(VLOOKUP($L53,logitme.black!$B:$X,3,0),4),")")</f>
        <v>(0.4520)</v>
      </c>
      <c r="G54" s="45" t="str">
        <f>_xlfn.CONCAT("(",FIXED(VLOOKUP($L53,logitme.black!$B:$X,7,0),4),")")</f>
        <v>(0.8761)</v>
      </c>
      <c r="H54" s="89" t="str">
        <f>_xlfn.CONCAT("(",FIXED(VLOOKUP($L53,logitme.black!$B:$X,11,0),4),")")</f>
        <v>(0.5389)</v>
      </c>
      <c r="I54" s="16" t="str">
        <f>_xlfn.CONCAT("(",FIXED(VLOOKUP($L53,logitme.hispan!$B:$X,3,0),4),")")</f>
        <v>(0.5726)</v>
      </c>
      <c r="J54" s="45" t="str">
        <f>_xlfn.CONCAT("(",FIXED(VLOOKUP($L53,logitme.hispan!$B:$X,7,0),4),")")</f>
        <v>(3,956.1630)</v>
      </c>
      <c r="K54" s="45" t="str">
        <f>_xlfn.CONCAT("(",FIXED(VLOOKUP($L53,logitme.hispan!$B:$X,11,0),4),")")</f>
        <v>(0.6597)</v>
      </c>
    </row>
    <row r="55" spans="2:12" x14ac:dyDescent="0.25">
      <c r="B55" s="72" t="s">
        <v>137</v>
      </c>
      <c r="C55" s="18" t="str">
        <f>_xlfn.CONCAT(FIXED(VLOOKUP($L55,logitme.white!$B:$X,2,0),4)," ",VLOOKUP($L55,logitme.white!$B:$X,19,0))</f>
        <v xml:space="preserve">-0.0036 </v>
      </c>
      <c r="D55" s="90" t="str">
        <f>_xlfn.CONCAT(FIXED(VLOOKUP($L55,logitme.white!$B:$X,6,0),4)," ",VLOOKUP($L55,logitme.white!$B:$X,20,0))</f>
        <v xml:space="preserve">-0.3307 </v>
      </c>
      <c r="E55" s="88" t="str">
        <f>_xlfn.CONCAT(FIXED(VLOOKUP($L55,logitme.white!$B:$X,10,0),4)," ",VLOOKUP($L55,logitme.white!$B:$X,21,0))</f>
        <v xml:space="preserve">0.1081 </v>
      </c>
      <c r="F55" s="18" t="str">
        <f>_xlfn.CONCAT(FIXED(VLOOKUP($L55,logitme.black!$B:$X,2,0),4)," ",VLOOKUP($L55,logitme.black!$B:$X,19,0))</f>
        <v xml:space="preserve">0.0551 </v>
      </c>
      <c r="G55" s="90" t="str">
        <f>_xlfn.CONCAT(FIXED(VLOOKUP($L55,logitme.black!$B:$X,6,0),4)," ",VLOOKUP($L55,logitme.black!$B:$X,20,0))</f>
        <v xml:space="preserve">0.4106 </v>
      </c>
      <c r="H55" s="88" t="str">
        <f>_xlfn.CONCAT(FIXED(VLOOKUP($L55,logitme.black!$B:$X,10,0),4)," ",VLOOKUP($L55,logitme.black!$B:$X,21,0))</f>
        <v xml:space="preserve">-0.0820 </v>
      </c>
      <c r="I55" s="18" t="str">
        <f>_xlfn.CONCAT(FIXED(VLOOKUP($L55,logitme.hispan!$B:$X,2,0),4)," ",VLOOKUP($L55,logitme.hispan!$B:$X,19,0))</f>
        <v>1.1137 ^</v>
      </c>
      <c r="J55" s="90" t="str">
        <f>_xlfn.CONCAT(FIXED(VLOOKUP($L55,logitme.hispan!$B:$X,6,0),4)," ",VLOOKUP($L55,logitme.hispan!$B:$X,20,0))</f>
        <v xml:space="preserve">20.3700 </v>
      </c>
      <c r="K55" s="90" t="str">
        <f>_xlfn.CONCAT(FIXED(VLOOKUP($L55,logitme.hispan!$B:$X,10,0),4)," ",VLOOKUP($L55,logitme.hispan!$B:$X,21,0))</f>
        <v xml:space="preserve">0.4912 </v>
      </c>
      <c r="L55" s="14" t="s">
        <v>133</v>
      </c>
    </row>
    <row r="56" spans="2:12" x14ac:dyDescent="0.25">
      <c r="B56" s="73"/>
      <c r="C56" s="16" t="str">
        <f>_xlfn.CONCAT("(",FIXED(VLOOKUP($L55,logitme.white!$B:$X,3,0),4),")")</f>
        <v>(0.3479)</v>
      </c>
      <c r="D56" s="45" t="str">
        <f>_xlfn.CONCAT("(",FIXED(VLOOKUP($L55,logitme.white!$B:$X,7,0),4),")")</f>
        <v>(0.7205)</v>
      </c>
      <c r="E56" s="89" t="str">
        <f>_xlfn.CONCAT("(",FIXED(VLOOKUP($L55,logitme.white!$B:$X,11,0),4),")")</f>
        <v>(0.4004)</v>
      </c>
      <c r="F56" s="16" t="str">
        <f>_xlfn.CONCAT("(",FIXED(VLOOKUP($L55,logitme.black!$B:$X,3,0),4),")")</f>
        <v>(0.4401)</v>
      </c>
      <c r="G56" s="45" t="str">
        <f>_xlfn.CONCAT("(",FIXED(VLOOKUP($L55,logitme.black!$B:$X,7,0),4),")")</f>
        <v>(0.8721)</v>
      </c>
      <c r="H56" s="89" t="str">
        <f>_xlfn.CONCAT("(",FIXED(VLOOKUP($L55,logitme.black!$B:$X,11,0),4),")")</f>
        <v>(0.5145)</v>
      </c>
      <c r="I56" s="16" t="str">
        <f>_xlfn.CONCAT("(",FIXED(VLOOKUP($L55,logitme.hispan!$B:$X,3,0),4),")")</f>
        <v>(0.5767)</v>
      </c>
      <c r="J56" s="45" t="str">
        <f>_xlfn.CONCAT("(",FIXED(VLOOKUP($L55,logitme.hispan!$B:$X,7,0),4),")")</f>
        <v>(3,956.1630)</v>
      </c>
      <c r="K56" s="45" t="str">
        <f>_xlfn.CONCAT("(",FIXED(VLOOKUP($L55,logitme.hispan!$B:$X,11,0),4),")")</f>
        <v>(0.6558)</v>
      </c>
    </row>
    <row r="57" spans="2:12" x14ac:dyDescent="0.25">
      <c r="B57" s="72" t="s">
        <v>139</v>
      </c>
      <c r="C57" s="18" t="str">
        <f>_xlfn.CONCAT(FIXED(VLOOKUP($L57,logitme.white!$B:$X,2,0),4)," ",VLOOKUP($L57,logitme.white!$B:$X,19,0))</f>
        <v xml:space="preserve">-0.0873 </v>
      </c>
      <c r="D57" s="90" t="str">
        <f>_xlfn.CONCAT(FIXED(VLOOKUP($L57,logitme.white!$B:$X,6,0),4)," ",VLOOKUP($L57,logitme.white!$B:$X,20,0))</f>
        <v xml:space="preserve">-0.5672 </v>
      </c>
      <c r="E57" s="88" t="str">
        <f>_xlfn.CONCAT(FIXED(VLOOKUP($L57,logitme.white!$B:$X,10,0),4)," ",VLOOKUP($L57,logitme.white!$B:$X,21,0))</f>
        <v xml:space="preserve">0.1764 </v>
      </c>
      <c r="F57" s="18" t="str">
        <f>_xlfn.CONCAT(FIXED(VLOOKUP($L57,logitme.black!$B:$X,2,0),4)," ",VLOOKUP($L57,logitme.black!$B:$X,19,0))</f>
        <v xml:space="preserve">0.0732 </v>
      </c>
      <c r="G57" s="90" t="str">
        <f>_xlfn.CONCAT(FIXED(VLOOKUP($L57,logitme.black!$B:$X,6,0),4)," ",VLOOKUP($L57,logitme.black!$B:$X,20,0))</f>
        <v xml:space="preserve">0.6952 </v>
      </c>
      <c r="H57" s="88" t="str">
        <f>_xlfn.CONCAT(FIXED(VLOOKUP($L57,logitme.black!$B:$X,10,0),4)," ",VLOOKUP($L57,logitme.black!$B:$X,21,0))</f>
        <v xml:space="preserve">-0.2589 </v>
      </c>
      <c r="I57" s="18" t="str">
        <f>_xlfn.CONCAT(FIXED(VLOOKUP($L57,logitme.hispan!$B:$X,2,0),4)," ",VLOOKUP($L57,logitme.hispan!$B:$X,19,0))</f>
        <v>1.6000 **</v>
      </c>
      <c r="J57" s="90" t="str">
        <f>_xlfn.CONCAT(FIXED(VLOOKUP($L57,logitme.hispan!$B:$X,6,0),4)," ",VLOOKUP($L57,logitme.hispan!$B:$X,20,0))</f>
        <v xml:space="preserve">20.4238 </v>
      </c>
      <c r="K57" s="90" t="str">
        <f>_xlfn.CONCAT(FIXED(VLOOKUP($L57,logitme.hispan!$B:$X,10,0),4)," ",VLOOKUP($L57,logitme.hispan!$B:$X,21,0))</f>
        <v>1.3425 *</v>
      </c>
      <c r="L57" s="14" t="s">
        <v>46</v>
      </c>
    </row>
    <row r="58" spans="2:12" x14ac:dyDescent="0.25">
      <c r="B58" s="73"/>
      <c r="C58" s="16" t="str">
        <f>_xlfn.CONCAT("(",FIXED(VLOOKUP($L57,logitme.white!$B:$X,3,0),4),")")</f>
        <v>(0.3419)</v>
      </c>
      <c r="D58" s="45" t="str">
        <f>_xlfn.CONCAT("(",FIXED(VLOOKUP($L57,logitme.white!$B:$X,7,0),4),")")</f>
        <v>(0.7068)</v>
      </c>
      <c r="E58" s="89" t="str">
        <f>_xlfn.CONCAT("(",FIXED(VLOOKUP($L57,logitme.white!$B:$X,11,0),4),")")</f>
        <v>(0.3973)</v>
      </c>
      <c r="F58" s="16" t="str">
        <f>_xlfn.CONCAT("(",FIXED(VLOOKUP($L57,logitme.black!$B:$X,3,0),4),")")</f>
        <v>(0.4489)</v>
      </c>
      <c r="G58" s="45" t="str">
        <f>_xlfn.CONCAT("(",FIXED(VLOOKUP($L57,logitme.black!$B:$X,7,0),4),")")</f>
        <v>(0.8733)</v>
      </c>
      <c r="H58" s="89" t="str">
        <f>_xlfn.CONCAT("(",FIXED(VLOOKUP($L57,logitme.black!$B:$X,11,0),4),")")</f>
        <v>(0.5337)</v>
      </c>
      <c r="I58" s="16" t="str">
        <f>_xlfn.CONCAT("(",FIXED(VLOOKUP($L57,logitme.hispan!$B:$X,3,0),4),")")</f>
        <v>(0.5542)</v>
      </c>
      <c r="J58" s="45" t="str">
        <f>_xlfn.CONCAT("(",FIXED(VLOOKUP($L57,logitme.hispan!$B:$X,7,0),4),")")</f>
        <v>(3,956.1630)</v>
      </c>
      <c r="K58" s="45" t="str">
        <f>_xlfn.CONCAT("(",FIXED(VLOOKUP($L57,logitme.hispan!$B:$X,11,0),4),")")</f>
        <v>(0.6340)</v>
      </c>
    </row>
    <row r="59" spans="2:12" x14ac:dyDescent="0.25">
      <c r="B59" s="72" t="s">
        <v>138</v>
      </c>
      <c r="C59" s="18" t="str">
        <f>_xlfn.CONCAT(FIXED(VLOOKUP($L59,logitme.white!$B:$X,2,0),4)," ",VLOOKUP($L59,logitme.white!$B:$X,19,0))</f>
        <v xml:space="preserve">0.3085 </v>
      </c>
      <c r="D59" s="90" t="str">
        <f>_xlfn.CONCAT(FIXED(VLOOKUP($L59,logitme.white!$B:$X,6,0),4)," ",VLOOKUP($L59,logitme.white!$B:$X,20,0))</f>
        <v xml:space="preserve">-0.1180 </v>
      </c>
      <c r="E59" s="88" t="str">
        <f>_xlfn.CONCAT(FIXED(VLOOKUP($L59,logitme.white!$B:$X,10,0),4)," ",VLOOKUP($L59,logitme.white!$B:$X,21,0))</f>
        <v xml:space="preserve">0.4835 </v>
      </c>
      <c r="F59" s="18" t="str">
        <f>_xlfn.CONCAT(FIXED(VLOOKUP($L59,logitme.black!$B:$X,2,0),4)," ",VLOOKUP($L59,logitme.black!$B:$X,19,0))</f>
        <v xml:space="preserve">0.1968 </v>
      </c>
      <c r="G59" s="90" t="str">
        <f>_xlfn.CONCAT(FIXED(VLOOKUP($L59,logitme.black!$B:$X,6,0),4)," ",VLOOKUP($L59,logitme.black!$B:$X,20,0))</f>
        <v xml:space="preserve">0.5651 </v>
      </c>
      <c r="H59" s="88" t="str">
        <f>_xlfn.CONCAT(FIXED(VLOOKUP($L59,logitme.black!$B:$X,10,0),4)," ",VLOOKUP($L59,logitme.black!$B:$X,21,0))</f>
        <v xml:space="preserve">0.0617 </v>
      </c>
      <c r="I59" s="18" t="str">
        <f>_xlfn.CONCAT(FIXED(VLOOKUP($L59,logitme.hispan!$B:$X,2,0),4)," ",VLOOKUP($L59,logitme.hispan!$B:$X,19,0))</f>
        <v>1.5631 **</v>
      </c>
      <c r="J59" s="90" t="str">
        <f>_xlfn.CONCAT(FIXED(VLOOKUP($L59,logitme.hispan!$B:$X,6,0),4)," ",VLOOKUP($L59,logitme.hispan!$B:$X,20,0))</f>
        <v xml:space="preserve">20.4120 </v>
      </c>
      <c r="K59" s="90" t="str">
        <f>_xlfn.CONCAT(FIXED(VLOOKUP($L59,logitme.hispan!$B:$X,10,0),4)," ",VLOOKUP($L59,logitme.hispan!$B:$X,21,0))</f>
        <v>1.2800 *</v>
      </c>
      <c r="L59" s="14" t="s">
        <v>134</v>
      </c>
    </row>
    <row r="60" spans="2:12" x14ac:dyDescent="0.25">
      <c r="B60" s="73"/>
      <c r="C60" s="16" t="str">
        <f>_xlfn.CONCAT("(",FIXED(VLOOKUP($L59,logitme.white!$B:$X,3,0),4),")")</f>
        <v>(0.3266)</v>
      </c>
      <c r="D60" s="45" t="str">
        <f>_xlfn.CONCAT("(",FIXED(VLOOKUP($L59,logitme.white!$B:$X,7,0),4),")")</f>
        <v>(0.6905)</v>
      </c>
      <c r="E60" s="89" t="str">
        <f>_xlfn.CONCAT("(",FIXED(VLOOKUP($L59,logitme.white!$B:$X,11,0),4),")")</f>
        <v>(0.3719)</v>
      </c>
      <c r="F60" s="16" t="str">
        <f>_xlfn.CONCAT("(",FIXED(VLOOKUP($L59,logitme.black!$B:$X,3,0),4),")")</f>
        <v>(0.4313)</v>
      </c>
      <c r="G60" s="45" t="str">
        <f>_xlfn.CONCAT("(",FIXED(VLOOKUP($L59,logitme.black!$B:$X,7,0),4),")")</f>
        <v>(0.8533)</v>
      </c>
      <c r="H60" s="89" t="str">
        <f>_xlfn.CONCAT("(",FIXED(VLOOKUP($L59,logitme.black!$B:$X,11,0),4),")")</f>
        <v>(0.5045)</v>
      </c>
      <c r="I60" s="16" t="str">
        <f>_xlfn.CONCAT("(",FIXED(VLOOKUP($L59,logitme.hispan!$B:$X,3,0),4),")")</f>
        <v>(0.5275)</v>
      </c>
      <c r="J60" s="45" t="str">
        <f>_xlfn.CONCAT("(",FIXED(VLOOKUP($L59,logitme.hispan!$B:$X,7,0),4),")")</f>
        <v>(3,956.1630)</v>
      </c>
      <c r="K60" s="45" t="str">
        <f>_xlfn.CONCAT("(",FIXED(VLOOKUP($L59,logitme.hispan!$B:$X,11,0),4),")")</f>
        <v>(0.5884)</v>
      </c>
    </row>
    <row r="61" spans="2:12" x14ac:dyDescent="0.25">
      <c r="B61" s="72" t="s">
        <v>106</v>
      </c>
      <c r="C61" s="18" t="str">
        <f>_xlfn.CONCAT(FIXED(VLOOKUP($L61,logitme.white!$B:$X,2,0),4)," ",VLOOKUP($L61,logitme.white!$B:$X,19,0))</f>
        <v xml:space="preserve">-0.1569 </v>
      </c>
      <c r="D61" s="90" t="str">
        <f>_xlfn.CONCAT(FIXED(VLOOKUP($L61,logitme.white!$B:$X,6,0),4)," ",VLOOKUP($L61,logitme.white!$B:$X,20,0))</f>
        <v xml:space="preserve">-0.2743 </v>
      </c>
      <c r="E61" s="88" t="str">
        <f>_xlfn.CONCAT(FIXED(VLOOKUP($L61,logitme.white!$B:$X,10,0),4)," ",VLOOKUP($L61,logitme.white!$B:$X,21,0))</f>
        <v xml:space="preserve">-0.1202 </v>
      </c>
      <c r="F61" s="18" t="str">
        <f>_xlfn.CONCAT(FIXED(VLOOKUP($L61,logitme.black!$B:$X,2,0),4)," ",VLOOKUP($L61,logitme.black!$B:$X,19,0))</f>
        <v xml:space="preserve">0.1470 </v>
      </c>
      <c r="G61" s="90" t="str">
        <f>_xlfn.CONCAT(FIXED(VLOOKUP($L61,logitme.black!$B:$X,6,0),4)," ",VLOOKUP($L61,logitme.black!$B:$X,20,0))</f>
        <v>0.2794 ^</v>
      </c>
      <c r="H61" s="88" t="str">
        <f>_xlfn.CONCAT(FIXED(VLOOKUP($L61,logitme.black!$B:$X,10,0),4)," ",VLOOKUP($L61,logitme.black!$B:$X,21,0))</f>
        <v xml:space="preserve">0.0030 </v>
      </c>
      <c r="I61" s="18" t="str">
        <f>_xlfn.CONCAT(FIXED(VLOOKUP($L61,logitme.hispan!$B:$X,2,0),4)," ",VLOOKUP($L61,logitme.hispan!$B:$X,19,0))</f>
        <v xml:space="preserve">0.1529 </v>
      </c>
      <c r="J61" s="90" t="str">
        <f>_xlfn.CONCAT(FIXED(VLOOKUP($L61,logitme.hispan!$B:$X,6,0),4)," ",VLOOKUP($L61,logitme.hispan!$B:$X,20,0))</f>
        <v xml:space="preserve">-0.0375 </v>
      </c>
      <c r="K61" s="90" t="str">
        <f>_xlfn.CONCAT(FIXED(VLOOKUP($L61,logitme.hispan!$B:$X,10,0),4)," ",VLOOKUP($L61,logitme.hispan!$B:$X,21,0))</f>
        <v xml:space="preserve">0.1407 </v>
      </c>
      <c r="L61" s="14" t="s">
        <v>106</v>
      </c>
    </row>
    <row r="62" spans="2:12" x14ac:dyDescent="0.25">
      <c r="B62" s="73"/>
      <c r="C62" s="16" t="str">
        <f>_xlfn.CONCAT("(",FIXED(VLOOKUP($L61,logitme.white!$B:$X,3,0),4),")")</f>
        <v>(0.1088)</v>
      </c>
      <c r="D62" s="45" t="str">
        <f>_xlfn.CONCAT("(",FIXED(VLOOKUP($L61,logitme.white!$B:$X,7,0),4),")")</f>
        <v>(0.2072)</v>
      </c>
      <c r="E62" s="89" t="str">
        <f>_xlfn.CONCAT("(",FIXED(VLOOKUP($L61,logitme.white!$B:$X,11,0),4),")")</f>
        <v>(0.1293)</v>
      </c>
      <c r="F62" s="16" t="str">
        <f>_xlfn.CONCAT("(",FIXED(VLOOKUP($L61,logitme.black!$B:$X,3,0),4),")")</f>
        <v>(0.1114)</v>
      </c>
      <c r="G62" s="45" t="str">
        <f>_xlfn.CONCAT("(",FIXED(VLOOKUP($L61,logitme.black!$B:$X,7,0),4),")")</f>
        <v>(0.1669)</v>
      </c>
      <c r="H62" s="89" t="str">
        <f>_xlfn.CONCAT("(",FIXED(VLOOKUP($L61,logitme.black!$B:$X,11,0),4),")")</f>
        <v>(0.1528)</v>
      </c>
      <c r="I62" s="16" t="str">
        <f>_xlfn.CONCAT("(",FIXED(VLOOKUP($L61,logitme.hispan!$B:$X,3,0),4),")")</f>
        <v>(0.1606)</v>
      </c>
      <c r="J62" s="45" t="str">
        <f>_xlfn.CONCAT("(",FIXED(VLOOKUP($L61,logitme.hispan!$B:$X,7,0),4),")")</f>
        <v>(0.2823)</v>
      </c>
      <c r="K62" s="45" t="str">
        <f>_xlfn.CONCAT("(",FIXED(VLOOKUP($L61,logitme.hispan!$B:$X,11,0),4),")")</f>
        <v>(0.2096)</v>
      </c>
    </row>
    <row r="63" spans="2:12" x14ac:dyDescent="0.25">
      <c r="B63" s="72" t="s">
        <v>20</v>
      </c>
      <c r="C63" s="19" t="str">
        <f>_xlfn.CONCAT(FIXED(VLOOKUP($L63,logitme.white!$B:$X,2,0),4)," ",VLOOKUP($L63,logitme.white!$B:$X,19,0))</f>
        <v>-1.8973 ***</v>
      </c>
      <c r="D63" s="90" t="str">
        <f>_xlfn.CONCAT(FIXED(VLOOKUP($L63,logitme.white!$B:$X,6,0),4)," ",VLOOKUP($L63,logitme.white!$B:$X,20,0))</f>
        <v>-2.4832 ***</v>
      </c>
      <c r="E63" s="88" t="str">
        <f>_xlfn.CONCAT(FIXED(VLOOKUP($L63,logitme.white!$B:$X,10,0),4)," ",VLOOKUP($L63,logitme.white!$B:$X,21,0))</f>
        <v>-1.2269 ***</v>
      </c>
      <c r="F63" s="19" t="str">
        <f>_xlfn.CONCAT(FIXED(VLOOKUP($L63,logitme.black!$B:$X,2,0),4)," ",VLOOKUP($L63,logitme.black!$B:$X,19,0))</f>
        <v>-2.3328 ***</v>
      </c>
      <c r="G63" s="90" t="str">
        <f>_xlfn.CONCAT(FIXED(VLOOKUP($L63,logitme.black!$B:$X,6,0),4)," ",VLOOKUP($L63,logitme.black!$B:$X,20,0))</f>
        <v>-2.1917 ***</v>
      </c>
      <c r="H63" s="88" t="str">
        <f>_xlfn.CONCAT(FIXED(VLOOKUP($L63,logitme.black!$B:$X,10,0),4)," ",VLOOKUP($L63,logitme.black!$B:$X,21,0))</f>
        <v>-2.5498 ***</v>
      </c>
      <c r="I63" s="19" t="str">
        <f>_xlfn.CONCAT(FIXED(VLOOKUP($L63,logitme.hispan!$B:$X,2,0),4)," ",VLOOKUP($L63,logitme.hispan!$B:$X,19,0))</f>
        <v>-2.2813 ***</v>
      </c>
      <c r="J63" s="90" t="str">
        <f>_xlfn.CONCAT(FIXED(VLOOKUP($L63,logitme.hispan!$B:$X,6,0),4)," ",VLOOKUP($L63,logitme.hispan!$B:$X,20,0))</f>
        <v>-3.2141 ***</v>
      </c>
      <c r="K63" s="90" t="str">
        <f>_xlfn.CONCAT(FIXED(VLOOKUP($L63,logitme.hispan!$B:$X,10,0),4)," ",VLOOKUP($L63,logitme.hispan!$B:$X,21,0))</f>
        <v>-1.3344 **</v>
      </c>
      <c r="L63" t="s">
        <v>175</v>
      </c>
    </row>
    <row r="64" spans="2:12" ht="15.75" thickBot="1" x14ac:dyDescent="0.3">
      <c r="B64" s="73"/>
      <c r="C64" s="20" t="str">
        <f>_xlfn.CONCAT("(",FIXED(VLOOKUP($L63,logitme.white!$B:$X,3,0),4),")")</f>
        <v>(0.2334)</v>
      </c>
      <c r="D64" s="91" t="str">
        <f>_xlfn.CONCAT("(",FIXED(VLOOKUP($L63,logitme.white!$B:$X,7,0),4),")")</f>
        <v>(0.3402)</v>
      </c>
      <c r="E64" s="92" t="str">
        <f>_xlfn.CONCAT("(",FIXED(VLOOKUP($L63,logitme.white!$B:$X,11,0),4),")")</f>
        <v>(0.3224)</v>
      </c>
      <c r="F64" s="20" t="str">
        <f>_xlfn.CONCAT("(",FIXED(VLOOKUP($L63,logitme.black!$B:$X,3,0),4),")")</f>
        <v>(0.2406)</v>
      </c>
      <c r="G64" s="91" t="str">
        <f>_xlfn.CONCAT("(",FIXED(VLOOKUP($L63,logitme.black!$B:$X,7,0),4),")")</f>
        <v>(0.3292)</v>
      </c>
      <c r="H64" s="92" t="str">
        <f>_xlfn.CONCAT("(",FIXED(VLOOKUP($L63,logitme.black!$B:$X,11,0),4),")")</f>
        <v>(0.3609)</v>
      </c>
      <c r="I64" s="20" t="str">
        <f>_xlfn.CONCAT("(",FIXED(VLOOKUP($L63,logitme.hispan!$B:$X,3,0),4),")")</f>
        <v>(0.3329)</v>
      </c>
      <c r="J64" s="91" t="str">
        <f>_xlfn.CONCAT("(",FIXED(VLOOKUP($L63,logitme.hispan!$B:$X,7,0),4),")")</f>
        <v>(0.4818)</v>
      </c>
      <c r="K64" s="91" t="str">
        <f>_xlfn.CONCAT("(",FIXED(VLOOKUP($L63,logitme.hispan!$B:$X,11,0),4),")")</f>
        <v>(0.4823)</v>
      </c>
    </row>
    <row r="65" spans="2:11" x14ac:dyDescent="0.25">
      <c r="B65" s="21" t="s">
        <v>107</v>
      </c>
      <c r="C65" s="18" t="s">
        <v>112</v>
      </c>
      <c r="D65" s="22" t="s">
        <v>112</v>
      </c>
      <c r="E65" s="23" t="s">
        <v>112</v>
      </c>
      <c r="F65" s="18" t="s">
        <v>112</v>
      </c>
      <c r="G65" s="22" t="s">
        <v>112</v>
      </c>
      <c r="H65" s="23" t="s">
        <v>112</v>
      </c>
      <c r="I65" s="18" t="s">
        <v>112</v>
      </c>
      <c r="J65" s="22" t="s">
        <v>112</v>
      </c>
      <c r="K65" s="23" t="s">
        <v>112</v>
      </c>
    </row>
    <row r="66" spans="2:11" x14ac:dyDescent="0.25">
      <c r="B66" s="21" t="s">
        <v>108</v>
      </c>
      <c r="C66" s="18" t="s">
        <v>112</v>
      </c>
      <c r="D66" s="22" t="s">
        <v>112</v>
      </c>
      <c r="E66" s="23" t="s">
        <v>112</v>
      </c>
      <c r="F66" s="18" t="s">
        <v>112</v>
      </c>
      <c r="G66" s="22" t="s">
        <v>112</v>
      </c>
      <c r="H66" s="23" t="s">
        <v>112</v>
      </c>
      <c r="I66" s="18" t="s">
        <v>112</v>
      </c>
      <c r="J66" s="22" t="s">
        <v>112</v>
      </c>
      <c r="K66" s="23" t="s">
        <v>112</v>
      </c>
    </row>
    <row r="67" spans="2:11" x14ac:dyDescent="0.25">
      <c r="B67" s="21" t="s">
        <v>174</v>
      </c>
      <c r="C67" s="93">
        <v>75298</v>
      </c>
      <c r="D67" s="49">
        <v>33508</v>
      </c>
      <c r="E67" s="94">
        <v>41790</v>
      </c>
      <c r="F67" s="93">
        <v>84108</v>
      </c>
      <c r="G67" s="49">
        <v>43657</v>
      </c>
      <c r="H67" s="94">
        <v>40451</v>
      </c>
      <c r="I67" s="93">
        <v>35318</v>
      </c>
      <c r="J67" s="49">
        <v>16300</v>
      </c>
      <c r="K67" s="49">
        <v>19018</v>
      </c>
    </row>
    <row r="68" spans="2:11" ht="15.75" thickBot="1" x14ac:dyDescent="0.3">
      <c r="B68" s="10" t="s">
        <v>633</v>
      </c>
      <c r="C68" s="24">
        <v>0.18459999999999999</v>
      </c>
      <c r="D68" s="96">
        <v>0.1963</v>
      </c>
      <c r="E68" s="95">
        <v>0.1741</v>
      </c>
      <c r="F68" s="24">
        <v>0.1963</v>
      </c>
      <c r="G68" s="96">
        <v>0.18740000000000001</v>
      </c>
      <c r="H68" s="95">
        <v>0.19839999999999999</v>
      </c>
      <c r="I68" s="24">
        <v>0.17560000000000001</v>
      </c>
      <c r="J68" s="96">
        <v>0.19120000000000001</v>
      </c>
      <c r="K68" s="96">
        <v>0.17460000000000001</v>
      </c>
    </row>
  </sheetData>
  <mergeCells count="32">
    <mergeCell ref="B61:B62"/>
    <mergeCell ref="B63:B64"/>
    <mergeCell ref="B49:B50"/>
    <mergeCell ref="B51:B52"/>
    <mergeCell ref="B53:B54"/>
    <mergeCell ref="B55:B56"/>
    <mergeCell ref="B57:B58"/>
    <mergeCell ref="B59:B60"/>
    <mergeCell ref="B37:B38"/>
    <mergeCell ref="B39:B40"/>
    <mergeCell ref="B41:B42"/>
    <mergeCell ref="B43:B44"/>
    <mergeCell ref="B45:B46"/>
    <mergeCell ref="B47:B48"/>
    <mergeCell ref="B25:B26"/>
    <mergeCell ref="B27:B28"/>
    <mergeCell ref="B29:B30"/>
    <mergeCell ref="B31:B32"/>
    <mergeCell ref="B33:B34"/>
    <mergeCell ref="B35:B36"/>
    <mergeCell ref="B13:B14"/>
    <mergeCell ref="B15:B16"/>
    <mergeCell ref="B17:B18"/>
    <mergeCell ref="B19:B20"/>
    <mergeCell ref="B21:B22"/>
    <mergeCell ref="B23:B24"/>
    <mergeCell ref="B1:K1"/>
    <mergeCell ref="B3:B4"/>
    <mergeCell ref="B5:B6"/>
    <mergeCell ref="B7:B8"/>
    <mergeCell ref="B9:B10"/>
    <mergeCell ref="B11:B12"/>
  </mergeCells>
  <pageMargins left="0.7" right="0.7" top="0.75" bottom="0.75" header="0.3" footer="0.3"/>
  <pageSetup scale="52" orientation="landscape"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249F3-F554-4CB0-A618-D53F35C21A13}">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A8-4A27-4DF6-830E-817922FF26EF}">
  <dimension ref="A1:G4"/>
  <sheetViews>
    <sheetView workbookViewId="0">
      <selection activeCell="A2" sqref="A2:A4"/>
    </sheetView>
  </sheetViews>
  <sheetFormatPr defaultRowHeight="15" x14ac:dyDescent="0.25"/>
  <cols>
    <col min="1" max="1" width="24" bestFit="1" customWidth="1"/>
  </cols>
  <sheetData>
    <row r="1" spans="1:7" x14ac:dyDescent="0.25">
      <c r="B1" t="s">
        <v>5</v>
      </c>
      <c r="C1" t="s">
        <v>6</v>
      </c>
      <c r="D1" t="s">
        <v>7</v>
      </c>
      <c r="E1" t="s">
        <v>8</v>
      </c>
      <c r="F1" t="s">
        <v>9</v>
      </c>
    </row>
    <row r="2" spans="1:7" x14ac:dyDescent="0.25">
      <c r="A2" t="s">
        <v>121</v>
      </c>
      <c r="B2">
        <v>6.7129999999999995E-2</v>
      </c>
      <c r="C2">
        <v>1.0694300000000001</v>
      </c>
      <c r="D2">
        <v>4.8550000000000003E-2</v>
      </c>
      <c r="E2">
        <v>1.383</v>
      </c>
      <c r="F2" s="1">
        <v>0.16700000000000001</v>
      </c>
    </row>
    <row r="3" spans="1:7" x14ac:dyDescent="0.25">
      <c r="A3" t="s">
        <v>13</v>
      </c>
      <c r="B3">
        <v>-0.12623000000000001</v>
      </c>
      <c r="C3">
        <v>0.88141000000000003</v>
      </c>
      <c r="D3">
        <v>1.976E-2</v>
      </c>
      <c r="E3">
        <v>-6.3869999999999996</v>
      </c>
      <c r="F3" s="1">
        <v>1.6900000000000001E-10</v>
      </c>
      <c r="G3" t="s">
        <v>11</v>
      </c>
    </row>
    <row r="4" spans="1:7" x14ac:dyDescent="0.25">
      <c r="A4" t="s">
        <v>14</v>
      </c>
      <c r="B4">
        <v>-0.21071999999999999</v>
      </c>
      <c r="C4">
        <v>0.81</v>
      </c>
      <c r="D4">
        <v>2.087E-2</v>
      </c>
      <c r="E4">
        <v>-10.096</v>
      </c>
      <c r="F4" t="s">
        <v>119</v>
      </c>
      <c r="G4"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4C42-D953-492B-943C-7B3B99390A38}">
  <dimension ref="A1:G7"/>
  <sheetViews>
    <sheetView workbookViewId="0">
      <selection activeCell="A6" sqref="A6:A7"/>
    </sheetView>
  </sheetViews>
  <sheetFormatPr defaultRowHeight="15" x14ac:dyDescent="0.25"/>
  <cols>
    <col min="1" max="1" width="22.140625" bestFit="1" customWidth="1"/>
    <col min="2" max="2" width="11.7109375" bestFit="1" customWidth="1"/>
    <col min="3" max="3" width="10" bestFit="1" customWidth="1"/>
    <col min="4" max="4" width="11" bestFit="1" customWidth="1"/>
    <col min="5" max="5" width="6.7109375" bestFit="1" customWidth="1"/>
    <col min="6" max="6" width="8.5703125" bestFit="1" customWidth="1"/>
    <col min="7" max="7" width="4" bestFit="1" customWidth="1"/>
  </cols>
  <sheetData>
    <row r="1" spans="1:7" x14ac:dyDescent="0.25">
      <c r="B1" t="s">
        <v>5</v>
      </c>
      <c r="C1" t="s">
        <v>6</v>
      </c>
      <c r="D1" t="s">
        <v>7</v>
      </c>
      <c r="E1" t="s">
        <v>8</v>
      </c>
      <c r="F1" t="s">
        <v>15</v>
      </c>
    </row>
    <row r="2" spans="1:7" x14ac:dyDescent="0.25">
      <c r="A2" t="s">
        <v>120</v>
      </c>
      <c r="B2">
        <v>3.6626430000000001E-2</v>
      </c>
      <c r="C2">
        <v>1.0373053999999999</v>
      </c>
      <c r="D2">
        <v>6.4324629999999994E-2</v>
      </c>
      <c r="E2">
        <v>0.56999999999999995</v>
      </c>
      <c r="F2" s="1">
        <v>0.56999999999999995</v>
      </c>
      <c r="G2" t="str">
        <f>IF(F2&lt;0.001,"***",IF(F2&lt;0.01,"**",IF(F2&lt;0.05,"*",IF(F2&lt;0.1,"^",""))))</f>
        <v/>
      </c>
    </row>
    <row r="3" spans="1:7" x14ac:dyDescent="0.25">
      <c r="A3" t="s">
        <v>10</v>
      </c>
      <c r="B3">
        <v>-0.13979436000000001</v>
      </c>
      <c r="C3">
        <v>0.869537</v>
      </c>
      <c r="D3">
        <v>2.4225779999999999E-2</v>
      </c>
      <c r="E3">
        <v>-5.77</v>
      </c>
      <c r="F3" s="1">
        <v>7.8999999999999996E-9</v>
      </c>
      <c r="G3" t="str">
        <f>IF(F3&lt;0.001,"***",IF(F3&lt;0.01,"**",IF(F3&lt;0.05,"*",IF(F3&lt;0.1,"^",""))))</f>
        <v>***</v>
      </c>
    </row>
    <row r="4" spans="1:7" x14ac:dyDescent="0.25">
      <c r="A4" t="s">
        <v>12</v>
      </c>
      <c r="B4">
        <v>-0.28427470999999999</v>
      </c>
      <c r="C4">
        <v>0.75255989999999995</v>
      </c>
      <c r="D4">
        <v>2.711738E-2</v>
      </c>
      <c r="E4">
        <v>-10.48</v>
      </c>
      <c r="F4" s="1">
        <v>0</v>
      </c>
      <c r="G4" t="str">
        <f>IF(F4&lt;0.001,"***",IF(F4&lt;0.01,"**",IF(F4&lt;0.05,"*",IF(F4&lt;0.1,"^",""))))</f>
        <v>***</v>
      </c>
    </row>
    <row r="6" spans="1:7" x14ac:dyDescent="0.25">
      <c r="A6" t="s">
        <v>16</v>
      </c>
      <c r="B6" t="s">
        <v>17</v>
      </c>
      <c r="C6" t="s">
        <v>122</v>
      </c>
      <c r="D6" t="s">
        <v>18</v>
      </c>
    </row>
    <row r="7" spans="1:7" x14ac:dyDescent="0.25">
      <c r="A7" t="s">
        <v>19</v>
      </c>
      <c r="B7" t="s">
        <v>20</v>
      </c>
      <c r="C7">
        <v>0.47044720000000001</v>
      </c>
      <c r="D7">
        <v>0.22132060000000001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39F6-6D56-4ABA-8869-3E4085BA21A1}">
  <dimension ref="A1:G7"/>
  <sheetViews>
    <sheetView workbookViewId="0">
      <selection activeCell="D14" sqref="D14"/>
    </sheetView>
  </sheetViews>
  <sheetFormatPr defaultRowHeight="15" x14ac:dyDescent="0.25"/>
  <cols>
    <col min="1" max="1" width="22.85546875" bestFit="1" customWidth="1"/>
  </cols>
  <sheetData>
    <row r="1" spans="1:7" x14ac:dyDescent="0.25">
      <c r="B1" t="s">
        <v>5</v>
      </c>
      <c r="C1" t="s">
        <v>6</v>
      </c>
      <c r="D1" t="s">
        <v>7</v>
      </c>
      <c r="E1" t="s">
        <v>8</v>
      </c>
      <c r="F1" t="s">
        <v>15</v>
      </c>
    </row>
    <row r="2" spans="1:7" x14ac:dyDescent="0.25">
      <c r="A2" t="s">
        <v>121</v>
      </c>
      <c r="B2">
        <v>0.12896079999999999</v>
      </c>
      <c r="C2">
        <v>1.1376455000000001</v>
      </c>
      <c r="D2">
        <v>6.0884229999999998E-2</v>
      </c>
      <c r="E2">
        <v>2.12</v>
      </c>
      <c r="F2" s="1">
        <v>3.4000000000000002E-2</v>
      </c>
      <c r="G2" t="str">
        <f>IF(F2&lt;0.001,"***",IF(F2&lt;0.01,"**",IF(F2&lt;0.05,"*",IF(F2&lt;0.1,"^",""))))</f>
        <v>*</v>
      </c>
    </row>
    <row r="3" spans="1:7" x14ac:dyDescent="0.25">
      <c r="A3" t="s">
        <v>13</v>
      </c>
      <c r="B3">
        <v>-0.1822203</v>
      </c>
      <c r="C3">
        <v>0.83341770000000004</v>
      </c>
      <c r="D3">
        <v>2.4209999999999999E-2</v>
      </c>
      <c r="E3">
        <v>-7.53</v>
      </c>
      <c r="F3" s="1">
        <v>5.1999999999999999E-14</v>
      </c>
      <c r="G3" t="str">
        <f t="shared" ref="G3:G4" si="0">IF(F3&lt;0.001,"***",IF(F3&lt;0.01,"**",IF(F3&lt;0.05,"*",IF(F3&lt;0.1,"^",""))))</f>
        <v>***</v>
      </c>
    </row>
    <row r="4" spans="1:7" x14ac:dyDescent="0.25">
      <c r="A4" t="s">
        <v>14</v>
      </c>
      <c r="B4">
        <v>-0.30433280000000001</v>
      </c>
      <c r="C4">
        <v>0.73761529999999997</v>
      </c>
      <c r="D4">
        <v>2.782979E-2</v>
      </c>
      <c r="E4">
        <v>-10.94</v>
      </c>
      <c r="F4" s="1">
        <v>0</v>
      </c>
      <c r="G4" t="str">
        <f t="shared" si="0"/>
        <v>***</v>
      </c>
    </row>
    <row r="6" spans="1:7" x14ac:dyDescent="0.25">
      <c r="A6" t="s">
        <v>16</v>
      </c>
      <c r="B6" t="s">
        <v>17</v>
      </c>
      <c r="C6" t="s">
        <v>122</v>
      </c>
      <c r="D6" t="s">
        <v>18</v>
      </c>
    </row>
    <row r="7" spans="1:7" x14ac:dyDescent="0.25">
      <c r="A7" t="s">
        <v>19</v>
      </c>
      <c r="B7" t="s">
        <v>20</v>
      </c>
      <c r="C7">
        <v>0.47316550000000002</v>
      </c>
      <c r="D7">
        <v>0.22388559999999999</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CE3B-0399-4471-BD7F-139B81223C98}">
  <dimension ref="A1:I17"/>
  <sheetViews>
    <sheetView zoomScaleNormal="100" workbookViewId="0">
      <selection activeCell="E19" sqref="E19"/>
    </sheetView>
  </sheetViews>
  <sheetFormatPr defaultRowHeight="15" x14ac:dyDescent="0.25"/>
  <cols>
    <col min="1" max="1" width="22.42578125" bestFit="1" customWidth="1"/>
    <col min="2" max="5" width="14.7109375" style="2" customWidth="1"/>
    <col min="6" max="6" width="9.140625" style="2"/>
    <col min="7" max="7" width="22.140625" style="2" bestFit="1" customWidth="1"/>
    <col min="8" max="8" width="24" style="2" bestFit="1" customWidth="1"/>
    <col min="9" max="9" width="9.140625" style="2"/>
  </cols>
  <sheetData>
    <row r="1" spans="1:8" ht="15.75" x14ac:dyDescent="0.25">
      <c r="A1" s="76" t="s">
        <v>611</v>
      </c>
      <c r="B1" s="76"/>
      <c r="C1" s="76"/>
      <c r="D1" s="76"/>
      <c r="E1" s="76"/>
    </row>
    <row r="2" spans="1:8" ht="16.5" thickBot="1" x14ac:dyDescent="0.3">
      <c r="A2" s="77" t="s">
        <v>612</v>
      </c>
      <c r="B2" s="77"/>
      <c r="C2" s="77"/>
      <c r="D2" s="77"/>
      <c r="E2" s="77"/>
    </row>
    <row r="3" spans="1:8" ht="15.75" thickBot="1" x14ac:dyDescent="0.3">
      <c r="A3" s="43"/>
      <c r="B3" s="47" t="s">
        <v>114</v>
      </c>
      <c r="C3" s="47" t="s">
        <v>115</v>
      </c>
      <c r="D3" s="47" t="s">
        <v>116</v>
      </c>
      <c r="E3" s="53" t="s">
        <v>117</v>
      </c>
    </row>
    <row r="4" spans="1:8" x14ac:dyDescent="0.25">
      <c r="A4" s="72" t="s">
        <v>123</v>
      </c>
      <c r="B4" s="44" t="str">
        <f>_xlfn.CONCAT(ROUND(VLOOKUP($G4,'mod1'!$A:$G,2,0),4)," ",VLOOKUP(Table2!$G4,'mod1'!$A:$G,7,0))</f>
        <v xml:space="preserve">-0.0008 </v>
      </c>
      <c r="C4" s="44" t="str">
        <f>_xlfn.CONCAT(ROUND(VLOOKUP($H4,mod1L!$A:$G,2,0),4)," ",VLOOKUP($H4,mod1L!$A:$G,7,0))</f>
        <v xml:space="preserve">0.0671 </v>
      </c>
      <c r="D4" s="44" t="str">
        <f>_xlfn.CONCAT(ROUND(VLOOKUP($G4,'mod1.fr'!$A:$G,2,0),4)," ",VLOOKUP(Table2!$G4,'mod1.fr'!$A:$G,7,0))</f>
        <v xml:space="preserve">0.0366 </v>
      </c>
      <c r="E4" s="44" t="str">
        <f>_xlfn.CONCAT(ROUND(VLOOKUP($H4,mod1L.fr!$A:$G,2,0),4)," ",VLOOKUP($H4,mod1L.fr!$A:$G,7,0))</f>
        <v>0.129 *</v>
      </c>
      <c r="G4" t="s">
        <v>120</v>
      </c>
      <c r="H4" t="s">
        <v>121</v>
      </c>
    </row>
    <row r="5" spans="1:8" x14ac:dyDescent="0.25">
      <c r="A5" s="73"/>
      <c r="B5" s="45" t="str">
        <f>_xlfn.CONCAT("(",ROUND(VLOOKUP($G4,'mod1'!$A:$G,3,0),4),")")</f>
        <v>(0.9992)</v>
      </c>
      <c r="C5" s="45" t="str">
        <f>_xlfn.CONCAT("(",ROUND(VLOOKUP($H4,mod1L!$A:$G,3,0),4),")")</f>
        <v>(1.0694)</v>
      </c>
      <c r="D5" s="45" t="str">
        <f>_xlfn.CONCAT("(",ROUND(VLOOKUP($G4,'mod1.fr'!$A:$G,3,0),4),")")</f>
        <v>(1.0373)</v>
      </c>
      <c r="E5" s="45" t="str">
        <f>_xlfn.CONCAT("(",ROUND(VLOOKUP($H4,mod1L.fr!$A:$G,3,0),4),")")</f>
        <v>(1.1376)</v>
      </c>
    </row>
    <row r="6" spans="1:8" x14ac:dyDescent="0.25">
      <c r="A6" s="72" t="s">
        <v>0</v>
      </c>
      <c r="B6" s="44" t="str">
        <f>_xlfn.CONCAT(ROUND(VLOOKUP($G6,'mod1'!$A:$G,2,0),4)," ",VLOOKUP(Table2!$G6,'mod1'!$A:$G,7,0))</f>
        <v>-0.1025 ***</v>
      </c>
      <c r="C6" s="44" t="str">
        <f>_xlfn.CONCAT(ROUND(VLOOKUP($H6,mod1L!$A:$G,2,0),4)," ",VLOOKUP($H6,mod1L!$A:$G,7,0))</f>
        <v>-0.1262 ***</v>
      </c>
      <c r="D6" s="44" t="str">
        <f>_xlfn.CONCAT(ROUND(VLOOKUP($G6,'mod1.fr'!$A:$G,2,0),4)," ",VLOOKUP(Table2!$G6,'mod1.fr'!$A:$G,7,0))</f>
        <v>-0.1398 ***</v>
      </c>
      <c r="E6" s="44" t="str">
        <f>_xlfn.CONCAT(ROUND(VLOOKUP($H6,mod1L.fr!$A:$G,2,0),4)," ",VLOOKUP($H6,mod1L.fr!$A:$G,7,0))</f>
        <v>-0.1822 ***</v>
      </c>
      <c r="G6" t="s">
        <v>10</v>
      </c>
      <c r="H6" t="s">
        <v>13</v>
      </c>
    </row>
    <row r="7" spans="1:8" x14ac:dyDescent="0.25">
      <c r="A7" s="73" t="s">
        <v>1</v>
      </c>
      <c r="B7" s="45" t="str">
        <f>_xlfn.CONCAT("(",ROUND(VLOOKUP($G6,'mod1'!$A:$G,3,0),4),")")</f>
        <v>(0.9026)</v>
      </c>
      <c r="C7" s="45" t="str">
        <f>_xlfn.CONCAT("(",ROUND(VLOOKUP($H6,mod1L!$A:$G,3,0),4),")")</f>
        <v>(0.8814)</v>
      </c>
      <c r="D7" s="45" t="str">
        <f>_xlfn.CONCAT("(",ROUND(VLOOKUP($G6,'mod1.fr'!$A:$G,3,0),4),")")</f>
        <v>(0.8695)</v>
      </c>
      <c r="E7" s="45" t="str">
        <f>_xlfn.CONCAT("(",ROUND(VLOOKUP($H6,mod1L.fr!$A:$G,3,0),4),")")</f>
        <v>(0.8334)</v>
      </c>
    </row>
    <row r="8" spans="1:8" x14ac:dyDescent="0.25">
      <c r="A8" s="72" t="s">
        <v>2</v>
      </c>
      <c r="B8" s="44" t="str">
        <f>_xlfn.CONCAT(ROUND(VLOOKUP($G8,'mod1'!$A:$G,2,0),4)," ",VLOOKUP(Table2!$G8,'mod1'!$A:$G,7,0))</f>
        <v>-0.2022 ***</v>
      </c>
      <c r="C8" s="44" t="str">
        <f>_xlfn.CONCAT(ROUND(VLOOKUP($H8,mod1L!$A:$G,2,0),4)," ",VLOOKUP($H8,mod1L!$A:$G,7,0))</f>
        <v>-0.2107 ***</v>
      </c>
      <c r="D8" s="44" t="str">
        <f>_xlfn.CONCAT(ROUND(VLOOKUP($G8,'mod1.fr'!$A:$G,2,0),4)," ",VLOOKUP(Table2!$G8,'mod1.fr'!$A:$G,7,0))</f>
        <v>-0.2843 ***</v>
      </c>
      <c r="E8" s="44" t="str">
        <f>_xlfn.CONCAT(ROUND(VLOOKUP($H8,mod1L.fr!$A:$G,2,0),4)," ",VLOOKUP($H8,mod1L.fr!$A:$G,7,0))</f>
        <v>-0.3043 ***</v>
      </c>
      <c r="G8" t="s">
        <v>12</v>
      </c>
      <c r="H8" t="s">
        <v>14</v>
      </c>
    </row>
    <row r="9" spans="1:8" x14ac:dyDescent="0.25">
      <c r="A9" s="73"/>
      <c r="B9" s="45" t="str">
        <f>_xlfn.CONCAT("(",ROUND(VLOOKUP($G8,'mod1'!$A:$G,3,0),4),")")</f>
        <v>(0.8169)</v>
      </c>
      <c r="C9" s="45" t="str">
        <f>_xlfn.CONCAT("(",ROUND(VLOOKUP($H8,mod1L!$A:$G,3,0),4),")")</f>
        <v>(0.81)</v>
      </c>
      <c r="D9" s="45" t="str">
        <f>_xlfn.CONCAT("(",ROUND(VLOOKUP($G8,'mod1.fr'!$A:$G,3,0),4),")")</f>
        <v>(0.7526)</v>
      </c>
      <c r="E9" s="45" t="str">
        <f>_xlfn.CONCAT("(",ROUND(VLOOKUP($H8,mod1L.fr!$A:$G,3,0),4),")")</f>
        <v>(0.7376)</v>
      </c>
    </row>
    <row r="10" spans="1:8" ht="15.75" thickBot="1" x14ac:dyDescent="0.3">
      <c r="A10" s="46" t="s">
        <v>113</v>
      </c>
      <c r="B10" s="48"/>
      <c r="C10" s="48"/>
      <c r="D10" s="48">
        <f>ROUND('mod1.fr'!C7,4)</f>
        <v>0.47039999999999998</v>
      </c>
      <c r="E10" s="48">
        <f>ROUND(mod1L.fr!C7,4)</f>
        <v>0.47320000000000001</v>
      </c>
    </row>
    <row r="11" spans="1:8" x14ac:dyDescent="0.25">
      <c r="A11" s="14" t="s">
        <v>109</v>
      </c>
      <c r="B11" s="49">
        <v>15228</v>
      </c>
      <c r="C11" s="49">
        <v>15021</v>
      </c>
      <c r="D11" s="49">
        <v>15228</v>
      </c>
      <c r="E11" s="49">
        <v>15021</v>
      </c>
    </row>
    <row r="12" spans="1:8" x14ac:dyDescent="0.25">
      <c r="A12" s="14" t="s">
        <v>3</v>
      </c>
      <c r="B12" s="50">
        <v>262774.3</v>
      </c>
      <c r="C12" s="50">
        <v>258772.9</v>
      </c>
      <c r="D12" s="50">
        <v>261605.3</v>
      </c>
      <c r="E12" s="50">
        <v>257602.7</v>
      </c>
    </row>
    <row r="13" spans="1:8" x14ac:dyDescent="0.25">
      <c r="A13" s="14" t="s">
        <v>4</v>
      </c>
      <c r="B13" s="50">
        <v>262797.2</v>
      </c>
      <c r="C13" s="50">
        <v>258795.7</v>
      </c>
      <c r="D13" s="50">
        <v>274152.7</v>
      </c>
      <c r="E13" s="50">
        <v>270072.40000000002</v>
      </c>
    </row>
    <row r="14" spans="1:8" ht="15.75" thickBot="1" x14ac:dyDescent="0.3">
      <c r="A14" s="43" t="s">
        <v>110</v>
      </c>
      <c r="B14" s="51">
        <v>-13184.2</v>
      </c>
      <c r="C14" s="51">
        <v>-129383.4</v>
      </c>
      <c r="D14" s="52">
        <v>-129158.3</v>
      </c>
      <c r="E14" s="52">
        <v>-127164.3</v>
      </c>
    </row>
    <row r="15" spans="1:8" x14ac:dyDescent="0.25">
      <c r="A15" s="74" t="s">
        <v>613</v>
      </c>
      <c r="B15" s="74"/>
      <c r="C15" s="74"/>
      <c r="D15" s="74"/>
      <c r="E15" s="74"/>
    </row>
    <row r="16" spans="1:8" x14ac:dyDescent="0.25">
      <c r="A16" s="75"/>
      <c r="B16" s="75"/>
      <c r="C16" s="75"/>
      <c r="D16" s="75"/>
      <c r="E16" s="75"/>
    </row>
    <row r="17" spans="1:5" x14ac:dyDescent="0.25">
      <c r="A17" s="75"/>
      <c r="B17" s="75"/>
      <c r="C17" s="75"/>
      <c r="D17" s="75"/>
      <c r="E17" s="75"/>
    </row>
  </sheetData>
  <mergeCells count="6">
    <mergeCell ref="A6:A7"/>
    <mergeCell ref="A8:A9"/>
    <mergeCell ref="A4:A5"/>
    <mergeCell ref="A15:E17"/>
    <mergeCell ref="A1:E1"/>
    <mergeCell ref="A2:E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8</vt:i4>
      </vt:variant>
    </vt:vector>
  </HeadingPairs>
  <TitlesOfParts>
    <vt:vector size="49" baseType="lpstr">
      <vt:lpstr>Full Sample by BMI Level</vt:lpstr>
      <vt:lpstr>Table 1</vt:lpstr>
      <vt:lpstr>Sheet2</vt:lpstr>
      <vt:lpstr>mod1</vt:lpstr>
      <vt:lpstr>Sheet1</vt:lpstr>
      <vt:lpstr>mod1L</vt:lpstr>
      <vt:lpstr>mod1.fr</vt:lpstr>
      <vt:lpstr>mod1L.fr</vt:lpstr>
      <vt:lpstr>Table2</vt:lpstr>
      <vt:lpstr>mod2</vt:lpstr>
      <vt:lpstr>mod2.fr</vt:lpstr>
      <vt:lpstr>mod2L.fr</vt:lpstr>
      <vt:lpstr>mod3</vt:lpstr>
      <vt:lpstr>mod3.fr</vt:lpstr>
      <vt:lpstr>mod4</vt:lpstr>
      <vt:lpstr>mod4.fr</vt:lpstr>
      <vt:lpstr>Table3</vt:lpstr>
      <vt:lpstr>Interactions by Gender </vt:lpstr>
      <vt:lpstr>Table 4</vt:lpstr>
      <vt:lpstr>outB</vt:lpstr>
      <vt:lpstr>outBF</vt:lpstr>
      <vt:lpstr>outBM</vt:lpstr>
      <vt:lpstr>outW</vt:lpstr>
      <vt:lpstr>outWF</vt:lpstr>
      <vt:lpstr>outWM</vt:lpstr>
      <vt:lpstr>outH</vt:lpstr>
      <vt:lpstr>outHF</vt:lpstr>
      <vt:lpstr>outHM</vt:lpstr>
      <vt:lpstr>Table 5</vt:lpstr>
      <vt:lpstr>logit.main</vt:lpstr>
      <vt:lpstr>logit.black</vt:lpstr>
      <vt:lpstr>logit.white</vt:lpstr>
      <vt:lpstr>logit.hispan</vt:lpstr>
      <vt:lpstr>Table 6</vt:lpstr>
      <vt:lpstr>Table 7</vt:lpstr>
      <vt:lpstr>logitme.main</vt:lpstr>
      <vt:lpstr>logitme.black</vt:lpstr>
      <vt:lpstr>logitme.white</vt:lpstr>
      <vt:lpstr>logitme.hispan</vt:lpstr>
      <vt:lpstr>Table 6 ME</vt:lpstr>
      <vt:lpstr>Table 7 ME</vt:lpstr>
      <vt:lpstr>'Table 4'!Print_Area</vt:lpstr>
      <vt:lpstr>'Table 5'!Print_Area</vt:lpstr>
      <vt:lpstr>'Table 6'!Print_Area</vt:lpstr>
      <vt:lpstr>'Table 6 ME'!Print_Area</vt:lpstr>
      <vt:lpstr>'Table 7'!Print_Area</vt:lpstr>
      <vt:lpstr>'Table 7 ME'!Print_Area</vt:lpstr>
      <vt:lpstr>Table2!Print_Area</vt:lpstr>
      <vt:lpstr>Table3!Print_Area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and Cayce Groves</dc:creator>
  <cp:lastModifiedBy>Jeremy Groves</cp:lastModifiedBy>
  <cp:lastPrinted>2023-01-24T21:26:49Z</cp:lastPrinted>
  <dcterms:created xsi:type="dcterms:W3CDTF">2022-02-09T01:07:31Z</dcterms:created>
  <dcterms:modified xsi:type="dcterms:W3CDTF">2023-01-28T18:36:08Z</dcterms:modified>
</cp:coreProperties>
</file>